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105" windowWidth="14805" windowHeight="8010" activeTab="11"/>
  </bookViews>
  <sheets>
    <sheet name="ENE" sheetId="1" r:id="rId1"/>
    <sheet name="FEB" sheetId="2" r:id="rId2"/>
    <sheet name="MAR" sheetId="3" r:id="rId3"/>
    <sheet name="ABR" sheetId="4" r:id="rId4"/>
    <sheet name="MAY" sheetId="5" r:id="rId5"/>
    <sheet name="JUN" sheetId="6" r:id="rId6"/>
    <sheet name="JUL" sheetId="7" r:id="rId7"/>
    <sheet name="AGO" sheetId="8" r:id="rId8"/>
    <sheet name="SEPT" sheetId="9" r:id="rId9"/>
    <sheet name="OCT" sheetId="10" r:id="rId10"/>
    <sheet name="NOV" sheetId="11" r:id="rId11"/>
    <sheet name="DIC" sheetId="12" r:id="rId12"/>
  </sheets>
  <calcPr calcId="145621"/>
</workbook>
</file>

<file path=xl/calcChain.xml><?xml version="1.0" encoding="utf-8"?>
<calcChain xmlns="http://schemas.openxmlformats.org/spreadsheetml/2006/main">
  <c r="H992" i="12" l="1"/>
  <c r="G992" i="12"/>
  <c r="F992" i="12"/>
  <c r="N912" i="12"/>
  <c r="M912" i="12"/>
  <c r="L912" i="12"/>
  <c r="P860" i="12"/>
  <c r="O860" i="12"/>
  <c r="N855" i="12"/>
  <c r="N846" i="12"/>
  <c r="N838" i="12"/>
  <c r="N832" i="12"/>
  <c r="N860" i="12" s="1"/>
  <c r="G389" i="12"/>
  <c r="H972" i="11"/>
  <c r="G972" i="11"/>
  <c r="F972" i="11"/>
  <c r="N896" i="11"/>
  <c r="M896" i="11"/>
  <c r="L896" i="11"/>
  <c r="P846" i="11"/>
  <c r="O846" i="11"/>
  <c r="N830" i="11"/>
  <c r="N828" i="11"/>
  <c r="N846" i="11" s="1"/>
  <c r="G387" i="11"/>
  <c r="H954" i="10"/>
  <c r="G954" i="10"/>
  <c r="F954" i="10"/>
  <c r="N879" i="10"/>
  <c r="M879" i="10"/>
  <c r="L879" i="10"/>
  <c r="P828" i="10"/>
  <c r="O828" i="10"/>
  <c r="N828" i="10"/>
  <c r="G389" i="10"/>
  <c r="H943" i="9"/>
  <c r="G943" i="9"/>
  <c r="F943" i="9"/>
  <c r="N881" i="9"/>
  <c r="M881" i="9"/>
  <c r="L881" i="9"/>
  <c r="Q828" i="9"/>
  <c r="P828" i="9"/>
  <c r="O828" i="9"/>
  <c r="N828" i="9"/>
  <c r="G393" i="9"/>
  <c r="H898" i="8"/>
  <c r="G898" i="8"/>
  <c r="F898" i="8"/>
  <c r="P808" i="8"/>
  <c r="O808" i="8"/>
  <c r="N801" i="8"/>
  <c r="N798" i="8"/>
  <c r="N796" i="8"/>
  <c r="N794" i="8"/>
  <c r="N792" i="8"/>
  <c r="N790" i="8"/>
  <c r="N788" i="8"/>
  <c r="N781" i="8"/>
  <c r="N778" i="8"/>
  <c r="N776" i="8"/>
  <c r="N773" i="8"/>
  <c r="N772" i="8"/>
  <c r="N770" i="8"/>
  <c r="N767" i="8"/>
  <c r="N764" i="8"/>
  <c r="N761" i="8"/>
  <c r="N756" i="8"/>
  <c r="N751" i="8"/>
  <c r="N749" i="8"/>
  <c r="N747" i="8"/>
  <c r="N746" i="8"/>
  <c r="N744" i="8"/>
  <c r="N742" i="8"/>
  <c r="N740" i="8"/>
  <c r="N736" i="8"/>
  <c r="N733" i="8"/>
  <c r="N731" i="8"/>
  <c r="N728" i="8"/>
  <c r="N723" i="8"/>
  <c r="N722" i="8"/>
  <c r="N720" i="8"/>
  <c r="N718" i="8"/>
  <c r="N714" i="8"/>
  <c r="N707" i="8"/>
  <c r="N704" i="8"/>
  <c r="N699" i="8"/>
  <c r="N698" i="8"/>
  <c r="N695" i="8"/>
  <c r="N689" i="8"/>
  <c r="N687" i="8"/>
  <c r="N685" i="8"/>
  <c r="N683" i="8"/>
  <c r="N681" i="8"/>
  <c r="N679" i="8"/>
  <c r="N677" i="8"/>
  <c r="N673" i="8"/>
  <c r="N667" i="8"/>
  <c r="N665" i="8"/>
  <c r="N660" i="8"/>
  <c r="N658" i="8"/>
  <c r="N655" i="8"/>
  <c r="N652" i="8"/>
  <c r="N646" i="8"/>
  <c r="N645" i="8"/>
  <c r="N644" i="8"/>
  <c r="N643" i="8"/>
  <c r="N640" i="8"/>
  <c r="N639" i="8"/>
  <c r="N637" i="8"/>
  <c r="N636" i="8"/>
  <c r="N634" i="8"/>
  <c r="N632" i="8"/>
  <c r="N630" i="8"/>
  <c r="N628" i="8"/>
  <c r="N621" i="8"/>
  <c r="N619" i="8"/>
  <c r="N613" i="8"/>
  <c r="N612" i="8"/>
  <c r="N610" i="8"/>
  <c r="N608" i="8"/>
  <c r="N605" i="8"/>
  <c r="N604" i="8"/>
  <c r="N602" i="8"/>
  <c r="N599" i="8"/>
  <c r="N598" i="8"/>
  <c r="N593" i="8"/>
  <c r="N592" i="8"/>
  <c r="N586" i="8"/>
  <c r="N584" i="8"/>
  <c r="N580" i="8"/>
  <c r="N577" i="8"/>
  <c r="N574" i="8"/>
  <c r="N571" i="8"/>
  <c r="N569" i="8"/>
  <c r="N567" i="8"/>
  <c r="N563" i="8"/>
  <c r="N561" i="8"/>
  <c r="N560" i="8"/>
  <c r="N559" i="8"/>
  <c r="N556" i="8"/>
  <c r="N553" i="8"/>
  <c r="N551" i="8"/>
  <c r="N549" i="8"/>
  <c r="N543" i="8"/>
  <c r="N540" i="8"/>
  <c r="N535" i="8"/>
  <c r="N533" i="8"/>
  <c r="N532" i="8"/>
  <c r="N530" i="8"/>
  <c r="N529" i="8"/>
  <c r="N528" i="8"/>
  <c r="N523" i="8"/>
  <c r="N521" i="8"/>
  <c r="N519" i="8"/>
  <c r="N518" i="8"/>
  <c r="N513" i="8"/>
  <c r="N511" i="8"/>
  <c r="N509" i="8"/>
  <c r="N507" i="8"/>
  <c r="N503" i="8"/>
  <c r="N502" i="8"/>
  <c r="N501" i="8"/>
  <c r="N498" i="8"/>
  <c r="N497" i="8"/>
  <c r="N495" i="8"/>
  <c r="N494" i="8"/>
  <c r="N491" i="8"/>
  <c r="N488" i="8"/>
  <c r="N486" i="8"/>
  <c r="N484" i="8"/>
  <c r="N483" i="8"/>
  <c r="N481" i="8"/>
  <c r="N478" i="8"/>
  <c r="N473" i="8"/>
  <c r="N472" i="8"/>
  <c r="N470" i="8"/>
  <c r="N468" i="8"/>
  <c r="N466" i="8"/>
  <c r="N464" i="8"/>
  <c r="N463" i="8"/>
  <c r="N461" i="8"/>
  <c r="N459" i="8"/>
  <c r="N457" i="8"/>
  <c r="N451" i="8"/>
  <c r="N448" i="8"/>
  <c r="N447" i="8"/>
  <c r="N442" i="8"/>
  <c r="N441" i="8"/>
  <c r="N439" i="8"/>
  <c r="N437" i="8"/>
  <c r="N436" i="8"/>
  <c r="N433" i="8"/>
  <c r="N431" i="8"/>
  <c r="N429" i="8"/>
  <c r="N427" i="8"/>
  <c r="N426" i="8"/>
  <c r="N424" i="8"/>
  <c r="N422" i="8"/>
  <c r="N418" i="8"/>
  <c r="N416" i="8"/>
  <c r="N415" i="8"/>
  <c r="N413" i="8"/>
  <c r="N411" i="8"/>
  <c r="N409" i="8"/>
  <c r="N407" i="8"/>
  <c r="N399" i="8"/>
  <c r="N397" i="8"/>
  <c r="N395" i="8"/>
  <c r="N393" i="8"/>
  <c r="N392" i="8"/>
  <c r="G392" i="8"/>
  <c r="N391" i="8"/>
  <c r="N388" i="8"/>
  <c r="N384" i="8"/>
  <c r="N382" i="8"/>
  <c r="N380" i="8"/>
  <c r="N379" i="8"/>
  <c r="N377" i="8"/>
  <c r="N375" i="8"/>
  <c r="N370" i="8"/>
  <c r="N368" i="8"/>
  <c r="N365" i="8"/>
  <c r="N363" i="8"/>
  <c r="N362" i="8"/>
  <c r="N360" i="8"/>
  <c r="N359" i="8"/>
  <c r="N357" i="8"/>
  <c r="N351" i="8"/>
  <c r="N349" i="8"/>
  <c r="N348" i="8"/>
  <c r="N347" i="8"/>
  <c r="N344" i="8"/>
  <c r="N342" i="8"/>
  <c r="N340" i="8"/>
  <c r="N338" i="8"/>
  <c r="N335" i="8"/>
  <c r="N333" i="8"/>
  <c r="N332" i="8"/>
  <c r="N330" i="8"/>
  <c r="N327" i="8"/>
  <c r="N322" i="8"/>
  <c r="N321" i="8"/>
  <c r="N317" i="8"/>
  <c r="N316" i="8"/>
  <c r="N315" i="8"/>
  <c r="N310" i="8"/>
  <c r="N308" i="8"/>
  <c r="N302" i="8"/>
  <c r="N301" i="8"/>
  <c r="N299" i="8"/>
  <c r="N298" i="8"/>
  <c r="N296" i="8"/>
  <c r="N295" i="8"/>
  <c r="N293" i="8"/>
  <c r="N290" i="8"/>
  <c r="N284" i="8"/>
  <c r="N282" i="8"/>
  <c r="N278" i="8"/>
  <c r="N277" i="8"/>
  <c r="N276" i="8"/>
  <c r="N275" i="8"/>
  <c r="N273" i="8"/>
  <c r="N271" i="8"/>
  <c r="N269" i="8"/>
  <c r="N267" i="8"/>
  <c r="N266" i="8"/>
  <c r="N264" i="8"/>
  <c r="N262" i="8"/>
  <c r="N260" i="8"/>
  <c r="N259" i="8"/>
  <c r="N255" i="8"/>
  <c r="N252" i="8"/>
  <c r="N248" i="8"/>
  <c r="N242" i="8"/>
  <c r="N237" i="8"/>
  <c r="N236" i="8"/>
  <c r="N234" i="8"/>
  <c r="N233" i="8"/>
  <c r="N232" i="8"/>
  <c r="N230" i="8"/>
  <c r="N229" i="8"/>
  <c r="N225" i="8"/>
  <c r="N223" i="8"/>
  <c r="N222" i="8"/>
  <c r="N221" i="8"/>
  <c r="N220" i="8"/>
  <c r="N216" i="8"/>
  <c r="N214" i="8"/>
  <c r="N211" i="8"/>
  <c r="N207" i="8"/>
  <c r="N206" i="8"/>
  <c r="N204" i="8"/>
  <c r="N203" i="8"/>
  <c r="N202" i="8"/>
  <c r="N201" i="8"/>
  <c r="N200" i="8"/>
  <c r="N199" i="8"/>
  <c r="N198" i="8"/>
  <c r="N197" i="8"/>
  <c r="N196" i="8"/>
  <c r="N195" i="8"/>
  <c r="N191" i="8"/>
  <c r="N190" i="8"/>
  <c r="N189" i="8"/>
  <c r="N186" i="8"/>
  <c r="N177" i="8"/>
  <c r="N176" i="8"/>
  <c r="N173" i="8"/>
  <c r="N166" i="8"/>
  <c r="N165" i="8"/>
  <c r="N164" i="8"/>
  <c r="N159" i="8"/>
  <c r="N158" i="8"/>
  <c r="N151" i="8"/>
  <c r="N146" i="8"/>
  <c r="N144" i="8"/>
  <c r="N138" i="8"/>
  <c r="N137" i="8"/>
  <c r="N131" i="8"/>
  <c r="N130" i="8"/>
  <c r="N129" i="8"/>
  <c r="N127" i="8"/>
  <c r="N121" i="8"/>
  <c r="N120" i="8"/>
  <c r="N119" i="8"/>
  <c r="N115" i="8"/>
  <c r="N114" i="8"/>
  <c r="N111" i="8"/>
  <c r="N110" i="8"/>
  <c r="N109" i="8"/>
  <c r="N106" i="8"/>
  <c r="N105" i="8"/>
  <c r="N104" i="8"/>
  <c r="N103" i="8"/>
  <c r="N102" i="8"/>
  <c r="N101" i="8"/>
  <c r="N98" i="8"/>
  <c r="N97" i="8"/>
  <c r="N94" i="8"/>
  <c r="N93" i="8"/>
  <c r="N92" i="8"/>
  <c r="N91" i="8"/>
  <c r="N90" i="8"/>
  <c r="N87" i="8"/>
  <c r="N85" i="8"/>
  <c r="N84" i="8"/>
  <c r="N81" i="8"/>
  <c r="N80" i="8"/>
  <c r="N77" i="8"/>
  <c r="N74" i="8"/>
  <c r="N73" i="8"/>
  <c r="N70" i="8"/>
  <c r="N65" i="8"/>
  <c r="N64" i="8"/>
  <c r="N53" i="8"/>
  <c r="N52" i="8"/>
  <c r="N51" i="8"/>
  <c r="N50" i="8"/>
  <c r="N49" i="8"/>
  <c r="N47" i="8"/>
  <c r="N45" i="8"/>
  <c r="N40" i="8"/>
  <c r="N39" i="8"/>
  <c r="N38" i="8"/>
  <c r="N37" i="8"/>
  <c r="N34" i="8"/>
  <c r="N33" i="8"/>
  <c r="N30" i="8"/>
  <c r="N28" i="8"/>
  <c r="N27" i="8"/>
  <c r="N25" i="8"/>
  <c r="N24" i="8"/>
  <c r="N23" i="8"/>
  <c r="N22" i="8"/>
  <c r="N21" i="8"/>
  <c r="N19" i="8"/>
  <c r="N18" i="8"/>
  <c r="N15" i="8"/>
  <c r="N14" i="8"/>
  <c r="N13" i="8"/>
  <c r="N12" i="8"/>
  <c r="N808" i="8" s="1"/>
  <c r="H914" i="7"/>
  <c r="G914" i="7"/>
  <c r="F914" i="7"/>
  <c r="N848" i="7"/>
  <c r="M848" i="7"/>
  <c r="L848" i="7"/>
  <c r="T802" i="7"/>
  <c r="S802" i="7"/>
  <c r="I801" i="7"/>
  <c r="H801" i="7"/>
  <c r="G801" i="7"/>
  <c r="R800" i="7"/>
  <c r="I799" i="7"/>
  <c r="H799" i="7"/>
  <c r="G799" i="7"/>
  <c r="R797" i="7"/>
  <c r="I796" i="7"/>
  <c r="H796" i="7"/>
  <c r="G796" i="7"/>
  <c r="R795" i="7"/>
  <c r="I795" i="7"/>
  <c r="H795" i="7"/>
  <c r="G795" i="7"/>
  <c r="I794" i="7"/>
  <c r="H794" i="7"/>
  <c r="G794" i="7"/>
  <c r="R793" i="7"/>
  <c r="I793" i="7"/>
  <c r="H793" i="7"/>
  <c r="G793" i="7"/>
  <c r="I792" i="7"/>
  <c r="H792" i="7"/>
  <c r="G792" i="7"/>
  <c r="R791" i="7"/>
  <c r="I791" i="7"/>
  <c r="H791" i="7"/>
  <c r="G791" i="7"/>
  <c r="I790" i="7"/>
  <c r="H790" i="7"/>
  <c r="G790" i="7"/>
  <c r="R789" i="7"/>
  <c r="I789" i="7"/>
  <c r="H789" i="7"/>
  <c r="G789" i="7"/>
  <c r="I788" i="7"/>
  <c r="H788" i="7"/>
  <c r="G788" i="7"/>
  <c r="R787" i="7"/>
  <c r="I787" i="7"/>
  <c r="H787" i="7"/>
  <c r="G787" i="7"/>
  <c r="I786" i="7"/>
  <c r="H786" i="7"/>
  <c r="G786" i="7"/>
  <c r="I785" i="7"/>
  <c r="H785" i="7"/>
  <c r="G785" i="7"/>
  <c r="I784" i="7"/>
  <c r="H784" i="7"/>
  <c r="G784" i="7"/>
  <c r="I783" i="7"/>
  <c r="H783" i="7"/>
  <c r="G783" i="7"/>
  <c r="I782" i="7"/>
  <c r="H782" i="7"/>
  <c r="G782" i="7"/>
  <c r="R781" i="7"/>
  <c r="I781" i="7"/>
  <c r="H781" i="7"/>
  <c r="G781" i="7"/>
  <c r="I780" i="7"/>
  <c r="H780" i="7"/>
  <c r="G780" i="7"/>
  <c r="I779" i="7"/>
  <c r="H779" i="7"/>
  <c r="G779" i="7"/>
  <c r="R778" i="7"/>
  <c r="I778" i="7"/>
  <c r="H778" i="7"/>
  <c r="G778" i="7"/>
  <c r="I777" i="7"/>
  <c r="H777" i="7"/>
  <c r="G777" i="7"/>
  <c r="R776" i="7"/>
  <c r="I776" i="7"/>
  <c r="H776" i="7"/>
  <c r="G776" i="7"/>
  <c r="I775" i="7"/>
  <c r="H775" i="7"/>
  <c r="G775" i="7"/>
  <c r="I774" i="7"/>
  <c r="H774" i="7"/>
  <c r="G774" i="7"/>
  <c r="R773" i="7"/>
  <c r="I773" i="7"/>
  <c r="H773" i="7"/>
  <c r="G773" i="7"/>
  <c r="R772" i="7"/>
  <c r="I772" i="7"/>
  <c r="H772" i="7"/>
  <c r="G772" i="7"/>
  <c r="I771" i="7"/>
  <c r="H771" i="7"/>
  <c r="G771" i="7"/>
  <c r="R770" i="7"/>
  <c r="I770" i="7"/>
  <c r="H770" i="7"/>
  <c r="G770" i="7"/>
  <c r="I769" i="7"/>
  <c r="H769" i="7"/>
  <c r="G769" i="7"/>
  <c r="I768" i="7"/>
  <c r="H768" i="7"/>
  <c r="G768" i="7"/>
  <c r="R767" i="7"/>
  <c r="I767" i="7"/>
  <c r="H767" i="7"/>
  <c r="G767" i="7"/>
  <c r="I766" i="7"/>
  <c r="H766" i="7"/>
  <c r="G766" i="7"/>
  <c r="I765" i="7"/>
  <c r="H765" i="7"/>
  <c r="G765" i="7"/>
  <c r="R764" i="7"/>
  <c r="I764" i="7"/>
  <c r="H764" i="7"/>
  <c r="G764" i="7"/>
  <c r="I763" i="7"/>
  <c r="H763" i="7"/>
  <c r="G763" i="7"/>
  <c r="I762" i="7"/>
  <c r="H762" i="7"/>
  <c r="G762" i="7"/>
  <c r="R761" i="7"/>
  <c r="I761" i="7"/>
  <c r="H761" i="7"/>
  <c r="G761" i="7"/>
  <c r="I760" i="7"/>
  <c r="H760" i="7"/>
  <c r="G760" i="7"/>
  <c r="I759" i="7"/>
  <c r="H759" i="7"/>
  <c r="G759" i="7"/>
  <c r="I758" i="7"/>
  <c r="H758" i="7"/>
  <c r="G758" i="7"/>
  <c r="I757" i="7"/>
  <c r="H757" i="7"/>
  <c r="G757" i="7"/>
  <c r="R756" i="7"/>
  <c r="I756" i="7"/>
  <c r="H756" i="7"/>
  <c r="G756" i="7"/>
  <c r="I755" i="7"/>
  <c r="H755" i="7"/>
  <c r="G755" i="7"/>
  <c r="I754" i="7"/>
  <c r="H754" i="7"/>
  <c r="G754" i="7"/>
  <c r="I753" i="7"/>
  <c r="H753" i="7"/>
  <c r="G753" i="7"/>
  <c r="I752" i="7"/>
  <c r="H752" i="7"/>
  <c r="G752" i="7"/>
  <c r="R751" i="7"/>
  <c r="I751" i="7"/>
  <c r="H751" i="7"/>
  <c r="G751" i="7"/>
  <c r="I750" i="7"/>
  <c r="H750" i="7"/>
  <c r="G750" i="7"/>
  <c r="R749" i="7"/>
  <c r="I749" i="7"/>
  <c r="H749" i="7"/>
  <c r="G749" i="7"/>
  <c r="I748" i="7"/>
  <c r="H748" i="7"/>
  <c r="G748" i="7"/>
  <c r="R747" i="7"/>
  <c r="I747" i="7"/>
  <c r="H747" i="7"/>
  <c r="G747" i="7"/>
  <c r="R746" i="7"/>
  <c r="I746" i="7"/>
  <c r="H746" i="7"/>
  <c r="G746" i="7"/>
  <c r="I745" i="7"/>
  <c r="H745" i="7"/>
  <c r="G745" i="7"/>
  <c r="R744" i="7"/>
  <c r="I744" i="7"/>
  <c r="H744" i="7"/>
  <c r="G744" i="7"/>
  <c r="I743" i="7"/>
  <c r="H743" i="7"/>
  <c r="G743" i="7"/>
  <c r="R742" i="7"/>
  <c r="I742" i="7"/>
  <c r="H742" i="7"/>
  <c r="G742" i="7"/>
  <c r="I741" i="7"/>
  <c r="H741" i="7"/>
  <c r="G741" i="7"/>
  <c r="R740" i="7"/>
  <c r="I740" i="7"/>
  <c r="H740" i="7"/>
  <c r="G740" i="7"/>
  <c r="I739" i="7"/>
  <c r="H739" i="7"/>
  <c r="G739" i="7"/>
  <c r="I738" i="7"/>
  <c r="H738" i="7"/>
  <c r="G738" i="7"/>
  <c r="I737" i="7"/>
  <c r="H737" i="7"/>
  <c r="G737" i="7"/>
  <c r="R736" i="7"/>
  <c r="I736" i="7"/>
  <c r="H736" i="7"/>
  <c r="G736" i="7"/>
  <c r="I735" i="7"/>
  <c r="H735" i="7"/>
  <c r="G735" i="7"/>
  <c r="I734" i="7"/>
  <c r="H734" i="7"/>
  <c r="G734" i="7"/>
  <c r="R733" i="7"/>
  <c r="I733" i="7"/>
  <c r="H733" i="7"/>
  <c r="G733" i="7"/>
  <c r="I732" i="7"/>
  <c r="H732" i="7"/>
  <c r="G732" i="7"/>
  <c r="R731" i="7"/>
  <c r="I731" i="7"/>
  <c r="H731" i="7"/>
  <c r="G731" i="7"/>
  <c r="I730" i="7"/>
  <c r="H730" i="7"/>
  <c r="G730" i="7"/>
  <c r="I729" i="7"/>
  <c r="H729" i="7"/>
  <c r="G729" i="7"/>
  <c r="R728" i="7"/>
  <c r="I728" i="7"/>
  <c r="H728" i="7"/>
  <c r="G728" i="7"/>
  <c r="I727" i="7"/>
  <c r="H727" i="7"/>
  <c r="G727" i="7"/>
  <c r="I726" i="7"/>
  <c r="H726" i="7"/>
  <c r="G726" i="7"/>
  <c r="I725" i="7"/>
  <c r="H725" i="7"/>
  <c r="G725" i="7"/>
  <c r="I724" i="7"/>
  <c r="H724" i="7"/>
  <c r="G724" i="7"/>
  <c r="R723" i="7"/>
  <c r="I723" i="7"/>
  <c r="H723" i="7"/>
  <c r="G723" i="7"/>
  <c r="R722" i="7"/>
  <c r="I722" i="7"/>
  <c r="H722" i="7"/>
  <c r="G722" i="7"/>
  <c r="I721" i="7"/>
  <c r="H721" i="7"/>
  <c r="G721" i="7"/>
  <c r="R720" i="7"/>
  <c r="I720" i="7"/>
  <c r="H720" i="7"/>
  <c r="G720" i="7"/>
  <c r="I719" i="7"/>
  <c r="H719" i="7"/>
  <c r="G719" i="7"/>
  <c r="R718" i="7"/>
  <c r="I718" i="7"/>
  <c r="H718" i="7"/>
  <c r="G718" i="7"/>
  <c r="I717" i="7"/>
  <c r="H717" i="7"/>
  <c r="G717" i="7"/>
  <c r="I716" i="7"/>
  <c r="H716" i="7"/>
  <c r="G716" i="7"/>
  <c r="I715" i="7"/>
  <c r="H715" i="7"/>
  <c r="G715" i="7"/>
  <c r="R714" i="7"/>
  <c r="I714" i="7"/>
  <c r="H714" i="7"/>
  <c r="G714" i="7"/>
  <c r="I713" i="7"/>
  <c r="H713" i="7"/>
  <c r="G713" i="7"/>
  <c r="I712" i="7"/>
  <c r="H712" i="7"/>
  <c r="G712" i="7"/>
  <c r="I711" i="7"/>
  <c r="H711" i="7"/>
  <c r="G711" i="7"/>
  <c r="I710" i="7"/>
  <c r="H710" i="7"/>
  <c r="G710" i="7"/>
  <c r="I709" i="7"/>
  <c r="H709" i="7"/>
  <c r="G709" i="7"/>
  <c r="I708" i="7"/>
  <c r="H708" i="7"/>
  <c r="G708" i="7"/>
  <c r="R707" i="7"/>
  <c r="I707" i="7"/>
  <c r="H707" i="7"/>
  <c r="G707" i="7"/>
  <c r="I706" i="7"/>
  <c r="H706" i="7"/>
  <c r="G706" i="7"/>
  <c r="I705" i="7"/>
  <c r="H705" i="7"/>
  <c r="G705" i="7"/>
  <c r="R704" i="7"/>
  <c r="I704" i="7"/>
  <c r="H704" i="7"/>
  <c r="G704" i="7"/>
  <c r="I703" i="7"/>
  <c r="H703" i="7"/>
  <c r="G703" i="7"/>
  <c r="I702" i="7"/>
  <c r="H702" i="7"/>
  <c r="G702" i="7"/>
  <c r="I701" i="7"/>
  <c r="H701" i="7"/>
  <c r="G701" i="7"/>
  <c r="I700" i="7"/>
  <c r="H700" i="7"/>
  <c r="G700" i="7"/>
  <c r="R699" i="7"/>
  <c r="I699" i="7"/>
  <c r="H699" i="7"/>
  <c r="G699" i="7"/>
  <c r="R698" i="7"/>
  <c r="I698" i="7"/>
  <c r="H698" i="7"/>
  <c r="G698" i="7"/>
  <c r="I697" i="7"/>
  <c r="H697" i="7"/>
  <c r="G697" i="7"/>
  <c r="I696" i="7"/>
  <c r="H696" i="7"/>
  <c r="G696" i="7"/>
  <c r="R695" i="7"/>
  <c r="I695" i="7"/>
  <c r="H695" i="7"/>
  <c r="G695" i="7"/>
  <c r="I694" i="7"/>
  <c r="H694" i="7"/>
  <c r="G694" i="7"/>
  <c r="I693" i="7"/>
  <c r="H693" i="7"/>
  <c r="G693" i="7"/>
  <c r="I692" i="7"/>
  <c r="H692" i="7"/>
  <c r="G692" i="7"/>
  <c r="I691" i="7"/>
  <c r="H691" i="7"/>
  <c r="G691" i="7"/>
  <c r="I690" i="7"/>
  <c r="H690" i="7"/>
  <c r="G690" i="7"/>
  <c r="R689" i="7"/>
  <c r="I689" i="7"/>
  <c r="H689" i="7"/>
  <c r="G689" i="7"/>
  <c r="I688" i="7"/>
  <c r="H688" i="7"/>
  <c r="G688" i="7"/>
  <c r="R687" i="7"/>
  <c r="I687" i="7"/>
  <c r="H687" i="7"/>
  <c r="G687" i="7"/>
  <c r="I686" i="7"/>
  <c r="H686" i="7"/>
  <c r="G686" i="7"/>
  <c r="R685" i="7"/>
  <c r="I685" i="7"/>
  <c r="H685" i="7"/>
  <c r="G685" i="7"/>
  <c r="I684" i="7"/>
  <c r="H684" i="7"/>
  <c r="G684" i="7"/>
  <c r="R683" i="7"/>
  <c r="I683" i="7"/>
  <c r="H683" i="7"/>
  <c r="G683" i="7"/>
  <c r="I682" i="7"/>
  <c r="H682" i="7"/>
  <c r="G682" i="7"/>
  <c r="R681" i="7"/>
  <c r="I681" i="7"/>
  <c r="H681" i="7"/>
  <c r="G681" i="7"/>
  <c r="I680" i="7"/>
  <c r="H680" i="7"/>
  <c r="G680" i="7"/>
  <c r="R679" i="7"/>
  <c r="I679" i="7"/>
  <c r="H679" i="7"/>
  <c r="G679" i="7"/>
  <c r="I678" i="7"/>
  <c r="H678" i="7"/>
  <c r="G678" i="7"/>
  <c r="R677" i="7"/>
  <c r="I677" i="7"/>
  <c r="H677" i="7"/>
  <c r="G677" i="7"/>
  <c r="I676" i="7"/>
  <c r="H676" i="7"/>
  <c r="G676" i="7"/>
  <c r="I675" i="7"/>
  <c r="H675" i="7"/>
  <c r="G675" i="7"/>
  <c r="I674" i="7"/>
  <c r="H674" i="7"/>
  <c r="G674" i="7"/>
  <c r="R673" i="7"/>
  <c r="I673" i="7"/>
  <c r="H673" i="7"/>
  <c r="G673" i="7"/>
  <c r="I672" i="7"/>
  <c r="H672" i="7"/>
  <c r="G672" i="7"/>
  <c r="I671" i="7"/>
  <c r="H671" i="7"/>
  <c r="G671" i="7"/>
  <c r="I670" i="7"/>
  <c r="H670" i="7"/>
  <c r="G670" i="7"/>
  <c r="I669" i="7"/>
  <c r="H669" i="7"/>
  <c r="G669" i="7"/>
  <c r="I668" i="7"/>
  <c r="H668" i="7"/>
  <c r="G668" i="7"/>
  <c r="R667" i="7"/>
  <c r="I667" i="7"/>
  <c r="H667" i="7"/>
  <c r="G667" i="7"/>
  <c r="I666" i="7"/>
  <c r="H666" i="7"/>
  <c r="G666" i="7"/>
  <c r="R665" i="7"/>
  <c r="I665" i="7"/>
  <c r="H665" i="7"/>
  <c r="G665" i="7"/>
  <c r="I664" i="7"/>
  <c r="H664" i="7"/>
  <c r="G664" i="7"/>
  <c r="I663" i="7"/>
  <c r="H663" i="7"/>
  <c r="G663" i="7"/>
  <c r="I662" i="7"/>
  <c r="H662" i="7"/>
  <c r="G662" i="7"/>
  <c r="I661" i="7"/>
  <c r="H661" i="7"/>
  <c r="G661" i="7"/>
  <c r="R660" i="7"/>
  <c r="I660" i="7"/>
  <c r="H660" i="7"/>
  <c r="G660" i="7"/>
  <c r="I659" i="7"/>
  <c r="H659" i="7"/>
  <c r="G659" i="7"/>
  <c r="R658" i="7"/>
  <c r="I658" i="7"/>
  <c r="H658" i="7"/>
  <c r="G658" i="7"/>
  <c r="I657" i="7"/>
  <c r="H657" i="7"/>
  <c r="G657" i="7"/>
  <c r="I656" i="7"/>
  <c r="H656" i="7"/>
  <c r="G656" i="7"/>
  <c r="R655" i="7"/>
  <c r="I655" i="7"/>
  <c r="H655" i="7"/>
  <c r="G655" i="7"/>
  <c r="I654" i="7"/>
  <c r="H654" i="7"/>
  <c r="G654" i="7"/>
  <c r="I653" i="7"/>
  <c r="H653" i="7"/>
  <c r="G653" i="7"/>
  <c r="R652" i="7"/>
  <c r="I652" i="7"/>
  <c r="H652" i="7"/>
  <c r="G652" i="7"/>
  <c r="I651" i="7"/>
  <c r="H651" i="7"/>
  <c r="G651" i="7"/>
  <c r="I650" i="7"/>
  <c r="H650" i="7"/>
  <c r="G650" i="7"/>
  <c r="I649" i="7"/>
  <c r="H649" i="7"/>
  <c r="G649" i="7"/>
  <c r="I648" i="7"/>
  <c r="H648" i="7"/>
  <c r="G648" i="7"/>
  <c r="I647" i="7"/>
  <c r="H647" i="7"/>
  <c r="G647" i="7"/>
  <c r="R646" i="7"/>
  <c r="I646" i="7"/>
  <c r="H646" i="7"/>
  <c r="G646" i="7"/>
  <c r="R645" i="7"/>
  <c r="I645" i="7"/>
  <c r="H645" i="7"/>
  <c r="G645" i="7"/>
  <c r="R644" i="7"/>
  <c r="I644" i="7"/>
  <c r="H644" i="7"/>
  <c r="G644" i="7"/>
  <c r="R643" i="7"/>
  <c r="I643" i="7"/>
  <c r="H643" i="7"/>
  <c r="G643" i="7"/>
  <c r="I642" i="7"/>
  <c r="H642" i="7"/>
  <c r="G642" i="7"/>
  <c r="I641" i="7"/>
  <c r="H641" i="7"/>
  <c r="G641" i="7"/>
  <c r="R640" i="7"/>
  <c r="I640" i="7"/>
  <c r="H640" i="7"/>
  <c r="G640" i="7"/>
  <c r="R639" i="7"/>
  <c r="I639" i="7"/>
  <c r="H639" i="7"/>
  <c r="G639" i="7"/>
  <c r="I638" i="7"/>
  <c r="H638" i="7"/>
  <c r="G638" i="7"/>
  <c r="R637" i="7"/>
  <c r="I637" i="7"/>
  <c r="H637" i="7"/>
  <c r="G637" i="7"/>
  <c r="R636" i="7"/>
  <c r="I636" i="7"/>
  <c r="H636" i="7"/>
  <c r="G636" i="7"/>
  <c r="I635" i="7"/>
  <c r="H635" i="7"/>
  <c r="G635" i="7"/>
  <c r="R634" i="7"/>
  <c r="I634" i="7"/>
  <c r="H634" i="7"/>
  <c r="G634" i="7"/>
  <c r="I633" i="7"/>
  <c r="H633" i="7"/>
  <c r="G633" i="7"/>
  <c r="R632" i="7"/>
  <c r="I632" i="7"/>
  <c r="H632" i="7"/>
  <c r="G632" i="7"/>
  <c r="I631" i="7"/>
  <c r="H631" i="7"/>
  <c r="G631" i="7"/>
  <c r="R630" i="7"/>
  <c r="I630" i="7"/>
  <c r="H630" i="7"/>
  <c r="G630" i="7"/>
  <c r="I629" i="7"/>
  <c r="H629" i="7"/>
  <c r="G629" i="7"/>
  <c r="R628" i="7"/>
  <c r="I628" i="7"/>
  <c r="H628" i="7"/>
  <c r="G628" i="7"/>
  <c r="I627" i="7"/>
  <c r="H627" i="7"/>
  <c r="G627" i="7"/>
  <c r="I626" i="7"/>
  <c r="H626" i="7"/>
  <c r="G626" i="7"/>
  <c r="I625" i="7"/>
  <c r="H625" i="7"/>
  <c r="G625" i="7"/>
  <c r="I624" i="7"/>
  <c r="H624" i="7"/>
  <c r="G624" i="7"/>
  <c r="I623" i="7"/>
  <c r="H623" i="7"/>
  <c r="G623" i="7"/>
  <c r="I622" i="7"/>
  <c r="H622" i="7"/>
  <c r="G622" i="7"/>
  <c r="R621" i="7"/>
  <c r="I621" i="7"/>
  <c r="H621" i="7"/>
  <c r="G621" i="7"/>
  <c r="I620" i="7"/>
  <c r="H620" i="7"/>
  <c r="G620" i="7"/>
  <c r="R619" i="7"/>
  <c r="I619" i="7"/>
  <c r="H619" i="7"/>
  <c r="G619" i="7"/>
  <c r="I618" i="7"/>
  <c r="H618" i="7"/>
  <c r="G618" i="7"/>
  <c r="I617" i="7"/>
  <c r="H617" i="7"/>
  <c r="G617" i="7"/>
  <c r="I616" i="7"/>
  <c r="H616" i="7"/>
  <c r="G616" i="7"/>
  <c r="I615" i="7"/>
  <c r="H615" i="7"/>
  <c r="G615" i="7"/>
  <c r="I614" i="7"/>
  <c r="H614" i="7"/>
  <c r="G614" i="7"/>
  <c r="R613" i="7"/>
  <c r="I613" i="7"/>
  <c r="H613" i="7"/>
  <c r="G613" i="7"/>
  <c r="R612" i="7"/>
  <c r="I612" i="7"/>
  <c r="H612" i="7"/>
  <c r="G612" i="7"/>
  <c r="I611" i="7"/>
  <c r="H611" i="7"/>
  <c r="G611" i="7"/>
  <c r="R610" i="7"/>
  <c r="I610" i="7"/>
  <c r="H610" i="7"/>
  <c r="G610" i="7"/>
  <c r="I609" i="7"/>
  <c r="H609" i="7"/>
  <c r="G609" i="7"/>
  <c r="R608" i="7"/>
  <c r="I608" i="7"/>
  <c r="H608" i="7"/>
  <c r="G608" i="7"/>
  <c r="I607" i="7"/>
  <c r="H607" i="7"/>
  <c r="G607" i="7"/>
  <c r="I606" i="7"/>
  <c r="H606" i="7"/>
  <c r="G606" i="7"/>
  <c r="R605" i="7"/>
  <c r="I605" i="7"/>
  <c r="H605" i="7"/>
  <c r="G605" i="7"/>
  <c r="R604" i="7"/>
  <c r="I604" i="7"/>
  <c r="H604" i="7"/>
  <c r="G604" i="7"/>
  <c r="I603" i="7"/>
  <c r="H603" i="7"/>
  <c r="G603" i="7"/>
  <c r="R602" i="7"/>
  <c r="I602" i="7"/>
  <c r="H602" i="7"/>
  <c r="G602" i="7"/>
  <c r="I601" i="7"/>
  <c r="H601" i="7"/>
  <c r="G601" i="7"/>
  <c r="I600" i="7"/>
  <c r="H600" i="7"/>
  <c r="G600" i="7"/>
  <c r="R599" i="7"/>
  <c r="I599" i="7"/>
  <c r="H599" i="7"/>
  <c r="G599" i="7"/>
  <c r="R598" i="7"/>
  <c r="I598" i="7"/>
  <c r="H598" i="7"/>
  <c r="G598" i="7"/>
  <c r="I597" i="7"/>
  <c r="H597" i="7"/>
  <c r="G597" i="7"/>
  <c r="I596" i="7"/>
  <c r="H596" i="7"/>
  <c r="G596" i="7"/>
  <c r="I595" i="7"/>
  <c r="H595" i="7"/>
  <c r="G595" i="7"/>
  <c r="I594" i="7"/>
  <c r="H594" i="7"/>
  <c r="G594" i="7"/>
  <c r="R593" i="7"/>
  <c r="I593" i="7"/>
  <c r="H593" i="7"/>
  <c r="G593" i="7"/>
  <c r="R592" i="7"/>
  <c r="I592" i="7"/>
  <c r="H592" i="7"/>
  <c r="G592" i="7"/>
  <c r="I591" i="7"/>
  <c r="H591" i="7"/>
  <c r="G591" i="7"/>
  <c r="I590" i="7"/>
  <c r="H590" i="7"/>
  <c r="G590" i="7"/>
  <c r="I589" i="7"/>
  <c r="H589" i="7"/>
  <c r="G589" i="7"/>
  <c r="I588" i="7"/>
  <c r="H588" i="7"/>
  <c r="G588" i="7"/>
  <c r="I587" i="7"/>
  <c r="H587" i="7"/>
  <c r="G587" i="7"/>
  <c r="R586" i="7"/>
  <c r="I586" i="7"/>
  <c r="H586" i="7"/>
  <c r="G586" i="7"/>
  <c r="I585" i="7"/>
  <c r="H585" i="7"/>
  <c r="G585" i="7"/>
  <c r="R584" i="7"/>
  <c r="I584" i="7"/>
  <c r="H584" i="7"/>
  <c r="G584" i="7"/>
  <c r="I583" i="7"/>
  <c r="H583" i="7"/>
  <c r="G583" i="7"/>
  <c r="I582" i="7"/>
  <c r="H582" i="7"/>
  <c r="G582" i="7"/>
  <c r="I581" i="7"/>
  <c r="H581" i="7"/>
  <c r="G581" i="7"/>
  <c r="R580" i="7"/>
  <c r="I580" i="7"/>
  <c r="H580" i="7"/>
  <c r="G580" i="7"/>
  <c r="I579" i="7"/>
  <c r="H579" i="7"/>
  <c r="G579" i="7"/>
  <c r="I578" i="7"/>
  <c r="H578" i="7"/>
  <c r="G578" i="7"/>
  <c r="R577" i="7"/>
  <c r="I577" i="7"/>
  <c r="H577" i="7"/>
  <c r="G577" i="7"/>
  <c r="I576" i="7"/>
  <c r="H576" i="7"/>
  <c r="G576" i="7"/>
  <c r="I575" i="7"/>
  <c r="H575" i="7"/>
  <c r="G575" i="7"/>
  <c r="R574" i="7"/>
  <c r="I574" i="7"/>
  <c r="H574" i="7"/>
  <c r="G574" i="7"/>
  <c r="I573" i="7"/>
  <c r="H573" i="7"/>
  <c r="G573" i="7"/>
  <c r="I572" i="7"/>
  <c r="H572" i="7"/>
  <c r="G572" i="7"/>
  <c r="R571" i="7"/>
  <c r="I571" i="7"/>
  <c r="H571" i="7"/>
  <c r="G571" i="7"/>
  <c r="I570" i="7"/>
  <c r="H570" i="7"/>
  <c r="G570" i="7"/>
  <c r="R569" i="7"/>
  <c r="I569" i="7"/>
  <c r="H569" i="7"/>
  <c r="G569" i="7"/>
  <c r="I568" i="7"/>
  <c r="H568" i="7"/>
  <c r="G568" i="7"/>
  <c r="R567" i="7"/>
  <c r="I567" i="7"/>
  <c r="H567" i="7"/>
  <c r="G567" i="7"/>
  <c r="I566" i="7"/>
  <c r="H566" i="7"/>
  <c r="G566" i="7"/>
  <c r="I565" i="7"/>
  <c r="H565" i="7"/>
  <c r="G565" i="7"/>
  <c r="I564" i="7"/>
  <c r="H564" i="7"/>
  <c r="G564" i="7"/>
  <c r="R563" i="7"/>
  <c r="I563" i="7"/>
  <c r="H563" i="7"/>
  <c r="G563" i="7"/>
  <c r="I562" i="7"/>
  <c r="H562" i="7"/>
  <c r="G562" i="7"/>
  <c r="R561" i="7"/>
  <c r="I561" i="7"/>
  <c r="H561" i="7"/>
  <c r="G561" i="7"/>
  <c r="R560" i="7"/>
  <c r="I560" i="7"/>
  <c r="H560" i="7"/>
  <c r="G560" i="7"/>
  <c r="R559" i="7"/>
  <c r="I559" i="7"/>
  <c r="H559" i="7"/>
  <c r="G559" i="7"/>
  <c r="I558" i="7"/>
  <c r="H558" i="7"/>
  <c r="G558" i="7"/>
  <c r="I557" i="7"/>
  <c r="H557" i="7"/>
  <c r="G557" i="7"/>
  <c r="R556" i="7"/>
  <c r="I556" i="7"/>
  <c r="H556" i="7"/>
  <c r="G556" i="7"/>
  <c r="I555" i="7"/>
  <c r="H555" i="7"/>
  <c r="G555" i="7"/>
  <c r="I554" i="7"/>
  <c r="H554" i="7"/>
  <c r="G554" i="7"/>
  <c r="R553" i="7"/>
  <c r="I553" i="7"/>
  <c r="H553" i="7"/>
  <c r="G553" i="7"/>
  <c r="I552" i="7"/>
  <c r="H552" i="7"/>
  <c r="G552" i="7"/>
  <c r="R551" i="7"/>
  <c r="I551" i="7"/>
  <c r="H551" i="7"/>
  <c r="G551" i="7"/>
  <c r="I550" i="7"/>
  <c r="H550" i="7"/>
  <c r="G550" i="7"/>
  <c r="R549" i="7"/>
  <c r="I549" i="7"/>
  <c r="H549" i="7"/>
  <c r="G549" i="7"/>
  <c r="I548" i="7"/>
  <c r="H548" i="7"/>
  <c r="G548" i="7"/>
  <c r="I547" i="7"/>
  <c r="H547" i="7"/>
  <c r="G547" i="7"/>
  <c r="I546" i="7"/>
  <c r="H546" i="7"/>
  <c r="G546" i="7"/>
  <c r="I545" i="7"/>
  <c r="H545" i="7"/>
  <c r="G545" i="7"/>
  <c r="I544" i="7"/>
  <c r="H544" i="7"/>
  <c r="G544" i="7"/>
  <c r="R543" i="7"/>
  <c r="I543" i="7"/>
  <c r="H543" i="7"/>
  <c r="G543" i="7"/>
  <c r="I542" i="7"/>
  <c r="H542" i="7"/>
  <c r="G542" i="7"/>
  <c r="I541" i="7"/>
  <c r="H541" i="7"/>
  <c r="G541" i="7"/>
  <c r="R540" i="7"/>
  <c r="I540" i="7"/>
  <c r="H540" i="7"/>
  <c r="G540" i="7"/>
  <c r="I539" i="7"/>
  <c r="H539" i="7"/>
  <c r="G539" i="7"/>
  <c r="I538" i="7"/>
  <c r="H538" i="7"/>
  <c r="G538" i="7"/>
  <c r="I537" i="7"/>
  <c r="H537" i="7"/>
  <c r="G537" i="7"/>
  <c r="I536" i="7"/>
  <c r="H536" i="7"/>
  <c r="G536" i="7"/>
  <c r="R535" i="7"/>
  <c r="I535" i="7"/>
  <c r="H535" i="7"/>
  <c r="G535" i="7"/>
  <c r="I534" i="7"/>
  <c r="H534" i="7"/>
  <c r="G534" i="7"/>
  <c r="R533" i="7"/>
  <c r="I533" i="7"/>
  <c r="H533" i="7"/>
  <c r="G533" i="7"/>
  <c r="R532" i="7"/>
  <c r="I532" i="7"/>
  <c r="H532" i="7"/>
  <c r="G532" i="7"/>
  <c r="I531" i="7"/>
  <c r="H531" i="7"/>
  <c r="G531" i="7"/>
  <c r="R530" i="7"/>
  <c r="I530" i="7"/>
  <c r="H530" i="7"/>
  <c r="G530" i="7"/>
  <c r="R529" i="7"/>
  <c r="I529" i="7"/>
  <c r="H529" i="7"/>
  <c r="G529" i="7"/>
  <c r="R528" i="7"/>
  <c r="I528" i="7"/>
  <c r="H528" i="7"/>
  <c r="G528" i="7"/>
  <c r="I527" i="7"/>
  <c r="H527" i="7"/>
  <c r="G527" i="7"/>
  <c r="I526" i="7"/>
  <c r="H526" i="7"/>
  <c r="G526" i="7"/>
  <c r="I525" i="7"/>
  <c r="H525" i="7"/>
  <c r="G525" i="7"/>
  <c r="I524" i="7"/>
  <c r="H524" i="7"/>
  <c r="G524" i="7"/>
  <c r="R523" i="7"/>
  <c r="I523" i="7"/>
  <c r="H523" i="7"/>
  <c r="G523" i="7"/>
  <c r="I522" i="7"/>
  <c r="H522" i="7"/>
  <c r="G522" i="7"/>
  <c r="R521" i="7"/>
  <c r="I521" i="7"/>
  <c r="H521" i="7"/>
  <c r="G521" i="7"/>
  <c r="I520" i="7"/>
  <c r="H520" i="7"/>
  <c r="G520" i="7"/>
  <c r="R519" i="7"/>
  <c r="I519" i="7"/>
  <c r="H519" i="7"/>
  <c r="G519" i="7"/>
  <c r="R518" i="7"/>
  <c r="I518" i="7"/>
  <c r="H518" i="7"/>
  <c r="G518" i="7"/>
  <c r="I517" i="7"/>
  <c r="H517" i="7"/>
  <c r="G517" i="7"/>
  <c r="I516" i="7"/>
  <c r="H516" i="7"/>
  <c r="G516" i="7"/>
  <c r="I515" i="7"/>
  <c r="H515" i="7"/>
  <c r="G515" i="7"/>
  <c r="I514" i="7"/>
  <c r="H514" i="7"/>
  <c r="G514" i="7"/>
  <c r="R513" i="7"/>
  <c r="I513" i="7"/>
  <c r="H513" i="7"/>
  <c r="G513" i="7"/>
  <c r="I512" i="7"/>
  <c r="H512" i="7"/>
  <c r="G512" i="7"/>
  <c r="R511" i="7"/>
  <c r="I511" i="7"/>
  <c r="H511" i="7"/>
  <c r="G511" i="7"/>
  <c r="I510" i="7"/>
  <c r="H510" i="7"/>
  <c r="G510" i="7"/>
  <c r="R509" i="7"/>
  <c r="I509" i="7"/>
  <c r="H509" i="7"/>
  <c r="G509" i="7"/>
  <c r="I508" i="7"/>
  <c r="H508" i="7"/>
  <c r="G508" i="7"/>
  <c r="R507" i="7"/>
  <c r="I507" i="7"/>
  <c r="H507" i="7"/>
  <c r="G507" i="7"/>
  <c r="I506" i="7"/>
  <c r="H506" i="7"/>
  <c r="G506" i="7"/>
  <c r="I505" i="7"/>
  <c r="H505" i="7"/>
  <c r="G505" i="7"/>
  <c r="I504" i="7"/>
  <c r="H504" i="7"/>
  <c r="G504" i="7"/>
  <c r="R503" i="7"/>
  <c r="I503" i="7"/>
  <c r="H503" i="7"/>
  <c r="G503" i="7"/>
  <c r="R502" i="7"/>
  <c r="I502" i="7"/>
  <c r="H502" i="7"/>
  <c r="G502" i="7"/>
  <c r="R501" i="7"/>
  <c r="I501" i="7"/>
  <c r="H501" i="7"/>
  <c r="G501" i="7"/>
  <c r="I500" i="7"/>
  <c r="H500" i="7"/>
  <c r="G500" i="7"/>
  <c r="I499" i="7"/>
  <c r="H499" i="7"/>
  <c r="G499" i="7"/>
  <c r="R498" i="7"/>
  <c r="I498" i="7"/>
  <c r="H498" i="7"/>
  <c r="G498" i="7"/>
  <c r="R497" i="7"/>
  <c r="I497" i="7"/>
  <c r="H497" i="7"/>
  <c r="G497" i="7"/>
  <c r="I496" i="7"/>
  <c r="H496" i="7"/>
  <c r="G496" i="7"/>
  <c r="R495" i="7"/>
  <c r="I495" i="7"/>
  <c r="H495" i="7"/>
  <c r="G495" i="7"/>
  <c r="R494" i="7"/>
  <c r="I494" i="7"/>
  <c r="H494" i="7"/>
  <c r="G494" i="7"/>
  <c r="I493" i="7"/>
  <c r="H493" i="7"/>
  <c r="G493" i="7"/>
  <c r="I492" i="7"/>
  <c r="H492" i="7"/>
  <c r="G492" i="7"/>
  <c r="R491" i="7"/>
  <c r="I491" i="7"/>
  <c r="H491" i="7"/>
  <c r="G491" i="7"/>
  <c r="I490" i="7"/>
  <c r="H490" i="7"/>
  <c r="G490" i="7"/>
  <c r="I489" i="7"/>
  <c r="H489" i="7"/>
  <c r="G489" i="7"/>
  <c r="R488" i="7"/>
  <c r="I488" i="7"/>
  <c r="H488" i="7"/>
  <c r="G488" i="7"/>
  <c r="I487" i="7"/>
  <c r="H487" i="7"/>
  <c r="G487" i="7"/>
  <c r="R486" i="7"/>
  <c r="I486" i="7"/>
  <c r="H486" i="7"/>
  <c r="G486" i="7"/>
  <c r="I485" i="7"/>
  <c r="H485" i="7"/>
  <c r="G485" i="7"/>
  <c r="R484" i="7"/>
  <c r="I484" i="7"/>
  <c r="H484" i="7"/>
  <c r="G484" i="7"/>
  <c r="R483" i="7"/>
  <c r="I483" i="7"/>
  <c r="H483" i="7"/>
  <c r="G483" i="7"/>
  <c r="I482" i="7"/>
  <c r="H482" i="7"/>
  <c r="G482" i="7"/>
  <c r="R481" i="7"/>
  <c r="I481" i="7"/>
  <c r="H481" i="7"/>
  <c r="G481" i="7"/>
  <c r="I480" i="7"/>
  <c r="H480" i="7"/>
  <c r="G480" i="7"/>
  <c r="I479" i="7"/>
  <c r="H479" i="7"/>
  <c r="G479" i="7"/>
  <c r="R478" i="7"/>
  <c r="I478" i="7"/>
  <c r="H478" i="7"/>
  <c r="G478" i="7"/>
  <c r="I477" i="7"/>
  <c r="H477" i="7"/>
  <c r="G477" i="7"/>
  <c r="I476" i="7"/>
  <c r="H476" i="7"/>
  <c r="G476" i="7"/>
  <c r="I475" i="7"/>
  <c r="H475" i="7"/>
  <c r="G475" i="7"/>
  <c r="I474" i="7"/>
  <c r="H474" i="7"/>
  <c r="G474" i="7"/>
  <c r="R473" i="7"/>
  <c r="I473" i="7"/>
  <c r="H473" i="7"/>
  <c r="G473" i="7"/>
  <c r="R472" i="7"/>
  <c r="I472" i="7"/>
  <c r="H472" i="7"/>
  <c r="G472" i="7"/>
  <c r="I471" i="7"/>
  <c r="H471" i="7"/>
  <c r="G471" i="7"/>
  <c r="R470" i="7"/>
  <c r="I470" i="7"/>
  <c r="H470" i="7"/>
  <c r="G470" i="7"/>
  <c r="I469" i="7"/>
  <c r="H469" i="7"/>
  <c r="G469" i="7"/>
  <c r="R468" i="7"/>
  <c r="I468" i="7"/>
  <c r="H468" i="7"/>
  <c r="G468" i="7"/>
  <c r="I467" i="7"/>
  <c r="H467" i="7"/>
  <c r="G467" i="7"/>
  <c r="R466" i="7"/>
  <c r="I466" i="7"/>
  <c r="H466" i="7"/>
  <c r="G466" i="7"/>
  <c r="I465" i="7"/>
  <c r="H465" i="7"/>
  <c r="G465" i="7"/>
  <c r="R464" i="7"/>
  <c r="I464" i="7"/>
  <c r="H464" i="7"/>
  <c r="G464" i="7"/>
  <c r="R463" i="7"/>
  <c r="I463" i="7"/>
  <c r="H463" i="7"/>
  <c r="G463" i="7"/>
  <c r="I462" i="7"/>
  <c r="H462" i="7"/>
  <c r="G462" i="7"/>
  <c r="R461" i="7"/>
  <c r="I461" i="7"/>
  <c r="H461" i="7"/>
  <c r="G461" i="7"/>
  <c r="I460" i="7"/>
  <c r="H460" i="7"/>
  <c r="G460" i="7"/>
  <c r="R459" i="7"/>
  <c r="I459" i="7"/>
  <c r="H459" i="7"/>
  <c r="G459" i="7"/>
  <c r="I458" i="7"/>
  <c r="H458" i="7"/>
  <c r="G458" i="7"/>
  <c r="R457" i="7"/>
  <c r="I457" i="7"/>
  <c r="H457" i="7"/>
  <c r="G457" i="7"/>
  <c r="I456" i="7"/>
  <c r="H456" i="7"/>
  <c r="G456" i="7"/>
  <c r="I455" i="7"/>
  <c r="H455" i="7"/>
  <c r="G455" i="7"/>
  <c r="I454" i="7"/>
  <c r="H454" i="7"/>
  <c r="G454" i="7"/>
  <c r="I453" i="7"/>
  <c r="H453" i="7"/>
  <c r="G453" i="7"/>
  <c r="I452" i="7"/>
  <c r="H452" i="7"/>
  <c r="G452" i="7"/>
  <c r="R451" i="7"/>
  <c r="I451" i="7"/>
  <c r="H451" i="7"/>
  <c r="G451" i="7"/>
  <c r="I450" i="7"/>
  <c r="H450" i="7"/>
  <c r="G450" i="7"/>
  <c r="I449" i="7"/>
  <c r="H449" i="7"/>
  <c r="G449" i="7"/>
  <c r="R448" i="7"/>
  <c r="I448" i="7"/>
  <c r="H448" i="7"/>
  <c r="G448" i="7"/>
  <c r="R447" i="7"/>
  <c r="I447" i="7"/>
  <c r="H447" i="7"/>
  <c r="G447" i="7"/>
  <c r="I446" i="7"/>
  <c r="H446" i="7"/>
  <c r="G446" i="7"/>
  <c r="I445" i="7"/>
  <c r="H445" i="7"/>
  <c r="G445" i="7"/>
  <c r="I444" i="7"/>
  <c r="H444" i="7"/>
  <c r="G444" i="7"/>
  <c r="I443" i="7"/>
  <c r="H443" i="7"/>
  <c r="G443" i="7"/>
  <c r="R442" i="7"/>
  <c r="I442" i="7"/>
  <c r="H442" i="7"/>
  <c r="G442" i="7"/>
  <c r="R441" i="7"/>
  <c r="I441" i="7"/>
  <c r="H441" i="7"/>
  <c r="G441" i="7"/>
  <c r="I440" i="7"/>
  <c r="H440" i="7"/>
  <c r="G440" i="7"/>
  <c r="R439" i="7"/>
  <c r="I439" i="7"/>
  <c r="H439" i="7"/>
  <c r="G439" i="7"/>
  <c r="I438" i="7"/>
  <c r="H438" i="7"/>
  <c r="G438" i="7"/>
  <c r="R437" i="7"/>
  <c r="I437" i="7"/>
  <c r="H437" i="7"/>
  <c r="G437" i="7"/>
  <c r="R436" i="7"/>
  <c r="I436" i="7"/>
  <c r="H436" i="7"/>
  <c r="G436" i="7"/>
  <c r="I435" i="7"/>
  <c r="H435" i="7"/>
  <c r="G435" i="7"/>
  <c r="I434" i="7"/>
  <c r="H434" i="7"/>
  <c r="G434" i="7"/>
  <c r="R433" i="7"/>
  <c r="I433" i="7"/>
  <c r="H433" i="7"/>
  <c r="G433" i="7"/>
  <c r="I432" i="7"/>
  <c r="H432" i="7"/>
  <c r="G432" i="7"/>
  <c r="R431" i="7"/>
  <c r="I431" i="7"/>
  <c r="H431" i="7"/>
  <c r="G431" i="7"/>
  <c r="I430" i="7"/>
  <c r="H430" i="7"/>
  <c r="G430" i="7"/>
  <c r="R429" i="7"/>
  <c r="I429" i="7"/>
  <c r="H429" i="7"/>
  <c r="G429" i="7"/>
  <c r="I428" i="7"/>
  <c r="H428" i="7"/>
  <c r="G428" i="7"/>
  <c r="R427" i="7"/>
  <c r="I427" i="7"/>
  <c r="H427" i="7"/>
  <c r="G427" i="7"/>
  <c r="R426" i="7"/>
  <c r="I426" i="7"/>
  <c r="H426" i="7"/>
  <c r="G426" i="7"/>
  <c r="I425" i="7"/>
  <c r="H425" i="7"/>
  <c r="G425" i="7"/>
  <c r="R424" i="7"/>
  <c r="I424" i="7"/>
  <c r="H424" i="7"/>
  <c r="G424" i="7"/>
  <c r="I423" i="7"/>
  <c r="H423" i="7"/>
  <c r="G423" i="7"/>
  <c r="R422" i="7"/>
  <c r="I422" i="7"/>
  <c r="H422" i="7"/>
  <c r="G422" i="7"/>
  <c r="I421" i="7"/>
  <c r="H421" i="7"/>
  <c r="G421" i="7"/>
  <c r="I420" i="7"/>
  <c r="H420" i="7"/>
  <c r="G420" i="7"/>
  <c r="I419" i="7"/>
  <c r="H419" i="7"/>
  <c r="G419" i="7"/>
  <c r="R418" i="7"/>
  <c r="I418" i="7"/>
  <c r="H418" i="7"/>
  <c r="G418" i="7"/>
  <c r="I417" i="7"/>
  <c r="H417" i="7"/>
  <c r="G417" i="7"/>
  <c r="R416" i="7"/>
  <c r="I416" i="7"/>
  <c r="H416" i="7"/>
  <c r="G416" i="7"/>
  <c r="R415" i="7"/>
  <c r="I415" i="7"/>
  <c r="H415" i="7"/>
  <c r="G415" i="7"/>
  <c r="I414" i="7"/>
  <c r="H414" i="7"/>
  <c r="G414" i="7"/>
  <c r="R413" i="7"/>
  <c r="I413" i="7"/>
  <c r="H413" i="7"/>
  <c r="G413" i="7"/>
  <c r="I412" i="7"/>
  <c r="H412" i="7"/>
  <c r="G412" i="7"/>
  <c r="R411" i="7"/>
  <c r="I411" i="7"/>
  <c r="H411" i="7"/>
  <c r="G411" i="7"/>
  <c r="I410" i="7"/>
  <c r="H410" i="7"/>
  <c r="G410" i="7"/>
  <c r="R409" i="7"/>
  <c r="I409" i="7"/>
  <c r="H409" i="7"/>
  <c r="G409" i="7"/>
  <c r="I408" i="7"/>
  <c r="H408" i="7"/>
  <c r="G408" i="7"/>
  <c r="R407" i="7"/>
  <c r="I407" i="7"/>
  <c r="H407" i="7"/>
  <c r="G407" i="7"/>
  <c r="I406" i="7"/>
  <c r="H406" i="7"/>
  <c r="G406" i="7"/>
  <c r="I405" i="7"/>
  <c r="H405" i="7"/>
  <c r="G405" i="7"/>
  <c r="I404" i="7"/>
  <c r="H404" i="7"/>
  <c r="G404" i="7"/>
  <c r="I403" i="7"/>
  <c r="H403" i="7"/>
  <c r="G403" i="7"/>
  <c r="I402" i="7"/>
  <c r="H402" i="7"/>
  <c r="G402" i="7"/>
  <c r="I401" i="7"/>
  <c r="H401" i="7"/>
  <c r="G401" i="7"/>
  <c r="I400" i="7"/>
  <c r="H400" i="7"/>
  <c r="G400" i="7"/>
  <c r="R399" i="7"/>
  <c r="I399" i="7"/>
  <c r="H399" i="7"/>
  <c r="G399" i="7"/>
  <c r="I398" i="7"/>
  <c r="H398" i="7"/>
  <c r="G398" i="7"/>
  <c r="R397" i="7"/>
  <c r="I397" i="7"/>
  <c r="H397" i="7"/>
  <c r="G397" i="7"/>
  <c r="I396" i="7"/>
  <c r="H396" i="7"/>
  <c r="G396" i="7"/>
  <c r="R395" i="7"/>
  <c r="I395" i="7"/>
  <c r="H395" i="7"/>
  <c r="G395" i="7"/>
  <c r="I394" i="7"/>
  <c r="H394" i="7"/>
  <c r="G394" i="7"/>
  <c r="R393" i="7"/>
  <c r="I393" i="7"/>
  <c r="H393" i="7"/>
  <c r="G393" i="7"/>
  <c r="R392" i="7"/>
  <c r="K392" i="7"/>
  <c r="I392" i="7"/>
  <c r="H392" i="7"/>
  <c r="G392" i="7"/>
  <c r="R391" i="7"/>
  <c r="I391" i="7"/>
  <c r="H391" i="7"/>
  <c r="G391" i="7"/>
  <c r="I390" i="7"/>
  <c r="H390" i="7"/>
  <c r="G390" i="7"/>
  <c r="I389" i="7"/>
  <c r="H389" i="7"/>
  <c r="G389" i="7"/>
  <c r="R388" i="7"/>
  <c r="I388" i="7"/>
  <c r="H388" i="7"/>
  <c r="G388" i="7"/>
  <c r="I387" i="7"/>
  <c r="H387" i="7"/>
  <c r="G387" i="7"/>
  <c r="I386" i="7"/>
  <c r="H386" i="7"/>
  <c r="G386" i="7"/>
  <c r="I385" i="7"/>
  <c r="H385" i="7"/>
  <c r="G385" i="7"/>
  <c r="R384" i="7"/>
  <c r="I384" i="7"/>
  <c r="H384" i="7"/>
  <c r="G384" i="7"/>
  <c r="I383" i="7"/>
  <c r="H383" i="7"/>
  <c r="G383" i="7"/>
  <c r="R382" i="7"/>
  <c r="I382" i="7"/>
  <c r="H382" i="7"/>
  <c r="G382" i="7"/>
  <c r="I381" i="7"/>
  <c r="H381" i="7"/>
  <c r="G381" i="7"/>
  <c r="R380" i="7"/>
  <c r="I380" i="7"/>
  <c r="H380" i="7"/>
  <c r="G380" i="7"/>
  <c r="R379" i="7"/>
  <c r="I379" i="7"/>
  <c r="H379" i="7"/>
  <c r="G379" i="7"/>
  <c r="I378" i="7"/>
  <c r="H378" i="7"/>
  <c r="G378" i="7"/>
  <c r="R377" i="7"/>
  <c r="I377" i="7"/>
  <c r="H377" i="7"/>
  <c r="G377" i="7"/>
  <c r="I376" i="7"/>
  <c r="H376" i="7"/>
  <c r="G376" i="7"/>
  <c r="R375" i="7"/>
  <c r="I375" i="7"/>
  <c r="H375" i="7"/>
  <c r="G375" i="7"/>
  <c r="I374" i="7"/>
  <c r="H374" i="7"/>
  <c r="G374" i="7"/>
  <c r="I373" i="7"/>
  <c r="H373" i="7"/>
  <c r="G373" i="7"/>
  <c r="I372" i="7"/>
  <c r="H372" i="7"/>
  <c r="G372" i="7"/>
  <c r="I371" i="7"/>
  <c r="H371" i="7"/>
  <c r="G371" i="7"/>
  <c r="R370" i="7"/>
  <c r="I370" i="7"/>
  <c r="H370" i="7"/>
  <c r="G370" i="7"/>
  <c r="I369" i="7"/>
  <c r="H369" i="7"/>
  <c r="G369" i="7"/>
  <c r="R368" i="7"/>
  <c r="I368" i="7"/>
  <c r="H368" i="7"/>
  <c r="G368" i="7"/>
  <c r="I367" i="7"/>
  <c r="H367" i="7"/>
  <c r="G367" i="7"/>
  <c r="I366" i="7"/>
  <c r="H366" i="7"/>
  <c r="G366" i="7"/>
  <c r="R365" i="7"/>
  <c r="I365" i="7"/>
  <c r="H365" i="7"/>
  <c r="G365" i="7"/>
  <c r="I364" i="7"/>
  <c r="H364" i="7"/>
  <c r="G364" i="7"/>
  <c r="R363" i="7"/>
  <c r="I363" i="7"/>
  <c r="H363" i="7"/>
  <c r="G363" i="7"/>
  <c r="R362" i="7"/>
  <c r="I362" i="7"/>
  <c r="H362" i="7"/>
  <c r="G362" i="7"/>
  <c r="I361" i="7"/>
  <c r="H361" i="7"/>
  <c r="G361" i="7"/>
  <c r="R360" i="7"/>
  <c r="I360" i="7"/>
  <c r="H360" i="7"/>
  <c r="G360" i="7"/>
  <c r="R359" i="7"/>
  <c r="I359" i="7"/>
  <c r="H359" i="7"/>
  <c r="G359" i="7"/>
  <c r="I358" i="7"/>
  <c r="H358" i="7"/>
  <c r="G358" i="7"/>
  <c r="R357" i="7"/>
  <c r="I357" i="7"/>
  <c r="H357" i="7"/>
  <c r="G357" i="7"/>
  <c r="I356" i="7"/>
  <c r="H356" i="7"/>
  <c r="G356" i="7"/>
  <c r="I355" i="7"/>
  <c r="H355" i="7"/>
  <c r="G355" i="7"/>
  <c r="I354" i="7"/>
  <c r="H354" i="7"/>
  <c r="G354" i="7"/>
  <c r="I353" i="7"/>
  <c r="H353" i="7"/>
  <c r="G353" i="7"/>
  <c r="I352" i="7"/>
  <c r="H352" i="7"/>
  <c r="G352" i="7"/>
  <c r="R351" i="7"/>
  <c r="I351" i="7"/>
  <c r="H351" i="7"/>
  <c r="G351" i="7"/>
  <c r="I350" i="7"/>
  <c r="H350" i="7"/>
  <c r="G350" i="7"/>
  <c r="R349" i="7"/>
  <c r="I349" i="7"/>
  <c r="H349" i="7"/>
  <c r="G349" i="7"/>
  <c r="R348" i="7"/>
  <c r="I348" i="7"/>
  <c r="H348" i="7"/>
  <c r="G348" i="7"/>
  <c r="R347" i="7"/>
  <c r="I347" i="7"/>
  <c r="H347" i="7"/>
  <c r="G347" i="7"/>
  <c r="I346" i="7"/>
  <c r="H346" i="7"/>
  <c r="G346" i="7"/>
  <c r="I345" i="7"/>
  <c r="H345" i="7"/>
  <c r="G345" i="7"/>
  <c r="R344" i="7"/>
  <c r="I344" i="7"/>
  <c r="H344" i="7"/>
  <c r="G344" i="7"/>
  <c r="I343" i="7"/>
  <c r="H343" i="7"/>
  <c r="G343" i="7"/>
  <c r="R342" i="7"/>
  <c r="I342" i="7"/>
  <c r="H342" i="7"/>
  <c r="G342" i="7"/>
  <c r="I341" i="7"/>
  <c r="H341" i="7"/>
  <c r="G341" i="7"/>
  <c r="R340" i="7"/>
  <c r="I340" i="7"/>
  <c r="H340" i="7"/>
  <c r="G340" i="7"/>
  <c r="I339" i="7"/>
  <c r="H339" i="7"/>
  <c r="G339" i="7"/>
  <c r="R338" i="7"/>
  <c r="I338" i="7"/>
  <c r="H338" i="7"/>
  <c r="G338" i="7"/>
  <c r="I337" i="7"/>
  <c r="H337" i="7"/>
  <c r="G337" i="7"/>
  <c r="I336" i="7"/>
  <c r="H336" i="7"/>
  <c r="G336" i="7"/>
  <c r="R335" i="7"/>
  <c r="I335" i="7"/>
  <c r="H335" i="7"/>
  <c r="G335" i="7"/>
  <c r="I334" i="7"/>
  <c r="H334" i="7"/>
  <c r="G334" i="7"/>
  <c r="R333" i="7"/>
  <c r="I333" i="7"/>
  <c r="H333" i="7"/>
  <c r="G333" i="7"/>
  <c r="R332" i="7"/>
  <c r="I332" i="7"/>
  <c r="H332" i="7"/>
  <c r="G332" i="7"/>
  <c r="I331" i="7"/>
  <c r="H331" i="7"/>
  <c r="G331" i="7"/>
  <c r="R330" i="7"/>
  <c r="I330" i="7"/>
  <c r="H330" i="7"/>
  <c r="G330" i="7"/>
  <c r="I329" i="7"/>
  <c r="H329" i="7"/>
  <c r="G329" i="7"/>
  <c r="I328" i="7"/>
  <c r="H328" i="7"/>
  <c r="G328" i="7"/>
  <c r="R327" i="7"/>
  <c r="I327" i="7"/>
  <c r="H327" i="7"/>
  <c r="G327" i="7"/>
  <c r="I326" i="7"/>
  <c r="H326" i="7"/>
  <c r="G326" i="7"/>
  <c r="I325" i="7"/>
  <c r="H325" i="7"/>
  <c r="G325" i="7"/>
  <c r="I324" i="7"/>
  <c r="H324" i="7"/>
  <c r="G324" i="7"/>
  <c r="I323" i="7"/>
  <c r="H323" i="7"/>
  <c r="G323" i="7"/>
  <c r="R322" i="7"/>
  <c r="I322" i="7"/>
  <c r="H322" i="7"/>
  <c r="G322" i="7"/>
  <c r="R321" i="7"/>
  <c r="I321" i="7"/>
  <c r="H321" i="7"/>
  <c r="G321" i="7"/>
  <c r="I320" i="7"/>
  <c r="H320" i="7"/>
  <c r="G320" i="7"/>
  <c r="I319" i="7"/>
  <c r="H319" i="7"/>
  <c r="G319" i="7"/>
  <c r="I318" i="7"/>
  <c r="H318" i="7"/>
  <c r="G318" i="7"/>
  <c r="R317" i="7"/>
  <c r="I317" i="7"/>
  <c r="H317" i="7"/>
  <c r="G317" i="7"/>
  <c r="R316" i="7"/>
  <c r="I316" i="7"/>
  <c r="H316" i="7"/>
  <c r="G316" i="7"/>
  <c r="R315" i="7"/>
  <c r="I315" i="7"/>
  <c r="H315" i="7"/>
  <c r="G315" i="7"/>
  <c r="I314" i="7"/>
  <c r="H314" i="7"/>
  <c r="G314" i="7"/>
  <c r="I313" i="7"/>
  <c r="H313" i="7"/>
  <c r="G313" i="7"/>
  <c r="I312" i="7"/>
  <c r="H312" i="7"/>
  <c r="G312" i="7"/>
  <c r="I311" i="7"/>
  <c r="H311" i="7"/>
  <c r="G311" i="7"/>
  <c r="R310" i="7"/>
  <c r="I310" i="7"/>
  <c r="H310" i="7"/>
  <c r="G310" i="7"/>
  <c r="I309" i="7"/>
  <c r="H309" i="7"/>
  <c r="G309" i="7"/>
  <c r="R308" i="7"/>
  <c r="I308" i="7"/>
  <c r="H308" i="7"/>
  <c r="G308" i="7"/>
  <c r="I307" i="7"/>
  <c r="H307" i="7"/>
  <c r="G307" i="7"/>
  <c r="I306" i="7"/>
  <c r="H306" i="7"/>
  <c r="G306" i="7"/>
  <c r="I305" i="7"/>
  <c r="H305" i="7"/>
  <c r="G305" i="7"/>
  <c r="I304" i="7"/>
  <c r="H304" i="7"/>
  <c r="G304" i="7"/>
  <c r="I303" i="7"/>
  <c r="H303" i="7"/>
  <c r="G303" i="7"/>
  <c r="R302" i="7"/>
  <c r="I302" i="7"/>
  <c r="H302" i="7"/>
  <c r="G302" i="7"/>
  <c r="R301" i="7"/>
  <c r="I301" i="7"/>
  <c r="H301" i="7"/>
  <c r="G301" i="7"/>
  <c r="I300" i="7"/>
  <c r="H300" i="7"/>
  <c r="G300" i="7"/>
  <c r="R299" i="7"/>
  <c r="I299" i="7"/>
  <c r="H299" i="7"/>
  <c r="G299" i="7"/>
  <c r="R298" i="7"/>
  <c r="I298" i="7"/>
  <c r="H298" i="7"/>
  <c r="G298" i="7"/>
  <c r="I297" i="7"/>
  <c r="H297" i="7"/>
  <c r="G297" i="7"/>
  <c r="R296" i="7"/>
  <c r="I296" i="7"/>
  <c r="H296" i="7"/>
  <c r="G296" i="7"/>
  <c r="R295" i="7"/>
  <c r="I295" i="7"/>
  <c r="H295" i="7"/>
  <c r="G295" i="7"/>
  <c r="I294" i="7"/>
  <c r="H294" i="7"/>
  <c r="G294" i="7"/>
  <c r="R293" i="7"/>
  <c r="I293" i="7"/>
  <c r="H293" i="7"/>
  <c r="G293" i="7"/>
  <c r="I292" i="7"/>
  <c r="H292" i="7"/>
  <c r="G292" i="7"/>
  <c r="I291" i="7"/>
  <c r="H291" i="7"/>
  <c r="G291" i="7"/>
  <c r="R290" i="7"/>
  <c r="I290" i="7"/>
  <c r="H290" i="7"/>
  <c r="G290" i="7"/>
  <c r="I289" i="7"/>
  <c r="H289" i="7"/>
  <c r="G289" i="7"/>
  <c r="R288" i="7"/>
  <c r="I288" i="7"/>
  <c r="H288" i="7"/>
  <c r="G288" i="7"/>
  <c r="I287" i="7"/>
  <c r="H287" i="7"/>
  <c r="G287" i="7"/>
  <c r="I286" i="7"/>
  <c r="H286" i="7"/>
  <c r="G286" i="7"/>
  <c r="I285" i="7"/>
  <c r="H285" i="7"/>
  <c r="G285" i="7"/>
  <c r="R284" i="7"/>
  <c r="I284" i="7"/>
  <c r="H284" i="7"/>
  <c r="G284" i="7"/>
  <c r="I283" i="7"/>
  <c r="H283" i="7"/>
  <c r="G283" i="7"/>
  <c r="R282" i="7"/>
  <c r="I282" i="7"/>
  <c r="H282" i="7"/>
  <c r="G282" i="7"/>
  <c r="I281" i="7"/>
  <c r="H281" i="7"/>
  <c r="G281" i="7"/>
  <c r="I280" i="7"/>
  <c r="H280" i="7"/>
  <c r="G280" i="7"/>
  <c r="I279" i="7"/>
  <c r="H279" i="7"/>
  <c r="G279" i="7"/>
  <c r="R278" i="7"/>
  <c r="I278" i="7"/>
  <c r="H278" i="7"/>
  <c r="G278" i="7"/>
  <c r="R277" i="7"/>
  <c r="I277" i="7"/>
  <c r="H277" i="7"/>
  <c r="G277" i="7"/>
  <c r="R276" i="7"/>
  <c r="I276" i="7"/>
  <c r="H276" i="7"/>
  <c r="G276" i="7"/>
  <c r="R275" i="7"/>
  <c r="I275" i="7"/>
  <c r="H275" i="7"/>
  <c r="G275" i="7"/>
  <c r="I274" i="7"/>
  <c r="H274" i="7"/>
  <c r="G274" i="7"/>
  <c r="R273" i="7"/>
  <c r="I273" i="7"/>
  <c r="H273" i="7"/>
  <c r="G273" i="7"/>
  <c r="I272" i="7"/>
  <c r="H272" i="7"/>
  <c r="G272" i="7"/>
  <c r="R271" i="7"/>
  <c r="I271" i="7"/>
  <c r="H271" i="7"/>
  <c r="G271" i="7"/>
  <c r="I270" i="7"/>
  <c r="H270" i="7"/>
  <c r="G270" i="7"/>
  <c r="R269" i="7"/>
  <c r="I269" i="7"/>
  <c r="H269" i="7"/>
  <c r="G269" i="7"/>
  <c r="I268" i="7"/>
  <c r="H268" i="7"/>
  <c r="G268" i="7"/>
  <c r="R267" i="7"/>
  <c r="I267" i="7"/>
  <c r="H267" i="7"/>
  <c r="G267" i="7"/>
  <c r="R266" i="7"/>
  <c r="I266" i="7"/>
  <c r="H266" i="7"/>
  <c r="G266" i="7"/>
  <c r="I265" i="7"/>
  <c r="H265" i="7"/>
  <c r="G265" i="7"/>
  <c r="R264" i="7"/>
  <c r="I264" i="7"/>
  <c r="H264" i="7"/>
  <c r="G264" i="7"/>
  <c r="I263" i="7"/>
  <c r="H263" i="7"/>
  <c r="G263" i="7"/>
  <c r="R262" i="7"/>
  <c r="I262" i="7"/>
  <c r="H262" i="7"/>
  <c r="G262" i="7"/>
  <c r="I261" i="7"/>
  <c r="H261" i="7"/>
  <c r="G261" i="7"/>
  <c r="R260" i="7"/>
  <c r="I260" i="7"/>
  <c r="H260" i="7"/>
  <c r="G260" i="7"/>
  <c r="R259" i="7"/>
  <c r="I259" i="7"/>
  <c r="H259" i="7"/>
  <c r="G259" i="7"/>
  <c r="I258" i="7"/>
  <c r="H258" i="7"/>
  <c r="G258" i="7"/>
  <c r="I257" i="7"/>
  <c r="H257" i="7"/>
  <c r="G257" i="7"/>
  <c r="I256" i="7"/>
  <c r="H256" i="7"/>
  <c r="G256" i="7"/>
  <c r="R255" i="7"/>
  <c r="I255" i="7"/>
  <c r="H255" i="7"/>
  <c r="G255" i="7"/>
  <c r="I254" i="7"/>
  <c r="H254" i="7"/>
  <c r="G254" i="7"/>
  <c r="I253" i="7"/>
  <c r="H253" i="7"/>
  <c r="G253" i="7"/>
  <c r="R252" i="7"/>
  <c r="I252" i="7"/>
  <c r="H252" i="7"/>
  <c r="G252" i="7"/>
  <c r="I251" i="7"/>
  <c r="H251" i="7"/>
  <c r="G251" i="7"/>
  <c r="I250" i="7"/>
  <c r="H250" i="7"/>
  <c r="G250" i="7"/>
  <c r="I249" i="7"/>
  <c r="H249" i="7"/>
  <c r="G249" i="7"/>
  <c r="R248" i="7"/>
  <c r="I248" i="7"/>
  <c r="H248" i="7"/>
  <c r="G248" i="7"/>
  <c r="I247" i="7"/>
  <c r="H247" i="7"/>
  <c r="G247" i="7"/>
  <c r="I246" i="7"/>
  <c r="H246" i="7"/>
  <c r="G246" i="7"/>
  <c r="I245" i="7"/>
  <c r="H245" i="7"/>
  <c r="G245" i="7"/>
  <c r="I244" i="7"/>
  <c r="H244" i="7"/>
  <c r="G244" i="7"/>
  <c r="I243" i="7"/>
  <c r="H243" i="7"/>
  <c r="G243" i="7"/>
  <c r="R242" i="7"/>
  <c r="I242" i="7"/>
  <c r="H242" i="7"/>
  <c r="G242" i="7"/>
  <c r="I241" i="7"/>
  <c r="H241" i="7"/>
  <c r="G241" i="7"/>
  <c r="I240" i="7"/>
  <c r="H240" i="7"/>
  <c r="G240" i="7"/>
  <c r="I239" i="7"/>
  <c r="H239" i="7"/>
  <c r="G239" i="7"/>
  <c r="I238" i="7"/>
  <c r="H238" i="7"/>
  <c r="G238" i="7"/>
  <c r="R237" i="7"/>
  <c r="I237" i="7"/>
  <c r="H237" i="7"/>
  <c r="G237" i="7"/>
  <c r="R236" i="7"/>
  <c r="I236" i="7"/>
  <c r="H236" i="7"/>
  <c r="G236" i="7"/>
  <c r="I235" i="7"/>
  <c r="H235" i="7"/>
  <c r="G235" i="7"/>
  <c r="R234" i="7"/>
  <c r="I234" i="7"/>
  <c r="H234" i="7"/>
  <c r="G234" i="7"/>
  <c r="R233" i="7"/>
  <c r="I233" i="7"/>
  <c r="H233" i="7"/>
  <c r="G233" i="7"/>
  <c r="R232" i="7"/>
  <c r="I232" i="7"/>
  <c r="H232" i="7"/>
  <c r="G232" i="7"/>
  <c r="I231" i="7"/>
  <c r="H231" i="7"/>
  <c r="G231" i="7"/>
  <c r="R230" i="7"/>
  <c r="I230" i="7"/>
  <c r="H230" i="7"/>
  <c r="G230" i="7"/>
  <c r="R229" i="7"/>
  <c r="I229" i="7"/>
  <c r="H229" i="7"/>
  <c r="G229" i="7"/>
  <c r="I228" i="7"/>
  <c r="H228" i="7"/>
  <c r="G228" i="7"/>
  <c r="I227" i="7"/>
  <c r="H227" i="7"/>
  <c r="G227" i="7"/>
  <c r="I226" i="7"/>
  <c r="H226" i="7"/>
  <c r="G226" i="7"/>
  <c r="R225" i="7"/>
  <c r="I225" i="7"/>
  <c r="H225" i="7"/>
  <c r="G225" i="7"/>
  <c r="I224" i="7"/>
  <c r="H224" i="7"/>
  <c r="G224" i="7"/>
  <c r="R223" i="7"/>
  <c r="I223" i="7"/>
  <c r="H223" i="7"/>
  <c r="G223" i="7"/>
  <c r="R222" i="7"/>
  <c r="I222" i="7"/>
  <c r="H222" i="7"/>
  <c r="G222" i="7"/>
  <c r="R221" i="7"/>
  <c r="I221" i="7"/>
  <c r="H221" i="7"/>
  <c r="G221" i="7"/>
  <c r="R220" i="7"/>
  <c r="I220" i="7"/>
  <c r="H220" i="7"/>
  <c r="G220" i="7"/>
  <c r="I219" i="7"/>
  <c r="H219" i="7"/>
  <c r="G219" i="7"/>
  <c r="I218" i="7"/>
  <c r="H218" i="7"/>
  <c r="G218" i="7"/>
  <c r="I217" i="7"/>
  <c r="H217" i="7"/>
  <c r="G217" i="7"/>
  <c r="R216" i="7"/>
  <c r="I216" i="7"/>
  <c r="H216" i="7"/>
  <c r="G216" i="7"/>
  <c r="I215" i="7"/>
  <c r="H215" i="7"/>
  <c r="G215" i="7"/>
  <c r="R214" i="7"/>
  <c r="I214" i="7"/>
  <c r="H214" i="7"/>
  <c r="G214" i="7"/>
  <c r="I213" i="7"/>
  <c r="H213" i="7"/>
  <c r="G213" i="7"/>
  <c r="I212" i="7"/>
  <c r="H212" i="7"/>
  <c r="G212" i="7"/>
  <c r="R211" i="7"/>
  <c r="I211" i="7"/>
  <c r="H211" i="7"/>
  <c r="G211" i="7"/>
  <c r="I210" i="7"/>
  <c r="H210" i="7"/>
  <c r="G210" i="7"/>
  <c r="I209" i="7"/>
  <c r="H209" i="7"/>
  <c r="G209" i="7"/>
  <c r="I208" i="7"/>
  <c r="H208" i="7"/>
  <c r="G208" i="7"/>
  <c r="R207" i="7"/>
  <c r="I207" i="7"/>
  <c r="H207" i="7"/>
  <c r="G207" i="7"/>
  <c r="R206" i="7"/>
  <c r="I206" i="7"/>
  <c r="H206" i="7"/>
  <c r="G206" i="7"/>
  <c r="I205" i="7"/>
  <c r="H205" i="7"/>
  <c r="G205" i="7"/>
  <c r="R204" i="7"/>
  <c r="I204" i="7"/>
  <c r="H204" i="7"/>
  <c r="G204" i="7"/>
  <c r="R203" i="7"/>
  <c r="I203" i="7"/>
  <c r="H203" i="7"/>
  <c r="G203" i="7"/>
  <c r="R202" i="7"/>
  <c r="I202" i="7"/>
  <c r="H202" i="7"/>
  <c r="G202" i="7"/>
  <c r="R201" i="7"/>
  <c r="I201" i="7"/>
  <c r="H201" i="7"/>
  <c r="G201" i="7"/>
  <c r="R200" i="7"/>
  <c r="I200" i="7"/>
  <c r="H200" i="7"/>
  <c r="G200" i="7"/>
  <c r="R199" i="7"/>
  <c r="I199" i="7"/>
  <c r="H199" i="7"/>
  <c r="G199" i="7"/>
  <c r="R198" i="7"/>
  <c r="I198" i="7"/>
  <c r="H198" i="7"/>
  <c r="G198" i="7"/>
  <c r="R197" i="7"/>
  <c r="I197" i="7"/>
  <c r="H197" i="7"/>
  <c r="G197" i="7"/>
  <c r="R196" i="7"/>
  <c r="I196" i="7"/>
  <c r="H196" i="7"/>
  <c r="G196" i="7"/>
  <c r="R195" i="7"/>
  <c r="I195" i="7"/>
  <c r="H195" i="7"/>
  <c r="G195" i="7"/>
  <c r="I194" i="7"/>
  <c r="H194" i="7"/>
  <c r="G194" i="7"/>
  <c r="I193" i="7"/>
  <c r="H193" i="7"/>
  <c r="G193" i="7"/>
  <c r="I192" i="7"/>
  <c r="H192" i="7"/>
  <c r="G192" i="7"/>
  <c r="R191" i="7"/>
  <c r="I191" i="7"/>
  <c r="H191" i="7"/>
  <c r="G191" i="7"/>
  <c r="R190" i="7"/>
  <c r="I190" i="7"/>
  <c r="H190" i="7"/>
  <c r="G190" i="7"/>
  <c r="R189" i="7"/>
  <c r="I189" i="7"/>
  <c r="H189" i="7"/>
  <c r="G189" i="7"/>
  <c r="I188" i="7"/>
  <c r="H188" i="7"/>
  <c r="G188" i="7"/>
  <c r="I187" i="7"/>
  <c r="H187" i="7"/>
  <c r="G187" i="7"/>
  <c r="R186" i="7"/>
  <c r="I186" i="7"/>
  <c r="H186" i="7"/>
  <c r="G186" i="7"/>
  <c r="I185" i="7"/>
  <c r="H185" i="7"/>
  <c r="G185" i="7"/>
  <c r="I184" i="7"/>
  <c r="H184" i="7"/>
  <c r="G184" i="7"/>
  <c r="I183" i="7"/>
  <c r="H183" i="7"/>
  <c r="G183" i="7"/>
  <c r="I182" i="7"/>
  <c r="H182" i="7"/>
  <c r="G182" i="7"/>
  <c r="I181" i="7"/>
  <c r="H181" i="7"/>
  <c r="G181" i="7"/>
  <c r="I180" i="7"/>
  <c r="H180" i="7"/>
  <c r="G180" i="7"/>
  <c r="I179" i="7"/>
  <c r="H179" i="7"/>
  <c r="G179" i="7"/>
  <c r="I178" i="7"/>
  <c r="H178" i="7"/>
  <c r="G178" i="7"/>
  <c r="R177" i="7"/>
  <c r="I177" i="7"/>
  <c r="H177" i="7"/>
  <c r="G177" i="7"/>
  <c r="R176" i="7"/>
  <c r="I176" i="7"/>
  <c r="H176" i="7"/>
  <c r="G176" i="7"/>
  <c r="I175" i="7"/>
  <c r="H175" i="7"/>
  <c r="G175" i="7"/>
  <c r="I174" i="7"/>
  <c r="H174" i="7"/>
  <c r="G174" i="7"/>
  <c r="R173" i="7"/>
  <c r="I173" i="7"/>
  <c r="H173" i="7"/>
  <c r="G173" i="7"/>
  <c r="I172" i="7"/>
  <c r="H172" i="7"/>
  <c r="G172" i="7"/>
  <c r="I171" i="7"/>
  <c r="H171" i="7"/>
  <c r="G171" i="7"/>
  <c r="I170" i="7"/>
  <c r="H170" i="7"/>
  <c r="G170" i="7"/>
  <c r="I169" i="7"/>
  <c r="H169" i="7"/>
  <c r="G169" i="7"/>
  <c r="I168" i="7"/>
  <c r="H168" i="7"/>
  <c r="G168" i="7"/>
  <c r="I167" i="7"/>
  <c r="H167" i="7"/>
  <c r="G167" i="7"/>
  <c r="R166" i="7"/>
  <c r="I166" i="7"/>
  <c r="H166" i="7"/>
  <c r="G166" i="7"/>
  <c r="R165" i="7"/>
  <c r="I165" i="7"/>
  <c r="H165" i="7"/>
  <c r="G165" i="7"/>
  <c r="R164" i="7"/>
  <c r="I164" i="7"/>
  <c r="H164" i="7"/>
  <c r="G164" i="7"/>
  <c r="I163" i="7"/>
  <c r="H163" i="7"/>
  <c r="G163" i="7"/>
  <c r="I162" i="7"/>
  <c r="H162" i="7"/>
  <c r="G162" i="7"/>
  <c r="I161" i="7"/>
  <c r="H161" i="7"/>
  <c r="G161" i="7"/>
  <c r="I160" i="7"/>
  <c r="H160" i="7"/>
  <c r="G160" i="7"/>
  <c r="R159" i="7"/>
  <c r="I159" i="7"/>
  <c r="H159" i="7"/>
  <c r="G159" i="7"/>
  <c r="R158" i="7"/>
  <c r="I158" i="7"/>
  <c r="H158" i="7"/>
  <c r="G158" i="7"/>
  <c r="I157" i="7"/>
  <c r="H157" i="7"/>
  <c r="G157" i="7"/>
  <c r="I156" i="7"/>
  <c r="H156" i="7"/>
  <c r="G156" i="7"/>
  <c r="I155" i="7"/>
  <c r="H155" i="7"/>
  <c r="G155" i="7"/>
  <c r="I154" i="7"/>
  <c r="H154" i="7"/>
  <c r="G154" i="7"/>
  <c r="I153" i="7"/>
  <c r="H153" i="7"/>
  <c r="G153" i="7"/>
  <c r="I152" i="7"/>
  <c r="H152" i="7"/>
  <c r="G152" i="7"/>
  <c r="R151" i="7"/>
  <c r="I151" i="7"/>
  <c r="H151" i="7"/>
  <c r="G151" i="7"/>
  <c r="I150" i="7"/>
  <c r="H150" i="7"/>
  <c r="G150" i="7"/>
  <c r="I149" i="7"/>
  <c r="H149" i="7"/>
  <c r="G149" i="7"/>
  <c r="I148" i="7"/>
  <c r="H148" i="7"/>
  <c r="G148" i="7"/>
  <c r="I147" i="7"/>
  <c r="H147" i="7"/>
  <c r="G147" i="7"/>
  <c r="R146" i="7"/>
  <c r="I146" i="7"/>
  <c r="H146" i="7"/>
  <c r="G146" i="7"/>
  <c r="I145" i="7"/>
  <c r="H145" i="7"/>
  <c r="G145" i="7"/>
  <c r="R144" i="7"/>
  <c r="I144" i="7"/>
  <c r="H144" i="7"/>
  <c r="G144" i="7"/>
  <c r="I143" i="7"/>
  <c r="H143" i="7"/>
  <c r="G143" i="7"/>
  <c r="I142" i="7"/>
  <c r="H142" i="7"/>
  <c r="G142" i="7"/>
  <c r="I141" i="7"/>
  <c r="H141" i="7"/>
  <c r="G141" i="7"/>
  <c r="I140" i="7"/>
  <c r="H140" i="7"/>
  <c r="G140" i="7"/>
  <c r="I139" i="7"/>
  <c r="H139" i="7"/>
  <c r="G139" i="7"/>
  <c r="R138" i="7"/>
  <c r="I138" i="7"/>
  <c r="H138" i="7"/>
  <c r="G138" i="7"/>
  <c r="R137" i="7"/>
  <c r="I137" i="7"/>
  <c r="H137" i="7"/>
  <c r="G137" i="7"/>
  <c r="I136" i="7"/>
  <c r="H136" i="7"/>
  <c r="G136" i="7"/>
  <c r="I135" i="7"/>
  <c r="H135" i="7"/>
  <c r="G135" i="7"/>
  <c r="I134" i="7"/>
  <c r="H134" i="7"/>
  <c r="G134" i="7"/>
  <c r="I133" i="7"/>
  <c r="H133" i="7"/>
  <c r="G133" i="7"/>
  <c r="I132" i="7"/>
  <c r="H132" i="7"/>
  <c r="G132" i="7"/>
  <c r="R131" i="7"/>
  <c r="I131" i="7"/>
  <c r="H131" i="7"/>
  <c r="G131" i="7"/>
  <c r="R130" i="7"/>
  <c r="I130" i="7"/>
  <c r="H130" i="7"/>
  <c r="G130" i="7"/>
  <c r="R129" i="7"/>
  <c r="I129" i="7"/>
  <c r="H129" i="7"/>
  <c r="G129" i="7"/>
  <c r="I128" i="7"/>
  <c r="H128" i="7"/>
  <c r="G128" i="7"/>
  <c r="R127" i="7"/>
  <c r="I127" i="7"/>
  <c r="H127" i="7"/>
  <c r="G127" i="7"/>
  <c r="I126" i="7"/>
  <c r="H126" i="7"/>
  <c r="G126" i="7"/>
  <c r="I125" i="7"/>
  <c r="H125" i="7"/>
  <c r="G125" i="7"/>
  <c r="I124" i="7"/>
  <c r="H124" i="7"/>
  <c r="G124" i="7"/>
  <c r="I123" i="7"/>
  <c r="H123" i="7"/>
  <c r="G123" i="7"/>
  <c r="I122" i="7"/>
  <c r="H122" i="7"/>
  <c r="G122" i="7"/>
  <c r="R121" i="7"/>
  <c r="I121" i="7"/>
  <c r="H121" i="7"/>
  <c r="G121" i="7"/>
  <c r="R120" i="7"/>
  <c r="I120" i="7"/>
  <c r="H120" i="7"/>
  <c r="G120" i="7"/>
  <c r="R119" i="7"/>
  <c r="I119" i="7"/>
  <c r="H119" i="7"/>
  <c r="G119" i="7"/>
  <c r="I118" i="7"/>
  <c r="H118" i="7"/>
  <c r="G118" i="7"/>
  <c r="I117" i="7"/>
  <c r="H117" i="7"/>
  <c r="G117" i="7"/>
  <c r="I116" i="7"/>
  <c r="H116" i="7"/>
  <c r="G116" i="7"/>
  <c r="R115" i="7"/>
  <c r="I115" i="7"/>
  <c r="H115" i="7"/>
  <c r="G115" i="7"/>
  <c r="R114" i="7"/>
  <c r="I114" i="7"/>
  <c r="H114" i="7"/>
  <c r="G114" i="7"/>
  <c r="I113" i="7"/>
  <c r="H113" i="7"/>
  <c r="G113" i="7"/>
  <c r="I112" i="7"/>
  <c r="H112" i="7"/>
  <c r="G112" i="7"/>
  <c r="R111" i="7"/>
  <c r="I111" i="7"/>
  <c r="H111" i="7"/>
  <c r="G111" i="7"/>
  <c r="R110" i="7"/>
  <c r="I110" i="7"/>
  <c r="H110" i="7"/>
  <c r="G110" i="7"/>
  <c r="R109" i="7"/>
  <c r="I109" i="7"/>
  <c r="H109" i="7"/>
  <c r="G109" i="7"/>
  <c r="I108" i="7"/>
  <c r="H108" i="7"/>
  <c r="G108" i="7"/>
  <c r="I107" i="7"/>
  <c r="H107" i="7"/>
  <c r="G107" i="7"/>
  <c r="R106" i="7"/>
  <c r="I106" i="7"/>
  <c r="H106" i="7"/>
  <c r="G106" i="7"/>
  <c r="R105" i="7"/>
  <c r="I105" i="7"/>
  <c r="H105" i="7"/>
  <c r="G105" i="7"/>
  <c r="R104" i="7"/>
  <c r="I104" i="7"/>
  <c r="H104" i="7"/>
  <c r="G104" i="7"/>
  <c r="R103" i="7"/>
  <c r="I103" i="7"/>
  <c r="H103" i="7"/>
  <c r="G103" i="7"/>
  <c r="R102" i="7"/>
  <c r="I102" i="7"/>
  <c r="H102" i="7"/>
  <c r="G102" i="7"/>
  <c r="R101" i="7"/>
  <c r="I101" i="7"/>
  <c r="H101" i="7"/>
  <c r="G101" i="7"/>
  <c r="I100" i="7"/>
  <c r="H100" i="7"/>
  <c r="G100" i="7"/>
  <c r="I99" i="7"/>
  <c r="H99" i="7"/>
  <c r="G99" i="7"/>
  <c r="R98" i="7"/>
  <c r="I98" i="7"/>
  <c r="H98" i="7"/>
  <c r="G98" i="7"/>
  <c r="R97" i="7"/>
  <c r="I97" i="7"/>
  <c r="H97" i="7"/>
  <c r="G97" i="7"/>
  <c r="I96" i="7"/>
  <c r="H96" i="7"/>
  <c r="G96" i="7"/>
  <c r="I95" i="7"/>
  <c r="H95" i="7"/>
  <c r="G95" i="7"/>
  <c r="R94" i="7"/>
  <c r="I94" i="7"/>
  <c r="H94" i="7"/>
  <c r="G94" i="7"/>
  <c r="R93" i="7"/>
  <c r="I93" i="7"/>
  <c r="H93" i="7"/>
  <c r="G93" i="7"/>
  <c r="R92" i="7"/>
  <c r="I92" i="7"/>
  <c r="H92" i="7"/>
  <c r="G92" i="7"/>
  <c r="R91" i="7"/>
  <c r="I91" i="7"/>
  <c r="H91" i="7"/>
  <c r="G91" i="7"/>
  <c r="R90" i="7"/>
  <c r="I90" i="7"/>
  <c r="H90" i="7"/>
  <c r="G90" i="7"/>
  <c r="I89" i="7"/>
  <c r="H89" i="7"/>
  <c r="G89" i="7"/>
  <c r="I88" i="7"/>
  <c r="H88" i="7"/>
  <c r="G88" i="7"/>
  <c r="R87" i="7"/>
  <c r="I87" i="7"/>
  <c r="H87" i="7"/>
  <c r="G87" i="7"/>
  <c r="I86" i="7"/>
  <c r="H86" i="7"/>
  <c r="G86" i="7"/>
  <c r="R85" i="7"/>
  <c r="I85" i="7"/>
  <c r="H85" i="7"/>
  <c r="G85" i="7"/>
  <c r="R84" i="7"/>
  <c r="I84" i="7"/>
  <c r="H84" i="7"/>
  <c r="G84" i="7"/>
  <c r="I83" i="7"/>
  <c r="H83" i="7"/>
  <c r="G83" i="7"/>
  <c r="I82" i="7"/>
  <c r="H82" i="7"/>
  <c r="G82" i="7"/>
  <c r="R81" i="7"/>
  <c r="I81" i="7"/>
  <c r="H81" i="7"/>
  <c r="G81" i="7"/>
  <c r="R80" i="7"/>
  <c r="I80" i="7"/>
  <c r="H80" i="7"/>
  <c r="G80" i="7"/>
  <c r="I79" i="7"/>
  <c r="H79" i="7"/>
  <c r="G79" i="7"/>
  <c r="I78" i="7"/>
  <c r="H78" i="7"/>
  <c r="G78" i="7"/>
  <c r="R77" i="7"/>
  <c r="I77" i="7"/>
  <c r="H77" i="7"/>
  <c r="G77" i="7"/>
  <c r="I76" i="7"/>
  <c r="H76" i="7"/>
  <c r="G76" i="7"/>
  <c r="I75" i="7"/>
  <c r="H75" i="7"/>
  <c r="G75" i="7"/>
  <c r="R74" i="7"/>
  <c r="I74" i="7"/>
  <c r="H74" i="7"/>
  <c r="G74" i="7"/>
  <c r="R73" i="7"/>
  <c r="I73" i="7"/>
  <c r="H73" i="7"/>
  <c r="G73" i="7"/>
  <c r="I72" i="7"/>
  <c r="H72" i="7"/>
  <c r="G72" i="7"/>
  <c r="I71" i="7"/>
  <c r="H71" i="7"/>
  <c r="G71" i="7"/>
  <c r="R70" i="7"/>
  <c r="I70" i="7"/>
  <c r="H70" i="7"/>
  <c r="G70" i="7"/>
  <c r="I69" i="7"/>
  <c r="H69" i="7"/>
  <c r="G69" i="7"/>
  <c r="I68" i="7"/>
  <c r="H68" i="7"/>
  <c r="G68" i="7"/>
  <c r="I67" i="7"/>
  <c r="H67" i="7"/>
  <c r="G67" i="7"/>
  <c r="I66" i="7"/>
  <c r="H66" i="7"/>
  <c r="G66" i="7"/>
  <c r="R65" i="7"/>
  <c r="I65" i="7"/>
  <c r="H65" i="7"/>
  <c r="G65" i="7"/>
  <c r="R64" i="7"/>
  <c r="I64" i="7"/>
  <c r="H64" i="7"/>
  <c r="G64" i="7"/>
  <c r="I63" i="7"/>
  <c r="H63" i="7"/>
  <c r="G63" i="7"/>
  <c r="I62" i="7"/>
  <c r="H62" i="7"/>
  <c r="G62" i="7"/>
  <c r="I61" i="7"/>
  <c r="H61" i="7"/>
  <c r="G61" i="7"/>
  <c r="I60" i="7"/>
  <c r="H60" i="7"/>
  <c r="G60" i="7"/>
  <c r="I59" i="7"/>
  <c r="H59" i="7"/>
  <c r="G59" i="7"/>
  <c r="I58" i="7"/>
  <c r="H58" i="7"/>
  <c r="G58" i="7"/>
  <c r="I57" i="7"/>
  <c r="H57" i="7"/>
  <c r="G57" i="7"/>
  <c r="I56" i="7"/>
  <c r="H56" i="7"/>
  <c r="G56" i="7"/>
  <c r="I55" i="7"/>
  <c r="H55" i="7"/>
  <c r="G55" i="7"/>
  <c r="I54" i="7"/>
  <c r="H54" i="7"/>
  <c r="G54" i="7"/>
  <c r="R53" i="7"/>
  <c r="I53" i="7"/>
  <c r="H53" i="7"/>
  <c r="G53" i="7"/>
  <c r="R52" i="7"/>
  <c r="I52" i="7"/>
  <c r="H52" i="7"/>
  <c r="G52" i="7"/>
  <c r="R51" i="7"/>
  <c r="I51" i="7"/>
  <c r="H51" i="7"/>
  <c r="G51" i="7"/>
  <c r="R50" i="7"/>
  <c r="I50" i="7"/>
  <c r="H50" i="7"/>
  <c r="G50" i="7"/>
  <c r="R49" i="7"/>
  <c r="I49" i="7"/>
  <c r="H49" i="7"/>
  <c r="G49" i="7"/>
  <c r="I48" i="7"/>
  <c r="H48" i="7"/>
  <c r="G48" i="7"/>
  <c r="R47" i="7"/>
  <c r="I47" i="7"/>
  <c r="H47" i="7"/>
  <c r="G47" i="7"/>
  <c r="I46" i="7"/>
  <c r="H46" i="7"/>
  <c r="G46" i="7"/>
  <c r="R45" i="7"/>
  <c r="I45" i="7"/>
  <c r="H45" i="7"/>
  <c r="G45" i="7"/>
  <c r="I44" i="7"/>
  <c r="H44" i="7"/>
  <c r="G44" i="7"/>
  <c r="I43" i="7"/>
  <c r="H43" i="7"/>
  <c r="G43" i="7"/>
  <c r="I42" i="7"/>
  <c r="H42" i="7"/>
  <c r="G42" i="7"/>
  <c r="I41" i="7"/>
  <c r="H41" i="7"/>
  <c r="G41" i="7"/>
  <c r="R40" i="7"/>
  <c r="I40" i="7"/>
  <c r="H40" i="7"/>
  <c r="G40" i="7"/>
  <c r="R39" i="7"/>
  <c r="I39" i="7"/>
  <c r="H39" i="7"/>
  <c r="G39" i="7"/>
  <c r="R38" i="7"/>
  <c r="I38" i="7"/>
  <c r="H38" i="7"/>
  <c r="G38" i="7"/>
  <c r="R37" i="7"/>
  <c r="I37" i="7"/>
  <c r="H37" i="7"/>
  <c r="G37" i="7"/>
  <c r="I36" i="7"/>
  <c r="H36" i="7"/>
  <c r="G36" i="7"/>
  <c r="I35" i="7"/>
  <c r="H35" i="7"/>
  <c r="G35" i="7"/>
  <c r="R34" i="7"/>
  <c r="I34" i="7"/>
  <c r="H34" i="7"/>
  <c r="G34" i="7"/>
  <c r="R33" i="7"/>
  <c r="I33" i="7"/>
  <c r="H33" i="7"/>
  <c r="G33" i="7"/>
  <c r="I32" i="7"/>
  <c r="H32" i="7"/>
  <c r="G32" i="7"/>
  <c r="I31" i="7"/>
  <c r="H31" i="7"/>
  <c r="G31" i="7"/>
  <c r="R30" i="7"/>
  <c r="I30" i="7"/>
  <c r="H30" i="7"/>
  <c r="G30" i="7"/>
  <c r="I29" i="7"/>
  <c r="H29" i="7"/>
  <c r="G29" i="7"/>
  <c r="R28" i="7"/>
  <c r="I28" i="7"/>
  <c r="H28" i="7"/>
  <c r="G28" i="7"/>
  <c r="R27" i="7"/>
  <c r="I27" i="7"/>
  <c r="H27" i="7"/>
  <c r="G27" i="7"/>
  <c r="I26" i="7"/>
  <c r="H26" i="7"/>
  <c r="G26" i="7"/>
  <c r="R25" i="7"/>
  <c r="I25" i="7"/>
  <c r="H25" i="7"/>
  <c r="G25" i="7"/>
  <c r="R24" i="7"/>
  <c r="I24" i="7"/>
  <c r="H24" i="7"/>
  <c r="G24" i="7"/>
  <c r="R23" i="7"/>
  <c r="I23" i="7"/>
  <c r="H23" i="7"/>
  <c r="G23" i="7"/>
  <c r="R22" i="7"/>
  <c r="I22" i="7"/>
  <c r="H22" i="7"/>
  <c r="G22" i="7"/>
  <c r="R21" i="7"/>
  <c r="I21" i="7"/>
  <c r="H21" i="7"/>
  <c r="G21" i="7"/>
  <c r="I20" i="7"/>
  <c r="H20" i="7"/>
  <c r="G20" i="7"/>
  <c r="R19" i="7"/>
  <c r="I19" i="7"/>
  <c r="H19" i="7"/>
  <c r="G19" i="7"/>
  <c r="R18" i="7"/>
  <c r="I18" i="7"/>
  <c r="H18" i="7"/>
  <c r="G18" i="7"/>
  <c r="I17" i="7"/>
  <c r="H17" i="7"/>
  <c r="G17" i="7"/>
  <c r="I16" i="7"/>
  <c r="H16" i="7"/>
  <c r="G16" i="7"/>
  <c r="R15" i="7"/>
  <c r="I15" i="7"/>
  <c r="H15" i="7"/>
  <c r="G15" i="7"/>
  <c r="R14" i="7"/>
  <c r="I14" i="7"/>
  <c r="H14" i="7"/>
  <c r="G14" i="7"/>
  <c r="R13" i="7"/>
  <c r="I13" i="7"/>
  <c r="H13" i="7"/>
  <c r="G13" i="7"/>
  <c r="R12" i="7"/>
  <c r="R802" i="7" s="1"/>
  <c r="I12" i="7"/>
  <c r="H12" i="7"/>
  <c r="G12" i="7"/>
  <c r="I11" i="7"/>
  <c r="H11" i="7"/>
  <c r="G11" i="7"/>
  <c r="I10" i="7"/>
  <c r="H10" i="7"/>
  <c r="G10" i="7"/>
  <c r="H940" i="6"/>
  <c r="G940" i="6"/>
  <c r="F940" i="6"/>
  <c r="N851" i="6"/>
  <c r="M851" i="6"/>
  <c r="L851" i="6"/>
  <c r="P796" i="6"/>
  <c r="O796" i="6"/>
  <c r="N796" i="6"/>
  <c r="G392" i="6"/>
  <c r="H906" i="5"/>
  <c r="G906" i="5"/>
  <c r="F906" i="5"/>
  <c r="N844" i="5"/>
  <c r="M844" i="5"/>
  <c r="L844" i="5"/>
  <c r="P790" i="5"/>
  <c r="O790" i="5"/>
  <c r="N790" i="5"/>
  <c r="G392" i="5"/>
  <c r="H881" i="4"/>
  <c r="G881" i="4"/>
  <c r="F881" i="4"/>
  <c r="N816" i="4"/>
  <c r="M816" i="4"/>
  <c r="L816" i="4"/>
  <c r="P767" i="4"/>
  <c r="O767" i="4"/>
  <c r="N766" i="4"/>
  <c r="N763" i="4"/>
  <c r="N762" i="4"/>
  <c r="N760" i="4"/>
  <c r="N757" i="4"/>
  <c r="N754" i="4"/>
  <c r="N751" i="4"/>
  <c r="N748" i="4"/>
  <c r="N744" i="4"/>
  <c r="N742" i="4"/>
  <c r="N740" i="4"/>
  <c r="N739" i="4"/>
  <c r="N737" i="4"/>
  <c r="N735" i="4"/>
  <c r="N733" i="4"/>
  <c r="N729" i="4"/>
  <c r="N726" i="4"/>
  <c r="N724" i="4"/>
  <c r="N721" i="4"/>
  <c r="N716" i="4"/>
  <c r="N715" i="4"/>
  <c r="N713" i="4"/>
  <c r="N711" i="4"/>
  <c r="N707" i="4"/>
  <c r="N702" i="4"/>
  <c r="N699" i="4"/>
  <c r="N694" i="4"/>
  <c r="N693" i="4"/>
  <c r="N690" i="4"/>
  <c r="N684" i="4"/>
  <c r="N682" i="4"/>
  <c r="N680" i="4"/>
  <c r="N678" i="4"/>
  <c r="N676" i="4"/>
  <c r="N674" i="4"/>
  <c r="N672" i="4"/>
  <c r="N662" i="4"/>
  <c r="N660" i="4"/>
  <c r="N655" i="4"/>
  <c r="N653" i="4"/>
  <c r="N650" i="4"/>
  <c r="N647" i="4"/>
  <c r="N641" i="4"/>
  <c r="N640" i="4"/>
  <c r="N639" i="4"/>
  <c r="N638" i="4"/>
  <c r="N635" i="4"/>
  <c r="N634" i="4"/>
  <c r="N632" i="4"/>
  <c r="N631" i="4"/>
  <c r="N629" i="4"/>
  <c r="N625" i="4"/>
  <c r="N618" i="4"/>
  <c r="N616" i="4"/>
  <c r="N610" i="4"/>
  <c r="N609" i="4"/>
  <c r="N607" i="4"/>
  <c r="N605" i="4"/>
  <c r="N602" i="4"/>
  <c r="N601" i="4"/>
  <c r="N599" i="4"/>
  <c r="N596" i="4"/>
  <c r="N595" i="4"/>
  <c r="N590" i="4"/>
  <c r="N589" i="4"/>
  <c r="N583" i="4"/>
  <c r="N581" i="4"/>
  <c r="N577" i="4"/>
  <c r="N574" i="4"/>
  <c r="N571" i="4"/>
  <c r="N568" i="4"/>
  <c r="N566" i="4"/>
  <c r="N564" i="4"/>
  <c r="N560" i="4"/>
  <c r="N558" i="4"/>
  <c r="N557" i="4"/>
  <c r="N556" i="4"/>
  <c r="N553" i="4"/>
  <c r="N550" i="4"/>
  <c r="N548" i="4"/>
  <c r="N546" i="4"/>
  <c r="N540" i="4"/>
  <c r="N537" i="4"/>
  <c r="N532" i="4"/>
  <c r="N530" i="4"/>
  <c r="N528" i="4"/>
  <c r="N527" i="4"/>
  <c r="N526" i="4"/>
  <c r="N521" i="4"/>
  <c r="N519" i="4"/>
  <c r="N517" i="4"/>
  <c r="N516" i="4"/>
  <c r="N511" i="4"/>
  <c r="N509" i="4"/>
  <c r="N507" i="4"/>
  <c r="N505" i="4"/>
  <c r="N501" i="4"/>
  <c r="N500" i="4"/>
  <c r="N499" i="4"/>
  <c r="N496" i="4"/>
  <c r="N495" i="4"/>
  <c r="N493" i="4"/>
  <c r="N492" i="4"/>
  <c r="N489" i="4"/>
  <c r="N486" i="4"/>
  <c r="N484" i="4"/>
  <c r="N482" i="4"/>
  <c r="N481" i="4"/>
  <c r="N479" i="4"/>
  <c r="N476" i="4"/>
  <c r="N471" i="4"/>
  <c r="N470" i="4"/>
  <c r="N468" i="4"/>
  <c r="N466" i="4"/>
  <c r="N464" i="4"/>
  <c r="N462" i="4"/>
  <c r="N461" i="4"/>
  <c r="N459" i="4"/>
  <c r="N457" i="4"/>
  <c r="N455" i="4"/>
  <c r="N449" i="4"/>
  <c r="N446" i="4"/>
  <c r="N445" i="4"/>
  <c r="N440" i="4"/>
  <c r="N439" i="4"/>
  <c r="N437" i="4"/>
  <c r="N435" i="4"/>
  <c r="N434" i="4"/>
  <c r="N431" i="4"/>
  <c r="N429" i="4"/>
  <c r="N427" i="4"/>
  <c r="N425" i="4"/>
  <c r="N424" i="4"/>
  <c r="N422" i="4"/>
  <c r="N420" i="4"/>
  <c r="N416" i="4"/>
  <c r="N414" i="4"/>
  <c r="N413" i="4"/>
  <c r="N411" i="4"/>
  <c r="N409" i="4"/>
  <c r="N407" i="4"/>
  <c r="N405" i="4"/>
  <c r="N399" i="4"/>
  <c r="N397" i="4"/>
  <c r="N395" i="4"/>
  <c r="N393" i="4"/>
  <c r="N392" i="4"/>
  <c r="G392" i="4"/>
  <c r="N391" i="4"/>
  <c r="N388" i="4"/>
  <c r="N384" i="4"/>
  <c r="N382" i="4"/>
  <c r="N380" i="4"/>
  <c r="N379" i="4"/>
  <c r="N377" i="4"/>
  <c r="N375" i="4"/>
  <c r="N370" i="4"/>
  <c r="N368" i="4"/>
  <c r="N365" i="4"/>
  <c r="N363" i="4"/>
  <c r="N362" i="4"/>
  <c r="N360" i="4"/>
  <c r="N359" i="4"/>
  <c r="N357" i="4"/>
  <c r="N351" i="4"/>
  <c r="N349" i="4"/>
  <c r="N348" i="4"/>
  <c r="N347" i="4"/>
  <c r="N344" i="4"/>
  <c r="N342" i="4"/>
  <c r="N340" i="4"/>
  <c r="N338" i="4"/>
  <c r="N335" i="4"/>
  <c r="N333" i="4"/>
  <c r="N332" i="4"/>
  <c r="N330" i="4"/>
  <c r="N327" i="4"/>
  <c r="N322" i="4"/>
  <c r="N321" i="4"/>
  <c r="N317" i="4"/>
  <c r="N316" i="4"/>
  <c r="N315" i="4"/>
  <c r="N310" i="4"/>
  <c r="N308" i="4"/>
  <c r="N302" i="4"/>
  <c r="N301" i="4"/>
  <c r="N299" i="4"/>
  <c r="N298" i="4"/>
  <c r="N296" i="4"/>
  <c r="N295" i="4"/>
  <c r="N293" i="4"/>
  <c r="N290" i="4"/>
  <c r="N288" i="4"/>
  <c r="N284" i="4"/>
  <c r="N282" i="4"/>
  <c r="N278" i="4"/>
  <c r="N277" i="4"/>
  <c r="N276" i="4"/>
  <c r="N275" i="4"/>
  <c r="N273" i="4"/>
  <c r="N271" i="4"/>
  <c r="N269" i="4"/>
  <c r="N267" i="4"/>
  <c r="N266" i="4"/>
  <c r="N264" i="4"/>
  <c r="N262" i="4"/>
  <c r="N260" i="4"/>
  <c r="N259" i="4"/>
  <c r="N257" i="4"/>
  <c r="N255" i="4"/>
  <c r="N252" i="4"/>
  <c r="N248" i="4"/>
  <c r="N246" i="4"/>
  <c r="N242" i="4"/>
  <c r="N237" i="4"/>
  <c r="N236" i="4"/>
  <c r="N234" i="4"/>
  <c r="N233" i="4"/>
  <c r="N232" i="4"/>
  <c r="N230" i="4"/>
  <c r="N229" i="4"/>
  <c r="N225" i="4"/>
  <c r="N223" i="4"/>
  <c r="N222" i="4"/>
  <c r="N221" i="4"/>
  <c r="N220" i="4"/>
  <c r="N216" i="4"/>
  <c r="N214" i="4"/>
  <c r="N211" i="4"/>
  <c r="N207" i="4"/>
  <c r="N206" i="4"/>
  <c r="N204" i="4"/>
  <c r="N203" i="4"/>
  <c r="N202" i="4"/>
  <c r="N201" i="4"/>
  <c r="N200" i="4"/>
  <c r="N199" i="4"/>
  <c r="N198" i="4"/>
  <c r="N197" i="4"/>
  <c r="N196" i="4"/>
  <c r="N195" i="4"/>
  <c r="N191" i="4"/>
  <c r="N190" i="4"/>
  <c r="N189" i="4"/>
  <c r="N186" i="4"/>
  <c r="N177" i="4"/>
  <c r="N176" i="4"/>
  <c r="N173" i="4"/>
  <c r="N166" i="4"/>
  <c r="N165" i="4"/>
  <c r="N164" i="4"/>
  <c r="N159" i="4"/>
  <c r="N158" i="4"/>
  <c r="N151" i="4"/>
  <c r="N146" i="4"/>
  <c r="N144" i="4"/>
  <c r="N138" i="4"/>
  <c r="N137" i="4"/>
  <c r="N131" i="4"/>
  <c r="N130" i="4"/>
  <c r="N129" i="4"/>
  <c r="N127" i="4"/>
  <c r="N121" i="4"/>
  <c r="N120" i="4"/>
  <c r="N119" i="4"/>
  <c r="N115" i="4"/>
  <c r="N114" i="4"/>
  <c r="N111" i="4"/>
  <c r="N110" i="4"/>
  <c r="N109" i="4"/>
  <c r="N106" i="4"/>
  <c r="N105" i="4"/>
  <c r="N104" i="4"/>
  <c r="N103" i="4"/>
  <c r="N102" i="4"/>
  <c r="N101" i="4"/>
  <c r="N98" i="4"/>
  <c r="N97" i="4"/>
  <c r="N94" i="4"/>
  <c r="N93" i="4"/>
  <c r="N92" i="4"/>
  <c r="N91" i="4"/>
  <c r="N90" i="4"/>
  <c r="N87" i="4"/>
  <c r="N85" i="4"/>
  <c r="N84" i="4"/>
  <c r="N81" i="4"/>
  <c r="N80" i="4"/>
  <c r="N77" i="4"/>
  <c r="N74" i="4"/>
  <c r="N73" i="4"/>
  <c r="N70" i="4"/>
  <c r="N65" i="4"/>
  <c r="N64" i="4"/>
  <c r="N57" i="4"/>
  <c r="N56" i="4"/>
  <c r="N53" i="4"/>
  <c r="N52" i="4"/>
  <c r="N51" i="4"/>
  <c r="N50" i="4"/>
  <c r="N49" i="4"/>
  <c r="N47" i="4"/>
  <c r="N45" i="4"/>
  <c r="N40" i="4"/>
  <c r="N39" i="4"/>
  <c r="N38" i="4"/>
  <c r="N37" i="4"/>
  <c r="N34" i="4"/>
  <c r="N33" i="4"/>
  <c r="N30" i="4"/>
  <c r="N28" i="4"/>
  <c r="N27" i="4"/>
  <c r="N25" i="4"/>
  <c r="N24" i="4"/>
  <c r="N23" i="4"/>
  <c r="N22" i="4"/>
  <c r="N21" i="4"/>
  <c r="N19" i="4"/>
  <c r="N18" i="4"/>
  <c r="N15" i="4"/>
  <c r="N14" i="4"/>
  <c r="N13" i="4"/>
  <c r="N12" i="4"/>
  <c r="N767" i="4" s="1"/>
  <c r="H866" i="3"/>
  <c r="G866" i="3"/>
  <c r="F866" i="3"/>
  <c r="N805" i="3"/>
  <c r="M805" i="3"/>
  <c r="L805" i="3"/>
  <c r="P763" i="3"/>
  <c r="O763" i="3"/>
  <c r="N752" i="3"/>
  <c r="N749" i="3"/>
  <c r="N746" i="3"/>
  <c r="N742" i="3"/>
  <c r="N740" i="3"/>
  <c r="N738" i="3"/>
  <c r="N737" i="3"/>
  <c r="N735" i="3"/>
  <c r="N733" i="3"/>
  <c r="N731" i="3"/>
  <c r="N727" i="3"/>
  <c r="N724" i="3"/>
  <c r="N722" i="3"/>
  <c r="N719" i="3"/>
  <c r="N714" i="3"/>
  <c r="N713" i="3"/>
  <c r="N711" i="3"/>
  <c r="N709" i="3"/>
  <c r="N705" i="3"/>
  <c r="N700" i="3"/>
  <c r="N697" i="3"/>
  <c r="N692" i="3"/>
  <c r="N691" i="3"/>
  <c r="N688" i="3"/>
  <c r="N682" i="3"/>
  <c r="N680" i="3"/>
  <c r="N678" i="3"/>
  <c r="N676" i="3"/>
  <c r="N674" i="3"/>
  <c r="N672" i="3"/>
  <c r="N670" i="3"/>
  <c r="N662" i="3"/>
  <c r="N660" i="3"/>
  <c r="N655" i="3"/>
  <c r="N653" i="3"/>
  <c r="N650" i="3"/>
  <c r="N647" i="3"/>
  <c r="N641" i="3"/>
  <c r="N640" i="3"/>
  <c r="N639" i="3"/>
  <c r="N638" i="3"/>
  <c r="N635" i="3"/>
  <c r="N634" i="3"/>
  <c r="N632" i="3"/>
  <c r="N631" i="3"/>
  <c r="N629" i="3"/>
  <c r="N625" i="3"/>
  <c r="N618" i="3"/>
  <c r="N616" i="3"/>
  <c r="N610" i="3"/>
  <c r="N609" i="3"/>
  <c r="N607" i="3"/>
  <c r="N605" i="3"/>
  <c r="N602" i="3"/>
  <c r="N601" i="3"/>
  <c r="N599" i="3"/>
  <c r="N596" i="3"/>
  <c r="N595" i="3"/>
  <c r="N590" i="3"/>
  <c r="N589" i="3"/>
  <c r="N583" i="3"/>
  <c r="N581" i="3"/>
  <c r="N577" i="3"/>
  <c r="N574" i="3"/>
  <c r="N571" i="3"/>
  <c r="N568" i="3"/>
  <c r="N566" i="3"/>
  <c r="N564" i="3"/>
  <c r="N560" i="3"/>
  <c r="N558" i="3"/>
  <c r="N557" i="3"/>
  <c r="N556" i="3"/>
  <c r="N553" i="3"/>
  <c r="N550" i="3"/>
  <c r="N548" i="3"/>
  <c r="N546" i="3"/>
  <c r="N540" i="3"/>
  <c r="N537" i="3"/>
  <c r="N532" i="3"/>
  <c r="N530" i="3"/>
  <c r="N528" i="3"/>
  <c r="N527" i="3"/>
  <c r="N526" i="3"/>
  <c r="N521" i="3"/>
  <c r="N519" i="3"/>
  <c r="N517" i="3"/>
  <c r="N516" i="3"/>
  <c r="N511" i="3"/>
  <c r="N509" i="3"/>
  <c r="N507" i="3"/>
  <c r="N505" i="3"/>
  <c r="N501" i="3"/>
  <c r="N500" i="3"/>
  <c r="N499" i="3"/>
  <c r="N496" i="3"/>
  <c r="N495" i="3"/>
  <c r="N493" i="3"/>
  <c r="N492" i="3"/>
  <c r="N489" i="3"/>
  <c r="N486" i="3"/>
  <c r="N484" i="3"/>
  <c r="N482" i="3"/>
  <c r="N481" i="3"/>
  <c r="N479" i="3"/>
  <c r="N476" i="3"/>
  <c r="N471" i="3"/>
  <c r="N470" i="3"/>
  <c r="N468" i="3"/>
  <c r="N466" i="3"/>
  <c r="N464" i="3"/>
  <c r="N462" i="3"/>
  <c r="N461" i="3"/>
  <c r="N459" i="3"/>
  <c r="N457" i="3"/>
  <c r="N455" i="3"/>
  <c r="N449" i="3"/>
  <c r="N446" i="3"/>
  <c r="N445" i="3"/>
  <c r="N440" i="3"/>
  <c r="N439" i="3"/>
  <c r="N437" i="3"/>
  <c r="N435" i="3"/>
  <c r="N434" i="3"/>
  <c r="N429" i="3"/>
  <c r="N427" i="3"/>
  <c r="N425" i="3"/>
  <c r="N424" i="3"/>
  <c r="N422" i="3"/>
  <c r="N420" i="3"/>
  <c r="N416" i="3"/>
  <c r="N414" i="3"/>
  <c r="N413" i="3"/>
  <c r="N411" i="3"/>
  <c r="N409" i="3"/>
  <c r="N407" i="3"/>
  <c r="N405" i="3"/>
  <c r="N403" i="3"/>
  <c r="N399" i="3"/>
  <c r="N397" i="3"/>
  <c r="N395" i="3"/>
  <c r="N393" i="3"/>
  <c r="N392" i="3"/>
  <c r="G392" i="3"/>
  <c r="N391" i="3"/>
  <c r="N388" i="3"/>
  <c r="N384" i="3"/>
  <c r="N382" i="3"/>
  <c r="N380" i="3"/>
  <c r="N379" i="3"/>
  <c r="N377" i="3"/>
  <c r="N375" i="3"/>
  <c r="N370" i="3"/>
  <c r="N368" i="3"/>
  <c r="N365" i="3"/>
  <c r="N363" i="3"/>
  <c r="N362" i="3"/>
  <c r="N360" i="3"/>
  <c r="N359" i="3"/>
  <c r="N357" i="3"/>
  <c r="N351" i="3"/>
  <c r="N349" i="3"/>
  <c r="N348" i="3"/>
  <c r="N347" i="3"/>
  <c r="N344" i="3"/>
  <c r="N342" i="3"/>
  <c r="N340" i="3"/>
  <c r="N338" i="3"/>
  <c r="N335" i="3"/>
  <c r="N333" i="3"/>
  <c r="N332" i="3"/>
  <c r="N330" i="3"/>
  <c r="N327" i="3"/>
  <c r="N322" i="3"/>
  <c r="N321" i="3"/>
  <c r="N317" i="3"/>
  <c r="N316" i="3"/>
  <c r="N315" i="3"/>
  <c r="N310" i="3"/>
  <c r="N308" i="3"/>
  <c r="N304" i="3"/>
  <c r="N302" i="3"/>
  <c r="N301" i="3"/>
  <c r="N299" i="3"/>
  <c r="N298" i="3"/>
  <c r="N296" i="3"/>
  <c r="N295" i="3"/>
  <c r="N293" i="3"/>
  <c r="N290" i="3"/>
  <c r="N288" i="3"/>
  <c r="N284" i="3"/>
  <c r="N282" i="3"/>
  <c r="N278" i="3"/>
  <c r="N277" i="3"/>
  <c r="N276" i="3"/>
  <c r="N275" i="3"/>
  <c r="N273" i="3"/>
  <c r="N271" i="3"/>
  <c r="N269" i="3"/>
  <c r="N267" i="3"/>
  <c r="N266" i="3"/>
  <c r="N264" i="3"/>
  <c r="N262" i="3"/>
  <c r="N260" i="3"/>
  <c r="N259" i="3"/>
  <c r="N257" i="3"/>
  <c r="N255" i="3"/>
  <c r="N252" i="3"/>
  <c r="N248" i="3"/>
  <c r="N246" i="3"/>
  <c r="N242" i="3"/>
  <c r="N237" i="3"/>
  <c r="N236" i="3"/>
  <c r="N234" i="3"/>
  <c r="N233" i="3"/>
  <c r="N232" i="3"/>
  <c r="N230" i="3"/>
  <c r="N229" i="3"/>
  <c r="N225" i="3"/>
  <c r="N223" i="3"/>
  <c r="N222" i="3"/>
  <c r="N221" i="3"/>
  <c r="N220" i="3"/>
  <c r="N216" i="3"/>
  <c r="N214" i="3"/>
  <c r="N211" i="3"/>
  <c r="N207" i="3"/>
  <c r="N206" i="3"/>
  <c r="N204" i="3"/>
  <c r="N203" i="3"/>
  <c r="N202" i="3"/>
  <c r="N201" i="3"/>
  <c r="N200" i="3"/>
  <c r="N199" i="3"/>
  <c r="N198" i="3"/>
  <c r="N197" i="3"/>
  <c r="N196" i="3"/>
  <c r="N195" i="3"/>
  <c r="N191" i="3"/>
  <c r="N190" i="3"/>
  <c r="N189" i="3"/>
  <c r="N186" i="3"/>
  <c r="N177" i="3"/>
  <c r="N176" i="3"/>
  <c r="N173" i="3"/>
  <c r="N166" i="3"/>
  <c r="N165" i="3"/>
  <c r="N164" i="3"/>
  <c r="N163" i="3"/>
  <c r="N159" i="3"/>
  <c r="N158" i="3"/>
  <c r="N151" i="3"/>
  <c r="N146" i="3"/>
  <c r="N144" i="3"/>
  <c r="N138" i="3"/>
  <c r="N137" i="3"/>
  <c r="N131" i="3"/>
  <c r="N130" i="3"/>
  <c r="N129" i="3"/>
  <c r="N127" i="3"/>
  <c r="N121" i="3"/>
  <c r="N120" i="3"/>
  <c r="N119" i="3"/>
  <c r="N115" i="3"/>
  <c r="N114" i="3"/>
  <c r="N111" i="3"/>
  <c r="N110" i="3"/>
  <c r="N109" i="3"/>
  <c r="N106" i="3"/>
  <c r="N105" i="3"/>
  <c r="N104" i="3"/>
  <c r="N103" i="3"/>
  <c r="N102" i="3"/>
  <c r="N101" i="3"/>
  <c r="N98" i="3"/>
  <c r="N97" i="3"/>
  <c r="N94" i="3"/>
  <c r="N93" i="3"/>
  <c r="N92" i="3"/>
  <c r="N91" i="3"/>
  <c r="N90" i="3"/>
  <c r="N87" i="3"/>
  <c r="N85" i="3"/>
  <c r="N84" i="3"/>
  <c r="N81" i="3"/>
  <c r="N80" i="3"/>
  <c r="N77" i="3"/>
  <c r="N74" i="3"/>
  <c r="N73" i="3"/>
  <c r="N70" i="3"/>
  <c r="N65" i="3"/>
  <c r="N64" i="3"/>
  <c r="N57" i="3"/>
  <c r="N56" i="3"/>
  <c r="N53" i="3"/>
  <c r="N52" i="3"/>
  <c r="N51" i="3"/>
  <c r="N50" i="3"/>
  <c r="N49" i="3"/>
  <c r="N47" i="3"/>
  <c r="N45" i="3"/>
  <c r="N40" i="3"/>
  <c r="N39" i="3"/>
  <c r="N38" i="3"/>
  <c r="N37" i="3"/>
  <c r="N34" i="3"/>
  <c r="N33" i="3"/>
  <c r="N30" i="3"/>
  <c r="N28" i="3"/>
  <c r="N27" i="3"/>
  <c r="N25" i="3"/>
  <c r="N24" i="3"/>
  <c r="N23" i="3"/>
  <c r="N22" i="3"/>
  <c r="N21" i="3"/>
  <c r="N19" i="3"/>
  <c r="N18" i="3"/>
  <c r="N15" i="3"/>
  <c r="N14" i="3"/>
  <c r="N13" i="3"/>
  <c r="N12" i="3"/>
  <c r="N763" i="3" s="1"/>
  <c r="H833" i="2"/>
  <c r="G833" i="2"/>
  <c r="F833" i="2"/>
  <c r="P749" i="2"/>
  <c r="O749" i="2"/>
  <c r="N747" i="2"/>
  <c r="N744" i="2"/>
  <c r="N740" i="2"/>
  <c r="N738" i="2"/>
  <c r="N736" i="2"/>
  <c r="N735" i="2"/>
  <c r="N733" i="2"/>
  <c r="N731" i="2"/>
  <c r="N729" i="2"/>
  <c r="N725" i="2"/>
  <c r="N722" i="2"/>
  <c r="N720" i="2"/>
  <c r="N717" i="2"/>
  <c r="N712" i="2"/>
  <c r="N711" i="2"/>
  <c r="N709" i="2"/>
  <c r="N707" i="2"/>
  <c r="N703" i="2"/>
  <c r="N698" i="2"/>
  <c r="N695" i="2"/>
  <c r="N690" i="2"/>
  <c r="N689" i="2"/>
  <c r="N686" i="2"/>
  <c r="N680" i="2"/>
  <c r="N678" i="2"/>
  <c r="N676" i="2"/>
  <c r="N674" i="2"/>
  <c r="N672" i="2"/>
  <c r="N670" i="2"/>
  <c r="N668" i="2"/>
  <c r="N660" i="2"/>
  <c r="N658" i="2"/>
  <c r="N653" i="2"/>
  <c r="N651" i="2"/>
  <c r="N648" i="2"/>
  <c r="N645" i="2"/>
  <c r="N639" i="2"/>
  <c r="N638" i="2"/>
  <c r="N637" i="2"/>
  <c r="N636" i="2"/>
  <c r="N633" i="2"/>
  <c r="N632" i="2"/>
  <c r="N630" i="2"/>
  <c r="N629" i="2"/>
  <c r="N627" i="2"/>
  <c r="N623" i="2"/>
  <c r="N616" i="2"/>
  <c r="N614" i="2"/>
  <c r="N608" i="2"/>
  <c r="N607" i="2"/>
  <c r="N605" i="2"/>
  <c r="N603" i="2"/>
  <c r="N600" i="2"/>
  <c r="N599" i="2"/>
  <c r="N597" i="2"/>
  <c r="N594" i="2"/>
  <c r="N593" i="2"/>
  <c r="N588" i="2"/>
  <c r="N587" i="2"/>
  <c r="N581" i="2"/>
  <c r="N579" i="2"/>
  <c r="N575" i="2"/>
  <c r="N572" i="2"/>
  <c r="N569" i="2"/>
  <c r="N566" i="2"/>
  <c r="N564" i="2"/>
  <c r="N562" i="2"/>
  <c r="N558" i="2"/>
  <c r="N556" i="2"/>
  <c r="N555" i="2"/>
  <c r="N554" i="2"/>
  <c r="N551" i="2"/>
  <c r="N548" i="2"/>
  <c r="N546" i="2"/>
  <c r="N544" i="2"/>
  <c r="N538" i="2"/>
  <c r="N535" i="2"/>
  <c r="N530" i="2"/>
  <c r="N528" i="2"/>
  <c r="N526" i="2"/>
  <c r="N525" i="2"/>
  <c r="N524" i="2"/>
  <c r="N519" i="2"/>
  <c r="N517" i="2"/>
  <c r="N515" i="2"/>
  <c r="N514" i="2"/>
  <c r="N509" i="2"/>
  <c r="N507" i="2"/>
  <c r="N505" i="2"/>
  <c r="N503" i="2"/>
  <c r="N499" i="2"/>
  <c r="N498" i="2"/>
  <c r="N497" i="2"/>
  <c r="N494" i="2"/>
  <c r="N493" i="2"/>
  <c r="N491" i="2"/>
  <c r="N490" i="2"/>
  <c r="N487" i="2"/>
  <c r="N484" i="2"/>
  <c r="N482" i="2"/>
  <c r="N480" i="2"/>
  <c r="N479" i="2"/>
  <c r="N477" i="2"/>
  <c r="N474" i="2"/>
  <c r="N469" i="2"/>
  <c r="N468" i="2"/>
  <c r="N466" i="2"/>
  <c r="N464" i="2"/>
  <c r="N462" i="2"/>
  <c r="N460" i="2"/>
  <c r="N459" i="2"/>
  <c r="N457" i="2"/>
  <c r="N455" i="2"/>
  <c r="N453" i="2"/>
  <c r="N447" i="2"/>
  <c r="N444" i="2"/>
  <c r="N443" i="2"/>
  <c r="N438" i="2"/>
  <c r="N437" i="2"/>
  <c r="N435" i="2"/>
  <c r="N433" i="2"/>
  <c r="N432" i="2"/>
  <c r="N429" i="2"/>
  <c r="N427" i="2"/>
  <c r="N425" i="2"/>
  <c r="N424" i="2"/>
  <c r="N422" i="2"/>
  <c r="N420" i="2"/>
  <c r="N416" i="2"/>
  <c r="N414" i="2"/>
  <c r="N413" i="2"/>
  <c r="N411" i="2"/>
  <c r="N409" i="2"/>
  <c r="N407" i="2"/>
  <c r="N405" i="2"/>
  <c r="N403" i="2"/>
  <c r="N399" i="2"/>
  <c r="N397" i="2"/>
  <c r="N395" i="2"/>
  <c r="N393" i="2"/>
  <c r="N392" i="2"/>
  <c r="G392" i="2"/>
  <c r="N391" i="2"/>
  <c r="N388" i="2"/>
  <c r="N384" i="2"/>
  <c r="N382" i="2"/>
  <c r="N380" i="2"/>
  <c r="N379" i="2"/>
  <c r="N377" i="2"/>
  <c r="N375" i="2"/>
  <c r="N370" i="2"/>
  <c r="N368" i="2"/>
  <c r="N365" i="2"/>
  <c r="N363" i="2"/>
  <c r="N362" i="2"/>
  <c r="N360" i="2"/>
  <c r="N359" i="2"/>
  <c r="N357" i="2"/>
  <c r="N351" i="2"/>
  <c r="N349" i="2"/>
  <c r="N348" i="2"/>
  <c r="N347" i="2"/>
  <c r="N344" i="2"/>
  <c r="N342" i="2"/>
  <c r="N340" i="2"/>
  <c r="N338" i="2"/>
  <c r="N335" i="2"/>
  <c r="N333" i="2"/>
  <c r="N332" i="2"/>
  <c r="N330" i="2"/>
  <c r="N327" i="2"/>
  <c r="N322" i="2"/>
  <c r="N321" i="2"/>
  <c r="N317" i="2"/>
  <c r="N316" i="2"/>
  <c r="N315" i="2"/>
  <c r="N310" i="2"/>
  <c r="N308" i="2"/>
  <c r="N304" i="2"/>
  <c r="N302" i="2"/>
  <c r="N301" i="2"/>
  <c r="N299" i="2"/>
  <c r="N298" i="2"/>
  <c r="N296" i="2"/>
  <c r="N295" i="2"/>
  <c r="N293" i="2"/>
  <c r="N290" i="2"/>
  <c r="N288" i="2"/>
  <c r="N284" i="2"/>
  <c r="N282" i="2"/>
  <c r="N278" i="2"/>
  <c r="N277" i="2"/>
  <c r="N276" i="2"/>
  <c r="N275" i="2"/>
  <c r="N273" i="2"/>
  <c r="N271" i="2"/>
  <c r="N269" i="2"/>
  <c r="N267" i="2"/>
  <c r="N266" i="2"/>
  <c r="N264" i="2"/>
  <c r="N262" i="2"/>
  <c r="N260" i="2"/>
  <c r="N259" i="2"/>
  <c r="N257" i="2"/>
  <c r="N255" i="2"/>
  <c r="N252" i="2"/>
  <c r="N248" i="2"/>
  <c r="N246" i="2"/>
  <c r="N242" i="2"/>
  <c r="N237" i="2"/>
  <c r="N236" i="2"/>
  <c r="N234" i="2"/>
  <c r="N233" i="2"/>
  <c r="N232" i="2"/>
  <c r="N230" i="2"/>
  <c r="N229" i="2"/>
  <c r="N225" i="2"/>
  <c r="N223" i="2"/>
  <c r="N222" i="2"/>
  <c r="N221" i="2"/>
  <c r="N220" i="2"/>
  <c r="N216" i="2"/>
  <c r="N214" i="2"/>
  <c r="N211" i="2"/>
  <c r="N207" i="2"/>
  <c r="N206" i="2"/>
  <c r="N204" i="2"/>
  <c r="N203" i="2"/>
  <c r="N202" i="2"/>
  <c r="N201" i="2"/>
  <c r="N200" i="2"/>
  <c r="N199" i="2"/>
  <c r="N198" i="2"/>
  <c r="N197" i="2"/>
  <c r="N196" i="2"/>
  <c r="N195" i="2"/>
  <c r="N191" i="2"/>
  <c r="N190" i="2"/>
  <c r="N189" i="2"/>
  <c r="N186" i="2"/>
  <c r="N177" i="2"/>
  <c r="N176" i="2"/>
  <c r="N173" i="2"/>
  <c r="N166" i="2"/>
  <c r="N165" i="2"/>
  <c r="N164" i="2"/>
  <c r="N163" i="2"/>
  <c r="N159" i="2"/>
  <c r="N158" i="2"/>
  <c r="N151" i="2"/>
  <c r="N146" i="2"/>
  <c r="N144" i="2"/>
  <c r="N138" i="2"/>
  <c r="N137" i="2"/>
  <c r="N131" i="2"/>
  <c r="N130" i="2"/>
  <c r="N129" i="2"/>
  <c r="N127" i="2"/>
  <c r="N121" i="2"/>
  <c r="N120" i="2"/>
  <c r="N119" i="2"/>
  <c r="N115" i="2"/>
  <c r="N114" i="2"/>
  <c r="N111" i="2"/>
  <c r="N110" i="2"/>
  <c r="N109" i="2"/>
  <c r="N106" i="2"/>
  <c r="N105" i="2"/>
  <c r="N104" i="2"/>
  <c r="N103" i="2"/>
  <c r="N102" i="2"/>
  <c r="N101" i="2"/>
  <c r="N98" i="2"/>
  <c r="N97" i="2"/>
  <c r="N94" i="2"/>
  <c r="N93" i="2"/>
  <c r="N92" i="2"/>
  <c r="N91" i="2"/>
  <c r="N90" i="2"/>
  <c r="N87" i="2"/>
  <c r="N85" i="2"/>
  <c r="N84" i="2"/>
  <c r="N81" i="2"/>
  <c r="N80" i="2"/>
  <c r="N77" i="2"/>
  <c r="N74" i="2"/>
  <c r="N73" i="2"/>
  <c r="N70" i="2"/>
  <c r="N65" i="2"/>
  <c r="N64" i="2"/>
  <c r="N57" i="2"/>
  <c r="N56" i="2"/>
  <c r="N53" i="2"/>
  <c r="N52" i="2"/>
  <c r="N51" i="2"/>
  <c r="N50" i="2"/>
  <c r="N49" i="2"/>
  <c r="N47" i="2"/>
  <c r="N45" i="2"/>
  <c r="N40" i="2"/>
  <c r="N39" i="2"/>
  <c r="N38" i="2"/>
  <c r="N37" i="2"/>
  <c r="N34" i="2"/>
  <c r="N33" i="2"/>
  <c r="N30" i="2"/>
  <c r="N28" i="2"/>
  <c r="N27" i="2"/>
  <c r="N25" i="2"/>
  <c r="N24" i="2"/>
  <c r="N23" i="2"/>
  <c r="N22" i="2"/>
  <c r="N21" i="2"/>
  <c r="N19" i="2"/>
  <c r="N18" i="2"/>
  <c r="N15" i="2"/>
  <c r="N14" i="2"/>
  <c r="N13" i="2"/>
  <c r="N12" i="2"/>
  <c r="N749" i="2" s="1"/>
  <c r="H855" i="1"/>
  <c r="G855" i="1"/>
  <c r="F855" i="1"/>
  <c r="N793" i="1"/>
  <c r="M793" i="1"/>
  <c r="L793" i="1"/>
  <c r="P746" i="1"/>
  <c r="O746" i="1"/>
  <c r="N744" i="1"/>
  <c r="N741" i="1"/>
  <c r="N737" i="1"/>
  <c r="N735" i="1"/>
  <c r="N733" i="1"/>
  <c r="N732" i="1"/>
  <c r="N730" i="1"/>
  <c r="N728" i="1"/>
  <c r="N726" i="1"/>
  <c r="N724" i="1"/>
  <c r="N722" i="1"/>
  <c r="N720" i="1"/>
  <c r="N717" i="1"/>
  <c r="N712" i="1"/>
  <c r="N711" i="1"/>
  <c r="N709" i="1"/>
  <c r="N707" i="1"/>
  <c r="N703" i="1"/>
  <c r="N698" i="1"/>
  <c r="N695" i="1"/>
  <c r="N690" i="1"/>
  <c r="N689" i="1"/>
  <c r="N686" i="1"/>
  <c r="N680" i="1"/>
  <c r="N678" i="1"/>
  <c r="N676" i="1"/>
  <c r="N674" i="1"/>
  <c r="N672" i="1"/>
  <c r="N670" i="1"/>
  <c r="N668" i="1"/>
  <c r="N660" i="1"/>
  <c r="N658" i="1"/>
  <c r="N653" i="1"/>
  <c r="N651" i="1"/>
  <c r="N648" i="1"/>
  <c r="N645" i="1"/>
  <c r="N639" i="1"/>
  <c r="N638" i="1"/>
  <c r="N637" i="1"/>
  <c r="N636" i="1"/>
  <c r="N633" i="1"/>
  <c r="N632" i="1"/>
  <c r="N630" i="1"/>
  <c r="N629" i="1"/>
  <c r="N627" i="1"/>
  <c r="N623" i="1"/>
  <c r="N616" i="1"/>
  <c r="N614" i="1"/>
  <c r="N608" i="1"/>
  <c r="N607" i="1"/>
  <c r="N605" i="1"/>
  <c r="N603" i="1"/>
  <c r="N600" i="1"/>
  <c r="N599" i="1"/>
  <c r="N597" i="1"/>
  <c r="N594" i="1"/>
  <c r="N593" i="1"/>
  <c r="N588" i="1"/>
  <c r="N587" i="1"/>
  <c r="N581" i="1"/>
  <c r="N579" i="1"/>
  <c r="N575" i="1"/>
  <c r="N572" i="1"/>
  <c r="N569" i="1"/>
  <c r="N566" i="1"/>
  <c r="N564" i="1"/>
  <c r="N562" i="1"/>
  <c r="N558" i="1"/>
  <c r="N556" i="1"/>
  <c r="N555" i="1"/>
  <c r="N554" i="1"/>
  <c r="N551" i="1"/>
  <c r="N548" i="1"/>
  <c r="N546" i="1"/>
  <c r="N544" i="1"/>
  <c r="N538" i="1"/>
  <c r="N535" i="1"/>
  <c r="N530" i="1"/>
  <c r="N528" i="1"/>
  <c r="N526" i="1"/>
  <c r="N525" i="1"/>
  <c r="N524" i="1"/>
  <c r="N519" i="1"/>
  <c r="N517" i="1"/>
  <c r="N515" i="1"/>
  <c r="N514" i="1"/>
  <c r="N509" i="1"/>
  <c r="N507" i="1"/>
  <c r="N505" i="1"/>
  <c r="N503" i="1"/>
  <c r="N499" i="1"/>
  <c r="N498" i="1"/>
  <c r="N497" i="1"/>
  <c r="N494" i="1"/>
  <c r="N493" i="1"/>
  <c r="N491" i="1"/>
  <c r="N490" i="1"/>
  <c r="N487" i="1"/>
  <c r="N484" i="1"/>
  <c r="N482" i="1"/>
  <c r="N480" i="1"/>
  <c r="N479" i="1"/>
  <c r="N477" i="1"/>
  <c r="N474" i="1"/>
  <c r="N469" i="1"/>
  <c r="N468" i="1"/>
  <c r="N466" i="1"/>
  <c r="N464" i="1"/>
  <c r="N462" i="1"/>
  <c r="N460" i="1"/>
  <c r="N459" i="1"/>
  <c r="N457" i="1"/>
  <c r="N455" i="1"/>
  <c r="N453" i="1"/>
  <c r="N447" i="1"/>
  <c r="N444" i="1"/>
  <c r="N443" i="1"/>
  <c r="N438" i="1"/>
  <c r="N437" i="1"/>
  <c r="N435" i="1"/>
  <c r="N433" i="1"/>
  <c r="N432" i="1"/>
  <c r="N429" i="1"/>
  <c r="N427" i="1"/>
  <c r="N425" i="1"/>
  <c r="N424" i="1"/>
  <c r="N422" i="1"/>
  <c r="N420" i="1"/>
  <c r="N418" i="1"/>
  <c r="N416" i="1"/>
  <c r="N414" i="1"/>
  <c r="N413" i="1"/>
  <c r="N411" i="1"/>
  <c r="N409" i="1"/>
  <c r="N407" i="1"/>
  <c r="N405" i="1"/>
  <c r="N403" i="1"/>
  <c r="N399" i="1"/>
  <c r="N397" i="1"/>
  <c r="N395" i="1"/>
  <c r="N393" i="1"/>
  <c r="N392" i="1"/>
  <c r="G392" i="1"/>
  <c r="N391" i="1"/>
  <c r="N388" i="1"/>
  <c r="N384" i="1"/>
  <c r="N382" i="1"/>
  <c r="N380" i="1"/>
  <c r="N379" i="1"/>
  <c r="N377" i="1"/>
  <c r="N375" i="1"/>
  <c r="N370" i="1"/>
  <c r="N368" i="1"/>
  <c r="N365" i="1"/>
  <c r="N363" i="1"/>
  <c r="N362" i="1"/>
  <c r="N360" i="1"/>
  <c r="N359" i="1"/>
  <c r="N357" i="1"/>
  <c r="N351" i="1"/>
  <c r="N349" i="1"/>
  <c r="N348" i="1"/>
  <c r="N347" i="1"/>
  <c r="N344" i="1"/>
  <c r="N342" i="1"/>
  <c r="N340" i="1"/>
  <c r="N338" i="1"/>
  <c r="N335" i="1"/>
  <c r="N333" i="1"/>
  <c r="N332" i="1"/>
  <c r="N330" i="1"/>
  <c r="N327" i="1"/>
  <c r="N322" i="1"/>
  <c r="N321" i="1"/>
  <c r="N317" i="1"/>
  <c r="N316" i="1"/>
  <c r="N315" i="1"/>
  <c r="N310" i="1"/>
  <c r="N308" i="1"/>
  <c r="N304" i="1"/>
  <c r="N302" i="1"/>
  <c r="N301" i="1"/>
  <c r="N299" i="1"/>
  <c r="N298" i="1"/>
  <c r="N296" i="1"/>
  <c r="N295" i="1"/>
  <c r="N293" i="1"/>
  <c r="N290" i="1"/>
  <c r="N288" i="1"/>
  <c r="N284" i="1"/>
  <c r="N282" i="1"/>
  <c r="N278" i="1"/>
  <c r="N277" i="1"/>
  <c r="N276" i="1"/>
  <c r="N275" i="1"/>
  <c r="N273" i="1"/>
  <c r="N271" i="1"/>
  <c r="N269" i="1"/>
  <c r="N267" i="1"/>
  <c r="N266" i="1"/>
  <c r="N264" i="1"/>
  <c r="N262" i="1"/>
  <c r="N260" i="1"/>
  <c r="N259" i="1"/>
  <c r="N257" i="1"/>
  <c r="N255" i="1"/>
  <c r="N252" i="1"/>
  <c r="N248" i="1"/>
  <c r="N246" i="1"/>
  <c r="N242" i="1"/>
  <c r="N237" i="1"/>
  <c r="N236" i="1"/>
  <c r="N234" i="1"/>
  <c r="N233" i="1"/>
  <c r="N232" i="1"/>
  <c r="N230" i="1"/>
  <c r="N229" i="1"/>
  <c r="N225" i="1"/>
  <c r="N223" i="1"/>
  <c r="N222" i="1"/>
  <c r="N221" i="1"/>
  <c r="N220" i="1"/>
  <c r="N216" i="1"/>
  <c r="N214" i="1"/>
  <c r="N211" i="1"/>
  <c r="N207" i="1"/>
  <c r="N206" i="1"/>
  <c r="N204" i="1"/>
  <c r="N203" i="1"/>
  <c r="N202" i="1"/>
  <c r="N201" i="1"/>
  <c r="N200" i="1"/>
  <c r="N199" i="1"/>
  <c r="N198" i="1"/>
  <c r="N197" i="1"/>
  <c r="N196" i="1"/>
  <c r="N195" i="1"/>
  <c r="N191" i="1"/>
  <c r="N190" i="1"/>
  <c r="N189" i="1"/>
  <c r="N186" i="1"/>
  <c r="N177" i="1"/>
  <c r="N176" i="1"/>
  <c r="N173" i="1"/>
  <c r="N166" i="1"/>
  <c r="N165" i="1"/>
  <c r="N164" i="1"/>
  <c r="N163" i="1"/>
  <c r="N159" i="1"/>
  <c r="N158" i="1"/>
  <c r="N151" i="1"/>
  <c r="N146" i="1"/>
  <c r="N144" i="1"/>
  <c r="N138" i="1"/>
  <c r="N137" i="1"/>
  <c r="N134" i="1"/>
  <c r="N133" i="1"/>
  <c r="N131" i="1"/>
  <c r="N130" i="1"/>
  <c r="N129" i="1"/>
  <c r="N127" i="1"/>
  <c r="N121" i="1"/>
  <c r="N120" i="1"/>
  <c r="N119" i="1"/>
  <c r="N115" i="1"/>
  <c r="N114" i="1"/>
  <c r="N111" i="1"/>
  <c r="N110" i="1"/>
  <c r="N109" i="1"/>
  <c r="N106" i="1"/>
  <c r="N105" i="1"/>
  <c r="N104" i="1"/>
  <c r="N103" i="1"/>
  <c r="N102" i="1"/>
  <c r="N101" i="1"/>
  <c r="N98" i="1"/>
  <c r="N97" i="1"/>
  <c r="N94" i="1"/>
  <c r="N93" i="1"/>
  <c r="N92" i="1"/>
  <c r="N91" i="1"/>
  <c r="N90" i="1"/>
  <c r="N87" i="1"/>
  <c r="N85" i="1"/>
  <c r="N84" i="1"/>
  <c r="N81" i="1"/>
  <c r="N80" i="1"/>
  <c r="N77" i="1"/>
  <c r="N74" i="1"/>
  <c r="N73" i="1"/>
  <c r="N70" i="1"/>
  <c r="N65" i="1"/>
  <c r="N64" i="1"/>
  <c r="N57" i="1"/>
  <c r="N56" i="1"/>
  <c r="N53" i="1"/>
  <c r="N52" i="1"/>
  <c r="N51" i="1"/>
  <c r="N50" i="1"/>
  <c r="N49" i="1"/>
  <c r="N47" i="1"/>
  <c r="N45" i="1"/>
  <c r="N40" i="1"/>
  <c r="N39" i="1"/>
  <c r="N38" i="1"/>
  <c r="N37" i="1"/>
  <c r="N34" i="1"/>
  <c r="N33" i="1"/>
  <c r="N30" i="1"/>
  <c r="N28" i="1"/>
  <c r="N27" i="1"/>
  <c r="N25" i="1"/>
  <c r="N24" i="1"/>
  <c r="N23" i="1"/>
  <c r="N22" i="1"/>
  <c r="N21" i="1"/>
  <c r="N19" i="1"/>
  <c r="N18" i="1"/>
  <c r="N15" i="1"/>
  <c r="N14" i="1"/>
  <c r="N13" i="1"/>
  <c r="N12" i="1"/>
  <c r="N746" i="1" s="1"/>
</calcChain>
</file>

<file path=xl/sharedStrings.xml><?xml version="1.0" encoding="utf-8"?>
<sst xmlns="http://schemas.openxmlformats.org/spreadsheetml/2006/main" count="49186" uniqueCount="1237">
  <si>
    <t>DETALLE DEUDA VIGENTE</t>
  </si>
  <si>
    <t xml:space="preserve"> </t>
  </si>
  <si>
    <t>BONOS CORPORATIVOS</t>
  </si>
  <si>
    <t>al 31 de enero 2011</t>
  </si>
  <si>
    <t>Rut</t>
  </si>
  <si>
    <t>Sociedad</t>
  </si>
  <si>
    <t>Inscripción</t>
  </si>
  <si>
    <t>Monto Inscrito</t>
  </si>
  <si>
    <t>Serie</t>
  </si>
  <si>
    <t>Tasa de</t>
  </si>
  <si>
    <t>Objetivo</t>
  </si>
  <si>
    <t>Plazo</t>
  </si>
  <si>
    <t xml:space="preserve">Valor </t>
  </si>
  <si>
    <t>Valor</t>
  </si>
  <si>
    <t>Intereses</t>
  </si>
  <si>
    <t>Valor Par</t>
  </si>
  <si>
    <t>Emisión</t>
  </si>
  <si>
    <t>de la</t>
  </si>
  <si>
    <t>Vencimiento</t>
  </si>
  <si>
    <t>Nominal</t>
  </si>
  <si>
    <t>Devengados</t>
  </si>
  <si>
    <t>(en miles de $)</t>
  </si>
  <si>
    <t>Nº</t>
  </si>
  <si>
    <t xml:space="preserve"> Fecha</t>
  </si>
  <si>
    <t>(miles)</t>
  </si>
  <si>
    <t>(%)</t>
  </si>
  <si>
    <t>(años)</t>
  </si>
  <si>
    <t>Inicial</t>
  </si>
  <si>
    <t xml:space="preserve"> Vigente</t>
  </si>
  <si>
    <t>Reajustado</t>
  </si>
  <si>
    <t>No Pagados</t>
  </si>
  <si>
    <t>*VALOR U.F.(31/01/2011)=</t>
  </si>
  <si>
    <t>*US$ Promedio(31/01/2011)=</t>
  </si>
  <si>
    <t>(U.Reaj)</t>
  </si>
  <si>
    <t xml:space="preserve"> (en miles de $)</t>
  </si>
  <si>
    <t>9</t>
  </si>
  <si>
    <t>Telefónica Chile S.A. (13) (15)</t>
  </si>
  <si>
    <t>U.F.</t>
  </si>
  <si>
    <t>E1</t>
  </si>
  <si>
    <t>FI</t>
  </si>
  <si>
    <t>E2</t>
  </si>
  <si>
    <t>Telefónica Chile S.A. (13)</t>
  </si>
  <si>
    <t>F1</t>
  </si>
  <si>
    <t>F2</t>
  </si>
  <si>
    <t>7</t>
  </si>
  <si>
    <t xml:space="preserve">S.A. Inmob. Terrenos </t>
  </si>
  <si>
    <t>A</t>
  </si>
  <si>
    <t>Ferrocarriles del Estado (11)</t>
  </si>
  <si>
    <t>D1</t>
  </si>
  <si>
    <t>FG</t>
  </si>
  <si>
    <t>Ferrocarriles del Estado (11) (15)</t>
  </si>
  <si>
    <t>F</t>
  </si>
  <si>
    <t>CMP-FG</t>
  </si>
  <si>
    <t>G</t>
  </si>
  <si>
    <t>3</t>
  </si>
  <si>
    <t>Conatel (15)</t>
  </si>
  <si>
    <t>E</t>
  </si>
  <si>
    <t>CMP</t>
  </si>
  <si>
    <t xml:space="preserve">Conatel    (8)          </t>
  </si>
  <si>
    <t>H</t>
  </si>
  <si>
    <t>I</t>
  </si>
  <si>
    <t>1</t>
  </si>
  <si>
    <t>Gasco S.A.</t>
  </si>
  <si>
    <t>D</t>
  </si>
  <si>
    <t>J</t>
  </si>
  <si>
    <t>Soc. Elec. Santiago (15)</t>
  </si>
  <si>
    <t>US$</t>
  </si>
  <si>
    <t>A1</t>
  </si>
  <si>
    <t>RP</t>
  </si>
  <si>
    <t>(2)</t>
  </si>
  <si>
    <t xml:space="preserve">Soc. Elec. Santiago  </t>
  </si>
  <si>
    <t>B1</t>
  </si>
  <si>
    <t>B2</t>
  </si>
  <si>
    <t>A2</t>
  </si>
  <si>
    <t xml:space="preserve">Bicecorp S.A.            </t>
  </si>
  <si>
    <t>K</t>
  </si>
  <si>
    <t>Metrogas S.A. (15)</t>
  </si>
  <si>
    <t xml:space="preserve">Metrogas S.A.                     </t>
  </si>
  <si>
    <t>Coca Cola Embonor S.A. (15)</t>
  </si>
  <si>
    <t xml:space="preserve">Coca Cola Embonor S.A.  </t>
  </si>
  <si>
    <t xml:space="preserve">Quiñenco </t>
  </si>
  <si>
    <t>RP-FI</t>
  </si>
  <si>
    <t>Quiñenco (15)</t>
  </si>
  <si>
    <t>5</t>
  </si>
  <si>
    <t>Ruta de la Araucanía (11) (15)</t>
  </si>
  <si>
    <t>RP-FOI</t>
  </si>
  <si>
    <t>0</t>
  </si>
  <si>
    <t>Esval S.A.</t>
  </si>
  <si>
    <t>FI-FP</t>
  </si>
  <si>
    <t>Esval S.A. (15)</t>
  </si>
  <si>
    <t>B</t>
  </si>
  <si>
    <t xml:space="preserve">Colbún S.A.    </t>
  </si>
  <si>
    <t>C</t>
  </si>
  <si>
    <t>Colbún S.A. (15)</t>
  </si>
  <si>
    <t xml:space="preserve">Gasco S.A. </t>
  </si>
  <si>
    <t xml:space="preserve">Gasco S.A.  </t>
  </si>
  <si>
    <t>6</t>
  </si>
  <si>
    <t>Soc. Concesionaria Autopista del Bosque S.A. (11)</t>
  </si>
  <si>
    <t>G1</t>
  </si>
  <si>
    <t>G2</t>
  </si>
  <si>
    <t>Conatel</t>
  </si>
  <si>
    <t>H1</t>
  </si>
  <si>
    <t>H2</t>
  </si>
  <si>
    <t>Sodimac S.A. (15)</t>
  </si>
  <si>
    <t>C1</t>
  </si>
  <si>
    <t>C2</t>
  </si>
  <si>
    <t>8</t>
  </si>
  <si>
    <t>Embotelladora Andina (15)</t>
  </si>
  <si>
    <t xml:space="preserve">Embotelladora Andina  </t>
  </si>
  <si>
    <t>Empresas Carozzi S.A. (15)</t>
  </si>
  <si>
    <t>Empresas Carozzi S.A. (3) (16)</t>
  </si>
  <si>
    <t>D2</t>
  </si>
  <si>
    <t>Metro S.A. (11)</t>
  </si>
  <si>
    <t xml:space="preserve">Metrogas S.A.   </t>
  </si>
  <si>
    <t>Endesa S.A. (15)</t>
  </si>
  <si>
    <t>CMP-FI</t>
  </si>
  <si>
    <t>Endesa S.A.</t>
  </si>
  <si>
    <t>Aguas Andinas S.A. (15)</t>
  </si>
  <si>
    <t xml:space="preserve">Aguas Andinas S.A. </t>
  </si>
  <si>
    <t>Cencosud S.A. (15)</t>
  </si>
  <si>
    <t>Cencosud S.A.</t>
  </si>
  <si>
    <t>Enersis S.A. (15)</t>
  </si>
  <si>
    <t xml:space="preserve">Enersis S.A. </t>
  </si>
  <si>
    <t>Cementos Bío-Bío S.A. (11) (15)</t>
  </si>
  <si>
    <t>Cementos Bío-Bío S.A. (11)</t>
  </si>
  <si>
    <t>L</t>
  </si>
  <si>
    <t xml:space="preserve">Cía. Sudamericana de Vapores </t>
  </si>
  <si>
    <t>S.A.C.I. Falabella (15)</t>
  </si>
  <si>
    <t xml:space="preserve">S.A.C.I. Falabella   </t>
  </si>
  <si>
    <t>Telefónica Chile S.A. (10) (13)</t>
  </si>
  <si>
    <t>Empresa Servicios Sanitarios de los Lagos (3) (16)</t>
  </si>
  <si>
    <t xml:space="preserve">Empresa Servicios Sanitarios de los Lagos </t>
  </si>
  <si>
    <t>M</t>
  </si>
  <si>
    <t>Soc. Conc. Autopista del Sol (11)</t>
  </si>
  <si>
    <t>A-1</t>
  </si>
  <si>
    <t>A-2</t>
  </si>
  <si>
    <t>B-1</t>
  </si>
  <si>
    <t>B-2</t>
  </si>
  <si>
    <t>Soc. Conc. Rutas del Pacífico (11) (15)</t>
  </si>
  <si>
    <t>Soc. Conc. Rutas del Pacífico (11)</t>
  </si>
  <si>
    <t>Soc. Concesionaria Autopista Los Libertadores S.A. (11) (15)</t>
  </si>
  <si>
    <t>Soc. Concesionaria Autopista Los Libertadores S.A. (5) (11)</t>
  </si>
  <si>
    <t xml:space="preserve">Esval S.A. - Línea de Bonos </t>
  </si>
  <si>
    <t>1E</t>
  </si>
  <si>
    <t xml:space="preserve">Esval S.A.  </t>
  </si>
  <si>
    <t xml:space="preserve">Essbio S.A. - Línea de Bonos </t>
  </si>
  <si>
    <t>Essbio S.A. (15)</t>
  </si>
  <si>
    <t>FI-CMP</t>
  </si>
  <si>
    <t>Saesa - Línea de Bonos</t>
  </si>
  <si>
    <t>Saesa (11) (15)</t>
  </si>
  <si>
    <t xml:space="preserve">C </t>
  </si>
  <si>
    <t>Saesa (11)</t>
  </si>
  <si>
    <t>2E</t>
  </si>
  <si>
    <t>TAB UF 360</t>
  </si>
  <si>
    <t>Enap - Línea de Bonos</t>
  </si>
  <si>
    <t>Enap</t>
  </si>
  <si>
    <t>Aguas Andinas S.A. - Línea de Bonos</t>
  </si>
  <si>
    <t>C-1</t>
  </si>
  <si>
    <t>Aguas Andinas S.A.</t>
  </si>
  <si>
    <t>C-2</t>
  </si>
  <si>
    <t>D-1</t>
  </si>
  <si>
    <t>D-2</t>
  </si>
  <si>
    <t>3E</t>
  </si>
  <si>
    <t>4E</t>
  </si>
  <si>
    <t>Empresas Carozzi S.A. - Línea de Bonos</t>
  </si>
  <si>
    <t>Codelco</t>
  </si>
  <si>
    <t>Endesa S.A. - Línea de Bonos</t>
  </si>
  <si>
    <t>Endesa S.A. (3) (16)</t>
  </si>
  <si>
    <t>2</t>
  </si>
  <si>
    <t>Forum Servicios Financieros - Línea de Bonos</t>
  </si>
  <si>
    <t>Forum Servicios Financieros S.A. (11) (15)</t>
  </si>
  <si>
    <t>$</t>
  </si>
  <si>
    <t xml:space="preserve">Parque Arauco S. A.- Línea de Bonos </t>
  </si>
  <si>
    <t>Parque Arauco S. A. (11) (15)</t>
  </si>
  <si>
    <t>Parque Arauco S. A. (11)</t>
  </si>
  <si>
    <t>Cencosud S.A. - Línea de Bonos (9)</t>
  </si>
  <si>
    <t>N</t>
  </si>
  <si>
    <t>O</t>
  </si>
  <si>
    <t>Sociedad Concesionaria Melipilla S.A. (11)</t>
  </si>
  <si>
    <t>FOI</t>
  </si>
  <si>
    <t>Masisa S.A. (6) (11) (15)</t>
  </si>
  <si>
    <t>Masisa S.A. (3) (6) (11) (16)</t>
  </si>
  <si>
    <t xml:space="preserve">Grupo Security S.A. - Línea de Bonos </t>
  </si>
  <si>
    <t>Grupo Security S.A. (15)</t>
  </si>
  <si>
    <t xml:space="preserve">Grupo Security S.A. </t>
  </si>
  <si>
    <t>Metrogas S.A.</t>
  </si>
  <si>
    <t>Metrogas S.A.-Línea de Bonos</t>
  </si>
  <si>
    <t>Chilectra S.A. - Línea de Bonos (3)</t>
  </si>
  <si>
    <t xml:space="preserve">Distribución y Servicios D&amp;S S.A. - Línea de Bonos </t>
  </si>
  <si>
    <t>Distribución y Servicios D&amp;S S.A. (15)</t>
  </si>
  <si>
    <t>4</t>
  </si>
  <si>
    <t>Transnet S.A. - Línea de Bonos</t>
  </si>
  <si>
    <t>Transnet S.A. (3) (16)</t>
  </si>
  <si>
    <t xml:space="preserve">Masisa S.A. </t>
  </si>
  <si>
    <t>Masisa S.A.-Línea de Bonos</t>
  </si>
  <si>
    <t>Masisa S.A. (15)</t>
  </si>
  <si>
    <t>Masisa S.A.</t>
  </si>
  <si>
    <t>Ripley Chile S.A (11) (15)</t>
  </si>
  <si>
    <t>Ripley Chile S.A. - Línea de Bonos</t>
  </si>
  <si>
    <t>Soc.Concesionaria Autopista Central S.A (11)</t>
  </si>
  <si>
    <t>Soc.Concesionaria Costanera Norte S.A (11)</t>
  </si>
  <si>
    <t>P</t>
  </si>
  <si>
    <t>Q</t>
  </si>
  <si>
    <t>Soc. Conc. Vespucio Norte Express S.A. - Línea de Bonos</t>
  </si>
  <si>
    <t>Soc. Conc. Vespucio Norte Express S.A. (11)</t>
  </si>
  <si>
    <t>Esval S.A. - Línea de Bonos</t>
  </si>
  <si>
    <t>Esval S.A. (3) (16)</t>
  </si>
  <si>
    <t xml:space="preserve">Esval S.A. </t>
  </si>
  <si>
    <t>Grupo Security S.A.</t>
  </si>
  <si>
    <t xml:space="preserve">Conafe - Línea de Bonos          </t>
  </si>
  <si>
    <t xml:space="preserve">Conafe </t>
  </si>
  <si>
    <t xml:space="preserve">Conafe - Línea de Bonos            </t>
  </si>
  <si>
    <t>Conafe (3) (16)</t>
  </si>
  <si>
    <t xml:space="preserve">Autopista del Maipo Soc. Conc. S.A. - Línea de Bonos </t>
  </si>
  <si>
    <t>FOI-RP</t>
  </si>
  <si>
    <t>Autopista del Maipo Soc. Conc. S.A. (11)</t>
  </si>
  <si>
    <t xml:space="preserve">LQ Inversiones Financieras S.A. - Línea de Bonos </t>
  </si>
  <si>
    <t xml:space="preserve">LQ Inversiones Financieras S.A. </t>
  </si>
  <si>
    <t>LQ Inversiones Financieras S.A. (15)</t>
  </si>
  <si>
    <t xml:space="preserve">Soc. Conc. Autopista Vespucio Sur S.A. - Línea de Bonos </t>
  </si>
  <si>
    <t>Soc. Conc. Autopista Vespucio Sur S.A. (5) (11)</t>
  </si>
  <si>
    <t xml:space="preserve">SCL Terminal Aéreo Santiago S.A. Soc. Conc. - Línea de Bonos </t>
  </si>
  <si>
    <t>MNE-FOI</t>
  </si>
  <si>
    <t>SCL Terminal Aéreo Santiago S.A. Soc. Conc. (11)</t>
  </si>
  <si>
    <t xml:space="preserve">Compañía Cervecerías Unidas S.A. </t>
  </si>
  <si>
    <t xml:space="preserve">CGE Distribución S.A. - Línea de Bonos </t>
  </si>
  <si>
    <t xml:space="preserve">CGE Distribución S.A. </t>
  </si>
  <si>
    <t>Farmacias Ahumada S.A. - Línea de Bonos</t>
  </si>
  <si>
    <t>MNE- FI</t>
  </si>
  <si>
    <t>Farmacias Ahumada S.A. (15)</t>
  </si>
  <si>
    <t xml:space="preserve">S.A.C.I. Falabella </t>
  </si>
  <si>
    <t>S.A.C.I. Falabella - Línea de Bonos</t>
  </si>
  <si>
    <t xml:space="preserve">Saesa </t>
  </si>
  <si>
    <t>Madeco S.A. - Línea de Bonos</t>
  </si>
  <si>
    <t>Madeco S.A. (15)</t>
  </si>
  <si>
    <t>Corp Group Banking S.A. - Línea de Bonos</t>
  </si>
  <si>
    <t xml:space="preserve">Corp Group Banking S.A. </t>
  </si>
  <si>
    <t>Corp Group Banking S.A. (15)</t>
  </si>
  <si>
    <t xml:space="preserve">Corp Group Banking S.A.  </t>
  </si>
  <si>
    <t>R</t>
  </si>
  <si>
    <t xml:space="preserve">Viña Concha y Toro S.A.- Línea de Bonos </t>
  </si>
  <si>
    <t>Viña Concha y Toro S.A.</t>
  </si>
  <si>
    <t>Banmédica S.A. - Línea de Bonos</t>
  </si>
  <si>
    <t xml:space="preserve">Banmédica S.A. </t>
  </si>
  <si>
    <t xml:space="preserve">Codelco </t>
  </si>
  <si>
    <t>Inversiones CMPC S.A. - Línea de Bonos</t>
  </si>
  <si>
    <t>Inversiones CMPC S.A. (11)</t>
  </si>
  <si>
    <t>Viña San Pedro Tarapacá S.A. - Línea de Bonos</t>
  </si>
  <si>
    <t xml:space="preserve">Viña San Pedro Tarapacá S.A. </t>
  </si>
  <si>
    <t>Empresa Eléctrica de la Frontera S.A. - Línea de Bonos</t>
  </si>
  <si>
    <t>RP-FP</t>
  </si>
  <si>
    <t>Empresa Eléctrica de la Frontera S.A.</t>
  </si>
  <si>
    <t>Talca  Chillán Soc. Concesionaria - Línea de Bonos</t>
  </si>
  <si>
    <t>Talca  Chillán Soc. Concesionaria  (11)</t>
  </si>
  <si>
    <t>Cristalerias de Chile S.A. - Línea de Bonos</t>
  </si>
  <si>
    <t>Cristalerias de Chile S.A.</t>
  </si>
  <si>
    <t>Embotelladora Coca-Cola Polar S.A. - Línea de Bonos</t>
  </si>
  <si>
    <t>Embotelladora Coca-Cola Polar S.A. (3) (16)</t>
  </si>
  <si>
    <t>Forum Servicios Financieros S.A. - Línea de Bonos</t>
  </si>
  <si>
    <t>Forum Servicios Financieros S.A. (11)</t>
  </si>
  <si>
    <t xml:space="preserve">Quiñenco - Línea de Bonos </t>
  </si>
  <si>
    <t>Quiñenco - Línea de Bonos (3)</t>
  </si>
  <si>
    <t>Gasco S.A. - Línea de Bonos</t>
  </si>
  <si>
    <t>Almendral Telecomunicaciones S.A. - Línea de Bonos</t>
  </si>
  <si>
    <t>Almendral Telecomunicaciones S.A. (11)</t>
  </si>
  <si>
    <t>S</t>
  </si>
  <si>
    <t xml:space="preserve">Cap S.A. - Línea de Bonos                        </t>
  </si>
  <si>
    <t xml:space="preserve">Cap S.A. (11)                          </t>
  </si>
  <si>
    <t>LIBOR 180+2,25</t>
  </si>
  <si>
    <t xml:space="preserve">Cap S.A. - Línea de Bonos                          </t>
  </si>
  <si>
    <t xml:space="preserve">Cap S.A. (11)                         </t>
  </si>
  <si>
    <t xml:space="preserve">Industrias Alimenticias Carozzi S.A. - Línea de Bonos </t>
  </si>
  <si>
    <t>Industrias Alimenticias Carozzi S.A. (3) (16)</t>
  </si>
  <si>
    <t xml:space="preserve">Masisa S.A. - Línea de Bonos </t>
  </si>
  <si>
    <t xml:space="preserve">Masisa S.A. (3) </t>
  </si>
  <si>
    <t>LIBOR 180+3,25</t>
  </si>
  <si>
    <t xml:space="preserve">Cencosud S.A. - Línea de Bonos </t>
  </si>
  <si>
    <t xml:space="preserve">Cencosud S.A. </t>
  </si>
  <si>
    <t xml:space="preserve">Cementos Bío-Bío S.A. - Línea de Bonos </t>
  </si>
  <si>
    <t>Cementos Bío-Bío S.A. (3) (11) (16)</t>
  </si>
  <si>
    <t>Cementos Bío-Bío S.A.  (11)</t>
  </si>
  <si>
    <t>Cementos Bío-Bío S.A.(11)</t>
  </si>
  <si>
    <t>Sociedad Química y Minera de Chile S.A. - Línea de Bonos</t>
  </si>
  <si>
    <t>Sociedad Química y Minera de Chile S.A. (3) (16)</t>
  </si>
  <si>
    <t xml:space="preserve">Sociedad Química y Minera de Chile S.A. </t>
  </si>
  <si>
    <t>Soc. Concesionaria Autopista Interportuaria S.A. (11)</t>
  </si>
  <si>
    <t xml:space="preserve">Ripley Corp S.A. - Línea de Bonos  </t>
  </si>
  <si>
    <t>FP-RP-FI</t>
  </si>
  <si>
    <t xml:space="preserve">Ripley Corp S.A. </t>
  </si>
  <si>
    <t>Enaex S.A. - Línea de Bonos (3)</t>
  </si>
  <si>
    <t xml:space="preserve">Inversiones CMPC S.A. - Línea de Bonos </t>
  </si>
  <si>
    <t>Inversiones CMPC S.A. - Línea de Bonos (3) (11)</t>
  </si>
  <si>
    <t>T</t>
  </si>
  <si>
    <t xml:space="preserve">Forum Servicios Financieros S.A. - Línea de Bonos </t>
  </si>
  <si>
    <t xml:space="preserve">S.A. Inmob. Terrenos - Línea de Bonos </t>
  </si>
  <si>
    <t xml:space="preserve">S.A. Inmob. Terrenos  </t>
  </si>
  <si>
    <t xml:space="preserve">Empresas Emel S.A. - Línea de Bonos  </t>
  </si>
  <si>
    <t xml:space="preserve">Empresas Emel S.A.  </t>
  </si>
  <si>
    <t xml:space="preserve">Empresas Emel S.A. - Línea de Bonos </t>
  </si>
  <si>
    <t>Empresas Emel S.A.  (15)</t>
  </si>
  <si>
    <t xml:space="preserve">S.A.C.I. Falabella - Línea de Bonos </t>
  </si>
  <si>
    <t xml:space="preserve">CGE - Línea de Bonos </t>
  </si>
  <si>
    <t>CGE S.A.</t>
  </si>
  <si>
    <t>América Movil, S.A. de C.V. - Línea de Bonos (14)</t>
  </si>
  <si>
    <t xml:space="preserve">América Movil, S.A. de C.V.(11) </t>
  </si>
  <si>
    <t>FP-FI</t>
  </si>
  <si>
    <t>América Movil, S.A. de C.V. (3) (11)</t>
  </si>
  <si>
    <t>América Movil, S.A. de C.V. (11)</t>
  </si>
  <si>
    <t>Empresas Carozzi S.A.</t>
  </si>
  <si>
    <t>Essbio S.A. (3) (16)</t>
  </si>
  <si>
    <t xml:space="preserve">Essbio S.A.  </t>
  </si>
  <si>
    <t>Essbio S.A.</t>
  </si>
  <si>
    <t xml:space="preserve">Soc. Concesionaria Autopista del Bosque S.A. -Línea de Bonos </t>
  </si>
  <si>
    <t>Soc. Concesionaria Autopista del Bosque S.A. (5) (11)</t>
  </si>
  <si>
    <t xml:space="preserve">Transelec S.A. - Línea de Bonos </t>
  </si>
  <si>
    <t>Transelec S.A.</t>
  </si>
  <si>
    <t>Raboinvestments Chile S.A. - Línea de Bonos (3) (11)</t>
  </si>
  <si>
    <t xml:space="preserve">Raboinvestments Chile S.A. - Línea de Bonos </t>
  </si>
  <si>
    <t>Raboinvestments Chile S.A. (11)</t>
  </si>
  <si>
    <t xml:space="preserve">Caja de Comp. de Asig. Familiar de Los Andes - Línea de Bonos </t>
  </si>
  <si>
    <t>FP-RP</t>
  </si>
  <si>
    <t xml:space="preserve">Caja de Comp. de Asig. Familiar de Los Andes </t>
  </si>
  <si>
    <t>Nuevosur S.A. - Línea de Bonos</t>
  </si>
  <si>
    <t xml:space="preserve">Nuevosur S.A. </t>
  </si>
  <si>
    <t>Distribución y Servicios D&amp;S S.A.</t>
  </si>
  <si>
    <t>Esval S.A. - Línea de Bonos (3)</t>
  </si>
  <si>
    <t>Forum Servicios Financieros S.A. (15)</t>
  </si>
  <si>
    <t xml:space="preserve">Forum Servicios Financieros S.A. </t>
  </si>
  <si>
    <t xml:space="preserve">Colbún S.A. - Línea de Bonos </t>
  </si>
  <si>
    <t>FI-RP</t>
  </si>
  <si>
    <t xml:space="preserve">Colbún S.A. </t>
  </si>
  <si>
    <t>Aguas Nuevas S.A. - Línea de Bonos</t>
  </si>
  <si>
    <t>Aguas Nuevas S.A.</t>
  </si>
  <si>
    <t xml:space="preserve">Coca Cola Embonor S.A. - Línea de Bonos </t>
  </si>
  <si>
    <t>Coca Cola Embonor S.A.</t>
  </si>
  <si>
    <t xml:space="preserve">Coca Cola Embonor S.A. </t>
  </si>
  <si>
    <t>Inversiones Eléctricas del Sur S.A. - Línea de Bonos (12)</t>
  </si>
  <si>
    <t>Inversiones Eléctricas del Sur S.A.</t>
  </si>
  <si>
    <t>Grupo Security S.A. - Línea de Bonos</t>
  </si>
  <si>
    <t xml:space="preserve">Factorline S. A. - Línea de Bonos </t>
  </si>
  <si>
    <t xml:space="preserve">Factorline S. A. </t>
  </si>
  <si>
    <t>Empresas La Polar S.A. - Línea de Bonos</t>
  </si>
  <si>
    <t xml:space="preserve">Empresas La Polar S.A. </t>
  </si>
  <si>
    <t>Forum Servicios Financieros S.A. -Línea de Bonos</t>
  </si>
  <si>
    <t>Forum Servicios Financieros S.A. (3) (16)</t>
  </si>
  <si>
    <t xml:space="preserve">Metro S.A - Línea de Bonos </t>
  </si>
  <si>
    <t xml:space="preserve">Metro S.A </t>
  </si>
  <si>
    <t>AES Gener S.A. - Línea de Bonos</t>
  </si>
  <si>
    <t>FI-MNE</t>
  </si>
  <si>
    <t xml:space="preserve">AES Gener S.A. </t>
  </si>
  <si>
    <t>AES Gener S.A.</t>
  </si>
  <si>
    <t xml:space="preserve">Sodimac S.A. - Línea de Bonos </t>
  </si>
  <si>
    <t>Sodimac S.A.  (3) (16)</t>
  </si>
  <si>
    <t>Sodimac S.A.  (3)</t>
  </si>
  <si>
    <t xml:space="preserve">Sodimac S.A.  </t>
  </si>
  <si>
    <t>Sodimac S.A.</t>
  </si>
  <si>
    <t xml:space="preserve">Endesa S.A. - Línea de Bonos </t>
  </si>
  <si>
    <t>Endesa S.A. (3)</t>
  </si>
  <si>
    <t xml:space="preserve">Endesa S.A. </t>
  </si>
  <si>
    <t>Enersis S.A. - Línea de Bonos (3)</t>
  </si>
  <si>
    <t xml:space="preserve">Aguas Andinas S.A. - Línea de Bonos </t>
  </si>
  <si>
    <t>Aguas Andinas S.A. (3) (16)</t>
  </si>
  <si>
    <t xml:space="preserve">Banmédica S.A. - Línea de Bonos </t>
  </si>
  <si>
    <t xml:space="preserve">Banmedica S.A. </t>
  </si>
  <si>
    <t xml:space="preserve">Banmedica S.A.  </t>
  </si>
  <si>
    <t xml:space="preserve">Farmacias Ahumada S.A. - Línea de Bonos </t>
  </si>
  <si>
    <t xml:space="preserve">Farmacias Ahumada S.A. </t>
  </si>
  <si>
    <t>Farmacias Ahumada S.A.</t>
  </si>
  <si>
    <t>Salfacorp S.A. - Línea de Bonos</t>
  </si>
  <si>
    <t xml:space="preserve">Salfacorp S.A. </t>
  </si>
  <si>
    <t>Salfacorp S.A.</t>
  </si>
  <si>
    <t>FI-RP-FG</t>
  </si>
  <si>
    <t>Salfacorp S.A. (3) (16)</t>
  </si>
  <si>
    <t>Forum Servicios Financieros S.A.</t>
  </si>
  <si>
    <t>FP</t>
  </si>
  <si>
    <t>5E</t>
  </si>
  <si>
    <t>Colbún S.A. - Línea de Bonos</t>
  </si>
  <si>
    <t>FI-FP-RP</t>
  </si>
  <si>
    <t>Colbún S.A.</t>
  </si>
  <si>
    <t>LIBOR 180+2,1</t>
  </si>
  <si>
    <t xml:space="preserve">Molibdenos y Metales S.A. - Línea de Bonos </t>
  </si>
  <si>
    <t>Molibdenos y Metales S.A.</t>
  </si>
  <si>
    <t>Molibdenos y Metales S.A.(3)</t>
  </si>
  <si>
    <t xml:space="preserve">CGE S.A. </t>
  </si>
  <si>
    <t>CGE - Línea de Bonos</t>
  </si>
  <si>
    <t>Ripley Chile S.A. (3)</t>
  </si>
  <si>
    <t xml:space="preserve">Ripley Chile S.A. </t>
  </si>
  <si>
    <t xml:space="preserve">Celulosa Arauco y Constitucion S.A. - Línea de Bonos </t>
  </si>
  <si>
    <t>Celulosa Arauco y Constitucion S.A. (3)</t>
  </si>
  <si>
    <t>LIBOR 180+1,8</t>
  </si>
  <si>
    <t>RP-FI-FG</t>
  </si>
  <si>
    <t xml:space="preserve">Celulosa Arauco y Constitucion S.A. </t>
  </si>
  <si>
    <t>Celulosa Arauco y Constitucion S.A.</t>
  </si>
  <si>
    <t xml:space="preserve">Watt´s S.A. - Línea de Bonos </t>
  </si>
  <si>
    <t xml:space="preserve">Watt´s S.A. </t>
  </si>
  <si>
    <t>Watt´s S.A. (3)</t>
  </si>
  <si>
    <t xml:space="preserve">Chilquinta Energía S.A. - Línea de Bonos </t>
  </si>
  <si>
    <t>Chilquinta Energía S.A.</t>
  </si>
  <si>
    <t xml:space="preserve">Chilquinta Energía S.A. </t>
  </si>
  <si>
    <t>Cencosud S.A.(3)</t>
  </si>
  <si>
    <t>LIBOR 180+2,5</t>
  </si>
  <si>
    <t>Indura S.A. - Línea de Bonos</t>
  </si>
  <si>
    <t xml:space="preserve">Indura S.A. </t>
  </si>
  <si>
    <t>Indura S.A. (3)</t>
  </si>
  <si>
    <t>Caja de Comp. de Asig. Familiar de Los Andes  (3)</t>
  </si>
  <si>
    <t>Caja de Comp. de Asig. Familiar de Los Andes</t>
  </si>
  <si>
    <t>Cintac S.A. - Línea de Bonos (3) (11)</t>
  </si>
  <si>
    <t xml:space="preserve">Inversiones Eléctricas del Sur S.A. - Línea de Bonos </t>
  </si>
  <si>
    <t>Inversiones Eléctricas del Sur S.A. (3)</t>
  </si>
  <si>
    <t>Inversiones Eléctricas del Sur S.A. - Línea de Bonos</t>
  </si>
  <si>
    <t>FI-RP-FP</t>
  </si>
  <si>
    <t>Esval S.A.(3)</t>
  </si>
  <si>
    <t>Sociedad Química y Minera de Chile S.A.(3)</t>
  </si>
  <si>
    <t>Sociedad Química y Minera de Chile S.A.</t>
  </si>
  <si>
    <t xml:space="preserve">Sociedad Química y Minera de Chile S.A. - Línea de Bonos </t>
  </si>
  <si>
    <t>Sociedad Química y Minera de Chile S.A. (3)</t>
  </si>
  <si>
    <t xml:space="preserve">Sigdo Koppers S.A. - Línea de Bonos </t>
  </si>
  <si>
    <t>Sigdo Koppers S.A.(3)</t>
  </si>
  <si>
    <t>Sigdo Koppers S.A.</t>
  </si>
  <si>
    <t>Empresas Carozzi S.A. (3)</t>
  </si>
  <si>
    <t>Inversiones CMPC S.A. - Línea de Bonos (11)</t>
  </si>
  <si>
    <t xml:space="preserve">Inversiones CMPC S.A. (3) </t>
  </si>
  <si>
    <t>RP-FP-FI-FG</t>
  </si>
  <si>
    <t xml:space="preserve">Inversiones CMPC S.A. </t>
  </si>
  <si>
    <t xml:space="preserve">Compañía Cervecerías Unidas S.A. - Línea de Bonos </t>
  </si>
  <si>
    <t>Compañía Cervecerías Unidas S.A. (3)</t>
  </si>
  <si>
    <t>Compañía Cervecerías Unidas S.A.</t>
  </si>
  <si>
    <t>Viña Concha y Toro S.A.- Línea de Bonos</t>
  </si>
  <si>
    <t>Viña Concha y Toro S.A. (3)</t>
  </si>
  <si>
    <t>Viña Concha y Toro S.A.- Línea de Bonos (3)</t>
  </si>
  <si>
    <t>Telefónica Chile S.A. -Línea de Bonos (13)</t>
  </si>
  <si>
    <t>Telefónica Chile S.A.</t>
  </si>
  <si>
    <t>Telefónica Chile S.A. (3)</t>
  </si>
  <si>
    <t>Telefónica Chile S.A. -Línea de Bonos (3) (13)</t>
  </si>
  <si>
    <t>S.A.C.I. Falabella</t>
  </si>
  <si>
    <t>S.A.C.I. Falabella (3)</t>
  </si>
  <si>
    <t xml:space="preserve">Aguas Andinas S.A </t>
  </si>
  <si>
    <t>Aguas Andinas S.A. - Línea de Bonos (3)</t>
  </si>
  <si>
    <t xml:space="preserve">Plaza S.A. - Línea de Bonos </t>
  </si>
  <si>
    <t>Plaza S.A.</t>
  </si>
  <si>
    <t>Plaza S.A. (3)</t>
  </si>
  <si>
    <t>Enap - Línea de Bonos (3)</t>
  </si>
  <si>
    <t>Celulosa Arauco y Constitucion S.A. - Línea de Bonos</t>
  </si>
  <si>
    <t xml:space="preserve">Telefónica Móviles Chile S.A. - Línea de Bonos </t>
  </si>
  <si>
    <t xml:space="preserve">Telefónica Móviles Chile S.A.  </t>
  </si>
  <si>
    <t>RP-FG</t>
  </si>
  <si>
    <t>Telefónica Móviles Chile S.A.  (3)</t>
  </si>
  <si>
    <t>Telefónica Móviles Chile S.A. - Línea de Bonos (3)</t>
  </si>
  <si>
    <t>Cap S.A. - Línea de Bonos (3) (11)</t>
  </si>
  <si>
    <t>Cía. Electro Metalurgica S.A. - Línea de Bonos (3)</t>
  </si>
  <si>
    <t xml:space="preserve">Cía. Electro Metalurgica S.A. - Línea de Bonos </t>
  </si>
  <si>
    <t xml:space="preserve">Cía. Electro Metalurgica S.A. </t>
  </si>
  <si>
    <t>Transelec S.A. (3)</t>
  </si>
  <si>
    <t xml:space="preserve">Transelec S.A. </t>
  </si>
  <si>
    <t>Colbún S.A. - Línea de Bonos (3)</t>
  </si>
  <si>
    <t>FI - RP</t>
  </si>
  <si>
    <t xml:space="preserve">Inversiones Southwater Limitada - Línea de Bonos </t>
  </si>
  <si>
    <t>Inversiones Southwater Limitada (3)</t>
  </si>
  <si>
    <t xml:space="preserve">Inversiones Southwater Limitada </t>
  </si>
  <si>
    <t xml:space="preserve">Cristalerias de Chile S.A. </t>
  </si>
  <si>
    <t>Codelco - Línea de Bonos (3)</t>
  </si>
  <si>
    <t>Transnet S.A. (3)</t>
  </si>
  <si>
    <t>Transnet S.A.</t>
  </si>
  <si>
    <t>BCP Emisiones Latam 1 S.A. - Línea de Bonos</t>
  </si>
  <si>
    <t>BCP Emisiones Latam 1 S.A. (11)</t>
  </si>
  <si>
    <t>BCP Emisiones Latam 1 S.A. (3) (11)</t>
  </si>
  <si>
    <t>Coagra S.A. - Línea de Bonos</t>
  </si>
  <si>
    <t>Coagra S.A. (3)</t>
  </si>
  <si>
    <t>Sociedad Anónima Viña Santa Rita - Línea de Bonos</t>
  </si>
  <si>
    <t>Sociedad Anónima Viña Santa Rita (3)</t>
  </si>
  <si>
    <t xml:space="preserve">Sociedad Anónima Viña Santa Rita </t>
  </si>
  <si>
    <t>Corp Group Vida Chile S.A. - Línea de Bonos</t>
  </si>
  <si>
    <t xml:space="preserve">Corp Group Vida Chile S.A. </t>
  </si>
  <si>
    <t>Corp Group Vida Chile S.A.</t>
  </si>
  <si>
    <t>Metro S.A</t>
  </si>
  <si>
    <t>Sonda S.A. - Línea de Bonos</t>
  </si>
  <si>
    <t>Sonda S.A.</t>
  </si>
  <si>
    <t>Sonda S.A. (3)</t>
  </si>
  <si>
    <t>Empresas Copec S.A. - Línea de Bonos</t>
  </si>
  <si>
    <t>Empresas Copec S.A. (3)</t>
  </si>
  <si>
    <t xml:space="preserve">Empresas Copec S.A. </t>
  </si>
  <si>
    <t>Factorline S. A.</t>
  </si>
  <si>
    <t>Factorline S. A. (3)</t>
  </si>
  <si>
    <t xml:space="preserve">Costanera Sociedad Anónima Comercial e Industrial - Línea de Bonos </t>
  </si>
  <si>
    <t>RP-FI-FP</t>
  </si>
  <si>
    <t>Costanera Sociedad Anónima Comercial e Industrial (3)</t>
  </si>
  <si>
    <t>Aguas Andinas S.A. (3)</t>
  </si>
  <si>
    <t xml:space="preserve">Conatel S.A. - Línea de Bonos </t>
  </si>
  <si>
    <t>Conatel S.A. (3)</t>
  </si>
  <si>
    <t>Conatel S.A. - Línea de Bonos</t>
  </si>
  <si>
    <t>Conatel S.A.</t>
  </si>
  <si>
    <t>Cementos Bío Bío S.A. - Línea de Bonos (3)</t>
  </si>
  <si>
    <t>RP - FI</t>
  </si>
  <si>
    <t>Enjoy S.A. - Línea de Bonos</t>
  </si>
  <si>
    <t>Enjoy S.A.</t>
  </si>
  <si>
    <t>Enjoy S.A. (3)</t>
  </si>
  <si>
    <t xml:space="preserve">Enjoy S.A. </t>
  </si>
  <si>
    <t>Banco Latinoamericano de Comercio Exterior S.A. - Línea de Bonos (14)</t>
  </si>
  <si>
    <t>Banco Latinoamericano de Comercio Exterior S.A. (3)</t>
  </si>
  <si>
    <t>RP - FG</t>
  </si>
  <si>
    <t xml:space="preserve">Embotelladora Coca-Cola Polar S.A. </t>
  </si>
  <si>
    <t>Embotelladora Coca-Cola Polar S.A. (3)</t>
  </si>
  <si>
    <t xml:space="preserve">Salfacorp S.A. - Línea de Bonos </t>
  </si>
  <si>
    <t xml:space="preserve">Empresas Iansa S.A. - Línea de Bonos </t>
  </si>
  <si>
    <t xml:space="preserve">Empresas Iansa S.A. </t>
  </si>
  <si>
    <t>CCAF La Araucana - Línea de Bonos</t>
  </si>
  <si>
    <t>CCAF La Araucana</t>
  </si>
  <si>
    <t>Empresas La Polar S.A.</t>
  </si>
  <si>
    <t>Supermercados del Sur S.A. - Línea de Bonos</t>
  </si>
  <si>
    <t>RP - FI - FP</t>
  </si>
  <si>
    <t>Supermercados del Sur S.A.</t>
  </si>
  <si>
    <t>Supermercados del Sur S.A. (3)</t>
  </si>
  <si>
    <t>Servicios Financieros Progreso S.A. - Línea de Bonos (3)</t>
  </si>
  <si>
    <t>RP - FI - FG</t>
  </si>
  <si>
    <t>Inversiones AyS Tres S.A. - Línea de Bonos</t>
  </si>
  <si>
    <t>Inversiones AyS Tres S.A.</t>
  </si>
  <si>
    <t>Forum Servicios Financieros S.A. - Línea de Bonos (3)</t>
  </si>
  <si>
    <t>TOTAL</t>
  </si>
  <si>
    <r>
      <t xml:space="preserve">Nota: </t>
    </r>
    <r>
      <rPr>
        <sz val="8"/>
        <rFont val="MS Sans Serif"/>
        <family val="2"/>
      </rPr>
      <t>para el caso de las Líneas de Bonos, el N° de inscripción se presentará como 1E para la primera emisión, 2E para la segunda emisión y así sucesivamente.</t>
    </r>
  </si>
  <si>
    <t>(1)         : U.F. al  31 de enero de 2011 es de $21.477,01,-</t>
  </si>
  <si>
    <t>(2)        : Dólar promedio al 31 de enero de 2011 es de $484,14,-</t>
  </si>
  <si>
    <t>(3)        : Emisión inscrita y no colocada.</t>
  </si>
  <si>
    <t>(4)        : Bonos convertibles en acciones.</t>
  </si>
  <si>
    <t>(5)        : El monto nominal colocado vigente se incrementa por la capitalización de intereses devengados y no pagados.</t>
  </si>
  <si>
    <t>(6)        : Corresponde a bonos vigentes de Terranova S.A., absorvida por Masisa S.A.</t>
  </si>
  <si>
    <t>(7)        : El plazo de los bonos serie A es de 21 años, contados desde el 21 de julio de 2005, según certificado de fecha 19 de agosto de 2005.</t>
  </si>
  <si>
    <t>(8)        : Los bonos de la Serie F devengarán a partir del 1 de agosto de 2005 una tasa de interés de 4,05% según certificado de fecha 29 de agosto de 2005. Anteriormente la tasa de interés era de 5,8%</t>
  </si>
  <si>
    <t>(9)        : Corresponde a bonos emitidos por Empresas Almacenes Paris S.A., antes de la fusión con Cencosud S.A., materializada con fecha 14 de noviembre de 2005.</t>
  </si>
  <si>
    <t>(10)       : Con fecha 12 de enero de 2006 se eliminaron las subseries L1 y L2 de 1 millón y 5 millones de UF respectivamente,quedando una única serie, Serie L, dividida en 12 mil bonos de 500 UF cada uno.</t>
  </si>
  <si>
    <t xml:space="preserve">               Además se modificó la tasa de interés, aumentando de 4,0% a 4,25% anual, siendo la nueva fecha de inicio de devengo de intereses el 25 de octubre de 2005. </t>
  </si>
  <si>
    <t>(11)        : Bonos con garantía.</t>
  </si>
  <si>
    <t>(12)        : Corresponde a bonos vigentes de Inversiones Eléctricas del Sur Dos Ltda., absorbida por Inversiones Eléctricas del Sur S.A.</t>
  </si>
  <si>
    <t>(13)       : Corresponde a bonos vigentes de Compañía de Telecomunicaciones de ChileS.A., que cambió su Razón Social a Telefónica Chile S.A.</t>
  </si>
  <si>
    <t>(14)       : Emisor extranjero.</t>
  </si>
  <si>
    <t>(15)      : Emisión amortizada completamente o rescatada anticipadamente.</t>
  </si>
  <si>
    <t>(16)      : Emisión con plazo de colocación vencido.</t>
  </si>
  <si>
    <t>AR       : Devolución por aportes reembolsables.</t>
  </si>
  <si>
    <t>CMP   : Sustitución pasivos de corto y mediano plazo.</t>
  </si>
  <si>
    <t>FCL     : Financiamiento de contratos leasing.</t>
  </si>
  <si>
    <t>FG       : Fines generales.</t>
  </si>
  <si>
    <t>FI         : Financiamiento de Inversión.</t>
  </si>
  <si>
    <t>FOI      : Financiamiento de Obras de Infraestructura.</t>
  </si>
  <si>
    <t>FP       : Financiamiento propio de la sociedad.</t>
  </si>
  <si>
    <t>MNE   : Sustitución pasivos en moneda nacional y extranjera.</t>
  </si>
  <si>
    <t>RP      : Sustitución de pasivos.</t>
  </si>
  <si>
    <t>C O L O C A D O R E S  Y  C O L O C A C I O N E S</t>
  </si>
  <si>
    <t xml:space="preserve">   Nombre del</t>
  </si>
  <si>
    <t>Fecha de</t>
  </si>
  <si>
    <t>Unidad</t>
  </si>
  <si>
    <t>Monto</t>
  </si>
  <si>
    <t>Valor par</t>
  </si>
  <si>
    <t xml:space="preserve">Gastos </t>
  </si>
  <si>
    <t>Tasa interés</t>
  </si>
  <si>
    <t xml:space="preserve">    agente o </t>
  </si>
  <si>
    <t>Representante</t>
  </si>
  <si>
    <t>emisión</t>
  </si>
  <si>
    <t xml:space="preserve">de </t>
  </si>
  <si>
    <t xml:space="preserve">Nominal  </t>
  </si>
  <si>
    <t>bonos</t>
  </si>
  <si>
    <t>Colocado</t>
  </si>
  <si>
    <t>Colocación</t>
  </si>
  <si>
    <t>Promedio</t>
  </si>
  <si>
    <t>Emisora</t>
  </si>
  <si>
    <t xml:space="preserve">   institución</t>
  </si>
  <si>
    <t>Tenedores de Bonos</t>
  </si>
  <si>
    <t xml:space="preserve">   número    </t>
  </si>
  <si>
    <t>nominal</t>
  </si>
  <si>
    <t>Reajuste</t>
  </si>
  <si>
    <t>colocados</t>
  </si>
  <si>
    <t>Colocaciones</t>
  </si>
  <si>
    <t xml:space="preserve">   colocadora</t>
  </si>
  <si>
    <t>(1)</t>
  </si>
  <si>
    <t>Scotia Corredores de Bolsa S.A., J.P. Morgan Chase Bank N.A., sucursal Chile y Corpbanca Corredores de Bolsa S.A.</t>
  </si>
  <si>
    <t>Banco de Chile</t>
  </si>
  <si>
    <t>598/3E</t>
  </si>
  <si>
    <t>599/3E</t>
  </si>
  <si>
    <t>Larraín Vial S.A. Corredores de Bolsa</t>
  </si>
  <si>
    <t>649/1E</t>
  </si>
  <si>
    <t>650/1E</t>
  </si>
  <si>
    <t xml:space="preserve">Celfin Capital S. A. Corredores de Bolsa </t>
  </si>
  <si>
    <t>652/1E</t>
  </si>
  <si>
    <t>(1) Corresponde a las tasas de interés anuales a las cuales efectivamente se colocaron los bonos. Para su cálculo se descontaron los gastos de colocación.</t>
  </si>
  <si>
    <t>INTERESES Y AMORTIZACIONES</t>
  </si>
  <si>
    <t>Enero 2011</t>
  </si>
  <si>
    <t>Amortización realizada</t>
  </si>
  <si>
    <t>Amort. e Int.</t>
  </si>
  <si>
    <t>Egreso total</t>
  </si>
  <si>
    <t xml:space="preserve">Intereses </t>
  </si>
  <si>
    <t xml:space="preserve">  Vencidos y</t>
  </si>
  <si>
    <t>Número</t>
  </si>
  <si>
    <t>emisor</t>
  </si>
  <si>
    <t>Pagados</t>
  </si>
  <si>
    <t xml:space="preserve">  No Pagados</t>
  </si>
  <si>
    <t>Ferrocarriles del Estado</t>
  </si>
  <si>
    <t>Metro</t>
  </si>
  <si>
    <t xml:space="preserve">Endesa      </t>
  </si>
  <si>
    <t xml:space="preserve">Soc. Conc. Autopista del Sol </t>
  </si>
  <si>
    <t>Soc. Concesionaria Autopista Los Libertadores S.A.</t>
  </si>
  <si>
    <t>Metro S.A.</t>
  </si>
  <si>
    <t>303/2E</t>
  </si>
  <si>
    <t xml:space="preserve">Metro S.A. </t>
  </si>
  <si>
    <t>375/1E</t>
  </si>
  <si>
    <t>403/1E</t>
  </si>
  <si>
    <t>404/1E</t>
  </si>
  <si>
    <t>415/1E</t>
  </si>
  <si>
    <t xml:space="preserve">Ripley Corp S.A.  </t>
  </si>
  <si>
    <t>451/1E</t>
  </si>
  <si>
    <t>452/1E</t>
  </si>
  <si>
    <t xml:space="preserve">Ferrocarriles del Estado </t>
  </si>
  <si>
    <t>461/1E</t>
  </si>
  <si>
    <t>468/1E</t>
  </si>
  <si>
    <t xml:space="preserve">Emp. de Servicios Sanitarios del Bio Bio S.A. </t>
  </si>
  <si>
    <t>477/2E</t>
  </si>
  <si>
    <t>488/1E</t>
  </si>
  <si>
    <t>515/1E</t>
  </si>
  <si>
    <t xml:space="preserve">Sodimac S.A. </t>
  </si>
  <si>
    <t>521/2E</t>
  </si>
  <si>
    <t xml:space="preserve">CGE  S.A. </t>
  </si>
  <si>
    <t>542/2E</t>
  </si>
  <si>
    <t>552/1E</t>
  </si>
  <si>
    <t>Indura S.A.</t>
  </si>
  <si>
    <t>553/1E</t>
  </si>
  <si>
    <t>561/1E</t>
  </si>
  <si>
    <t>562/1E</t>
  </si>
  <si>
    <t>563/2E</t>
  </si>
  <si>
    <t>564/1E</t>
  </si>
  <si>
    <t xml:space="preserve">Telefónica Móviles Chile S.A. </t>
  </si>
  <si>
    <t>589/1E</t>
  </si>
  <si>
    <t>594/1E</t>
  </si>
  <si>
    <t>598/1E</t>
  </si>
  <si>
    <t>599/1E</t>
  </si>
  <si>
    <t>Empresas Copec S.A.</t>
  </si>
  <si>
    <t>624/1E</t>
  </si>
  <si>
    <t>al 28 de febrero 2011</t>
  </si>
  <si>
    <t>*VALOR U.F.(28/02/2011)=</t>
  </si>
  <si>
    <t>*US$ Promedio(28/02/2011)=</t>
  </si>
  <si>
    <t>Walmart Chile S.A. - Línea de Bonos (17)</t>
  </si>
  <si>
    <t>Walmart Chile S.A. (15) (17)</t>
  </si>
  <si>
    <t>Walmart Chile S.A. (17)</t>
  </si>
  <si>
    <t>Salfacorp S.A.  (3)</t>
  </si>
  <si>
    <t>Salfacorp S.A. (3)</t>
  </si>
  <si>
    <t>(1)         : U.F. al  28 de febrero de 2011 es de $21.526,95.-</t>
  </si>
  <si>
    <t>(2)        : Dólar promedio al 28 de febrero de 2011 es de $475,21.-</t>
  </si>
  <si>
    <t>(17)       : Corresponde a bonos vigentes de Distribución y Servicios D&amp;S S.A., que cambió su Razón Social a Walmart Chile S.A.</t>
  </si>
  <si>
    <t>NO SE EFECTUARON COLOCACIONES EN EL MES</t>
  </si>
  <si>
    <t>Febrero 2011</t>
  </si>
  <si>
    <t>Gasco S.A</t>
  </si>
  <si>
    <t xml:space="preserve">Empresa Eléctrica de la Frontera S.A. </t>
  </si>
  <si>
    <t>416/1E</t>
  </si>
  <si>
    <t>419/1E</t>
  </si>
  <si>
    <t>423/1E</t>
  </si>
  <si>
    <t>428/1E</t>
  </si>
  <si>
    <t>429/1E</t>
  </si>
  <si>
    <t xml:space="preserve">CGE </t>
  </si>
  <si>
    <t>469/1E</t>
  </si>
  <si>
    <t>480/1E</t>
  </si>
  <si>
    <t>492/1E</t>
  </si>
  <si>
    <t>541/1E</t>
  </si>
  <si>
    <t>CGE  S.A.</t>
  </si>
  <si>
    <t>542/1E</t>
  </si>
  <si>
    <t>551/2E</t>
  </si>
  <si>
    <t>598/2E</t>
  </si>
  <si>
    <t>599/2E</t>
  </si>
  <si>
    <t>605/1E</t>
  </si>
  <si>
    <t>606/1E</t>
  </si>
  <si>
    <t>Factorline S.A.</t>
  </si>
  <si>
    <t>625/2E</t>
  </si>
  <si>
    <t>Embotelladora Coca-Cola Polar S.A.</t>
  </si>
  <si>
    <t>640/1E</t>
  </si>
  <si>
    <t>641/1E</t>
  </si>
  <si>
    <t>al 31 de marzo 2011</t>
  </si>
  <si>
    <t>*VALOR U.F.(31/03/2011)=</t>
  </si>
  <si>
    <t>*US$ Promedio(31/03/2011)=</t>
  </si>
  <si>
    <t>Forum Servicios Financieros S.A. (3)</t>
  </si>
  <si>
    <t>V</t>
  </si>
  <si>
    <t>6E</t>
  </si>
  <si>
    <t>W</t>
  </si>
  <si>
    <t>Forum Servicios Financieros S.A.  (3)</t>
  </si>
  <si>
    <t>U</t>
  </si>
  <si>
    <t>Factorline S:A. - Línea de Bonos</t>
  </si>
  <si>
    <t>Factorline S:A.  (3)</t>
  </si>
  <si>
    <t>(1)         : U.F. al  31 de marzo de 2011 es de $21.578,26.-</t>
  </si>
  <si>
    <t>(2)        : Dólar promedio al 31 de marzo de 2011 es de $479,46.-</t>
  </si>
  <si>
    <t>Itaú Corredores de Bolsa</t>
  </si>
  <si>
    <t>645/1E</t>
  </si>
  <si>
    <t>Banchile Corredores de Bolsa S.A.</t>
  </si>
  <si>
    <t>653/1E</t>
  </si>
  <si>
    <t>Marzo 2011</t>
  </si>
  <si>
    <t>S.A. Inmob. Terrenos</t>
  </si>
  <si>
    <t xml:space="preserve">Soc. Concesionaria Autopista del Bosque S.A. </t>
  </si>
  <si>
    <t>Cía. Sudamericana Vapores</t>
  </si>
  <si>
    <t>303/1E</t>
  </si>
  <si>
    <t>Parque Arauco S. A.</t>
  </si>
  <si>
    <t>328/2E</t>
  </si>
  <si>
    <t>389/1E</t>
  </si>
  <si>
    <t>Corp Group Banking S.A.</t>
  </si>
  <si>
    <t>400/1E</t>
  </si>
  <si>
    <t>401/2E</t>
  </si>
  <si>
    <t>Inversiones CMPC S.A.</t>
  </si>
  <si>
    <t>413/1E</t>
  </si>
  <si>
    <t>443/1E</t>
  </si>
  <si>
    <t xml:space="preserve">Cementos Bío-Bío S.A. </t>
  </si>
  <si>
    <t>444/2E</t>
  </si>
  <si>
    <t>456/1E</t>
  </si>
  <si>
    <t>463/1E</t>
  </si>
  <si>
    <t xml:space="preserve">Nuevosur S.A.  </t>
  </si>
  <si>
    <t>491/1E</t>
  </si>
  <si>
    <t>Esval S.A</t>
  </si>
  <si>
    <t>493/1E</t>
  </si>
  <si>
    <t>534/2E</t>
  </si>
  <si>
    <t>544/2E</t>
  </si>
  <si>
    <t>548/1E</t>
  </si>
  <si>
    <t>555/2E</t>
  </si>
  <si>
    <t>565/1E</t>
  </si>
  <si>
    <t>566/1E</t>
  </si>
  <si>
    <t>569/1E</t>
  </si>
  <si>
    <t>570/1E</t>
  </si>
  <si>
    <t>572/2E</t>
  </si>
  <si>
    <t>573/1E</t>
  </si>
  <si>
    <t>588/1E</t>
  </si>
  <si>
    <t>603/1E</t>
  </si>
  <si>
    <t>604/1E</t>
  </si>
  <si>
    <t xml:space="preserve">Transnet S.A. </t>
  </si>
  <si>
    <t>610/1E</t>
  </si>
  <si>
    <t>616/1E</t>
  </si>
  <si>
    <t>617/1E</t>
  </si>
  <si>
    <t>618/1E</t>
  </si>
  <si>
    <t>620/1E</t>
  </si>
  <si>
    <t>al 30 de abril 2011</t>
  </si>
  <si>
    <t>*VALOR U.F.(30/04/2011)=</t>
  </si>
  <si>
    <t>*US$ Promedio(30/04/2011)=</t>
  </si>
  <si>
    <t>2,5+TCP</t>
  </si>
  <si>
    <t>Coagra S.A.</t>
  </si>
  <si>
    <t xml:space="preserve">Factorline S:A. </t>
  </si>
  <si>
    <t>Empresas Navieras S.A. - Línea de Bonos</t>
  </si>
  <si>
    <t>Empresas Navieras S.A.</t>
  </si>
  <si>
    <t>CON FECHA 15 DE JUNIO DE 2011 SE MODIFICO LA INFORMACIÓN DADO QUE LAS LINEAS 613 Y 656 REGISTRARON COLOCACIONES DE SUS SERIES D E I, RESPECTIVAMENTE</t>
  </si>
  <si>
    <t>(1)         : U.F. al  30 de abril de 2011 es de $21.711,09.-</t>
  </si>
  <si>
    <t>(2)        : Dólar promedio al 30 de abril de 2011 es de $460,09.-</t>
  </si>
  <si>
    <t>Abril 2011</t>
  </si>
  <si>
    <t xml:space="preserve">BBVA Corredores de Bolsa S.A. </t>
  </si>
  <si>
    <t>513/5E</t>
  </si>
  <si>
    <t>613/2E</t>
  </si>
  <si>
    <t>BBVA Corredores de Bolsa Limitada y/o Larraín Vial S.A. Corredores de Bolsa</t>
  </si>
  <si>
    <t>654/1E</t>
  </si>
  <si>
    <t>655/1E</t>
  </si>
  <si>
    <t>656/1E</t>
  </si>
  <si>
    <t>EuroAmerica Corredores de Bolsa S.A.</t>
  </si>
  <si>
    <t>659/1E</t>
  </si>
  <si>
    <t>Soc. Elec. Santiago</t>
  </si>
  <si>
    <t xml:space="preserve">Cementos Bío-Bío    </t>
  </si>
  <si>
    <t>Endesa</t>
  </si>
  <si>
    <t>317/1E</t>
  </si>
  <si>
    <t>318/3E</t>
  </si>
  <si>
    <t>329/2E</t>
  </si>
  <si>
    <t>Saesa</t>
  </si>
  <si>
    <t>398/1E</t>
  </si>
  <si>
    <t>407/1E</t>
  </si>
  <si>
    <t xml:space="preserve">Cap S.A.                    </t>
  </si>
  <si>
    <t>435/1E</t>
  </si>
  <si>
    <t>439/1E</t>
  </si>
  <si>
    <t>440/1E</t>
  </si>
  <si>
    <t>444/3E</t>
  </si>
  <si>
    <t>470/2E</t>
  </si>
  <si>
    <t xml:space="preserve">Empresas Carozzi S.A. </t>
  </si>
  <si>
    <t>475/1E</t>
  </si>
  <si>
    <t>498/2E</t>
  </si>
  <si>
    <t>504/2E</t>
  </si>
  <si>
    <t>505/1E</t>
  </si>
  <si>
    <t xml:space="preserve">Factorline S.A. </t>
  </si>
  <si>
    <t>509/1E</t>
  </si>
  <si>
    <t>512/1E</t>
  </si>
  <si>
    <t>517/2E</t>
  </si>
  <si>
    <t>527/1E</t>
  </si>
  <si>
    <t>535/2E</t>
  </si>
  <si>
    <t>544/1E</t>
  </si>
  <si>
    <t>545/1E</t>
  </si>
  <si>
    <t>551/1E</t>
  </si>
  <si>
    <t>563/3E</t>
  </si>
  <si>
    <t>563/4E</t>
  </si>
  <si>
    <t>567/1E</t>
  </si>
  <si>
    <t>568/1E</t>
  </si>
  <si>
    <t>576/1E</t>
  </si>
  <si>
    <t>578/1E</t>
  </si>
  <si>
    <t>579/1E</t>
  </si>
  <si>
    <t>580/1E</t>
  </si>
  <si>
    <t>583/2E</t>
  </si>
  <si>
    <t>584/2E</t>
  </si>
  <si>
    <t xml:space="preserve">BCP Emisiones Latam 1 S.A. </t>
  </si>
  <si>
    <t>611/1E</t>
  </si>
  <si>
    <t>630/1E</t>
  </si>
  <si>
    <t>642/1E</t>
  </si>
  <si>
    <t>643/1E</t>
  </si>
  <si>
    <t>al 31 de mayo 2011</t>
  </si>
  <si>
    <t>*VALOR U.F.(31/05/2011)=</t>
  </si>
  <si>
    <t>*US$ Promedio(31/05/2011)=</t>
  </si>
  <si>
    <t>X</t>
  </si>
  <si>
    <t>Y</t>
  </si>
  <si>
    <t>RP -FI</t>
  </si>
  <si>
    <t>Watt´s S.A. - Línea de Bonos (3)</t>
  </si>
  <si>
    <t>Watt´s S.A.</t>
  </si>
  <si>
    <t>Watt´s S.A. - Línea de Bonos</t>
  </si>
  <si>
    <t>Empresa Eléctrica de la Frontera S.A. - Línea de Bonos (3)</t>
  </si>
  <si>
    <t>Sociedad Austral de Electricidad S.A. - Línea de Bonos (3)</t>
  </si>
  <si>
    <t>SMU S.A. - Línea de Bonos (3)</t>
  </si>
  <si>
    <t>Plaza S.A. - Línea de Bonos (3)</t>
  </si>
  <si>
    <t>Plaza S.A. - Línea de Bonos</t>
  </si>
  <si>
    <t>* ESTE DETALLE SOLO CONTIENE INFORMACIÓN DE BONOS CORPORATIVOS VIGENTES, EMITIDOS EN CHILE E INSCRITOS EN EL REGISTRO DE VALORES DE LA SUPERINTENDENCIA DE VALORES Y SEGUROS</t>
  </si>
  <si>
    <t>(1)         : U.F. al  31 de mayo de 2011 es de $21.809,84.-</t>
  </si>
  <si>
    <t>(2)        : Dólar promedio al 31 de mayo de 2011 es de $465,13.-</t>
  </si>
  <si>
    <t>CON FECHA 19 DE JULIO DE 2011 FUE MODIFCADA ESTA INFORMACIÓN DEBIDO A QUE LAS LÍNEAS 649 Y 650 (PERTENECIENTES A SUPERMERCADOS DEL SUR) REALIZARON PAGO DE INTERESES Y ESTO NO HABÍA SIDO DECLARADO.</t>
  </si>
  <si>
    <t>Mayo 2011</t>
  </si>
  <si>
    <t>Scotia Corredores de Bolsa S.A.</t>
  </si>
  <si>
    <t>498/4E</t>
  </si>
  <si>
    <t>660/1E</t>
  </si>
  <si>
    <t>661/1E</t>
  </si>
  <si>
    <t>IM Trust S. A. Corredores de Bolsa</t>
  </si>
  <si>
    <t>Banco Bice</t>
  </si>
  <si>
    <t>666/1E</t>
  </si>
  <si>
    <t>293/1E</t>
  </si>
  <si>
    <t>356/2E</t>
  </si>
  <si>
    <t>356/3E</t>
  </si>
  <si>
    <t>356/4E</t>
  </si>
  <si>
    <t xml:space="preserve">Conafe           </t>
  </si>
  <si>
    <t>377/1E</t>
  </si>
  <si>
    <t>SCL Terminal Aéreo Santiago S.A. Soc. Conc.</t>
  </si>
  <si>
    <t>387/1E</t>
  </si>
  <si>
    <t>408/1E</t>
  </si>
  <si>
    <t>Banmédica S.A.</t>
  </si>
  <si>
    <t>409/1E</t>
  </si>
  <si>
    <t>421/1E</t>
  </si>
  <si>
    <t xml:space="preserve">Cap S.A.                          </t>
  </si>
  <si>
    <t>434/1E</t>
  </si>
  <si>
    <t>434/2E</t>
  </si>
  <si>
    <t>Empresas Emel S.A.</t>
  </si>
  <si>
    <t>465/1E</t>
  </si>
  <si>
    <t>469/2E</t>
  </si>
  <si>
    <t>470/1E</t>
  </si>
  <si>
    <t>478/1E</t>
  </si>
  <si>
    <t>499/1E</t>
  </si>
  <si>
    <t>500/1E</t>
  </si>
  <si>
    <t xml:space="preserve">Aguas Nuevas S.A.  </t>
  </si>
  <si>
    <t>502/1E</t>
  </si>
  <si>
    <t>503/1E</t>
  </si>
  <si>
    <t>513/1E</t>
  </si>
  <si>
    <t>528/1E</t>
  </si>
  <si>
    <t>529/1E</t>
  </si>
  <si>
    <t>530/1E</t>
  </si>
  <si>
    <t>533/1E</t>
  </si>
  <si>
    <t>534/1E</t>
  </si>
  <si>
    <t>535/5E</t>
  </si>
  <si>
    <t>546/1E</t>
  </si>
  <si>
    <t>548/2E</t>
  </si>
  <si>
    <t>549/1E</t>
  </si>
  <si>
    <t>550/1E</t>
  </si>
  <si>
    <t>551/3E</t>
  </si>
  <si>
    <t>583/1E</t>
  </si>
  <si>
    <t>584/1E</t>
  </si>
  <si>
    <t>597/1E</t>
  </si>
  <si>
    <t>619/1E</t>
  </si>
  <si>
    <t>633/1E</t>
  </si>
  <si>
    <t>644/1E</t>
  </si>
  <si>
    <t xml:space="preserve">CCAF La Araucana </t>
  </si>
  <si>
    <t>al 30 de junio 2011</t>
  </si>
  <si>
    <t>*VALOR U.F.(30/06/2011)=</t>
  </si>
  <si>
    <t>*US$ Promedio(30/06/2011)=</t>
  </si>
  <si>
    <t>Saesa - Línea de Bonos (18)</t>
  </si>
  <si>
    <t xml:space="preserve">Saesa (11) </t>
  </si>
  <si>
    <t>Empresa Eléctrica de la Frontera S.A. - Línea de Bonos (19)</t>
  </si>
  <si>
    <t>Inversiones Agricolas y Comerciales S.A. - Línea de Bonos</t>
  </si>
  <si>
    <t>Inversiones Agricolas y Comerciales S.A. (3) (16) (20)</t>
  </si>
  <si>
    <t>Quiñenco - Línea de Bonos</t>
  </si>
  <si>
    <t>Quiñenco</t>
  </si>
  <si>
    <t xml:space="preserve">Servicios Financieros Progreso S.A. - Línea de Bonos </t>
  </si>
  <si>
    <t>Servicios Financieros Progreso S.A. (3)</t>
  </si>
  <si>
    <t>Empresa Eléctrica de la Frontera S.A. - Línea de Bonos (3) (19)</t>
  </si>
  <si>
    <t>Saesa - Línea de Bonos (3) (18)</t>
  </si>
  <si>
    <t xml:space="preserve">SMU S.A. - Línea de Bonos </t>
  </si>
  <si>
    <t xml:space="preserve">SMU S.A. </t>
  </si>
  <si>
    <t>(1)         : U.F. al  30 de junio de 2011 es de $21.889,89.-</t>
  </si>
  <si>
    <t>(2)        : Dólar promedio al 30 de junio de 2011 es de $468,15.-</t>
  </si>
  <si>
    <t>(6)        : Corresponde a bonos vigentes de Terranova S.A., absorbida por Masisa S.A.</t>
  </si>
  <si>
    <t>(18)       : Corresponde a bonos vigentes de Saesa S.A. absorbida por Inversiones Los Lagos II S.A. continuadora de la primera.</t>
  </si>
  <si>
    <t>(19)       : Corresponde a bonos vigentes de Frontel S.A. absorbida por Inversiones Los Lagos III S.A. continuadora de la primera.</t>
  </si>
  <si>
    <t>(20)       : Corresponde a bonos inscritos de Industrias Alimenticias Carozzi S.A.  Dividida con fecha 9 de junio de 2011 y su continuadora Inversiones Agricolas y Comerciales S.A.</t>
  </si>
  <si>
    <t>NOTA: CON FECHA 08 DE AGOSTO DE 2011 SE CORRIGIÓ LA INFORMACIÓN DE LA SOCIEDAD AUTOPISTA CENTRAL CORRESPONDIENTE A LOS BONOS N° 359 SERIES A-1 Y A-2.</t>
  </si>
  <si>
    <t>Junio 2011</t>
  </si>
  <si>
    <t>551/4E</t>
  </si>
  <si>
    <t>595/1E</t>
  </si>
  <si>
    <t>BBVA Corredores de Bolsa Ltda.</t>
  </si>
  <si>
    <t>596/1E</t>
  </si>
  <si>
    <t>Celfin Capital S. A. Corredores de Bolsa y Santander Corredores de Bolsa S.A.</t>
  </si>
  <si>
    <t>667/1E</t>
  </si>
  <si>
    <t>SMU S.A.</t>
  </si>
  <si>
    <t>668/1E</t>
  </si>
  <si>
    <t>IM Trust S.A. Corredores de Bolsa</t>
  </si>
  <si>
    <t>669/1E</t>
  </si>
  <si>
    <t>670/1E</t>
  </si>
  <si>
    <t xml:space="preserve">Conatel </t>
  </si>
  <si>
    <t>Empresa Servicios Sanitarios de los Lagos</t>
  </si>
  <si>
    <t>Soc. Conc. Rutas del Pacífico</t>
  </si>
  <si>
    <t>305/3E</t>
  </si>
  <si>
    <t>305/4E</t>
  </si>
  <si>
    <t xml:space="preserve">Sociedad Concesionaria Melipilla S.A. </t>
  </si>
  <si>
    <t>340/2E</t>
  </si>
  <si>
    <t xml:space="preserve">Soc.Concesionaria Autopista Central S.A </t>
  </si>
  <si>
    <t xml:space="preserve">Soc.Concesionaria Costanera Norte S.A </t>
  </si>
  <si>
    <t>Soc. Conc. Vespucio Norte Express S.A.</t>
  </si>
  <si>
    <t>372/1E</t>
  </si>
  <si>
    <t>376/2E</t>
  </si>
  <si>
    <t xml:space="preserve">Autopista del Maipo Soc. Conc. S.A. </t>
  </si>
  <si>
    <t>382/1E</t>
  </si>
  <si>
    <t>Autopista del Maipo Soc. Conc. S.A.</t>
  </si>
  <si>
    <t xml:space="preserve">Soc. Conc. Autopista Vespucio Sur S.A. </t>
  </si>
  <si>
    <t>386/1E</t>
  </si>
  <si>
    <t xml:space="preserve">Talca  Chillán Soc. Concesionaria </t>
  </si>
  <si>
    <t>417/1E</t>
  </si>
  <si>
    <t>417/2E</t>
  </si>
  <si>
    <t xml:space="preserve">Almendral Telecomunicaciones S.A. </t>
  </si>
  <si>
    <t>432/1E</t>
  </si>
  <si>
    <t>443/2E</t>
  </si>
  <si>
    <t>443/3E</t>
  </si>
  <si>
    <t>446/1E</t>
  </si>
  <si>
    <t xml:space="preserve">Soc. Concesionaria Autopista Interportuaria S.A. </t>
  </si>
  <si>
    <t>454/1E</t>
  </si>
  <si>
    <t>481/1E</t>
  </si>
  <si>
    <t>504/1E</t>
  </si>
  <si>
    <t>507/1E</t>
  </si>
  <si>
    <t>513/3E</t>
  </si>
  <si>
    <t>516/1E</t>
  </si>
  <si>
    <t>517/1E</t>
  </si>
  <si>
    <t>521/1E</t>
  </si>
  <si>
    <t>522/1E</t>
  </si>
  <si>
    <t xml:space="preserve">Colbun S.A. </t>
  </si>
  <si>
    <t>537/1E</t>
  </si>
  <si>
    <t>538/1E</t>
  </si>
  <si>
    <t xml:space="preserve">Molibdenos y Metales S.A. </t>
  </si>
  <si>
    <t xml:space="preserve">539/1E </t>
  </si>
  <si>
    <t>540/1E</t>
  </si>
  <si>
    <t>541/2E</t>
  </si>
  <si>
    <t>543/3E</t>
  </si>
  <si>
    <t xml:space="preserve">Inversiones Eléctricas del Sur S.A. </t>
  </si>
  <si>
    <t>559/1E</t>
  </si>
  <si>
    <t>560/1E</t>
  </si>
  <si>
    <t>621/1E</t>
  </si>
  <si>
    <t>622/1E</t>
  </si>
  <si>
    <t>625/1E</t>
  </si>
  <si>
    <t>637/1E</t>
  </si>
  <si>
    <t>637/2E</t>
  </si>
  <si>
    <t>638/1E</t>
  </si>
  <si>
    <t>638/2E</t>
  </si>
  <si>
    <t>646/1E</t>
  </si>
  <si>
    <t>647/1E</t>
  </si>
  <si>
    <t>648/1E</t>
  </si>
  <si>
    <t>al 31 de julio 2011</t>
  </si>
  <si>
    <t>Vencimiento colocación</t>
  </si>
  <si>
    <t>(Ocultar para subir al sitio web)</t>
  </si>
  <si>
    <t>Fecha</t>
  </si>
  <si>
    <t>Validador</t>
  </si>
  <si>
    <t>*VALOR U.F.(31/07/2011)=</t>
  </si>
  <si>
    <t>Completa</t>
  </si>
  <si>
    <t>Mes</t>
  </si>
  <si>
    <t>Año</t>
  </si>
  <si>
    <t>*US$ Promedio(31/07/2011)=</t>
  </si>
  <si>
    <t>Saesa (15)</t>
  </si>
  <si>
    <t>Cap S.A. (11) (15)</t>
  </si>
  <si>
    <t>América Movil, S.A. de C.V. (3) (11) (16)</t>
  </si>
  <si>
    <t>Inversiones Eléctricas del Sur S.A. (15)</t>
  </si>
  <si>
    <t>Molibdenos y Metales S.A.(3) (16)</t>
  </si>
  <si>
    <t>Celulosa Arauco y Constitucion S.A. (3) (16)</t>
  </si>
  <si>
    <t>Sigdo Koppers S.A.(3) (16)</t>
  </si>
  <si>
    <t>Telefónica Chile S.A. (3) (16)</t>
  </si>
  <si>
    <t>Telefónica Móviles Chile S.A.  (3) (16)</t>
  </si>
  <si>
    <t xml:space="preserve">Sociedad de Inversiones La Construcción S.A. - Línea de Bonos </t>
  </si>
  <si>
    <t>Sociedad de Inversiones La Construcción S.A.</t>
  </si>
  <si>
    <t>Sociedad de Inversiones La Construcción S.A. (3)</t>
  </si>
  <si>
    <t xml:space="preserve">Sociedad de Inversiones La Construcción S.A. </t>
  </si>
  <si>
    <t>(1)         : U.F. al  31 de julio de 2011 es de $21.947,23.-</t>
  </si>
  <si>
    <t>(2)        : Dólar promedio al 31 de julio de 2011 es de $457,41.-</t>
  </si>
  <si>
    <t>Julio 2011</t>
  </si>
  <si>
    <t>IM Trust S.A. Corredores de Bolsa y Celfin Capital S. A. Corredores de Bolsa</t>
  </si>
  <si>
    <t>671/1E</t>
  </si>
  <si>
    <t>672/1E</t>
  </si>
  <si>
    <t>426/1E</t>
  </si>
  <si>
    <t>al 31 de agosto 2011</t>
  </si>
  <si>
    <t>*VALOR U.F.(31/08/2011)=</t>
  </si>
  <si>
    <t>*US$ Promedio(31/08/2011)=</t>
  </si>
  <si>
    <t>Walmart Chile Inmobiliaria S.A. (21)</t>
  </si>
  <si>
    <t>Walmart Chile Inmobiliaria S.A. - Línea de Bonos (21)</t>
  </si>
  <si>
    <t>Walmart Chile Inmobiliaria S.A.</t>
  </si>
  <si>
    <t xml:space="preserve">Saesa (3) </t>
  </si>
  <si>
    <t>Empresa Nacional de Telecomunicaciones S.A. - Línea de Bonos</t>
  </si>
  <si>
    <t>RP-FP-FI</t>
  </si>
  <si>
    <t>Empresa Nacional de Telecomunicaciones S.A. (3)</t>
  </si>
  <si>
    <t xml:space="preserve">Empresa Nacional de Telecomunicaciones S.A. - Línea de Bonos </t>
  </si>
  <si>
    <t>(1)         : U.F. al  31 de agosto de 2011 es de $21.975,54.-</t>
  </si>
  <si>
    <t>(2)        : Dólar promedio al 31 de agosto de 2011 es de $463,19.-</t>
  </si>
  <si>
    <t>(21)       : Ex - Saitec S.A.</t>
  </si>
  <si>
    <t>Agosto 2011</t>
  </si>
  <si>
    <t>al 30 de septiembre 2011</t>
  </si>
  <si>
    <t>*VALOR U.F.(30/09/2011)=</t>
  </si>
  <si>
    <t>*US$ Promedio(30/09/2011)=</t>
  </si>
  <si>
    <t>LQ Inversiones Financieras S.A. (3)</t>
  </si>
  <si>
    <t>SMU S.A. - Línea de Bonos (22)</t>
  </si>
  <si>
    <t>SMU S.A. (22)</t>
  </si>
  <si>
    <t>SMU S.A.  (3) (22)</t>
  </si>
  <si>
    <t>SMU S.A.  - Línea de Bonos (22)</t>
  </si>
  <si>
    <t>SMU S.A.  (22)</t>
  </si>
  <si>
    <t>Saesa (3)</t>
  </si>
  <si>
    <t>Sodimac S.A. - Línea de Bonos (3)</t>
  </si>
  <si>
    <t>Agrosuper S.A. - Línea de Bonos</t>
  </si>
  <si>
    <t>Agrosuper S.A. (3)</t>
  </si>
  <si>
    <t>AA</t>
  </si>
  <si>
    <t>AB</t>
  </si>
  <si>
    <t>AC</t>
  </si>
  <si>
    <t>Z</t>
  </si>
  <si>
    <t>Metro S.A. - Línea de Bonos</t>
  </si>
  <si>
    <t>Metro S.A. (3)</t>
  </si>
  <si>
    <t>(1)         : U.F. al  30 de septiembre de 2011 es de $22.012,69.-</t>
  </si>
  <si>
    <t>(2)        : Dólar promedio al 30 de septiembre de 2011 es de $521,76.-</t>
  </si>
  <si>
    <t>http://intranet.svs.local/intranet/doctos/bienestar/pdf/Circular_02_2013.pdf</t>
  </si>
  <si>
    <t>CON FECHA 20 DE OCTUBRE DE 2011, EL ARCHIVO FUE MODIFICADO DEBIDO A QUE FALTABAN COLUMNAS QUE CONTENÍAN INFORMACIÓN.</t>
  </si>
  <si>
    <t>Septiembre 2011</t>
  </si>
  <si>
    <t>Banco Santander Chile</t>
  </si>
  <si>
    <t>624/2E</t>
  </si>
  <si>
    <t xml:space="preserve">Walmart Chile Inmobiliaria S.A. </t>
  </si>
  <si>
    <t>543/2E</t>
  </si>
  <si>
    <t>al 31 de octubre 2011</t>
  </si>
  <si>
    <t>*VALOR U.F.(31/10/2011)=</t>
  </si>
  <si>
    <t>*US$ Promedio(31/10/2011)=</t>
  </si>
  <si>
    <t>LQ Inversiones Financieras S.A.</t>
  </si>
  <si>
    <t>Clinica Las Condes S.A. - Línea de Bonos (3)</t>
  </si>
  <si>
    <t>CCAF La Araucana - Línea de Bonos (3)</t>
  </si>
  <si>
    <t>Inversiones Southwater Limitada - Línea de Bonos (3)</t>
  </si>
  <si>
    <t>(1)         : U.F. al  31 de octubre de 2011 es de $22.103,98.-</t>
  </si>
  <si>
    <t>(2)        : Dólar promedio al 31 de octubre de 2011 es de $490,29.-</t>
  </si>
  <si>
    <t>(22)     : Corresponden a bonos de Supermercados del Sur S.A., que se fusionó con SMU S.A.</t>
  </si>
  <si>
    <t>Octubre 2011</t>
  </si>
  <si>
    <t>Bice Chileconsult Asesorías Financieras S.A.</t>
  </si>
  <si>
    <t>385/2E</t>
  </si>
  <si>
    <t xml:space="preserve">Sociedad Austral de Electricidad S.A. </t>
  </si>
  <si>
    <t>664/1E</t>
  </si>
  <si>
    <t>BBVA Corredores de Bolsa Limitada</t>
  </si>
  <si>
    <t>664/2E</t>
  </si>
  <si>
    <t>680/1E</t>
  </si>
  <si>
    <t>Santander S. A. Corredores de Bolsa</t>
  </si>
  <si>
    <t>681/1E</t>
  </si>
  <si>
    <t xml:space="preserve">Saesa   </t>
  </si>
  <si>
    <t>301/2E</t>
  </si>
  <si>
    <t>América Movil, S.A. de C.V.</t>
  </si>
  <si>
    <t>474/1E</t>
  </si>
  <si>
    <t>Raboinvestments Chile S.A.</t>
  </si>
  <si>
    <t>484/1E</t>
  </si>
  <si>
    <t>629/1E</t>
  </si>
  <si>
    <t>al 30 de noviembre 2011</t>
  </si>
  <si>
    <t>*VALOR U.F.(30/11/2011)=</t>
  </si>
  <si>
    <t>*US$ Promedio(30/11/2011)=</t>
  </si>
  <si>
    <t>Telefónica Chile S.A. (13) (15) (16)</t>
  </si>
  <si>
    <t>Telefónica Chile S.A. (13) (16)</t>
  </si>
  <si>
    <t>Walmart Chile Inmobiliaria S.A. (21) (16)</t>
  </si>
  <si>
    <t>Ferrocarriles del Estado (11) (16)</t>
  </si>
  <si>
    <t>Ferrocarriles del Estado (11) (15) (16)</t>
  </si>
  <si>
    <t>Conatel (15) (16)</t>
  </si>
  <si>
    <t>Conatel (8) (16)</t>
  </si>
  <si>
    <t>Gasco S.A. (16)</t>
  </si>
  <si>
    <t>Soc. Elec. Santiago (15) (16)</t>
  </si>
  <si>
    <t>Soc. Elec. Santiago (16)</t>
  </si>
  <si>
    <t>Bicecorp S.A. (16)</t>
  </si>
  <si>
    <t>Metrogas S.A. (15) (16)</t>
  </si>
  <si>
    <t>Metrogas S.A. (16)</t>
  </si>
  <si>
    <t>Coca Cola Embonor S.A. (15) (16)</t>
  </si>
  <si>
    <t>Coca Cola Embonor S.A. (16)</t>
  </si>
  <si>
    <t>Quiñenco (16)</t>
  </si>
  <si>
    <t>Quiñenco (15) (16)</t>
  </si>
  <si>
    <t>Esval S.A. (16)</t>
  </si>
  <si>
    <t>Esval S.A. (15) (16)</t>
  </si>
  <si>
    <t>Colbún S.A. (16)</t>
  </si>
  <si>
    <t>Colbún S.A. (15) (16)</t>
  </si>
  <si>
    <t>Soc. Concesionaria Autopista del Bosque S.A. (11) (16)</t>
  </si>
  <si>
    <t>Sodimac S.A. (15) (16)</t>
  </si>
  <si>
    <t>Embotelladora Andina (15) (16)</t>
  </si>
  <si>
    <t>Embotelladora Andina (16)</t>
  </si>
  <si>
    <t>Metro S.A. (11) (16)</t>
  </si>
  <si>
    <t>Endesa S.A. (15) (16)</t>
  </si>
  <si>
    <t>Endesa S.A. (16)</t>
  </si>
  <si>
    <t>Aguas Andinas S.A. (15) (16)</t>
  </si>
  <si>
    <t>Aguas Andinas S.A. (16)</t>
  </si>
  <si>
    <t>Cencosud S.A. (15) (16)</t>
  </si>
  <si>
    <t>Cencosud S.A. (16)</t>
  </si>
  <si>
    <t>Enersis S.A. (15) (16)</t>
  </si>
  <si>
    <t>Enersis S.A. (16)</t>
  </si>
  <si>
    <t>Cementos Bío-Bío S.A. (11) (15) (16)</t>
  </si>
  <si>
    <t>Cementos Bío-Bío S.A. (11) (16)</t>
  </si>
  <si>
    <t>Cía. Sudamericana de Vapores (16)</t>
  </si>
  <si>
    <t>S.A.C.I. Falabella (15) (16)</t>
  </si>
  <si>
    <t>S.A.C.I. Falabella (16)</t>
  </si>
  <si>
    <t>Telefónica Chile S.A. (10) (13) (16)</t>
  </si>
  <si>
    <t>Empresa Servicios Sanitarios de los Lagos (16)</t>
  </si>
  <si>
    <t>Soc. Conc. Autopista del Sol (11) (16)</t>
  </si>
  <si>
    <t>Soc. Conc. Rutas del Pacífico (11) (15) (16)</t>
  </si>
  <si>
    <t>Soc. Conc. Rutas del Pacífico (11) (16)</t>
  </si>
  <si>
    <t>Soc. Concesionaria Autopista Los Libertadores S.A. (11) (15) (16)</t>
  </si>
  <si>
    <t>Soc. Concesionaria Autopista Los Libertadores S.A. (5) (11) (16)</t>
  </si>
  <si>
    <t>Essbio S.A. (15) (16)</t>
  </si>
  <si>
    <t>Saesa (11) (15) (16)</t>
  </si>
  <si>
    <t>Saesa (11) (16)</t>
  </si>
  <si>
    <t>Enap (16)</t>
  </si>
  <si>
    <t>Empresas Carozzi S.A. (15) (16)</t>
  </si>
  <si>
    <t>Codelco (16)</t>
  </si>
  <si>
    <t>Forum Servicios Financieros S.A. (11) (15) (16)</t>
  </si>
  <si>
    <t>Parque Arauco S. A. (11) (15) (16)</t>
  </si>
  <si>
    <t>Parque Arauco S. A. (11) (16)</t>
  </si>
  <si>
    <t>Sociedad Concesionaria Melipilla S.A. (11) (16)</t>
  </si>
  <si>
    <t>Masisa S.A. (6) (11) (15) (16)</t>
  </si>
  <si>
    <t>Grupo Security S.A. (15) (16)</t>
  </si>
  <si>
    <t>Grupo Security S.A. (16)</t>
  </si>
  <si>
    <t>Walmart Chile S.A. (15)  (16) (17)</t>
  </si>
  <si>
    <t>Masisa S.A. (16)</t>
  </si>
  <si>
    <t>Masisa S.A. (15) (16)</t>
  </si>
  <si>
    <t>Ripley Chile S.A (11) (15) (16)</t>
  </si>
  <si>
    <t>Soc.Concesionaria Autopista Central S.A (11) (16)</t>
  </si>
  <si>
    <t>Soc.Concesionaria Costanera Norte S.A (11) (16)</t>
  </si>
  <si>
    <t>Soc. Conc. Vespucio Norte Express S.A. (11) (16)</t>
  </si>
  <si>
    <t>Esval S.A.  (16)</t>
  </si>
  <si>
    <t>Conafe (16)</t>
  </si>
  <si>
    <t>Autopista del Maipo Soc. Conc. S.A. (11) (16)</t>
  </si>
  <si>
    <t>LQ Inversiones Financieras S.A. (16)</t>
  </si>
  <si>
    <t>LQ Inversiones Financieras S.A. (15) (16)</t>
  </si>
  <si>
    <t>Soc. Conc. Autopista Vespucio Sur S.A. (5) (11) (16)</t>
  </si>
  <si>
    <t>SCL Terminal Aéreo Santiago S.A. Soc. Conc. (11) (16)</t>
  </si>
  <si>
    <t>Compañía Cervecerías Unidas S.A. (16)</t>
  </si>
  <si>
    <t>CGE Distribución S.A. (16)</t>
  </si>
  <si>
    <t>Farmacias Ahumada S.A. (15) (16)</t>
  </si>
  <si>
    <t>Saesa (15) (16)</t>
  </si>
  <si>
    <t>Saesa  (16)</t>
  </si>
  <si>
    <t>Madeco S.A. (15) (16)</t>
  </si>
  <si>
    <t>Corp Group Banking S.A. (16)</t>
  </si>
  <si>
    <t>Corp Group Banking S.A. (15) (16)</t>
  </si>
  <si>
    <t>Viña Concha y Toro S.A. (16)</t>
  </si>
  <si>
    <t>Banmédica S.A. (16)</t>
  </si>
  <si>
    <t>Inversiones CMPC S.A. (11) (16)</t>
  </si>
  <si>
    <t>Viña San Pedro Tarapacá S.A. (16)</t>
  </si>
  <si>
    <t>Empresa Eléctrica de la Frontera S.A. (16)</t>
  </si>
  <si>
    <t>Talca  Chillán Soc. Concesionaria  (11) (16)</t>
  </si>
  <si>
    <t>Cristalerias de Chile S.A. (16)</t>
  </si>
  <si>
    <t>Forum Servicios Financieros S.A. (11) (16)</t>
  </si>
  <si>
    <t>Quiñenco  (16)</t>
  </si>
  <si>
    <t>Almendral Telecomunicaciones S.A. (11) (16)</t>
  </si>
  <si>
    <t>Cap S.A. (11) (16)</t>
  </si>
  <si>
    <t>Cap S.A. (11) (15) (16)</t>
  </si>
  <si>
    <t>Cementos Bío-Bío S.A.  (11) (16)</t>
  </si>
  <si>
    <t>Sociedad Química y Minera de Chile S.A. (16)</t>
  </si>
  <si>
    <t>Soc. Concesionaria Autopista Interportuaria S.A. (11) (16)</t>
  </si>
  <si>
    <t>Ripley Corp S.A. (16)</t>
  </si>
  <si>
    <t>Walmart Chile Inmobiliaria S.A. (16)</t>
  </si>
  <si>
    <t>Transnet S.A. - Línea de Bonos (23)</t>
  </si>
  <si>
    <t>Transnet S.A. (16) (23)</t>
  </si>
  <si>
    <t>Transnet S.A.  (15) (16) (23)</t>
  </si>
  <si>
    <t>CGE S.A. (16)</t>
  </si>
  <si>
    <t>CGE S.A. (15) (16)</t>
  </si>
  <si>
    <t>América Movil, S.A. de C.V.(11) (16)</t>
  </si>
  <si>
    <t>Empresas Carozzi S.A. (16)</t>
  </si>
  <si>
    <t>Essbio S.A. (16)</t>
  </si>
  <si>
    <t>Soc. Concesionaria Autopista del Bosque S.A. (5) (11) (16)</t>
  </si>
  <si>
    <t>Transelec S.A. (16)</t>
  </si>
  <si>
    <t>Raboinvestments Chile S.A. (11) (16)</t>
  </si>
  <si>
    <t>Caja de Comp. de Asig. Familiar de Los Andes (16)</t>
  </si>
  <si>
    <t>Nuevosur S.A. (16)</t>
  </si>
  <si>
    <t>Walmart Chile S.A. (16) (17)</t>
  </si>
  <si>
    <t>Forum Servicios Financieros S.A. (15) (16)</t>
  </si>
  <si>
    <t>Forum Servicios Financieros S.A. (16)</t>
  </si>
  <si>
    <t>Aguas Nuevas S.A. (16)</t>
  </si>
  <si>
    <t>Inversiones Eléctricas del Sur S.A. (15) (16)</t>
  </si>
  <si>
    <t>Factorline S. A. (16)</t>
  </si>
  <si>
    <t>Empresas La Polar S.A. - Línea de Bonos (24)</t>
  </si>
  <si>
    <t>Empresas La Polar S.A. (16) (24)</t>
  </si>
  <si>
    <t>Metro S.A. (16)</t>
  </si>
  <si>
    <t>AES Gener S.A. (16)</t>
  </si>
  <si>
    <t>Sodimac S.A. (16)</t>
  </si>
  <si>
    <t>Banmedica S.A. (16)</t>
  </si>
  <si>
    <t>Farmacias Ahumada S.A. (16)</t>
  </si>
  <si>
    <t>Salfacorp S.A. (16)</t>
  </si>
  <si>
    <t>Molibdenos y Metales S.A. (16)</t>
  </si>
  <si>
    <t>Ripley Chile S.A. (3) (16)</t>
  </si>
  <si>
    <t>Celulosa Arauco y Constitucion S.A. (16)</t>
  </si>
  <si>
    <t>Watt´s S.A. (16)</t>
  </si>
  <si>
    <t>Watt´s S.A. (3) (16)</t>
  </si>
  <si>
    <t>Chilquinta Energía S.A. (16)</t>
  </si>
  <si>
    <t>Cencosud S.A.(3) (16)</t>
  </si>
  <si>
    <t>Esval S.A.(3) (16)</t>
  </si>
  <si>
    <t>Sigdo Koppers S.A. (16)</t>
  </si>
  <si>
    <t>Telefónica Chile S.A. (16)</t>
  </si>
  <si>
    <t>Telefónica Móviles Chile S.A. (16)</t>
  </si>
  <si>
    <t>Telefónica Móviles Chile S.A. - Línea de Bonos</t>
  </si>
  <si>
    <t>Telefónica Móviles Chile S.A.</t>
  </si>
  <si>
    <t>Cía. Electro Metalurgica S.A. (16)</t>
  </si>
  <si>
    <t>Inversiones Southwater Limitada (3) (16)</t>
  </si>
  <si>
    <t>Inversiones Southwater Limitada (16)</t>
  </si>
  <si>
    <t>Corp Group Vida Chile S.A. (16)</t>
  </si>
  <si>
    <t>Empresas La Polar S.A. (24)</t>
  </si>
  <si>
    <t>CCAF La Araucana (3)</t>
  </si>
  <si>
    <t>Inversiones Southwater Limitada - Línea de Bonos</t>
  </si>
  <si>
    <t>Laboratorios Andromaco S.A. - Línea de Bonos (3)</t>
  </si>
  <si>
    <t>Paz Corp S.A. - Línea de Bonos (3)</t>
  </si>
  <si>
    <t>Corp Group Vida Chile S.A. - Línea de Bonos (3)</t>
  </si>
  <si>
    <t>Corp Group Banking S.A. - Línea de Bonos (3)</t>
  </si>
  <si>
    <t>(1)         : U.F. al  30 de noviembre de 2011 es de $22.213,43.-</t>
  </si>
  <si>
    <t>(2)        : Dólar promedio al 30 de noviembre de 2011 es de $517,37.-</t>
  </si>
  <si>
    <t>(23)     : Corresponden a bonos de Empresas Emel S.A., la que fue absorbida por Transnet S.A.</t>
  </si>
  <si>
    <t>(24)    : Con fecha 7 de noviembre de 2011, la junta de acreedores de Empresas La Polar S.A. aprobó el convenio judicial que se encuentra especificado en el el hecho esencial enviado por la sociedad con fecha 4 de noviembre de 2011.</t>
  </si>
  <si>
    <t>Banchile Corredores de Bolsa S.A. y BBVA Corredores de Bolsa S.A.</t>
  </si>
  <si>
    <t>590/1E</t>
  </si>
  <si>
    <t>531/1E</t>
  </si>
  <si>
    <t>532/1E</t>
  </si>
  <si>
    <t>al 31 de diciembre 2011</t>
  </si>
  <si>
    <t>*VALOR U.F.(31/12/2011)=</t>
  </si>
  <si>
    <t>*US$ Promedio(31/12/2011)=</t>
  </si>
  <si>
    <t>Quiñenco  (3)</t>
  </si>
  <si>
    <t>Quiñenco (3)</t>
  </si>
  <si>
    <t>Agrosuper S.A.</t>
  </si>
  <si>
    <t>AD</t>
  </si>
  <si>
    <t>AE</t>
  </si>
  <si>
    <t>AF</t>
  </si>
  <si>
    <t>AG</t>
  </si>
  <si>
    <t>Inversiones Southwater Limitada</t>
  </si>
  <si>
    <t xml:space="preserve">AD Retail S.A. - Línea de Bonos </t>
  </si>
  <si>
    <t xml:space="preserve">AD Retail S.A. </t>
  </si>
  <si>
    <t>Coca Cola Embonor S.A. - Línea de Bonos (3)</t>
  </si>
  <si>
    <t>Empresas Red Salud S.A. - Línea de Bonos (3)</t>
  </si>
  <si>
    <t>(1)         : U.F. al  31 de diciembre de 2011 es de $22.294,03.-</t>
  </si>
  <si>
    <t>(2)        : Dólar promedio al 31 de diciembre de 2011 es de $519,20.-</t>
  </si>
  <si>
    <t>Diciembre 2011</t>
  </si>
  <si>
    <t>Larraín Vial S.A. Corredores de Bolsa y Banchile Corredores de Bolsa</t>
  </si>
  <si>
    <t>679/1E</t>
  </si>
  <si>
    <t>685/1E</t>
  </si>
  <si>
    <t>694/1E</t>
  </si>
  <si>
    <t>Noviembre 2011</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</si>
</sst>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0.0_)"/>
    <numFmt numFmtId="165" formatCode="0_)"/>
    <numFmt numFmtId="166" formatCode="General_)"/>
    <numFmt numFmtId="167" formatCode=";;;"/>
    <numFmt numFmtId="168" formatCode="dd/mm/yy;@"/>
    <numFmt numFmtId="169" formatCode="#,##0.0_);\(#,##0.0\)"/>
    <numFmt numFmtId="170" formatCode="#,##0.0000_);\(#,##0.0000\)"/>
    <numFmt numFmtId="171" formatCode="#,##0.0"/>
    <numFmt numFmtId="172" formatCode="_-* #,##0.00_-;\-* #,##0.00_-;_-* &quot;-&quot;??_-;_-@_-"/>
    <numFmt numFmtId="173" formatCode="_(* #,##0_);_(* \(#,##0\);_(* &quot;-&quot;??_);_(@_)"/>
    <numFmt numFmtId="174" formatCode="#,##0.00&quot; Pts&quot;_);\(#,##0.00&quot; Pts&quot;\)"/>
    <numFmt numFmtId="175" formatCode="0.00_)"/>
    <numFmt numFmtId="176" formatCode="dd/mm/yy"/>
    <numFmt numFmtId="181" formatCode="_([$€]* #,##0.00_);_([$€]* \(#,##0.00\);_([$€]* &quot;-&quot;??_);_(@_)"/>
  </numFmts>
  <fonts count="17">
    <font>
      <sz val="11"/>
      <color theme="1"/>
      <name val="Calibri"/>
      <family val="2"/>
      <scheme val="minor"/>
    </font>
    <font>
      <sz val="8"/>
      <name val="MS Sans Serif"/>
      <family val="2"/>
    </font>
    <font>
      <sz val="9.5"/>
      <name val="MS Sans Serif"/>
      <family val="2"/>
    </font>
    <font>
      <b/>
      <sz val="10"/>
      <name val="MS Sans Serif"/>
      <family val="2"/>
    </font>
    <font>
      <b/>
      <sz val="13.5"/>
      <name val="MS Sans Serif"/>
      <family val="2"/>
    </font>
    <font>
      <sz val="10"/>
      <name val="MS Sans Serif"/>
      <family val="2"/>
    </font>
    <font>
      <sz val="13.5"/>
      <name val="MS Sans Serif"/>
      <family val="2"/>
    </font>
    <font>
      <sz val="10"/>
      <name val="Helv"/>
    </font>
    <font>
      <sz val="8"/>
      <name val="Helvetica-Narrow"/>
    </font>
    <font>
      <b/>
      <sz val="8"/>
      <name val="MS Sans Serif"/>
      <family val="2"/>
    </font>
    <font>
      <sz val="8"/>
      <color rgb="FFFFFFFF"/>
      <name val="MS Sans Serif"/>
      <family val="2"/>
    </font>
    <font>
      <sz val="10"/>
      <name val="Arial"/>
    </font>
    <font>
      <b/>
      <sz val="8"/>
      <color rgb="FFFFFFFF"/>
      <name val="MS Sans Serif"/>
      <family val="2"/>
    </font>
    <font>
      <sz val="8"/>
      <color rgb="FF000000"/>
      <name val="MS Sans Serif"/>
      <family val="2"/>
    </font>
    <font>
      <b/>
      <sz val="10"/>
      <color rgb="FFFFFFFF"/>
      <name val="MS Sans Serif"/>
      <family val="2"/>
    </font>
    <font>
      <sz val="8"/>
      <color indexed="9"/>
      <name val="MS Sans Serif"/>
      <family val="2"/>
    </font>
    <font>
      <b/>
      <sz val="8"/>
      <color indexed="9"/>
      <name val="MS Sans Serif"/>
      <family val="2"/>
    </font>
  </fonts>
  <fills count="10">
    <fill>
      <patternFill patternType="none"/>
    </fill>
    <fill>
      <patternFill patternType="gray125"/>
    </fill>
    <fill>
      <patternFill patternType="solid">
        <fgColor rgb="FFCCCCFF"/>
        <bgColor rgb="FF0000FF"/>
      </patternFill>
    </fill>
    <fill>
      <patternFill patternType="solid">
        <fgColor rgb="FFCCCCFF"/>
        <bgColor rgb="FF000000"/>
      </patternFill>
    </fill>
    <fill>
      <patternFill patternType="solid">
        <fgColor rgb="FFFFFFFF"/>
        <bgColor rgb="FF000000"/>
      </patternFill>
    </fill>
    <fill>
      <patternFill patternType="solid">
        <fgColor rgb="FFFFFF00"/>
        <bgColor rgb="FF000000"/>
      </patternFill>
    </fill>
    <fill>
      <patternFill patternType="solid">
        <fgColor rgb="FFFFFF00"/>
        <bgColor rgb="FF0000FF"/>
      </patternFill>
    </fill>
    <fill>
      <patternFill patternType="solid">
        <fgColor indexed="31"/>
        <bgColor indexed="12"/>
      </patternFill>
    </fill>
    <fill>
      <patternFill patternType="solid">
        <fgColor indexed="9"/>
        <bgColor indexed="64"/>
      </patternFill>
    </fill>
    <fill>
      <patternFill patternType="solid">
        <fgColor indexed="31"/>
        <bgColor indexed="64"/>
      </patternFill>
    </fill>
  </fills>
  <borders count="10">
    <border>
      <left/>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s>
  <cellStyleXfs count="16">
    <xf numFmtId="0" fontId="0" fillId="0" borderId="0"/>
    <xf numFmtId="0" fontId="7" fillId="0" borderId="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11" fillId="0" borderId="0" applyBorder="0"/>
    <xf numFmtId="181" fontId="11" fillId="0" borderId="0" applyFont="0" applyFill="0" applyBorder="0" applyAlignment="0" applyProtection="0"/>
  </cellStyleXfs>
  <cellXfs count="391">
    <xf numFmtId="0" fontId="0" fillId="0" borderId="0" xfId="0"/>
    <xf numFmtId="0" fontId="1" fillId="0" borderId="0" xfId="0" applyFont="1" applyFill="1" applyBorder="1"/>
    <xf numFmtId="1" fontId="2" fillId="0" borderId="0" xfId="0" applyNumberFormat="1" applyFont="1" applyFill="1" applyBorder="1" applyAlignment="1">
      <alignment horizontal="center"/>
    </xf>
    <xf numFmtId="164" fontId="3" fillId="0" borderId="0" xfId="0" applyNumberFormat="1" applyFont="1" applyFill="1" applyBorder="1" applyAlignment="1" applyProtection="1">
      <alignment horizontal="left"/>
    </xf>
    <xf numFmtId="165" fontId="1" fillId="0" borderId="0" xfId="0" applyNumberFormat="1" applyFont="1" applyFill="1" applyBorder="1" applyAlignment="1" applyProtection="1">
      <alignment horizontal="center"/>
    </xf>
    <xf numFmtId="0" fontId="1" fillId="0" borderId="0" xfId="0" applyFont="1" applyFill="1" applyBorder="1" applyAlignment="1">
      <alignment horizontal="center"/>
    </xf>
    <xf numFmtId="166" fontId="1" fillId="0" borderId="0" xfId="0" applyNumberFormat="1" applyFont="1" applyFill="1" applyBorder="1" applyProtection="1"/>
    <xf numFmtId="164" fontId="1" fillId="0" borderId="0" xfId="0" applyNumberFormat="1" applyFont="1" applyFill="1" applyBorder="1" applyProtection="1"/>
    <xf numFmtId="0" fontId="2" fillId="0" borderId="0" xfId="0" applyFont="1" applyFill="1" applyBorder="1"/>
    <xf numFmtId="0" fontId="3" fillId="0" borderId="0" xfId="0" applyFont="1" applyFill="1" applyBorder="1" applyAlignment="1" applyProtection="1">
      <alignment horizontal="left"/>
    </xf>
    <xf numFmtId="164" fontId="1" fillId="0" borderId="0" xfId="0" applyNumberFormat="1" applyFont="1" applyFill="1" applyBorder="1"/>
    <xf numFmtId="165" fontId="1" fillId="0" borderId="0" xfId="0" applyNumberFormat="1" applyFont="1" applyFill="1" applyBorder="1" applyAlignment="1" applyProtection="1">
      <alignment horizontal="fill"/>
    </xf>
    <xf numFmtId="164" fontId="1" fillId="0" borderId="0" xfId="0" applyNumberFormat="1" applyFont="1" applyFill="1" applyBorder="1" applyAlignment="1" applyProtection="1">
      <alignment horizontal="fill"/>
    </xf>
    <xf numFmtId="165" fontId="3" fillId="2" borderId="3" xfId="0" applyNumberFormat="1" applyFont="1" applyFill="1" applyBorder="1" applyAlignment="1" applyProtection="1">
      <alignment horizontal="center"/>
    </xf>
    <xf numFmtId="0" fontId="3" fillId="2" borderId="3" xfId="0" applyFont="1" applyFill="1" applyBorder="1" applyAlignment="1" applyProtection="1">
      <alignment horizontal="center"/>
    </xf>
    <xf numFmtId="165" fontId="3" fillId="2" borderId="2" xfId="0" applyNumberFormat="1" applyFont="1" applyFill="1" applyBorder="1" applyAlignment="1" applyProtection="1">
      <alignment horizontal="center"/>
    </xf>
    <xf numFmtId="0" fontId="5" fillId="0" borderId="0" xfId="0" applyFont="1" applyFill="1" applyBorder="1"/>
    <xf numFmtId="0" fontId="3" fillId="2" borderId="0" xfId="0" applyFont="1" applyFill="1" applyBorder="1" applyAlignment="1" applyProtection="1">
      <alignment horizontal="center"/>
    </xf>
    <xf numFmtId="0" fontId="3" fillId="2" borderId="0" xfId="0" applyFont="1" applyFill="1" applyBorder="1"/>
    <xf numFmtId="164" fontId="3" fillId="2" borderId="0" xfId="0" applyNumberFormat="1" applyFont="1" applyFill="1" applyBorder="1" applyProtection="1"/>
    <xf numFmtId="0" fontId="3" fillId="2" borderId="0" xfId="0" applyFont="1" applyFill="1" applyBorder="1" applyAlignment="1" applyProtection="1">
      <alignment horizontal="right"/>
    </xf>
    <xf numFmtId="165" fontId="3" fillId="2" borderId="0" xfId="0" applyNumberFormat="1" applyFont="1" applyFill="1" applyBorder="1" applyAlignment="1" applyProtection="1">
      <alignment horizontal="center"/>
    </xf>
    <xf numFmtId="165" fontId="3" fillId="2" borderId="5" xfId="0" quotePrefix="1" applyNumberFormat="1" applyFont="1" applyFill="1" applyBorder="1" applyAlignment="1" applyProtection="1">
      <alignment horizontal="center"/>
    </xf>
    <xf numFmtId="0" fontId="3" fillId="2" borderId="5" xfId="0" applyFont="1" applyFill="1" applyBorder="1"/>
    <xf numFmtId="167" fontId="3" fillId="2" borderId="8" xfId="0" quotePrefix="1" applyNumberFormat="1" applyFont="1" applyFill="1" applyBorder="1" applyAlignment="1" applyProtection="1">
      <alignment horizontal="right"/>
      <protection locked="0"/>
    </xf>
    <xf numFmtId="167" fontId="3" fillId="2" borderId="8" xfId="0" applyNumberFormat="1" applyFont="1" applyFill="1" applyBorder="1" applyAlignment="1" applyProtection="1">
      <alignment horizontal="center"/>
    </xf>
    <xf numFmtId="167" fontId="3" fillId="2" borderId="8" xfId="0" applyNumberFormat="1" applyFont="1" applyFill="1" applyBorder="1" applyProtection="1">
      <protection locked="0" hidden="1"/>
    </xf>
    <xf numFmtId="167" fontId="3" fillId="2" borderId="8" xfId="0" applyNumberFormat="1" applyFont="1" applyFill="1" applyBorder="1"/>
    <xf numFmtId="0" fontId="3" fillId="2" borderId="8" xfId="0" applyFont="1" applyFill="1" applyBorder="1"/>
    <xf numFmtId="165" fontId="3" fillId="2" borderId="8" xfId="0" applyNumberFormat="1" applyFont="1" applyFill="1" applyBorder="1" applyAlignment="1" applyProtection="1">
      <alignment horizontal="center"/>
    </xf>
    <xf numFmtId="0" fontId="3" fillId="2" borderId="7" xfId="0" applyFont="1" applyFill="1" applyBorder="1"/>
    <xf numFmtId="1" fontId="1" fillId="0" borderId="5" xfId="0" applyNumberFormat="1" applyFont="1" applyFill="1" applyBorder="1" applyAlignment="1">
      <alignment horizontal="center"/>
    </xf>
    <xf numFmtId="0" fontId="1" fillId="4" borderId="0" xfId="0" applyFont="1" applyFill="1" applyBorder="1"/>
    <xf numFmtId="1" fontId="1" fillId="4" borderId="5" xfId="0" applyNumberFormat="1" applyFont="1" applyFill="1" applyBorder="1" applyAlignment="1">
      <alignment horizontal="center"/>
    </xf>
    <xf numFmtId="165" fontId="1" fillId="4" borderId="0" xfId="0" applyNumberFormat="1" applyFont="1" applyFill="1" applyBorder="1" applyAlignment="1" applyProtection="1">
      <alignment horizontal="center"/>
    </xf>
    <xf numFmtId="168" fontId="1" fillId="4" borderId="0" xfId="0" applyNumberFormat="1" applyFont="1" applyFill="1" applyBorder="1" applyAlignment="1">
      <alignment horizontal="center"/>
    </xf>
    <xf numFmtId="0" fontId="1" fillId="4" borderId="0" xfId="0" applyFont="1" applyFill="1" applyBorder="1" applyAlignment="1" applyProtection="1">
      <alignment horizontal="center"/>
    </xf>
    <xf numFmtId="3" fontId="1" fillId="4" borderId="0" xfId="0" applyNumberFormat="1" applyFont="1" applyFill="1" applyBorder="1" applyProtection="1"/>
    <xf numFmtId="39" fontId="1" fillId="4" borderId="0" xfId="0" applyNumberFormat="1" applyFont="1" applyFill="1" applyBorder="1" applyAlignment="1" applyProtection="1">
      <alignment horizontal="center"/>
    </xf>
    <xf numFmtId="164" fontId="1" fillId="4" borderId="0" xfId="0" applyNumberFormat="1" applyFont="1" applyFill="1" applyBorder="1" applyAlignment="1" applyProtection="1">
      <alignment horizontal="center"/>
    </xf>
    <xf numFmtId="37" fontId="1" fillId="4" borderId="0" xfId="0" applyNumberFormat="1" applyFont="1" applyFill="1" applyBorder="1" applyProtection="1"/>
    <xf numFmtId="169" fontId="1" fillId="4" borderId="0" xfId="0" applyNumberFormat="1" applyFont="1" applyFill="1" applyBorder="1" applyAlignment="1" applyProtection="1">
      <alignment horizontal="center"/>
    </xf>
    <xf numFmtId="165" fontId="1" fillId="4" borderId="0" xfId="0" quotePrefix="1" applyNumberFormat="1" applyFont="1" applyFill="1" applyBorder="1" applyAlignment="1" applyProtection="1">
      <alignment horizontal="center"/>
    </xf>
    <xf numFmtId="0" fontId="1" fillId="4" borderId="0" xfId="0" quotePrefix="1" applyFont="1" applyFill="1" applyBorder="1" applyAlignment="1" applyProtection="1">
      <alignment horizontal="center"/>
    </xf>
    <xf numFmtId="3" fontId="8" fillId="4" borderId="0" xfId="1" applyNumberFormat="1" applyFont="1" applyFill="1" applyBorder="1"/>
    <xf numFmtId="165" fontId="1" fillId="4" borderId="0" xfId="0" applyNumberFormat="1" applyFont="1" applyFill="1" applyBorder="1" applyAlignment="1" applyProtection="1">
      <alignment horizontal="left"/>
    </xf>
    <xf numFmtId="0" fontId="1" fillId="4" borderId="0" xfId="0" applyFont="1" applyFill="1" applyBorder="1" applyAlignment="1">
      <alignment horizontal="center"/>
    </xf>
    <xf numFmtId="37" fontId="1" fillId="4" borderId="0" xfId="0" applyNumberFormat="1" applyFont="1" applyFill="1" applyBorder="1" applyAlignment="1" applyProtection="1"/>
    <xf numFmtId="4" fontId="1" fillId="4" borderId="0" xfId="0" applyNumberFormat="1" applyFont="1" applyFill="1" applyBorder="1" applyProtection="1"/>
    <xf numFmtId="4" fontId="1" fillId="4" borderId="0" xfId="0" applyNumberFormat="1" applyFont="1" applyFill="1" applyBorder="1" applyAlignment="1" applyProtection="1">
      <alignment horizontal="center"/>
    </xf>
    <xf numFmtId="1" fontId="1" fillId="4" borderId="0" xfId="0" applyNumberFormat="1" applyFont="1" applyFill="1" applyBorder="1"/>
    <xf numFmtId="170" fontId="1" fillId="4" borderId="0" xfId="0" applyNumberFormat="1" applyFont="1" applyFill="1" applyBorder="1" applyAlignment="1" applyProtection="1">
      <alignment horizontal="center"/>
    </xf>
    <xf numFmtId="171" fontId="1" fillId="4" borderId="0" xfId="0" applyNumberFormat="1" applyFont="1" applyFill="1" applyBorder="1" applyProtection="1"/>
    <xf numFmtId="165" fontId="1" fillId="4" borderId="0" xfId="0" quotePrefix="1" applyNumberFormat="1" applyFont="1" applyFill="1" applyBorder="1" applyAlignment="1" applyProtection="1">
      <alignment horizontal="left"/>
    </xf>
    <xf numFmtId="0" fontId="1" fillId="4" borderId="0" xfId="0" applyFont="1" applyFill="1" applyBorder="1" applyAlignment="1" applyProtection="1">
      <alignment horizontal="center" vertical="center" wrapText="1"/>
    </xf>
    <xf numFmtId="0" fontId="1" fillId="4" borderId="0" xfId="0" applyFont="1" applyFill="1" applyBorder="1" applyAlignment="1">
      <alignment horizontal="right"/>
    </xf>
    <xf numFmtId="0" fontId="1" fillId="4" borderId="0" xfId="0" applyFont="1" applyFill="1" applyBorder="1" applyAlignment="1"/>
    <xf numFmtId="0" fontId="1" fillId="4" borderId="5" xfId="0" applyFont="1" applyFill="1" applyBorder="1" applyAlignment="1">
      <alignment horizontal="center"/>
    </xf>
    <xf numFmtId="0" fontId="1" fillId="4" borderId="8" xfId="0" applyFont="1" applyFill="1" applyBorder="1"/>
    <xf numFmtId="1" fontId="1" fillId="4" borderId="7" xfId="0" applyNumberFormat="1" applyFont="1" applyFill="1" applyBorder="1" applyAlignment="1">
      <alignment horizontal="center"/>
    </xf>
    <xf numFmtId="0" fontId="1" fillId="4" borderId="9" xfId="0" applyFont="1" applyFill="1" applyBorder="1"/>
    <xf numFmtId="1" fontId="1" fillId="4" borderId="9" xfId="0" applyNumberFormat="1" applyFont="1" applyFill="1" applyBorder="1" applyAlignment="1">
      <alignment horizontal="center"/>
    </xf>
    <xf numFmtId="37" fontId="9" fillId="4" borderId="9" xfId="0" applyNumberFormat="1" applyFont="1" applyFill="1" applyBorder="1" applyAlignment="1" applyProtection="1">
      <alignment horizontal="center"/>
    </xf>
    <xf numFmtId="0" fontId="1" fillId="4" borderId="9" xfId="0" applyFont="1" applyFill="1" applyBorder="1" applyAlignment="1">
      <alignment horizontal="center"/>
    </xf>
    <xf numFmtId="164" fontId="1" fillId="4" borderId="9" xfId="0" applyNumberFormat="1" applyFont="1" applyFill="1" applyBorder="1"/>
    <xf numFmtId="37" fontId="9" fillId="4" borderId="9" xfId="0" applyNumberFormat="1" applyFont="1" applyFill="1" applyBorder="1" applyAlignment="1" applyProtection="1">
      <alignment horizontal="right"/>
    </xf>
    <xf numFmtId="37" fontId="9" fillId="4" borderId="9" xfId="0" applyNumberFormat="1" applyFont="1" applyFill="1" applyBorder="1" applyAlignment="1" applyProtection="1"/>
    <xf numFmtId="1" fontId="1" fillId="4" borderId="0" xfId="0" applyNumberFormat="1" applyFont="1" applyFill="1" applyBorder="1" applyAlignment="1">
      <alignment horizontal="center"/>
    </xf>
    <xf numFmtId="37" fontId="9" fillId="4" borderId="0" xfId="0" applyNumberFormat="1" applyFont="1" applyFill="1" applyBorder="1" applyAlignment="1" applyProtection="1">
      <alignment horizontal="right"/>
    </xf>
    <xf numFmtId="0" fontId="10" fillId="4" borderId="3" xfId="0" quotePrefix="1" applyFont="1" applyFill="1" applyBorder="1" applyAlignment="1">
      <alignment wrapText="1"/>
    </xf>
    <xf numFmtId="0" fontId="10" fillId="4" borderId="0" xfId="0" quotePrefix="1" applyFont="1" applyFill="1" applyBorder="1" applyAlignment="1">
      <alignment wrapText="1"/>
    </xf>
    <xf numFmtId="165" fontId="1" fillId="4" borderId="0" xfId="0" quotePrefix="1" applyNumberFormat="1" applyFont="1" applyFill="1" applyBorder="1" applyAlignment="1" applyProtection="1">
      <alignment horizontal="left"/>
    </xf>
    <xf numFmtId="164" fontId="1" fillId="4" borderId="0" xfId="0" applyNumberFormat="1" applyFont="1" applyFill="1" applyBorder="1"/>
    <xf numFmtId="4" fontId="1" fillId="4" borderId="0" xfId="0" applyNumberFormat="1" applyFont="1" applyFill="1" applyBorder="1"/>
    <xf numFmtId="167" fontId="1" fillId="4" borderId="0" xfId="0" applyNumberFormat="1" applyFont="1" applyFill="1" applyBorder="1"/>
    <xf numFmtId="173" fontId="1" fillId="4" borderId="0" xfId="2" applyNumberFormat="1" applyFont="1" applyFill="1" applyBorder="1"/>
    <xf numFmtId="0" fontId="1" fillId="4" borderId="0" xfId="0" quotePrefix="1" applyFont="1" applyFill="1" applyBorder="1" applyAlignment="1" applyProtection="1">
      <alignment horizontal="left"/>
    </xf>
    <xf numFmtId="0" fontId="1" fillId="4" borderId="0" xfId="0" applyFont="1" applyFill="1" applyBorder="1" applyAlignment="1" applyProtection="1">
      <alignment horizontal="left"/>
    </xf>
    <xf numFmtId="14" fontId="1" fillId="4" borderId="0" xfId="0" applyNumberFormat="1" applyFont="1" applyFill="1" applyBorder="1" applyAlignment="1">
      <alignment horizontal="center"/>
    </xf>
    <xf numFmtId="3" fontId="1" fillId="4" borderId="0" xfId="0" applyNumberFormat="1" applyFont="1" applyFill="1" applyBorder="1" applyAlignment="1">
      <alignment horizontal="center"/>
    </xf>
    <xf numFmtId="165" fontId="1" fillId="4" borderId="0" xfId="0" applyNumberFormat="1" applyFont="1" applyFill="1" applyBorder="1" applyProtection="1"/>
    <xf numFmtId="164" fontId="1" fillId="4" borderId="0" xfId="0" applyNumberFormat="1" applyFont="1" applyFill="1" applyBorder="1" applyProtection="1"/>
    <xf numFmtId="1" fontId="2" fillId="4" borderId="0" xfId="0" applyNumberFormat="1" applyFont="1" applyFill="1" applyBorder="1" applyAlignment="1">
      <alignment horizontal="center"/>
    </xf>
    <xf numFmtId="0" fontId="2" fillId="4" borderId="0" xfId="0" applyFont="1" applyFill="1" applyBorder="1"/>
    <xf numFmtId="165" fontId="1" fillId="0" borderId="0" xfId="0" applyNumberFormat="1" applyFont="1" applyFill="1" applyBorder="1" applyProtection="1"/>
    <xf numFmtId="174" fontId="1" fillId="0" borderId="0" xfId="0" applyNumberFormat="1" applyFont="1" applyFill="1" applyBorder="1" applyAlignment="1" applyProtection="1">
      <alignment horizontal="center"/>
    </xf>
    <xf numFmtId="39" fontId="1" fillId="0" borderId="0" xfId="0" applyNumberFormat="1" applyFont="1" applyFill="1" applyBorder="1" applyProtection="1"/>
    <xf numFmtId="37" fontId="1" fillId="0" borderId="0" xfId="0" applyNumberFormat="1" applyFont="1" applyFill="1" applyBorder="1" applyProtection="1"/>
    <xf numFmtId="175" fontId="1" fillId="0" borderId="0" xfId="0" applyNumberFormat="1" applyFont="1" applyFill="1" applyBorder="1" applyProtection="1"/>
    <xf numFmtId="165" fontId="3" fillId="0" borderId="0" xfId="0" quotePrefix="1" applyNumberFormat="1" applyFont="1" applyFill="1" applyBorder="1" applyAlignment="1" applyProtection="1">
      <alignment horizontal="left"/>
    </xf>
    <xf numFmtId="0" fontId="1" fillId="0" borderId="0" xfId="0" applyFont="1" applyFill="1" applyBorder="1" applyAlignment="1">
      <alignment horizontal="right"/>
    </xf>
    <xf numFmtId="10" fontId="1" fillId="0" borderId="0" xfId="0" quotePrefix="1" applyNumberFormat="1" applyFont="1" applyFill="1" applyBorder="1" applyAlignment="1" applyProtection="1">
      <alignment horizontal="center"/>
    </xf>
    <xf numFmtId="165" fontId="3" fillId="0" borderId="0" xfId="0" applyNumberFormat="1" applyFont="1" applyFill="1" applyBorder="1" applyAlignment="1" applyProtection="1">
      <alignment horizontal="left"/>
    </xf>
    <xf numFmtId="165" fontId="1" fillId="0" borderId="0" xfId="0" applyNumberFormat="1" applyFont="1" applyFill="1" applyBorder="1" applyAlignment="1" applyProtection="1">
      <alignment horizontal="right"/>
    </xf>
    <xf numFmtId="0" fontId="3" fillId="2" borderId="1" xfId="0" applyFont="1" applyFill="1" applyBorder="1"/>
    <xf numFmtId="0" fontId="3" fillId="2" borderId="3" xfId="0" applyFont="1" applyFill="1" applyBorder="1" applyAlignment="1">
      <alignment horizontal="center"/>
    </xf>
    <xf numFmtId="0" fontId="3" fillId="2" borderId="3" xfId="0" applyFont="1" applyFill="1" applyBorder="1"/>
    <xf numFmtId="0" fontId="3" fillId="2" borderId="3" xfId="0" applyFont="1" applyFill="1" applyBorder="1" applyAlignment="1">
      <alignment horizontal="right"/>
    </xf>
    <xf numFmtId="0" fontId="3" fillId="2" borderId="2" xfId="0" applyFont="1" applyFill="1" applyBorder="1" applyAlignment="1">
      <alignment horizontal="center"/>
    </xf>
    <xf numFmtId="0" fontId="3" fillId="2" borderId="4" xfId="0" applyFont="1" applyFill="1" applyBorder="1"/>
    <xf numFmtId="0" fontId="3" fillId="2" borderId="0" xfId="0" applyFont="1" applyFill="1" applyBorder="1" applyAlignment="1">
      <alignment horizontal="center"/>
    </xf>
    <xf numFmtId="0" fontId="3" fillId="2" borderId="0" xfId="0" applyFont="1" applyFill="1" applyBorder="1" applyAlignment="1">
      <alignment horizontal="right"/>
    </xf>
    <xf numFmtId="0" fontId="3" fillId="2" borderId="5" xfId="0" applyFont="1" applyFill="1" applyBorder="1" applyAlignment="1">
      <alignment horizontal="center"/>
    </xf>
    <xf numFmtId="0" fontId="3" fillId="2" borderId="0" xfId="0" quotePrefix="1" applyFont="1" applyFill="1" applyBorder="1" applyAlignment="1">
      <alignment horizontal="center"/>
    </xf>
    <xf numFmtId="0" fontId="3" fillId="2" borderId="5" xfId="0" quotePrefix="1" applyFont="1" applyFill="1" applyBorder="1" applyAlignment="1">
      <alignment horizontal="center"/>
    </xf>
    <xf numFmtId="0" fontId="3" fillId="2" borderId="6" xfId="0" applyFont="1" applyFill="1" applyBorder="1"/>
    <xf numFmtId="0" fontId="3" fillId="2" borderId="8" xfId="0" applyFont="1" applyFill="1" applyBorder="1" applyAlignment="1">
      <alignment horizontal="center"/>
    </xf>
    <xf numFmtId="0" fontId="3" fillId="2" borderId="8" xfId="0" applyFont="1" applyFill="1" applyBorder="1" applyAlignment="1">
      <alignment horizontal="right"/>
    </xf>
    <xf numFmtId="0" fontId="3" fillId="2" borderId="8" xfId="0" quotePrefix="1" applyFont="1" applyFill="1" applyBorder="1" applyAlignment="1">
      <alignment horizontal="center"/>
    </xf>
    <xf numFmtId="0" fontId="3" fillId="2" borderId="7" xfId="0" quotePrefix="1" applyFont="1" applyFill="1" applyBorder="1" applyAlignment="1">
      <alignment horizontal="center"/>
    </xf>
    <xf numFmtId="0" fontId="1" fillId="4" borderId="0" xfId="0" applyFont="1" applyFill="1" applyBorder="1" applyAlignment="1">
      <alignment horizontal="left"/>
    </xf>
    <xf numFmtId="176" fontId="1" fillId="4" borderId="0" xfId="0" applyNumberFormat="1" applyFont="1" applyFill="1" applyBorder="1" applyAlignment="1">
      <alignment horizontal="right"/>
    </xf>
    <xf numFmtId="165" fontId="1" fillId="4" borderId="0" xfId="0" applyNumberFormat="1" applyFont="1" applyFill="1" applyBorder="1" applyAlignment="1">
      <alignment horizontal="center"/>
    </xf>
    <xf numFmtId="37" fontId="1" fillId="4" borderId="0" xfId="0" quotePrefix="1" applyNumberFormat="1" applyFont="1" applyFill="1" applyBorder="1" applyAlignment="1" applyProtection="1">
      <alignment horizontal="center"/>
    </xf>
    <xf numFmtId="10" fontId="1" fillId="4" borderId="0" xfId="0" quotePrefix="1" applyNumberFormat="1" applyFont="1" applyFill="1" applyBorder="1" applyAlignment="1" applyProtection="1">
      <alignment horizontal="center"/>
    </xf>
    <xf numFmtId="0" fontId="9" fillId="4" borderId="9" xfId="0" applyFont="1" applyFill="1" applyBorder="1" applyAlignment="1" applyProtection="1">
      <alignment horizontal="center"/>
    </xf>
    <xf numFmtId="0" fontId="1" fillId="4" borderId="9" xfId="0" applyFont="1" applyFill="1" applyBorder="1" applyAlignment="1">
      <alignment horizontal="right"/>
    </xf>
    <xf numFmtId="37" fontId="12" fillId="4" borderId="9" xfId="0" quotePrefix="1" applyNumberFormat="1" applyFont="1" applyFill="1" applyBorder="1" applyAlignment="1" applyProtection="1">
      <alignment horizontal="center"/>
    </xf>
    <xf numFmtId="10" fontId="10" fillId="4" borderId="0" xfId="0" quotePrefix="1" applyNumberFormat="1" applyFont="1" applyFill="1" applyBorder="1" applyAlignment="1" applyProtection="1">
      <alignment horizontal="center"/>
    </xf>
    <xf numFmtId="49" fontId="3" fillId="0" borderId="0" xfId="0" applyNumberFormat="1" applyFont="1" applyFill="1" applyBorder="1" applyAlignment="1" applyProtection="1">
      <alignment horizontal="left"/>
    </xf>
    <xf numFmtId="0" fontId="3" fillId="2" borderId="3" xfId="0" applyFont="1" applyFill="1" applyBorder="1" applyAlignment="1">
      <alignment horizontal="centerContinuous"/>
    </xf>
    <xf numFmtId="0" fontId="3" fillId="2" borderId="7" xfId="0" applyFont="1" applyFill="1" applyBorder="1" applyAlignment="1">
      <alignment horizontal="center"/>
    </xf>
    <xf numFmtId="3" fontId="1" fillId="4" borderId="0" xfId="0" quotePrefix="1" applyNumberFormat="1" applyFont="1" applyFill="1" applyBorder="1" applyAlignment="1" applyProtection="1">
      <alignment horizontal="center"/>
    </xf>
    <xf numFmtId="37" fontId="9" fillId="4" borderId="9" xfId="0" applyNumberFormat="1" applyFont="1" applyFill="1" applyBorder="1" applyAlignment="1" applyProtection="1">
      <alignment horizontal="left"/>
    </xf>
    <xf numFmtId="37" fontId="9" fillId="4" borderId="3" xfId="0" applyNumberFormat="1" applyFont="1" applyFill="1" applyBorder="1" applyAlignment="1" applyProtection="1">
      <alignment horizontal="left" vertical="center" wrapText="1"/>
    </xf>
    <xf numFmtId="173" fontId="1" fillId="4" borderId="0" xfId="3" applyNumberFormat="1" applyFont="1" applyFill="1" applyBorder="1"/>
    <xf numFmtId="165" fontId="1" fillId="0" borderId="0" xfId="0" quotePrefix="1" applyNumberFormat="1" applyFont="1" applyFill="1" applyBorder="1" applyAlignment="1" applyProtection="1">
      <alignment horizontal="center"/>
    </xf>
    <xf numFmtId="165" fontId="1" fillId="0" borderId="8" xfId="0" applyNumberFormat="1" applyFont="1" applyFill="1" applyBorder="1" applyAlignment="1" applyProtection="1">
      <alignment horizontal="fill"/>
    </xf>
    <xf numFmtId="10" fontId="1" fillId="0" borderId="8" xfId="0" quotePrefix="1" applyNumberFormat="1" applyFont="1" applyFill="1" applyBorder="1" applyAlignment="1" applyProtection="1">
      <alignment horizontal="center"/>
    </xf>
    <xf numFmtId="37" fontId="9" fillId="4" borderId="0" xfId="0" applyNumberFormat="1" applyFont="1" applyFill="1" applyBorder="1" applyAlignment="1" applyProtection="1">
      <alignment horizontal="left" vertical="center" wrapText="1"/>
    </xf>
    <xf numFmtId="0" fontId="1" fillId="4" borderId="4" xfId="0" applyFont="1" applyFill="1" applyBorder="1"/>
    <xf numFmtId="173" fontId="1" fillId="4" borderId="0" xfId="4" applyNumberFormat="1" applyFont="1" applyFill="1" applyBorder="1"/>
    <xf numFmtId="165" fontId="1" fillId="4" borderId="8" xfId="0" quotePrefix="1" applyNumberFormat="1" applyFont="1" applyFill="1" applyBorder="1" applyAlignment="1" applyProtection="1">
      <alignment horizontal="center"/>
    </xf>
    <xf numFmtId="0" fontId="1" fillId="4" borderId="8" xfId="0" applyFont="1" applyFill="1" applyBorder="1" applyAlignment="1">
      <alignment horizontal="center"/>
    </xf>
    <xf numFmtId="165" fontId="1" fillId="4" borderId="8" xfId="0" applyNumberFormat="1" applyFont="1" applyFill="1" applyBorder="1" applyAlignment="1" applyProtection="1">
      <alignment horizontal="center"/>
    </xf>
    <xf numFmtId="176" fontId="1" fillId="4" borderId="8" xfId="0" applyNumberFormat="1" applyFont="1" applyFill="1" applyBorder="1" applyAlignment="1">
      <alignment horizontal="right"/>
    </xf>
    <xf numFmtId="37" fontId="1" fillId="4" borderId="8" xfId="0" quotePrefix="1" applyNumberFormat="1" applyFont="1" applyFill="1" applyBorder="1" applyAlignment="1" applyProtection="1">
      <alignment horizontal="center"/>
    </xf>
    <xf numFmtId="10" fontId="1" fillId="4" borderId="8" xfId="0" quotePrefix="1" applyNumberFormat="1" applyFont="1" applyFill="1" applyBorder="1" applyAlignment="1" applyProtection="1">
      <alignment horizontal="center"/>
    </xf>
    <xf numFmtId="3" fontId="13" fillId="0" borderId="0" xfId="0" quotePrefix="1" applyNumberFormat="1" applyFont="1" applyFill="1" applyBorder="1" applyAlignment="1" applyProtection="1">
      <alignment horizontal="center"/>
      <protection locked="0"/>
    </xf>
    <xf numFmtId="0" fontId="1" fillId="4" borderId="0" xfId="0" applyFont="1" applyFill="1" applyBorder="1" applyAlignment="1">
      <alignment horizontal="center" wrapText="1"/>
    </xf>
    <xf numFmtId="168" fontId="1" fillId="0" borderId="0" xfId="0" applyNumberFormat="1" applyFont="1" applyFill="1" applyBorder="1" applyAlignment="1">
      <alignment horizontal="center"/>
    </xf>
    <xf numFmtId="3" fontId="1" fillId="0" borderId="0" xfId="0" applyNumberFormat="1" applyFont="1" applyFill="1" applyBorder="1" applyProtection="1"/>
    <xf numFmtId="39" fontId="1" fillId="0" borderId="0" xfId="0" applyNumberFormat="1" applyFont="1" applyFill="1" applyBorder="1" applyAlignment="1" applyProtection="1">
      <alignment horizontal="center"/>
    </xf>
    <xf numFmtId="0" fontId="1" fillId="0" borderId="0" xfId="0" applyFont="1" applyFill="1" applyBorder="1" applyAlignment="1" applyProtection="1">
      <alignment horizontal="center"/>
    </xf>
    <xf numFmtId="1" fontId="1" fillId="0" borderId="0" xfId="0" applyNumberFormat="1" applyFont="1" applyFill="1" applyBorder="1" applyAlignment="1">
      <alignment horizontal="center"/>
    </xf>
    <xf numFmtId="0" fontId="1" fillId="0" borderId="4" xfId="0" applyFont="1" applyFill="1" applyBorder="1"/>
    <xf numFmtId="0" fontId="1" fillId="4" borderId="0" xfId="0" applyFont="1" applyFill="1" applyBorder="1" applyAlignment="1">
      <alignment horizontal="left" vertical="center" wrapText="1"/>
    </xf>
    <xf numFmtId="173" fontId="1" fillId="4" borderId="0" xfId="5" applyNumberFormat="1" applyFont="1" applyFill="1" applyBorder="1"/>
    <xf numFmtId="165" fontId="1" fillId="0" borderId="0" xfId="0" applyNumberFormat="1" applyFont="1" applyFill="1" applyBorder="1" applyAlignment="1" applyProtection="1">
      <alignment horizontal="left"/>
    </xf>
    <xf numFmtId="176" fontId="1" fillId="0" borderId="0" xfId="0" applyNumberFormat="1" applyFont="1" applyFill="1" applyBorder="1" applyAlignment="1">
      <alignment horizontal="right"/>
    </xf>
    <xf numFmtId="165" fontId="1" fillId="0" borderId="0" xfId="0" applyNumberFormat="1" applyFont="1" applyFill="1" applyBorder="1" applyAlignment="1">
      <alignment horizontal="center"/>
    </xf>
    <xf numFmtId="37" fontId="1" fillId="0" borderId="0" xfId="0" quotePrefix="1" applyNumberFormat="1" applyFont="1" applyFill="1" applyBorder="1" applyAlignment="1" applyProtection="1">
      <alignment horizontal="center"/>
    </xf>
    <xf numFmtId="39" fontId="1" fillId="4" borderId="0" xfId="0" quotePrefix="1" applyNumberFormat="1" applyFont="1" applyFill="1" applyBorder="1" applyAlignment="1" applyProtection="1">
      <alignment horizontal="center"/>
    </xf>
    <xf numFmtId="0" fontId="1" fillId="0" borderId="8" xfId="0" applyFont="1" applyFill="1" applyBorder="1"/>
    <xf numFmtId="3" fontId="1" fillId="0" borderId="0" xfId="0" quotePrefix="1" applyNumberFormat="1" applyFont="1" applyFill="1" applyBorder="1" applyAlignment="1" applyProtection="1">
      <alignment horizontal="center"/>
    </xf>
    <xf numFmtId="37" fontId="9" fillId="4" borderId="0" xfId="0" applyNumberFormat="1" applyFont="1" applyFill="1" applyBorder="1" applyAlignment="1" applyProtection="1"/>
    <xf numFmtId="37" fontId="10" fillId="4" borderId="0" xfId="0" applyNumberFormat="1" applyFont="1" applyFill="1" applyBorder="1" applyAlignment="1" applyProtection="1"/>
    <xf numFmtId="173" fontId="1" fillId="4" borderId="0" xfId="6" applyNumberFormat="1" applyFont="1" applyFill="1" applyBorder="1"/>
    <xf numFmtId="1" fontId="10" fillId="4" borderId="0" xfId="0" quotePrefix="1" applyNumberFormat="1" applyFont="1" applyFill="1" applyBorder="1" applyAlignment="1" applyProtection="1">
      <alignment horizontal="center"/>
    </xf>
    <xf numFmtId="173" fontId="1" fillId="4" borderId="0" xfId="7" applyNumberFormat="1" applyFont="1" applyFill="1" applyBorder="1"/>
    <xf numFmtId="0" fontId="9" fillId="4" borderId="0" xfId="0" applyFont="1" applyFill="1" applyBorder="1"/>
    <xf numFmtId="165" fontId="1" fillId="4" borderId="9" xfId="0" applyNumberFormat="1" applyFont="1" applyFill="1" applyBorder="1" applyAlignment="1" applyProtection="1">
      <alignment horizontal="left"/>
    </xf>
    <xf numFmtId="165" fontId="1" fillId="4" borderId="9" xfId="0" applyNumberFormat="1" applyFont="1" applyFill="1" applyBorder="1" applyAlignment="1" applyProtection="1">
      <alignment horizontal="center"/>
    </xf>
    <xf numFmtId="3" fontId="1" fillId="4" borderId="9" xfId="0" quotePrefix="1" applyNumberFormat="1" applyFont="1" applyFill="1" applyBorder="1" applyAlignment="1" applyProtection="1">
      <alignment horizontal="center"/>
    </xf>
    <xf numFmtId="37" fontId="1" fillId="4" borderId="9" xfId="0" quotePrefix="1" applyNumberFormat="1" applyFont="1" applyFill="1" applyBorder="1" applyAlignment="1" applyProtection="1">
      <alignment horizontal="center"/>
    </xf>
    <xf numFmtId="165" fontId="3" fillId="6" borderId="5" xfId="0" applyNumberFormat="1" applyFont="1" applyFill="1" applyBorder="1" applyAlignment="1" applyProtection="1">
      <alignment horizontal="center"/>
    </xf>
    <xf numFmtId="0" fontId="3" fillId="6" borderId="6" xfId="0" applyNumberFormat="1" applyFont="1" applyFill="1" applyBorder="1" applyAlignment="1" applyProtection="1">
      <alignment horizontal="center"/>
    </xf>
    <xf numFmtId="0" fontId="3" fillId="6" borderId="8" xfId="0" applyNumberFormat="1" applyFont="1" applyFill="1" applyBorder="1" applyAlignment="1" applyProtection="1">
      <alignment horizontal="center"/>
    </xf>
    <xf numFmtId="14" fontId="14" fillId="6" borderId="7" xfId="0" applyNumberFormat="1" applyFont="1" applyFill="1" applyBorder="1" applyAlignment="1" applyProtection="1">
      <alignment horizontal="center"/>
    </xf>
    <xf numFmtId="0" fontId="1" fillId="0" borderId="0" xfId="0" applyNumberFormat="1" applyFont="1" applyFill="1" applyBorder="1" applyAlignment="1">
      <alignment horizontal="center"/>
    </xf>
    <xf numFmtId="14" fontId="1" fillId="0" borderId="0" xfId="0" applyNumberFormat="1" applyFont="1" applyFill="1" applyBorder="1" applyAlignment="1">
      <alignment horizontal="center"/>
    </xf>
    <xf numFmtId="164" fontId="1" fillId="0" borderId="0" xfId="0" applyNumberFormat="1" applyFont="1" applyFill="1" applyBorder="1" applyAlignment="1" applyProtection="1">
      <alignment horizontal="center"/>
    </xf>
    <xf numFmtId="169" fontId="1" fillId="0" borderId="0" xfId="0" applyNumberFormat="1" applyFont="1" applyFill="1" applyBorder="1" applyAlignment="1" applyProtection="1">
      <alignment horizontal="center"/>
    </xf>
    <xf numFmtId="0" fontId="1" fillId="0" borderId="0" xfId="0" quotePrefix="1" applyFont="1" applyFill="1" applyBorder="1" applyAlignment="1" applyProtection="1">
      <alignment horizontal="center"/>
    </xf>
    <xf numFmtId="3" fontId="8" fillId="0" borderId="0" xfId="1" applyNumberFormat="1" applyFont="1" applyFill="1" applyBorder="1"/>
    <xf numFmtId="37" fontId="1" fillId="0" borderId="0" xfId="0" applyNumberFormat="1" applyFont="1" applyFill="1" applyBorder="1" applyAlignment="1" applyProtection="1"/>
    <xf numFmtId="4" fontId="1" fillId="0" borderId="0" xfId="0" applyNumberFormat="1" applyFont="1" applyFill="1" applyBorder="1" applyProtection="1"/>
    <xf numFmtId="4" fontId="1" fillId="0" borderId="0" xfId="0" applyNumberFormat="1" applyFont="1" applyFill="1" applyBorder="1" applyAlignment="1" applyProtection="1">
      <alignment horizontal="center"/>
    </xf>
    <xf numFmtId="1" fontId="1" fillId="0" borderId="0" xfId="0" applyNumberFormat="1" applyFont="1" applyFill="1" applyBorder="1"/>
    <xf numFmtId="170" fontId="1" fillId="0" borderId="0" xfId="0" applyNumberFormat="1" applyFont="1" applyFill="1" applyBorder="1" applyAlignment="1" applyProtection="1">
      <alignment horizontal="center"/>
    </xf>
    <xf numFmtId="171" fontId="1" fillId="0" borderId="0" xfId="0" applyNumberFormat="1" applyFont="1" applyFill="1" applyBorder="1" applyProtection="1"/>
    <xf numFmtId="165" fontId="1" fillId="0" borderId="0" xfId="0" quotePrefix="1" applyNumberFormat="1" applyFont="1" applyFill="1" applyBorder="1" applyAlignment="1" applyProtection="1">
      <alignment horizontal="left"/>
    </xf>
    <xf numFmtId="0" fontId="1" fillId="0" borderId="0" xfId="0" applyFont="1" applyFill="1" applyBorder="1" applyAlignment="1" applyProtection="1">
      <alignment horizontal="center" vertical="center" wrapText="1"/>
    </xf>
    <xf numFmtId="0" fontId="1" fillId="0" borderId="0" xfId="0" applyFont="1" applyFill="1" applyBorder="1" applyAlignment="1"/>
    <xf numFmtId="0" fontId="1" fillId="0" borderId="5" xfId="0" applyFont="1" applyFill="1" applyBorder="1" applyAlignment="1">
      <alignment horizontal="center"/>
    </xf>
    <xf numFmtId="37" fontId="9" fillId="0" borderId="0" xfId="0" applyNumberFormat="1" applyFont="1" applyFill="1" applyBorder="1" applyProtection="1"/>
    <xf numFmtId="0" fontId="9" fillId="0" borderId="0" xfId="0" applyFont="1" applyFill="1" applyBorder="1"/>
    <xf numFmtId="173" fontId="1" fillId="4" borderId="0" xfId="8" applyNumberFormat="1" applyFont="1" applyFill="1" applyBorder="1"/>
    <xf numFmtId="0" fontId="1" fillId="4" borderId="0" xfId="0" quotePrefix="1" applyFont="1" applyFill="1" applyBorder="1" applyAlignment="1">
      <alignment horizontal="left"/>
    </xf>
    <xf numFmtId="37" fontId="1" fillId="4" borderId="0" xfId="0" applyNumberFormat="1" applyFont="1" applyFill="1" applyBorder="1" applyAlignment="1" applyProtection="1">
      <alignment horizontal="center"/>
    </xf>
    <xf numFmtId="165" fontId="3" fillId="0" borderId="0" xfId="0" applyNumberFormat="1" applyFont="1" applyAlignment="1" applyProtection="1">
      <alignment horizontal="left"/>
    </xf>
    <xf numFmtId="0" fontId="1" fillId="0" borderId="0" xfId="0" applyFont="1" applyAlignment="1">
      <alignment horizontal="center"/>
    </xf>
    <xf numFmtId="0" fontId="1" fillId="0" borderId="0" xfId="0" applyFont="1"/>
    <xf numFmtId="164" fontId="3" fillId="0" borderId="0" xfId="0" applyNumberFormat="1" applyFont="1" applyAlignment="1" applyProtection="1">
      <alignment horizontal="left"/>
    </xf>
    <xf numFmtId="49" fontId="3" fillId="0" borderId="0" xfId="0" applyNumberFormat="1" applyFont="1" applyAlignment="1" applyProtection="1">
      <alignment horizontal="left"/>
    </xf>
    <xf numFmtId="165" fontId="1" fillId="0" borderId="0" xfId="0" applyNumberFormat="1" applyFont="1" applyAlignment="1" applyProtection="1">
      <alignment horizontal="fill"/>
    </xf>
    <xf numFmtId="165" fontId="1" fillId="0" borderId="0" xfId="0" applyNumberFormat="1" applyFont="1" applyAlignment="1" applyProtection="1">
      <alignment horizontal="center"/>
    </xf>
    <xf numFmtId="0" fontId="3" fillId="7" borderId="1" xfId="0" applyFont="1" applyFill="1" applyBorder="1"/>
    <xf numFmtId="0" fontId="3" fillId="7" borderId="3" xfId="0" applyFont="1" applyFill="1" applyBorder="1" applyAlignment="1">
      <alignment horizontal="center"/>
    </xf>
    <xf numFmtId="0" fontId="3" fillId="7" borderId="3" xfId="0" applyFont="1" applyFill="1" applyBorder="1" applyAlignment="1">
      <alignment horizontal="centerContinuous"/>
    </xf>
    <xf numFmtId="0" fontId="3" fillId="7" borderId="2" xfId="0" applyFont="1" applyFill="1" applyBorder="1" applyAlignment="1">
      <alignment horizontal="center"/>
    </xf>
    <xf numFmtId="0" fontId="3" fillId="7" borderId="4" xfId="0" applyFont="1" applyFill="1" applyBorder="1"/>
    <xf numFmtId="0" fontId="3" fillId="7" borderId="0" xfId="0" applyFont="1" applyFill="1" applyBorder="1" applyAlignment="1">
      <alignment horizontal="center"/>
    </xf>
    <xf numFmtId="0" fontId="3" fillId="7" borderId="0" xfId="0" applyFont="1" applyFill="1" applyBorder="1"/>
    <xf numFmtId="0" fontId="3" fillId="7" borderId="5" xfId="0" applyFont="1" applyFill="1" applyBorder="1" applyAlignment="1">
      <alignment horizontal="center"/>
    </xf>
    <xf numFmtId="0" fontId="3" fillId="7" borderId="6" xfId="0" applyFont="1" applyFill="1" applyBorder="1"/>
    <xf numFmtId="0" fontId="3" fillId="7" borderId="8" xfId="0" applyFont="1" applyFill="1" applyBorder="1" applyAlignment="1">
      <alignment horizontal="center"/>
    </xf>
    <xf numFmtId="0" fontId="3" fillId="7" borderId="8" xfId="0" applyFont="1" applyFill="1" applyBorder="1"/>
    <xf numFmtId="0" fontId="3" fillId="7" borderId="7" xfId="0" applyFont="1" applyFill="1" applyBorder="1" applyAlignment="1">
      <alignment horizontal="center"/>
    </xf>
    <xf numFmtId="165" fontId="1" fillId="0" borderId="0" xfId="0" quotePrefix="1" applyNumberFormat="1" applyFont="1" applyFill="1" applyAlignment="1" applyProtection="1">
      <alignment horizontal="left"/>
    </xf>
    <xf numFmtId="0" fontId="1" fillId="0" borderId="0" xfId="0" applyFont="1" applyFill="1" applyAlignment="1" applyProtection="1">
      <alignment horizontal="center"/>
    </xf>
    <xf numFmtId="3" fontId="1" fillId="0" borderId="0" xfId="0" quotePrefix="1" applyNumberFormat="1" applyFont="1" applyFill="1" applyAlignment="1" applyProtection="1">
      <alignment horizontal="center"/>
    </xf>
    <xf numFmtId="37" fontId="1" fillId="0" borderId="0" xfId="0" quotePrefix="1" applyNumberFormat="1" applyFont="1" applyFill="1" applyAlignment="1" applyProtection="1">
      <alignment horizontal="center"/>
    </xf>
    <xf numFmtId="165" fontId="1" fillId="0" borderId="0" xfId="0" applyNumberFormat="1" applyFont="1" applyFill="1" applyAlignment="1" applyProtection="1">
      <alignment horizontal="left"/>
    </xf>
    <xf numFmtId="165" fontId="1" fillId="0" borderId="0" xfId="0" applyNumberFormat="1" applyFont="1" applyFill="1" applyAlignment="1" applyProtection="1">
      <alignment horizontal="center"/>
    </xf>
    <xf numFmtId="0" fontId="1" fillId="0" borderId="0" xfId="0" applyFont="1" applyFill="1"/>
    <xf numFmtId="0" fontId="1" fillId="0" borderId="0" xfId="0" applyFont="1" applyFill="1" applyAlignment="1">
      <alignment horizontal="center"/>
    </xf>
    <xf numFmtId="37" fontId="9" fillId="8" borderId="9" xfId="0" applyNumberFormat="1" applyFont="1" applyFill="1" applyBorder="1" applyAlignment="1" applyProtection="1">
      <alignment horizontal="left"/>
    </xf>
    <xf numFmtId="0" fontId="1" fillId="8" borderId="9" xfId="0" applyFont="1" applyFill="1" applyBorder="1" applyAlignment="1">
      <alignment horizontal="center"/>
    </xf>
    <xf numFmtId="0" fontId="1" fillId="8" borderId="9" xfId="0" applyFont="1" applyFill="1" applyBorder="1"/>
    <xf numFmtId="37" fontId="9" fillId="8" borderId="9" xfId="0" applyNumberFormat="1" applyFont="1" applyFill="1" applyBorder="1" applyAlignment="1" applyProtection="1">
      <alignment horizontal="center"/>
    </xf>
    <xf numFmtId="37" fontId="9" fillId="8" borderId="3" xfId="0" applyNumberFormat="1" applyFont="1" applyFill="1" applyBorder="1" applyAlignment="1" applyProtection="1">
      <alignment horizontal="left" vertical="center" wrapText="1"/>
    </xf>
    <xf numFmtId="0" fontId="15" fillId="8" borderId="3" xfId="0" quotePrefix="1" applyFont="1" applyFill="1" applyBorder="1" applyAlignment="1">
      <alignment wrapText="1"/>
    </xf>
    <xf numFmtId="1" fontId="2" fillId="0" borderId="0" xfId="0" applyNumberFormat="1" applyFont="1" applyAlignment="1">
      <alignment horizontal="center"/>
    </xf>
    <xf numFmtId="166" fontId="1" fillId="0" borderId="0" xfId="0" applyNumberFormat="1" applyFont="1" applyProtection="1"/>
    <xf numFmtId="164" fontId="1" fillId="0" borderId="0" xfId="0" applyNumberFormat="1" applyFont="1" applyProtection="1"/>
    <xf numFmtId="0" fontId="2" fillId="0" borderId="0" xfId="0" applyFont="1"/>
    <xf numFmtId="0" fontId="3" fillId="0" borderId="0" xfId="0" applyFont="1" applyAlignment="1" applyProtection="1">
      <alignment horizontal="left"/>
    </xf>
    <xf numFmtId="164" fontId="1" fillId="0" borderId="0" xfId="0" applyNumberFormat="1" applyFont="1"/>
    <xf numFmtId="164" fontId="1" fillId="0" borderId="0" xfId="0" applyNumberFormat="1" applyFont="1" applyAlignment="1" applyProtection="1">
      <alignment horizontal="fill"/>
    </xf>
    <xf numFmtId="165" fontId="3" fillId="7" borderId="3" xfId="0" applyNumberFormat="1" applyFont="1" applyFill="1" applyBorder="1" applyAlignment="1" applyProtection="1">
      <alignment horizontal="center"/>
    </xf>
    <xf numFmtId="0" fontId="3" fillId="7" borderId="3" xfId="0" applyFont="1" applyFill="1" applyBorder="1" applyAlignment="1" applyProtection="1">
      <alignment horizontal="center"/>
    </xf>
    <xf numFmtId="165" fontId="3" fillId="7" borderId="2" xfId="0" applyNumberFormat="1" applyFont="1" applyFill="1" applyBorder="1" applyAlignment="1" applyProtection="1">
      <alignment horizontal="center"/>
    </xf>
    <xf numFmtId="0" fontId="5" fillId="0" borderId="0" xfId="0" applyFont="1"/>
    <xf numFmtId="0" fontId="3" fillId="7" borderId="0" xfId="0" applyFont="1" applyFill="1" applyBorder="1" applyAlignment="1" applyProtection="1">
      <alignment horizontal="center"/>
    </xf>
    <xf numFmtId="164" fontId="3" fillId="7" borderId="0" xfId="0" applyNumberFormat="1" applyFont="1" applyFill="1" applyBorder="1" applyProtection="1"/>
    <xf numFmtId="0" fontId="3" fillId="7" borderId="0" xfId="0" applyFont="1" applyFill="1" applyBorder="1" applyAlignment="1" applyProtection="1">
      <alignment horizontal="right"/>
    </xf>
    <xf numFmtId="165" fontId="3" fillId="7" borderId="0" xfId="0" applyNumberFormat="1" applyFont="1" applyFill="1" applyBorder="1" applyAlignment="1" applyProtection="1">
      <alignment horizontal="center"/>
    </xf>
    <xf numFmtId="165" fontId="3" fillId="7" borderId="5" xfId="0" quotePrefix="1" applyNumberFormat="1" applyFont="1" applyFill="1" applyBorder="1" applyAlignment="1" applyProtection="1">
      <alignment horizontal="center"/>
    </xf>
    <xf numFmtId="0" fontId="3" fillId="7" borderId="5" xfId="0" applyFont="1" applyFill="1" applyBorder="1"/>
    <xf numFmtId="167" fontId="3" fillId="7" borderId="8" xfId="0" quotePrefix="1" applyNumberFormat="1" applyFont="1" applyFill="1" applyBorder="1" applyAlignment="1" applyProtection="1">
      <alignment horizontal="right"/>
      <protection locked="0"/>
    </xf>
    <xf numFmtId="167" fontId="3" fillId="7" borderId="8" xfId="0" applyNumberFormat="1" applyFont="1" applyFill="1" applyBorder="1" applyAlignment="1" applyProtection="1">
      <alignment horizontal="center"/>
    </xf>
    <xf numFmtId="167" fontId="3" fillId="7" borderId="8" xfId="0" applyNumberFormat="1" applyFont="1" applyFill="1" applyBorder="1" applyProtection="1">
      <protection locked="0" hidden="1"/>
    </xf>
    <xf numFmtId="167" fontId="3" fillId="7" borderId="8" xfId="0" applyNumberFormat="1" applyFont="1" applyFill="1" applyBorder="1"/>
    <xf numFmtId="165" fontId="3" fillId="7" borderId="8" xfId="0" applyNumberFormat="1" applyFont="1" applyFill="1" applyBorder="1" applyAlignment="1" applyProtection="1">
      <alignment horizontal="center"/>
    </xf>
    <xf numFmtId="0" fontId="3" fillId="7" borderId="7" xfId="0" applyFont="1" applyFill="1" applyBorder="1"/>
    <xf numFmtId="168" fontId="1" fillId="0" borderId="0" xfId="0" applyNumberFormat="1" applyFont="1" applyFill="1" applyAlignment="1">
      <alignment horizontal="center"/>
    </xf>
    <xf numFmtId="3" fontId="1" fillId="0" borderId="0" xfId="0" applyNumberFormat="1" applyFont="1" applyFill="1" applyProtection="1"/>
    <xf numFmtId="39" fontId="1" fillId="0" borderId="0" xfId="0" applyNumberFormat="1" applyFont="1" applyFill="1" applyAlignment="1" applyProtection="1">
      <alignment horizontal="center"/>
    </xf>
    <xf numFmtId="164" fontId="1" fillId="0" borderId="0" xfId="0" applyNumberFormat="1" applyFont="1" applyFill="1" applyAlignment="1" applyProtection="1">
      <alignment horizontal="center"/>
    </xf>
    <xf numFmtId="37" fontId="1" fillId="0" borderId="0" xfId="0" applyNumberFormat="1" applyFont="1" applyFill="1" applyProtection="1"/>
    <xf numFmtId="169" fontId="1" fillId="0" borderId="0" xfId="0" applyNumberFormat="1" applyFont="1" applyFill="1" applyAlignment="1" applyProtection="1">
      <alignment horizontal="center"/>
    </xf>
    <xf numFmtId="165" fontId="1" fillId="0" borderId="0" xfId="0" quotePrefix="1" applyNumberFormat="1" applyFont="1" applyFill="1" applyAlignment="1" applyProtection="1">
      <alignment horizontal="center"/>
    </xf>
    <xf numFmtId="0" fontId="1" fillId="0" borderId="0" xfId="0" quotePrefix="1" applyFont="1" applyFill="1" applyAlignment="1" applyProtection="1">
      <alignment horizontal="center"/>
    </xf>
    <xf numFmtId="37" fontId="1" fillId="0" borderId="0" xfId="0" applyNumberFormat="1" applyFont="1" applyFill="1" applyAlignment="1" applyProtection="1"/>
    <xf numFmtId="4" fontId="1" fillId="0" borderId="0" xfId="0" applyNumberFormat="1" applyFont="1" applyFill="1" applyProtection="1"/>
    <xf numFmtId="4" fontId="1" fillId="0" borderId="0" xfId="0" applyNumberFormat="1" applyFont="1" applyFill="1" applyAlignment="1" applyProtection="1">
      <alignment horizontal="center"/>
    </xf>
    <xf numFmtId="170" fontId="1" fillId="0" borderId="0" xfId="0" applyNumberFormat="1" applyFont="1" applyFill="1" applyAlignment="1" applyProtection="1">
      <alignment horizontal="center"/>
    </xf>
    <xf numFmtId="171" fontId="1" fillId="0" borderId="0" xfId="0" applyNumberFormat="1" applyFont="1" applyFill="1" applyProtection="1"/>
    <xf numFmtId="0" fontId="1" fillId="0" borderId="0" xfId="0" applyFont="1" applyFill="1" applyAlignment="1" applyProtection="1">
      <alignment horizontal="center" vertical="center" wrapText="1"/>
    </xf>
    <xf numFmtId="37" fontId="9" fillId="0" borderId="0" xfId="0" applyNumberFormat="1" applyFont="1" applyFill="1" applyProtection="1"/>
    <xf numFmtId="0" fontId="9" fillId="0" borderId="0" xfId="0" applyFont="1" applyFill="1"/>
    <xf numFmtId="0" fontId="1" fillId="8" borderId="0" xfId="0" applyFont="1" applyFill="1" applyBorder="1"/>
    <xf numFmtId="1" fontId="1" fillId="8" borderId="0" xfId="0" applyNumberFormat="1" applyFont="1" applyFill="1" applyBorder="1" applyAlignment="1">
      <alignment horizontal="center"/>
    </xf>
    <xf numFmtId="164" fontId="1" fillId="8" borderId="9" xfId="0" applyNumberFormat="1" applyFont="1" applyFill="1" applyBorder="1"/>
    <xf numFmtId="37" fontId="9" fillId="8" borderId="9" xfId="0" applyNumberFormat="1" applyFont="1" applyFill="1" applyBorder="1" applyAlignment="1" applyProtection="1">
      <alignment horizontal="right"/>
    </xf>
    <xf numFmtId="37" fontId="9" fillId="8" borderId="9" xfId="0" applyNumberFormat="1" applyFont="1" applyFill="1" applyBorder="1" applyAlignment="1" applyProtection="1"/>
    <xf numFmtId="0" fontId="1" fillId="8" borderId="0" xfId="0" applyFont="1" applyFill="1"/>
    <xf numFmtId="37" fontId="9" fillId="8" borderId="0" xfId="0" applyNumberFormat="1" applyFont="1" applyFill="1" applyBorder="1" applyAlignment="1" applyProtection="1"/>
    <xf numFmtId="37" fontId="15" fillId="8" borderId="0" xfId="0" applyNumberFormat="1" applyFont="1" applyFill="1" applyBorder="1" applyAlignment="1" applyProtection="1"/>
    <xf numFmtId="1" fontId="1" fillId="8" borderId="0" xfId="0" applyNumberFormat="1" applyFont="1" applyFill="1" applyAlignment="1">
      <alignment horizontal="center"/>
    </xf>
    <xf numFmtId="0" fontId="1" fillId="8" borderId="0" xfId="0" applyFont="1" applyFill="1" applyAlignment="1"/>
    <xf numFmtId="37" fontId="9" fillId="8" borderId="0" xfId="0" applyNumberFormat="1" applyFont="1" applyFill="1" applyBorder="1" applyAlignment="1" applyProtection="1">
      <alignment horizontal="right"/>
    </xf>
    <xf numFmtId="0" fontId="15" fillId="8" borderId="0" xfId="0" quotePrefix="1" applyFont="1" applyFill="1" applyBorder="1" applyAlignment="1">
      <alignment wrapText="1"/>
    </xf>
    <xf numFmtId="37" fontId="1" fillId="8" borderId="0" xfId="0" applyNumberFormat="1" applyFont="1" applyFill="1" applyBorder="1" applyProtection="1"/>
    <xf numFmtId="0" fontId="1" fillId="8" borderId="0" xfId="0" applyFont="1" applyFill="1" applyAlignment="1">
      <alignment horizontal="center"/>
    </xf>
    <xf numFmtId="164" fontId="1" fillId="8" borderId="0" xfId="0" applyNumberFormat="1" applyFont="1" applyFill="1"/>
    <xf numFmtId="4" fontId="1" fillId="8" borderId="0" xfId="0" applyNumberFormat="1" applyFont="1" applyFill="1"/>
    <xf numFmtId="167" fontId="1" fillId="8" borderId="0" xfId="0" applyNumberFormat="1" applyFont="1" applyFill="1" applyBorder="1"/>
    <xf numFmtId="165" fontId="1" fillId="8" borderId="0" xfId="0" quotePrefix="1" applyNumberFormat="1" applyFont="1" applyFill="1" applyAlignment="1" applyProtection="1">
      <alignment horizontal="left"/>
    </xf>
    <xf numFmtId="173" fontId="1" fillId="8" borderId="0" xfId="9" applyNumberFormat="1" applyFont="1" applyFill="1"/>
    <xf numFmtId="165" fontId="1" fillId="8" borderId="0" xfId="0" applyNumberFormat="1" applyFont="1" applyFill="1" applyAlignment="1" applyProtection="1">
      <alignment horizontal="left"/>
    </xf>
    <xf numFmtId="0" fontId="1" fillId="8" borderId="0" xfId="0" quotePrefix="1" applyFont="1" applyFill="1" applyAlignment="1" applyProtection="1">
      <alignment horizontal="left"/>
    </xf>
    <xf numFmtId="0" fontId="1" fillId="8" borderId="0" xfId="0" applyFont="1" applyFill="1" applyAlignment="1" applyProtection="1">
      <alignment horizontal="left"/>
    </xf>
    <xf numFmtId="14" fontId="1" fillId="8" borderId="0" xfId="0" applyNumberFormat="1" applyFont="1" applyFill="1" applyAlignment="1">
      <alignment horizontal="center"/>
    </xf>
    <xf numFmtId="3" fontId="1" fillId="8" borderId="0" xfId="0" applyNumberFormat="1" applyFont="1" applyFill="1" applyAlignment="1">
      <alignment horizontal="center"/>
    </xf>
    <xf numFmtId="165" fontId="1" fillId="8" borderId="0" xfId="0" applyNumberFormat="1" applyFont="1" applyFill="1" applyProtection="1"/>
    <xf numFmtId="165" fontId="3" fillId="0" borderId="0" xfId="0" quotePrefix="1" applyNumberFormat="1" applyFont="1" applyBorder="1" applyAlignment="1" applyProtection="1">
      <alignment horizontal="left"/>
    </xf>
    <xf numFmtId="165" fontId="1" fillId="0" borderId="0" xfId="0" applyNumberFormat="1" applyFont="1" applyBorder="1" applyProtection="1"/>
    <xf numFmtId="0" fontId="1" fillId="0" borderId="0" xfId="0" applyFont="1" applyBorder="1"/>
    <xf numFmtId="0" fontId="1" fillId="0" borderId="0" xfId="0" applyFont="1" applyBorder="1" applyAlignment="1">
      <alignment horizontal="right"/>
    </xf>
    <xf numFmtId="0" fontId="1" fillId="0" borderId="0" xfId="0" applyFont="1" applyBorder="1" applyAlignment="1">
      <alignment horizontal="center"/>
    </xf>
    <xf numFmtId="10" fontId="1" fillId="0" borderId="0" xfId="0" quotePrefix="1" applyNumberFormat="1" applyFont="1" applyBorder="1" applyAlignment="1" applyProtection="1">
      <alignment horizontal="center"/>
    </xf>
    <xf numFmtId="165" fontId="1" fillId="0" borderId="0" xfId="0" applyNumberFormat="1" applyFont="1" applyBorder="1" applyAlignment="1" applyProtection="1">
      <alignment horizontal="fill"/>
    </xf>
    <xf numFmtId="165" fontId="1" fillId="0" borderId="0" xfId="0" applyNumberFormat="1" applyFont="1" applyBorder="1" applyAlignment="1" applyProtection="1">
      <alignment horizontal="right"/>
    </xf>
    <xf numFmtId="165" fontId="1" fillId="0" borderId="0" xfId="0" applyNumberFormat="1" applyFont="1" applyBorder="1" applyAlignment="1" applyProtection="1">
      <alignment horizontal="center"/>
    </xf>
    <xf numFmtId="0" fontId="3" fillId="7" borderId="3" xfId="0" applyFont="1" applyFill="1" applyBorder="1"/>
    <xf numFmtId="0" fontId="3" fillId="7" borderId="3" xfId="0" applyFont="1" applyFill="1" applyBorder="1" applyAlignment="1">
      <alignment horizontal="right"/>
    </xf>
    <xf numFmtId="0" fontId="3" fillId="7" borderId="0" xfId="0" applyFont="1" applyFill="1" applyBorder="1" applyAlignment="1">
      <alignment horizontal="right"/>
    </xf>
    <xf numFmtId="0" fontId="3" fillId="7" borderId="0" xfId="0" quotePrefix="1" applyFont="1" applyFill="1" applyBorder="1" applyAlignment="1">
      <alignment horizontal="center"/>
    </xf>
    <xf numFmtId="0" fontId="3" fillId="7" borderId="5" xfId="0" quotePrefix="1" applyFont="1" applyFill="1" applyBorder="1" applyAlignment="1">
      <alignment horizontal="center"/>
    </xf>
    <xf numFmtId="0" fontId="3" fillId="7" borderId="8" xfId="0" applyFont="1" applyFill="1" applyBorder="1" applyAlignment="1">
      <alignment horizontal="right"/>
    </xf>
    <xf numFmtId="0" fontId="3" fillId="7" borderId="8" xfId="0" quotePrefix="1" applyFont="1" applyFill="1" applyBorder="1" applyAlignment="1">
      <alignment horizontal="center"/>
    </xf>
    <xf numFmtId="0" fontId="3" fillId="7" borderId="7" xfId="0" quotePrefix="1" applyFont="1" applyFill="1" applyBorder="1" applyAlignment="1">
      <alignment horizontal="center"/>
    </xf>
    <xf numFmtId="0" fontId="9" fillId="8" borderId="9" xfId="0" applyFont="1" applyFill="1" applyBorder="1" applyAlignment="1" applyProtection="1">
      <alignment horizontal="center"/>
    </xf>
    <xf numFmtId="0" fontId="3" fillId="8" borderId="9" xfId="0" applyFont="1" applyFill="1" applyBorder="1"/>
    <xf numFmtId="0" fontId="1" fillId="8" borderId="9" xfId="0" applyFont="1" applyFill="1" applyBorder="1" applyAlignment="1">
      <alignment horizontal="right"/>
    </xf>
    <xf numFmtId="37" fontId="16" fillId="8" borderId="9" xfId="0" quotePrefix="1" applyNumberFormat="1" applyFont="1" applyFill="1" applyBorder="1" applyAlignment="1" applyProtection="1">
      <alignment horizontal="center"/>
    </xf>
    <xf numFmtId="165" fontId="1" fillId="8" borderId="3" xfId="0" quotePrefix="1" applyNumberFormat="1" applyFont="1" applyFill="1" applyBorder="1" applyAlignment="1" applyProtection="1">
      <alignment horizontal="left" vertical="center"/>
    </xf>
    <xf numFmtId="10" fontId="15" fillId="8" borderId="0" xfId="0" quotePrefix="1" applyNumberFormat="1" applyFont="1" applyFill="1" applyBorder="1" applyAlignment="1" applyProtection="1">
      <alignment horizontal="center"/>
    </xf>
    <xf numFmtId="1" fontId="15" fillId="8" borderId="0" xfId="0" quotePrefix="1" applyNumberFormat="1" applyFont="1" applyFill="1" applyBorder="1" applyAlignment="1" applyProtection="1">
      <alignment horizontal="center"/>
    </xf>
    <xf numFmtId="165" fontId="1" fillId="8" borderId="0" xfId="0" quotePrefix="1" applyNumberFormat="1" applyFont="1" applyFill="1" applyBorder="1" applyAlignment="1" applyProtection="1">
      <alignment horizontal="left"/>
    </xf>
    <xf numFmtId="0" fontId="1" fillId="8" borderId="0" xfId="0" applyFont="1" applyFill="1" applyBorder="1" applyAlignment="1">
      <alignment horizontal="right"/>
    </xf>
    <xf numFmtId="0" fontId="1" fillId="8" borderId="0" xfId="0" applyFont="1" applyFill="1" applyBorder="1" applyAlignment="1">
      <alignment horizontal="center"/>
    </xf>
    <xf numFmtId="37" fontId="9" fillId="8" borderId="0" xfId="0" applyNumberFormat="1" applyFont="1" applyFill="1" applyBorder="1" applyAlignment="1" applyProtection="1">
      <alignment horizontal="center"/>
    </xf>
    <xf numFmtId="37" fontId="9" fillId="8" borderId="0" xfId="0" applyNumberFormat="1" applyFont="1" applyFill="1" applyBorder="1" applyAlignment="1" applyProtection="1">
      <alignment horizontal="left" vertical="center" wrapText="1"/>
    </xf>
    <xf numFmtId="0" fontId="1" fillId="8" borderId="0" xfId="0" quotePrefix="1" applyFont="1" applyFill="1" applyAlignment="1">
      <alignment horizontal="left"/>
    </xf>
    <xf numFmtId="37" fontId="1" fillId="8" borderId="0" xfId="0" applyNumberFormat="1" applyFont="1" applyFill="1" applyAlignment="1" applyProtection="1">
      <alignment horizontal="center"/>
    </xf>
    <xf numFmtId="37" fontId="1" fillId="8" borderId="0" xfId="0" applyNumberFormat="1" applyFont="1" applyFill="1" applyProtection="1"/>
    <xf numFmtId="0" fontId="1" fillId="8" borderId="0" xfId="0" applyFont="1" applyFill="1" applyAlignment="1">
      <alignment horizontal="left"/>
    </xf>
    <xf numFmtId="3" fontId="9" fillId="4" borderId="9" xfId="0" applyNumberFormat="1" applyFont="1" applyFill="1" applyBorder="1" applyAlignment="1" applyProtection="1"/>
    <xf numFmtId="173" fontId="1" fillId="4" borderId="0" xfId="10" applyNumberFormat="1" applyFont="1" applyFill="1" applyBorder="1"/>
    <xf numFmtId="0" fontId="10" fillId="0" borderId="0" xfId="0" quotePrefix="1" applyFont="1" applyFill="1" applyBorder="1" applyAlignment="1">
      <alignment wrapText="1"/>
    </xf>
    <xf numFmtId="37" fontId="10" fillId="0" borderId="0" xfId="0" applyNumberFormat="1" applyFont="1" applyFill="1" applyBorder="1" applyAlignment="1" applyProtection="1"/>
    <xf numFmtId="3" fontId="1" fillId="4" borderId="0" xfId="0" applyNumberFormat="1" applyFont="1" applyFill="1" applyBorder="1"/>
    <xf numFmtId="173" fontId="1" fillId="4" borderId="0" xfId="11" applyNumberFormat="1" applyFont="1" applyFill="1" applyBorder="1"/>
    <xf numFmtId="14" fontId="1" fillId="0" borderId="0" xfId="0" applyNumberFormat="1" applyFont="1" applyFill="1" applyBorder="1"/>
    <xf numFmtId="173" fontId="1" fillId="4" borderId="0" xfId="12" applyNumberFormat="1" applyFont="1" applyFill="1" applyBorder="1"/>
    <xf numFmtId="173" fontId="1" fillId="4" borderId="0" xfId="12" applyNumberFormat="1" applyFont="1" applyFill="1" applyBorder="1" applyAlignment="1">
      <alignment horizontal="right"/>
    </xf>
    <xf numFmtId="173" fontId="1" fillId="4" borderId="0" xfId="12" applyNumberFormat="1" applyFont="1" applyFill="1" applyBorder="1" applyAlignment="1"/>
    <xf numFmtId="173" fontId="1" fillId="4" borderId="0" xfId="13" applyNumberFormat="1" applyFont="1" applyFill="1" applyBorder="1"/>
    <xf numFmtId="173" fontId="1" fillId="4" borderId="0" xfId="13" applyNumberFormat="1" applyFont="1" applyFill="1" applyBorder="1" applyAlignment="1">
      <alignment horizontal="right"/>
    </xf>
    <xf numFmtId="173" fontId="1" fillId="4" borderId="0" xfId="13" applyNumberFormat="1" applyFont="1" applyFill="1" applyBorder="1" applyAlignment="1"/>
    <xf numFmtId="3" fontId="9" fillId="4" borderId="0" xfId="0" applyNumberFormat="1" applyFont="1" applyFill="1" applyBorder="1" applyAlignment="1" applyProtection="1"/>
    <xf numFmtId="165" fontId="1" fillId="4" borderId="0" xfId="0" quotePrefix="1" applyNumberFormat="1" applyFont="1" applyFill="1" applyBorder="1" applyAlignment="1" applyProtection="1">
      <alignment horizontal="left"/>
    </xf>
    <xf numFmtId="0" fontId="1" fillId="4" borderId="0" xfId="0" applyFont="1" applyFill="1" applyBorder="1" applyAlignment="1"/>
    <xf numFmtId="165" fontId="1" fillId="4" borderId="3" xfId="0" quotePrefix="1" applyNumberFormat="1" applyFont="1" applyFill="1" applyBorder="1" applyAlignment="1" applyProtection="1">
      <alignment horizontal="left"/>
    </xf>
    <xf numFmtId="37" fontId="9" fillId="4" borderId="3" xfId="0" applyNumberFormat="1" applyFont="1" applyFill="1" applyBorder="1" applyAlignment="1" applyProtection="1">
      <alignment horizontal="left" vertical="center" wrapText="1"/>
    </xf>
    <xf numFmtId="37" fontId="9" fillId="4" borderId="0" xfId="0" applyNumberFormat="1" applyFont="1" applyFill="1" applyBorder="1" applyAlignment="1" applyProtection="1">
      <alignment horizontal="left" vertical="center" wrapText="1"/>
    </xf>
    <xf numFmtId="0" fontId="3" fillId="2" borderId="1" xfId="0" applyFont="1" applyFill="1" applyBorder="1" applyAlignment="1" applyProtection="1">
      <alignment horizontal="center" vertical="center"/>
    </xf>
    <xf numFmtId="0" fontId="3" fillId="2" borderId="2" xfId="0" applyFont="1" applyFill="1" applyBorder="1" applyAlignment="1" applyProtection="1">
      <alignment horizontal="center" vertical="center"/>
    </xf>
    <xf numFmtId="0" fontId="3" fillId="2" borderId="4"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7" xfId="0" applyFont="1" applyFill="1" applyBorder="1" applyAlignment="1" applyProtection="1">
      <alignment horizontal="center" vertical="center"/>
    </xf>
    <xf numFmtId="165" fontId="4" fillId="2" borderId="3" xfId="0" applyNumberFormat="1" applyFont="1" applyFill="1" applyBorder="1" applyAlignment="1" applyProtection="1">
      <alignment horizontal="center" vertical="center" wrapText="1"/>
    </xf>
    <xf numFmtId="0" fontId="6" fillId="3" borderId="0" xfId="0" applyFont="1" applyFill="1" applyBorder="1" applyAlignment="1">
      <alignment horizontal="center" vertical="center" wrapText="1"/>
    </xf>
    <xf numFmtId="165" fontId="3" fillId="2" borderId="3" xfId="0" applyNumberFormat="1" applyFont="1" applyFill="1" applyBorder="1" applyAlignment="1" applyProtection="1">
      <alignment horizontal="center" vertical="center" wrapText="1"/>
    </xf>
    <xf numFmtId="0" fontId="5" fillId="3" borderId="3" xfId="0" applyFont="1" applyFill="1" applyBorder="1" applyAlignment="1">
      <alignment horizontal="center" vertical="center" wrapText="1"/>
    </xf>
    <xf numFmtId="0" fontId="3" fillId="2" borderId="3" xfId="0" applyFont="1" applyFill="1" applyBorder="1" applyAlignment="1" applyProtection="1">
      <alignment horizontal="left"/>
    </xf>
    <xf numFmtId="164" fontId="3" fillId="2" borderId="0" xfId="0" applyNumberFormat="1" applyFont="1" applyFill="1" applyBorder="1" applyAlignment="1" applyProtection="1">
      <alignment horizontal="center"/>
    </xf>
    <xf numFmtId="0" fontId="1" fillId="4" borderId="0" xfId="0" applyFont="1" applyFill="1" applyBorder="1" applyAlignment="1">
      <alignment horizontal="left" vertical="center" wrapText="1"/>
    </xf>
    <xf numFmtId="0" fontId="3" fillId="0" borderId="0" xfId="0" applyNumberFormat="1" applyFont="1" applyFill="1" applyBorder="1" applyAlignment="1" applyProtection="1">
      <alignment horizontal="left"/>
    </xf>
    <xf numFmtId="0" fontId="9" fillId="4" borderId="0" xfId="0" applyFont="1" applyFill="1" applyBorder="1" applyAlignment="1">
      <alignment vertical="center" wrapText="1"/>
    </xf>
    <xf numFmtId="0" fontId="11" fillId="0" borderId="0" xfId="0" applyFont="1" applyFill="1" applyBorder="1" applyAlignment="1">
      <alignment vertical="center" wrapText="1"/>
    </xf>
    <xf numFmtId="165" fontId="1" fillId="4" borderId="3" xfId="0" quotePrefix="1" applyNumberFormat="1" applyFont="1" applyFill="1" applyBorder="1" applyAlignment="1" applyProtection="1">
      <alignment horizontal="left" vertical="center"/>
    </xf>
    <xf numFmtId="0" fontId="3" fillId="4" borderId="0" xfId="0" quotePrefix="1" applyFont="1" applyFill="1" applyBorder="1" applyAlignment="1">
      <alignment horizontal="left" vertical="center" wrapText="1"/>
    </xf>
    <xf numFmtId="0" fontId="3" fillId="4" borderId="3" xfId="0" quotePrefix="1" applyFont="1" applyFill="1" applyBorder="1" applyAlignment="1">
      <alignment horizontal="left" vertical="center" wrapText="1"/>
    </xf>
    <xf numFmtId="37" fontId="9" fillId="8" borderId="3" xfId="0" applyNumberFormat="1" applyFont="1" applyFill="1" applyBorder="1" applyAlignment="1" applyProtection="1">
      <alignment horizontal="left" vertical="center" wrapText="1"/>
    </xf>
    <xf numFmtId="0" fontId="3" fillId="5" borderId="1" xfId="0" applyFont="1" applyFill="1" applyBorder="1" applyAlignment="1">
      <alignment horizontal="center" vertical="center" wrapText="1"/>
    </xf>
    <xf numFmtId="0" fontId="3" fillId="5" borderId="3" xfId="0" applyFont="1" applyFill="1" applyBorder="1" applyAlignment="1">
      <alignment horizontal="center" vertical="center" wrapText="1"/>
    </xf>
    <xf numFmtId="0" fontId="3" fillId="5" borderId="2" xfId="0"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5" borderId="5" xfId="0" applyFont="1" applyFill="1" applyBorder="1" applyAlignment="1">
      <alignment horizontal="center" vertical="center" wrapText="1"/>
    </xf>
    <xf numFmtId="165" fontId="3" fillId="6" borderId="4" xfId="0" applyNumberFormat="1" applyFont="1" applyFill="1" applyBorder="1" applyAlignment="1" applyProtection="1">
      <alignment horizontal="center"/>
    </xf>
    <xf numFmtId="165" fontId="3" fillId="6" borderId="0" xfId="0" applyNumberFormat="1" applyFont="1" applyFill="1" applyBorder="1" applyAlignment="1" applyProtection="1">
      <alignment horizontal="center"/>
    </xf>
    <xf numFmtId="0" fontId="3" fillId="8" borderId="3" xfId="0" quotePrefix="1" applyFont="1" applyFill="1" applyBorder="1" applyAlignment="1">
      <alignment horizontal="left" vertical="center" wrapText="1"/>
    </xf>
    <xf numFmtId="0" fontId="0" fillId="0" borderId="3" xfId="0" applyBorder="1" applyAlignment="1">
      <alignment wrapText="1"/>
    </xf>
    <xf numFmtId="37" fontId="9" fillId="8" borderId="0" xfId="0" applyNumberFormat="1" applyFont="1" applyFill="1" applyBorder="1" applyAlignment="1" applyProtection="1">
      <alignment horizontal="left" vertical="center" wrapText="1"/>
    </xf>
    <xf numFmtId="0" fontId="1" fillId="8" borderId="0" xfId="0" applyFont="1" applyFill="1" applyAlignment="1">
      <alignment horizontal="left" vertical="center" wrapText="1"/>
    </xf>
    <xf numFmtId="165" fontId="1" fillId="8" borderId="0" xfId="0" quotePrefix="1" applyNumberFormat="1" applyFont="1" applyFill="1" applyAlignment="1" applyProtection="1">
      <alignment horizontal="left"/>
    </xf>
    <xf numFmtId="0" fontId="1" fillId="8" borderId="0" xfId="0" applyFont="1" applyFill="1" applyAlignment="1"/>
    <xf numFmtId="0" fontId="3" fillId="7" borderId="1" xfId="0" applyFont="1" applyFill="1" applyBorder="1" applyAlignment="1" applyProtection="1">
      <alignment horizontal="center" vertical="center"/>
    </xf>
    <xf numFmtId="0" fontId="3" fillId="7" borderId="2" xfId="0" applyFont="1" applyFill="1" applyBorder="1" applyAlignment="1" applyProtection="1">
      <alignment horizontal="center" vertical="center"/>
    </xf>
    <xf numFmtId="0" fontId="3" fillId="7" borderId="4" xfId="0" applyFont="1" applyFill="1" applyBorder="1" applyAlignment="1" applyProtection="1">
      <alignment horizontal="center" vertical="center"/>
    </xf>
    <xf numFmtId="0" fontId="3" fillId="7" borderId="5" xfId="0" applyFont="1" applyFill="1" applyBorder="1" applyAlignment="1" applyProtection="1">
      <alignment horizontal="center" vertical="center"/>
    </xf>
    <xf numFmtId="0" fontId="3" fillId="7" borderId="6" xfId="0" applyFont="1" applyFill="1" applyBorder="1" applyAlignment="1" applyProtection="1">
      <alignment horizontal="center" vertical="center"/>
    </xf>
    <xf numFmtId="0" fontId="3" fillId="7" borderId="7" xfId="0" applyFont="1" applyFill="1" applyBorder="1" applyAlignment="1" applyProtection="1">
      <alignment horizontal="center" vertical="center"/>
    </xf>
    <xf numFmtId="165" fontId="4" fillId="7" borderId="3" xfId="0" applyNumberFormat="1" applyFont="1" applyFill="1" applyBorder="1" applyAlignment="1" applyProtection="1">
      <alignment horizontal="center" vertical="center" wrapText="1"/>
    </xf>
    <xf numFmtId="0" fontId="6" fillId="9" borderId="0" xfId="0" applyFont="1" applyFill="1" applyBorder="1" applyAlignment="1">
      <alignment horizontal="center" vertical="center" wrapText="1"/>
    </xf>
    <xf numFmtId="165" fontId="3" fillId="7" borderId="3" xfId="0" applyNumberFormat="1" applyFont="1" applyFill="1" applyBorder="1" applyAlignment="1" applyProtection="1">
      <alignment horizontal="center" vertical="center" wrapText="1"/>
    </xf>
    <xf numFmtId="0" fontId="5" fillId="9" borderId="3" xfId="0" applyFont="1" applyFill="1" applyBorder="1" applyAlignment="1">
      <alignment horizontal="center" vertical="center" wrapText="1"/>
    </xf>
    <xf numFmtId="0" fontId="3" fillId="7" borderId="3" xfId="0" applyFont="1" applyFill="1" applyBorder="1" applyAlignment="1" applyProtection="1">
      <alignment horizontal="left"/>
    </xf>
    <xf numFmtId="164" fontId="3" fillId="7" borderId="0" xfId="0" applyNumberFormat="1" applyFont="1" applyFill="1" applyBorder="1" applyAlignment="1" applyProtection="1">
      <alignment horizontal="center"/>
    </xf>
    <xf numFmtId="0" fontId="11" fillId="0" borderId="3" xfId="0" applyFont="1" applyFill="1" applyBorder="1" applyAlignment="1">
      <alignment wrapText="1"/>
    </xf>
    <xf numFmtId="0" fontId="3" fillId="4" borderId="0" xfId="0" applyFont="1" applyFill="1" applyBorder="1" applyAlignment="1">
      <alignment horizontal="left" vertical="center"/>
    </xf>
    <xf numFmtId="165" fontId="3" fillId="0" borderId="0" xfId="14" applyNumberFormat="1" applyFont="1" applyAlignment="1" applyProtection="1">
      <alignment horizontal="left"/>
    </xf>
    <xf numFmtId="165" fontId="1" fillId="4" borderId="3" xfId="0" quotePrefix="1" applyNumberFormat="1" applyFont="1" applyFill="1" applyBorder="1" applyAlignment="1" applyProtection="1">
      <alignment vertical="center"/>
    </xf>
    <xf numFmtId="37" fontId="9" fillId="4" borderId="3" xfId="0" applyNumberFormat="1" applyFont="1" applyFill="1" applyBorder="1" applyAlignment="1" applyProtection="1">
      <alignment vertical="center" wrapText="1"/>
    </xf>
    <xf numFmtId="37" fontId="9" fillId="4" borderId="3" xfId="0" applyNumberFormat="1" applyFont="1" applyFill="1" applyBorder="1" applyAlignment="1" applyProtection="1">
      <alignment horizontal="center" vertical="center" wrapText="1"/>
    </xf>
  </cellXfs>
  <cellStyles count="16">
    <cellStyle name="Euro" xfId="15"/>
    <cellStyle name="Millares_BonosCorp ABRIL - Seguros CON NEMO" xfId="5"/>
    <cellStyle name="Millares_BonosCorp AGOSTO 2011 - Seguros CON NEMO" xfId="9"/>
    <cellStyle name="Millares_BonosCorp DICIEMBRE 2011 - Seguros CON NEMO" xfId="13"/>
    <cellStyle name="Millares_BonosCorp ENERO 2011 - Seguros" xfId="2"/>
    <cellStyle name="Millares_BonosCorp FEBRERO 2011 - Seguros" xfId="3"/>
    <cellStyle name="Millares_BonosCorp JULIO 2011 - Seguros CON NEMO" xfId="8"/>
    <cellStyle name="Millares_BonosCorp JUNIO 2011 - Seguros CON NEMO" xfId="7"/>
    <cellStyle name="Millares_BonosCorp MARZO - Seguros" xfId="4"/>
    <cellStyle name="Millares_BonosCorp MAYO - Seguros CON NEMO" xfId="6"/>
    <cellStyle name="Millares_BonosCorp NOVIEMBRE 2011 - Seguros CON NEMO" xfId="12"/>
    <cellStyle name="Millares_BonosCorp OCTUBRE 2011 - Seguros CON NEMO" xfId="11"/>
    <cellStyle name="Millares_BonosCorp SEPTIEMBRE 2011 - Seguros CON NEMO" xfId="10"/>
    <cellStyle name="Normal" xfId="0" builtinId="0"/>
    <cellStyle name="Normal 2" xfId="14"/>
    <cellStyle name="Normal_INFBONO2" xfId="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89"/>
  <sheetViews>
    <sheetView topLeftCell="A754" workbookViewId="0">
      <selection activeCell="C800" sqref="C800"/>
    </sheetView>
  </sheetViews>
  <sheetFormatPr baseColWidth="10" defaultColWidth="11.7109375" defaultRowHeight="12.75"/>
  <cols>
    <col min="1" max="1" width="10.85546875" style="1" bestFit="1" customWidth="1"/>
    <col min="2" max="2" width="2.85546875" style="2" bestFit="1" customWidth="1"/>
    <col min="3" max="3" width="43" style="1" customWidth="1"/>
    <col min="4" max="4" width="34.42578125" style="5" customWidth="1"/>
    <col min="5" max="5" width="22" style="5" customWidth="1"/>
    <col min="6" max="6" width="24" style="1" bestFit="1" customWidth="1"/>
    <col min="7" max="7" width="16.5703125" style="10" bestFit="1" customWidth="1"/>
    <col min="8" max="8" width="16.5703125" style="1" bestFit="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6" style="8" customWidth="1"/>
    <col min="260" max="260" width="6.7109375" style="8" customWidth="1"/>
    <col min="261" max="261" width="11" style="8" bestFit="1"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6" style="8" customWidth="1"/>
    <col min="516" max="516" width="6.7109375" style="8" customWidth="1"/>
    <col min="517" max="517" width="11" style="8" bestFit="1"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6" style="8" customWidth="1"/>
    <col min="772" max="772" width="6.7109375" style="8" customWidth="1"/>
    <col min="773" max="773" width="11" style="8" bestFit="1"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6" style="8" customWidth="1"/>
    <col min="1028" max="1028" width="6.7109375" style="8" customWidth="1"/>
    <col min="1029" max="1029" width="11" style="8" bestFit="1"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6" style="8" customWidth="1"/>
    <col min="1284" max="1284" width="6.7109375" style="8" customWidth="1"/>
    <col min="1285" max="1285" width="11" style="8" bestFit="1"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6" style="8" customWidth="1"/>
    <col min="1540" max="1540" width="6.7109375" style="8" customWidth="1"/>
    <col min="1541" max="1541" width="11" style="8" bestFit="1"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6" style="8" customWidth="1"/>
    <col min="1796" max="1796" width="6.7109375" style="8" customWidth="1"/>
    <col min="1797" max="1797" width="11" style="8" bestFit="1"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6" style="8" customWidth="1"/>
    <col min="2052" max="2052" width="6.7109375" style="8" customWidth="1"/>
    <col min="2053" max="2053" width="11" style="8" bestFit="1"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6" style="8" customWidth="1"/>
    <col min="2308" max="2308" width="6.7109375" style="8" customWidth="1"/>
    <col min="2309" max="2309" width="11" style="8" bestFit="1"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6" style="8" customWidth="1"/>
    <col min="2564" max="2564" width="6.7109375" style="8" customWidth="1"/>
    <col min="2565" max="2565" width="11" style="8" bestFit="1"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6" style="8" customWidth="1"/>
    <col min="2820" max="2820" width="6.7109375" style="8" customWidth="1"/>
    <col min="2821" max="2821" width="11" style="8" bestFit="1"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6" style="8" customWidth="1"/>
    <col min="3076" max="3076" width="6.7109375" style="8" customWidth="1"/>
    <col min="3077" max="3077" width="11" style="8" bestFit="1"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6" style="8" customWidth="1"/>
    <col min="3332" max="3332" width="6.7109375" style="8" customWidth="1"/>
    <col min="3333" max="3333" width="11" style="8" bestFit="1"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6" style="8" customWidth="1"/>
    <col min="3588" max="3588" width="6.7109375" style="8" customWidth="1"/>
    <col min="3589" max="3589" width="11" style="8" bestFit="1"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6" style="8" customWidth="1"/>
    <col min="3844" max="3844" width="6.7109375" style="8" customWidth="1"/>
    <col min="3845" max="3845" width="11" style="8" bestFit="1"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6" style="8" customWidth="1"/>
    <col min="4100" max="4100" width="6.7109375" style="8" customWidth="1"/>
    <col min="4101" max="4101" width="11" style="8" bestFit="1"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6" style="8" customWidth="1"/>
    <col min="4356" max="4356" width="6.7109375" style="8" customWidth="1"/>
    <col min="4357" max="4357" width="11" style="8" bestFit="1"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6" style="8" customWidth="1"/>
    <col min="4612" max="4612" width="6.7109375" style="8" customWidth="1"/>
    <col min="4613" max="4613" width="11" style="8" bestFit="1"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6" style="8" customWidth="1"/>
    <col min="4868" max="4868" width="6.7109375" style="8" customWidth="1"/>
    <col min="4869" max="4869" width="11" style="8" bestFit="1"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6" style="8" customWidth="1"/>
    <col min="5124" max="5124" width="6.7109375" style="8" customWidth="1"/>
    <col min="5125" max="5125" width="11" style="8" bestFit="1"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6" style="8" customWidth="1"/>
    <col min="5380" max="5380" width="6.7109375" style="8" customWidth="1"/>
    <col min="5381" max="5381" width="11" style="8" bestFit="1"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6" style="8" customWidth="1"/>
    <col min="5636" max="5636" width="6.7109375" style="8" customWidth="1"/>
    <col min="5637" max="5637" width="11" style="8" bestFit="1"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6" style="8" customWidth="1"/>
    <col min="5892" max="5892" width="6.7109375" style="8" customWidth="1"/>
    <col min="5893" max="5893" width="11" style="8" bestFit="1"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6" style="8" customWidth="1"/>
    <col min="6148" max="6148" width="6.7109375" style="8" customWidth="1"/>
    <col min="6149" max="6149" width="11" style="8" bestFit="1"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6" style="8" customWidth="1"/>
    <col min="6404" max="6404" width="6.7109375" style="8" customWidth="1"/>
    <col min="6405" max="6405" width="11" style="8" bestFit="1"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6" style="8" customWidth="1"/>
    <col min="6660" max="6660" width="6.7109375" style="8" customWidth="1"/>
    <col min="6661" max="6661" width="11" style="8" bestFit="1"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6" style="8" customWidth="1"/>
    <col min="6916" max="6916" width="6.7109375" style="8" customWidth="1"/>
    <col min="6917" max="6917" width="11" style="8" bestFit="1"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6" style="8" customWidth="1"/>
    <col min="7172" max="7172" width="6.7109375" style="8" customWidth="1"/>
    <col min="7173" max="7173" width="11" style="8" bestFit="1"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6" style="8" customWidth="1"/>
    <col min="7428" max="7428" width="6.7109375" style="8" customWidth="1"/>
    <col min="7429" max="7429" width="11" style="8" bestFit="1"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6" style="8" customWidth="1"/>
    <col min="7684" max="7684" width="6.7109375" style="8" customWidth="1"/>
    <col min="7685" max="7685" width="11" style="8" bestFit="1"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6" style="8" customWidth="1"/>
    <col min="7940" max="7940" width="6.7109375" style="8" customWidth="1"/>
    <col min="7941" max="7941" width="11" style="8" bestFit="1"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6" style="8" customWidth="1"/>
    <col min="8196" max="8196" width="6.7109375" style="8" customWidth="1"/>
    <col min="8197" max="8197" width="11" style="8" bestFit="1"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6" style="8" customWidth="1"/>
    <col min="8452" max="8452" width="6.7109375" style="8" customWidth="1"/>
    <col min="8453" max="8453" width="11" style="8" bestFit="1"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6" style="8" customWidth="1"/>
    <col min="8708" max="8708" width="6.7109375" style="8" customWidth="1"/>
    <col min="8709" max="8709" width="11" style="8" bestFit="1"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6" style="8" customWidth="1"/>
    <col min="8964" max="8964" width="6.7109375" style="8" customWidth="1"/>
    <col min="8965" max="8965" width="11" style="8" bestFit="1"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6" style="8" customWidth="1"/>
    <col min="9220" max="9220" width="6.7109375" style="8" customWidth="1"/>
    <col min="9221" max="9221" width="11" style="8" bestFit="1"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6" style="8" customWidth="1"/>
    <col min="9476" max="9476" width="6.7109375" style="8" customWidth="1"/>
    <col min="9477" max="9477" width="11" style="8" bestFit="1"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6" style="8" customWidth="1"/>
    <col min="9732" max="9732" width="6.7109375" style="8" customWidth="1"/>
    <col min="9733" max="9733" width="11" style="8" bestFit="1"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6" style="8" customWidth="1"/>
    <col min="9988" max="9988" width="6.7109375" style="8" customWidth="1"/>
    <col min="9989" max="9989" width="11" style="8" bestFit="1"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6" style="8" customWidth="1"/>
    <col min="10244" max="10244" width="6.7109375" style="8" customWidth="1"/>
    <col min="10245" max="10245" width="11" style="8" bestFit="1"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6" style="8" customWidth="1"/>
    <col min="10500" max="10500" width="6.7109375" style="8" customWidth="1"/>
    <col min="10501" max="10501" width="11" style="8" bestFit="1"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6" style="8" customWidth="1"/>
    <col min="10756" max="10756" width="6.7109375" style="8" customWidth="1"/>
    <col min="10757" max="10757" width="11" style="8" bestFit="1"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6" style="8" customWidth="1"/>
    <col min="11012" max="11012" width="6.7109375" style="8" customWidth="1"/>
    <col min="11013" max="11013" width="11" style="8" bestFit="1"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6" style="8" customWidth="1"/>
    <col min="11268" max="11268" width="6.7109375" style="8" customWidth="1"/>
    <col min="11269" max="11269" width="11" style="8" bestFit="1"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6" style="8" customWidth="1"/>
    <col min="11524" max="11524" width="6.7109375" style="8" customWidth="1"/>
    <col min="11525" max="11525" width="11" style="8" bestFit="1"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6" style="8" customWidth="1"/>
    <col min="11780" max="11780" width="6.7109375" style="8" customWidth="1"/>
    <col min="11781" max="11781" width="11" style="8" bestFit="1"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6" style="8" customWidth="1"/>
    <col min="12036" max="12036" width="6.7109375" style="8" customWidth="1"/>
    <col min="12037" max="12037" width="11" style="8" bestFit="1"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6" style="8" customWidth="1"/>
    <col min="12292" max="12292" width="6.7109375" style="8" customWidth="1"/>
    <col min="12293" max="12293" width="11" style="8" bestFit="1"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6" style="8" customWidth="1"/>
    <col min="12548" max="12548" width="6.7109375" style="8" customWidth="1"/>
    <col min="12549" max="12549" width="11" style="8" bestFit="1"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6" style="8" customWidth="1"/>
    <col min="12804" max="12804" width="6.7109375" style="8" customWidth="1"/>
    <col min="12805" max="12805" width="11" style="8" bestFit="1"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6" style="8" customWidth="1"/>
    <col min="13060" max="13060" width="6.7109375" style="8" customWidth="1"/>
    <col min="13061" max="13061" width="11" style="8" bestFit="1"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6" style="8" customWidth="1"/>
    <col min="13316" max="13316" width="6.7109375" style="8" customWidth="1"/>
    <col min="13317" max="13317" width="11" style="8" bestFit="1"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6" style="8" customWidth="1"/>
    <col min="13572" max="13572" width="6.7109375" style="8" customWidth="1"/>
    <col min="13573" max="13573" width="11" style="8" bestFit="1"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6" style="8" customWidth="1"/>
    <col min="13828" max="13828" width="6.7109375" style="8" customWidth="1"/>
    <col min="13829" max="13829" width="11" style="8" bestFit="1"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6" style="8" customWidth="1"/>
    <col min="14084" max="14084" width="6.7109375" style="8" customWidth="1"/>
    <col min="14085" max="14085" width="11" style="8" bestFit="1"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6" style="8" customWidth="1"/>
    <col min="14340" max="14340" width="6.7109375" style="8" customWidth="1"/>
    <col min="14341" max="14341" width="11" style="8" bestFit="1"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6" style="8" customWidth="1"/>
    <col min="14596" max="14596" width="6.7109375" style="8" customWidth="1"/>
    <col min="14597" max="14597" width="11" style="8" bestFit="1"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6" style="8" customWidth="1"/>
    <col min="14852" max="14852" width="6.7109375" style="8" customWidth="1"/>
    <col min="14853" max="14853" width="11" style="8" bestFit="1"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6" style="8" customWidth="1"/>
    <col min="15108" max="15108" width="6.7109375" style="8" customWidth="1"/>
    <col min="15109" max="15109" width="11" style="8" bestFit="1"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6" style="8" customWidth="1"/>
    <col min="15364" max="15364" width="6.7109375" style="8" customWidth="1"/>
    <col min="15365" max="15365" width="11" style="8" bestFit="1"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6" style="8" customWidth="1"/>
    <col min="15620" max="15620" width="6.7109375" style="8" customWidth="1"/>
    <col min="15621" max="15621" width="11" style="8" bestFit="1"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6" style="8" customWidth="1"/>
    <col min="15876" max="15876" width="6.7109375" style="8" customWidth="1"/>
    <col min="15877" max="15877" width="11" style="8" bestFit="1"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6" style="8" customWidth="1"/>
    <col min="16132" max="16132" width="6.7109375" style="8" customWidth="1"/>
    <col min="16133" max="16133" width="11" style="8" bestFit="1"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3</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31</v>
      </c>
      <c r="D8" s="25"/>
      <c r="E8" s="25">
        <v>21477.01</v>
      </c>
      <c r="F8" s="24"/>
      <c r="G8" s="26"/>
      <c r="H8" s="24" t="s">
        <v>32</v>
      </c>
      <c r="I8" s="27">
        <v>484.14</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327381.88</v>
      </c>
      <c r="N12" s="40">
        <f>ROUND((M12*$E$8/1000),0)</f>
        <v>7031184</v>
      </c>
      <c r="O12" s="40">
        <v>122616</v>
      </c>
      <c r="P12" s="40">
        <v>7153800</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65475.6</v>
      </c>
      <c r="N13" s="40">
        <f>ROUND((M13*$E$8/1000),0)</f>
        <v>1406220</v>
      </c>
      <c r="O13" s="40">
        <v>24523</v>
      </c>
      <c r="P13" s="40">
        <v>1430743</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64474</v>
      </c>
      <c r="N14" s="40">
        <f>ROUND((M14*$E$8/1000),0)</f>
        <v>1384709</v>
      </c>
      <c r="O14" s="40">
        <v>29686</v>
      </c>
      <c r="P14" s="40">
        <v>1414395</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300000</v>
      </c>
      <c r="N15" s="40">
        <f>ROUND((M15*$E$8/1000),0)</f>
        <v>6443103</v>
      </c>
      <c r="O15" s="40">
        <v>213905</v>
      </c>
      <c r="P15" s="40">
        <v>6657008</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502500</v>
      </c>
      <c r="N18" s="40">
        <f>ROUND((M18*$E$8/1000),0)</f>
        <v>10792198</v>
      </c>
      <c r="O18" s="40">
        <v>211667</v>
      </c>
      <c r="P18" s="40">
        <v>11003865</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f>ROUND((M19*$E$8/1000),0)</f>
        <v>21242717</v>
      </c>
      <c r="O19" s="40">
        <v>111774</v>
      </c>
      <c r="P19" s="40">
        <v>21354491</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255000</v>
      </c>
      <c r="N21" s="40">
        <f>ROUND((M21*$E$8/1000),0)</f>
        <v>5476638</v>
      </c>
      <c r="O21" s="40">
        <v>109801</v>
      </c>
      <c r="P21" s="40">
        <v>5586439</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f>ROUND((M22*$E$8/1000),0)</f>
        <v>14174827</v>
      </c>
      <c r="O22" s="40">
        <v>300697</v>
      </c>
      <c r="P22" s="40">
        <v>14475524</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f>ROUND((M23*$E$8/1000),0)</f>
        <v>7516954</v>
      </c>
      <c r="O23" s="40">
        <v>166661</v>
      </c>
      <c r="P23" s="40">
        <v>7683615</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f>ROUND((M24*$E$8/1000),0)</f>
        <v>21477010</v>
      </c>
      <c r="O24" s="40">
        <v>664817</v>
      </c>
      <c r="P24" s="40">
        <v>22141827</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f>ROUND((M25*$E$8/1000),0)</f>
        <v>7302183</v>
      </c>
      <c r="O25" s="40">
        <v>35544</v>
      </c>
      <c r="P25" s="40">
        <v>7337727</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91440</v>
      </c>
      <c r="N27" s="40">
        <f>ROUND((M27*$E$8/1000),0)</f>
        <v>1963858</v>
      </c>
      <c r="O27" s="44">
        <v>42585</v>
      </c>
      <c r="P27" s="44">
        <v>2006443</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942975</v>
      </c>
      <c r="N28" s="40">
        <f>ROUND((M28*$E$8/1000),0)</f>
        <v>20252284</v>
      </c>
      <c r="O28" s="44">
        <v>439153</v>
      </c>
      <c r="P28" s="44">
        <v>20691437</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1137500</v>
      </c>
      <c r="N30" s="40">
        <f>ROUND((M30*$E$8/1000),0)</f>
        <v>24430099</v>
      </c>
      <c r="O30" s="40">
        <v>673245</v>
      </c>
      <c r="P30" s="40">
        <v>25103344</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90487.9</v>
      </c>
      <c r="N33" s="40">
        <f>ROUND((M33*$E$8/1000),0)</f>
        <v>1943410</v>
      </c>
      <c r="O33" s="40">
        <v>57063</v>
      </c>
      <c r="P33" s="40">
        <v>2000473</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814390.4</v>
      </c>
      <c r="N34" s="40">
        <f>ROUND((M34*$E$8/1000),0)</f>
        <v>17490671</v>
      </c>
      <c r="O34" s="40">
        <v>513569</v>
      </c>
      <c r="P34" s="40">
        <v>18004240</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63529</v>
      </c>
      <c r="N37" s="40">
        <f>ROUND((M37*$E$8/1000),0)</f>
        <v>1364413</v>
      </c>
      <c r="O37" s="40">
        <v>47072</v>
      </c>
      <c r="P37" s="40">
        <v>1411485</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296471</v>
      </c>
      <c r="N38" s="40">
        <f>ROUND((M38*$E$8/1000),0)</f>
        <v>6367311</v>
      </c>
      <c r="O38" s="40">
        <v>219672</v>
      </c>
      <c r="P38" s="40">
        <v>6586983</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f>ROUND((M39*$E$8/1000),0)</f>
        <v>38658618</v>
      </c>
      <c r="O39" s="40">
        <v>856823</v>
      </c>
      <c r="P39" s="40">
        <v>39515441</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f>ROUND((M40*$E$8/1000),0)</f>
        <v>4295402</v>
      </c>
      <c r="O40" s="40">
        <v>95203</v>
      </c>
      <c r="P40" s="40">
        <v>4390605</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527916</v>
      </c>
      <c r="N45" s="40">
        <f>ROUND((M45*$E$8/1000),0)</f>
        <v>11338057</v>
      </c>
      <c r="O45" s="40">
        <v>231508</v>
      </c>
      <c r="P45" s="40">
        <v>11569565</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1844478</v>
      </c>
      <c r="N47" s="40">
        <f>ROUND((M47*$E$8/1000),0)</f>
        <v>39613872</v>
      </c>
      <c r="O47" s="40">
        <v>795112</v>
      </c>
      <c r="P47" s="40">
        <v>40408984</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f>ROUND((M49*$E$8/1000),0)</f>
        <v>15463447</v>
      </c>
      <c r="O49" s="40">
        <v>404911</v>
      </c>
      <c r="P49" s="40">
        <v>15868358</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f>ROUND((M50*$E$8/1000),0)</f>
        <v>8590804</v>
      </c>
      <c r="O50" s="40">
        <v>104489</v>
      </c>
      <c r="P50" s="40">
        <v>8695293</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f>ROUND((M51*$E$8/1000),0)</f>
        <v>42954020</v>
      </c>
      <c r="O51" s="40">
        <v>522443</v>
      </c>
      <c r="P51" s="40">
        <v>43476463</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6451695.1100000003</v>
      </c>
      <c r="N52" s="40">
        <f>ROUND((M52*$E$8/1000),0)</f>
        <v>138563120</v>
      </c>
      <c r="O52" s="40">
        <v>3249644</v>
      </c>
      <c r="P52" s="40">
        <v>141812764</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349612.05</v>
      </c>
      <c r="N53" s="40">
        <f>ROUND((M53*$E$8/1000),0)</f>
        <v>7508621</v>
      </c>
      <c r="O53" s="40">
        <v>176096</v>
      </c>
      <c r="P53" s="40">
        <v>7684717</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v>220000</v>
      </c>
      <c r="N56" s="40">
        <f>ROUND((M56*$E$8/1000),0)</f>
        <v>4724942</v>
      </c>
      <c r="O56" s="40">
        <v>46560</v>
      </c>
      <c r="P56" s="40">
        <v>4771502</v>
      </c>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v>220000</v>
      </c>
      <c r="N57" s="40">
        <f>ROUND((M57*$E$8/1000),0)</f>
        <v>4724942</v>
      </c>
      <c r="O57" s="40">
        <v>46560</v>
      </c>
      <c r="P57" s="40">
        <v>4771502</v>
      </c>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758658</v>
      </c>
      <c r="N64" s="40">
        <f>ROUND((M64*$E$8/1000),0)</f>
        <v>16293705</v>
      </c>
      <c r="O64" s="40">
        <v>173741</v>
      </c>
      <c r="P64" s="40">
        <v>16467446</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2750136</v>
      </c>
      <c r="N65" s="40">
        <f>ROUND((M65*$E$8/1000),0)</f>
        <v>59064698</v>
      </c>
      <c r="O65" s="40">
        <v>629797</v>
      </c>
      <c r="P65" s="40">
        <v>59694495</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f>ROUND((M70*$E$8/1000),0)</f>
        <v>90203442</v>
      </c>
      <c r="O70" s="40">
        <v>221448</v>
      </c>
      <c r="P70" s="40">
        <v>90424890</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f>ROUND((M73*$E$8/1000),0)</f>
        <v>17181608</v>
      </c>
      <c r="O73" s="40">
        <v>184211</v>
      </c>
      <c r="P73" s="40">
        <v>17365819</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f>ROUND((M74*$E$8/1000),0)</f>
        <v>68726432</v>
      </c>
      <c r="O74" s="40">
        <v>736842</v>
      </c>
      <c r="P74" s="40">
        <v>69463274</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f>ROUND((M77*$E$8/1000),0)</f>
        <v>29960429</v>
      </c>
      <c r="O77" s="40">
        <v>0</v>
      </c>
      <c r="P77" s="40">
        <v>29960429</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668388</v>
      </c>
      <c r="N80" s="40">
        <f>ROUND((M80*$E$8/1000),0)</f>
        <v>14354976</v>
      </c>
      <c r="O80" s="40">
        <v>368154</v>
      </c>
      <c r="P80" s="40">
        <v>14723130</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1050323</v>
      </c>
      <c r="N81" s="40">
        <f>ROUND((M81*$E$8/1000),0)</f>
        <v>22557798</v>
      </c>
      <c r="O81" s="40">
        <v>578529</v>
      </c>
      <c r="P81" s="40">
        <v>23136327</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390165</v>
      </c>
      <c r="N84" s="40">
        <f>ROUND((M84*$E$8/1000),0)</f>
        <v>8379578</v>
      </c>
      <c r="O84" s="40">
        <v>221884</v>
      </c>
      <c r="P84" s="40">
        <v>8601462</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1950825</v>
      </c>
      <c r="N85" s="40">
        <f>ROUND((M85*$E$8/1000),0)</f>
        <v>41897888</v>
      </c>
      <c r="O85" s="40">
        <v>1109421</v>
      </c>
      <c r="P85" s="40">
        <v>43007309</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1552243.13</v>
      </c>
      <c r="N87" s="40">
        <f>ROUND((M87*$E$8/1000),0)</f>
        <v>33337541</v>
      </c>
      <c r="O87" s="40">
        <v>236263</v>
      </c>
      <c r="P87" s="40">
        <v>33573804</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800000</v>
      </c>
      <c r="N90" s="40">
        <f>ROUND((M90*$E$8/1000),0)</f>
        <v>17181608</v>
      </c>
      <c r="O90" s="40">
        <v>360857</v>
      </c>
      <c r="P90" s="40">
        <v>17542465</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f>ROUND((M91*$E$8/1000),0)</f>
        <v>16429913</v>
      </c>
      <c r="O91" s="40">
        <v>295855</v>
      </c>
      <c r="P91" s="40">
        <v>16725768</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814286</v>
      </c>
      <c r="N92" s="40">
        <f>ROUND((M92*$E$8/1000),0)</f>
        <v>17488429</v>
      </c>
      <c r="O92" s="40">
        <v>367295</v>
      </c>
      <c r="P92" s="40">
        <v>17855724</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857143</v>
      </c>
      <c r="N93" s="40">
        <f>ROUND((M93*$E$8/1000),0)</f>
        <v>18408869</v>
      </c>
      <c r="O93" s="40">
        <v>386629</v>
      </c>
      <c r="P93" s="40">
        <v>18795498</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f>ROUND((M94*$E$8/1000),0)</f>
        <v>45101721</v>
      </c>
      <c r="O94" s="40">
        <v>622823</v>
      </c>
      <c r="P94" s="40">
        <v>45724544</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1500000</v>
      </c>
      <c r="N97" s="40">
        <f>ROUND((M97*$E$8/1000),0)</f>
        <v>32215515</v>
      </c>
      <c r="O97" s="40">
        <v>343507</v>
      </c>
      <c r="P97" s="40">
        <v>32559022</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f>ROUND((M98*$E$8/1000),0)</f>
        <v>64431030</v>
      </c>
      <c r="O98" s="40">
        <v>641765</v>
      </c>
      <c r="P98" s="40">
        <v>65072795</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2026316</v>
      </c>
      <c r="N101" s="40">
        <f t="shared" ref="N101:N106" si="0">ROUND((M101*$E$8/1000),0)</f>
        <v>43519209</v>
      </c>
      <c r="O101" s="40">
        <v>214423</v>
      </c>
      <c r="P101" s="40">
        <v>43733632</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f t="shared" si="0"/>
        <v>17503763</v>
      </c>
      <c r="O102" s="40">
        <v>430170</v>
      </c>
      <c r="P102" s="40">
        <v>17933933</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f t="shared" si="0"/>
        <v>45615473</v>
      </c>
      <c r="O103" s="40">
        <v>115288</v>
      </c>
      <c r="P103" s="40">
        <v>45730761</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f t="shared" si="0"/>
        <v>11403868</v>
      </c>
      <c r="O104" s="40">
        <v>28822</v>
      </c>
      <c r="P104" s="40">
        <v>11432690</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f t="shared" si="0"/>
        <v>18706887</v>
      </c>
      <c r="O105" s="40">
        <v>47280</v>
      </c>
      <c r="P105" s="40">
        <v>18754167</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f t="shared" si="0"/>
        <v>4724936</v>
      </c>
      <c r="O106" s="40">
        <v>11941</v>
      </c>
      <c r="P106" s="40">
        <v>4736877</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330785</v>
      </c>
      <c r="N109" s="40">
        <f>ROUND((M109*$E$8/1000),0)</f>
        <v>7104273</v>
      </c>
      <c r="O109" s="40">
        <v>34091</v>
      </c>
      <c r="P109" s="40">
        <v>7138364</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9174972</v>
      </c>
      <c r="N110" s="40">
        <f>ROUND((M110*$E$8/1000),0)</f>
        <v>197050965</v>
      </c>
      <c r="O110" s="40">
        <v>945838</v>
      </c>
      <c r="P110" s="40">
        <v>197996803</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1012</v>
      </c>
      <c r="N111" s="40">
        <f>ROUND((M111*$E$8/1000),0)</f>
        <v>21735</v>
      </c>
      <c r="O111" s="40">
        <v>94</v>
      </c>
      <c r="P111" s="40">
        <v>21829</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f>ROUND((M114*$E$8/1000),0)</f>
        <v>16961849</v>
      </c>
      <c r="O114" s="40">
        <v>43426</v>
      </c>
      <c r="P114" s="40">
        <v>17005275</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f>ROUND((M115*$E$8/1000),0)</f>
        <v>50656773</v>
      </c>
      <c r="O115" s="40">
        <v>128030</v>
      </c>
      <c r="P115" s="40">
        <v>50784803</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2066268</v>
      </c>
      <c r="N119" s="40">
        <f>ROUND((M119*$E$8/1000),0)</f>
        <v>44377258</v>
      </c>
      <c r="O119" s="40">
        <v>439719</v>
      </c>
      <c r="P119" s="40">
        <v>44816977</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179676</v>
      </c>
      <c r="N120" s="40">
        <f>ROUND((M120*$E$8/1000),0)</f>
        <v>3858903</v>
      </c>
      <c r="O120" s="40">
        <v>38225</v>
      </c>
      <c r="P120" s="40">
        <v>3897128</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f>ROUND((M121*$E$8/1000),0)</f>
        <v>85908040</v>
      </c>
      <c r="O121" s="40">
        <v>207187</v>
      </c>
      <c r="P121" s="40">
        <v>86115227</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96956660</v>
      </c>
      <c r="B125" s="33" t="s">
        <v>83</v>
      </c>
      <c r="C125" s="45" t="s">
        <v>148</v>
      </c>
      <c r="D125" s="34">
        <v>301</v>
      </c>
      <c r="E125" s="35">
        <v>37516</v>
      </c>
      <c r="F125" s="34" t="s">
        <v>37</v>
      </c>
      <c r="G125" s="37">
        <v>2600</v>
      </c>
      <c r="H125" s="34"/>
      <c r="I125" s="38"/>
      <c r="J125" s="36"/>
      <c r="K125" s="38">
        <v>10</v>
      </c>
      <c r="L125" s="40"/>
      <c r="M125" s="40"/>
      <c r="N125" s="40"/>
      <c r="O125" s="40"/>
      <c r="P125" s="40"/>
    </row>
    <row r="126" spans="1:16" s="32" customFormat="1" ht="12" customHeight="1">
      <c r="A126" s="32">
        <v>96956660</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96956660</v>
      </c>
      <c r="B127" s="33" t="s">
        <v>83</v>
      </c>
      <c r="C127" s="32" t="s">
        <v>151</v>
      </c>
      <c r="D127" s="34" t="s">
        <v>152</v>
      </c>
      <c r="E127" s="35">
        <v>38796</v>
      </c>
      <c r="F127" s="34" t="s">
        <v>37</v>
      </c>
      <c r="G127" s="37">
        <v>1800</v>
      </c>
      <c r="H127" s="34" t="s">
        <v>53</v>
      </c>
      <c r="I127" s="38" t="s">
        <v>153</v>
      </c>
      <c r="J127" s="36" t="s">
        <v>68</v>
      </c>
      <c r="K127" s="38">
        <v>10</v>
      </c>
      <c r="L127" s="40">
        <v>900000</v>
      </c>
      <c r="M127" s="40">
        <v>900000</v>
      </c>
      <c r="N127" s="40">
        <f>ROUND((M127*$E$8/1000),0)</f>
        <v>19329309</v>
      </c>
      <c r="O127" s="40">
        <v>159484</v>
      </c>
      <c r="P127" s="40">
        <v>19488793</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f>ROUND((M129*$E$8/1000),0)</f>
        <v>21477010</v>
      </c>
      <c r="O129" s="40">
        <v>309409</v>
      </c>
      <c r="P129" s="40">
        <v>21786419</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f>ROUND((M130*$E$8/1000),0)</f>
        <v>48323273</v>
      </c>
      <c r="O130" s="40">
        <v>696171</v>
      </c>
      <c r="P130" s="40">
        <v>49019444</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f>ROUND((M131*$E$8/1000),0)</f>
        <v>209400848</v>
      </c>
      <c r="O131" s="40">
        <v>506547</v>
      </c>
      <c r="P131" s="40">
        <v>209907395</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v>0</v>
      </c>
      <c r="N133" s="40">
        <f>ROUND((M133*$E$8/1000),0)</f>
        <v>0</v>
      </c>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v>0</v>
      </c>
      <c r="N134" s="40">
        <f>ROUND((M134*$E$8/1000),0)</f>
        <v>0</v>
      </c>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f>ROUND((M137*$E$8/1000),0)</f>
        <v>35437067</v>
      </c>
      <c r="O137" s="40">
        <v>233931</v>
      </c>
      <c r="P137" s="40">
        <v>35670998</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4210526</v>
      </c>
      <c r="N138" s="40">
        <f>ROUND((M138*$E$8/1000),0)</f>
        <v>90429509</v>
      </c>
      <c r="O138" s="40">
        <v>619111</v>
      </c>
      <c r="P138" s="40">
        <v>91048620</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f>ROUND((M144*$E$8/1000),0)</f>
        <v>150339070</v>
      </c>
      <c r="O144" s="40">
        <v>2556594</v>
      </c>
      <c r="P144" s="40">
        <v>152895664</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3792000</v>
      </c>
      <c r="N146" s="40">
        <f>ROUND((M146*$E$8/1000),0)</f>
        <v>81440822</v>
      </c>
      <c r="O146" s="40">
        <v>1450574</v>
      </c>
      <c r="P146" s="47">
        <v>82891396</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f>ROUND((M151*$E$8/1000),0)</f>
        <v>85908040</v>
      </c>
      <c r="O151" s="40">
        <v>943277</v>
      </c>
      <c r="P151" s="47">
        <v>86851317</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1102941</v>
      </c>
      <c r="N158" s="40">
        <f>ROUND((M158*$E$8/1000),0)</f>
        <v>23687875</v>
      </c>
      <c r="O158" s="40">
        <v>366700</v>
      </c>
      <c r="P158" s="40">
        <v>24054575</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f>ROUND((M159*$E$8/1000),0)</f>
        <v>48323273</v>
      </c>
      <c r="O159" s="40">
        <v>868102</v>
      </c>
      <c r="P159" s="40">
        <v>49191375</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f>ROUND((M163/1000),0)</f>
        <v>22420000</v>
      </c>
      <c r="O163" s="40">
        <v>381428</v>
      </c>
      <c r="P163" s="40">
        <v>22801428</v>
      </c>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f>ROUND((M164*$E$8/1000),0)</f>
        <v>42954020</v>
      </c>
      <c r="O164" s="40">
        <v>1003690</v>
      </c>
      <c r="P164" s="40">
        <v>43957710</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f>ROUND((M165*$E$8/1000),0)</f>
        <v>39947239</v>
      </c>
      <c r="O165" s="40">
        <v>1122719</v>
      </c>
      <c r="P165" s="40">
        <v>41069958</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f>ROUND((M166*$E$8/1000),0)</f>
        <v>12180622</v>
      </c>
      <c r="O166" s="40">
        <v>64096</v>
      </c>
      <c r="P166" s="40">
        <v>12244718</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f>ROUND((M173*$E$8/1000),0)</f>
        <v>85908040</v>
      </c>
      <c r="O173" s="40">
        <v>207187</v>
      </c>
      <c r="P173" s="40">
        <v>86115227</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f>ROUND((M176*$E$8/1000),0)</f>
        <v>21477010</v>
      </c>
      <c r="O176" s="40">
        <v>104397</v>
      </c>
      <c r="P176" s="40">
        <v>21581407</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2333333</v>
      </c>
      <c r="N177" s="40">
        <f>ROUND((M177*$E$8/1000),0)</f>
        <v>50113016</v>
      </c>
      <c r="O177" s="40">
        <v>1526064</v>
      </c>
      <c r="P177" s="40">
        <v>51639080</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188</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189</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702000</v>
      </c>
      <c r="N186" s="40">
        <f>ROUND((M186*$E$8/1000),0)</f>
        <v>15076861</v>
      </c>
      <c r="O186" s="40">
        <v>116001</v>
      </c>
      <c r="P186" s="40">
        <v>15192862</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f>ROUND((M189*$E$8/1000),0)</f>
        <v>10738505</v>
      </c>
      <c r="O189" s="40">
        <v>77626</v>
      </c>
      <c r="P189" s="40">
        <v>10816131</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f>ROUND((M190*$E$8/1000),0)</f>
        <v>10738505</v>
      </c>
      <c r="O190" s="40">
        <v>77626</v>
      </c>
      <c r="P190" s="40">
        <v>10816131</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f>ROUND((M191*$E$8/1000),0)</f>
        <v>32215515</v>
      </c>
      <c r="O191" s="40">
        <v>288839</v>
      </c>
      <c r="P191" s="40">
        <v>32504354</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12935000</v>
      </c>
      <c r="N195" s="40">
        <f t="shared" ref="N195:N204" si="1">ROUND((M195*$E$8/1000),0)</f>
        <v>277805124</v>
      </c>
      <c r="O195" s="40">
        <v>1922257</v>
      </c>
      <c r="P195" s="40">
        <v>279727381</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498</v>
      </c>
      <c r="N196" s="40">
        <f t="shared" si="1"/>
        <v>10696</v>
      </c>
      <c r="O196" s="40">
        <v>63</v>
      </c>
      <c r="P196" s="40">
        <v>10759</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285456.34999999998</v>
      </c>
      <c r="N197" s="40">
        <f t="shared" si="1"/>
        <v>6130749</v>
      </c>
      <c r="O197" s="40">
        <v>27359</v>
      </c>
      <c r="P197" s="40">
        <v>6158108</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1309740.78</v>
      </c>
      <c r="N198" s="40">
        <f t="shared" si="1"/>
        <v>28129316</v>
      </c>
      <c r="O198" s="40">
        <v>125529</v>
      </c>
      <c r="P198" s="40">
        <v>28254845</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f t="shared" si="1"/>
        <v>15033907</v>
      </c>
      <c r="O199" s="40">
        <v>912868</v>
      </c>
      <c r="P199" s="40">
        <v>15946775</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f t="shared" si="1"/>
        <v>148191369</v>
      </c>
      <c r="O200" s="40">
        <v>8998251</v>
      </c>
      <c r="P200" s="40">
        <v>157189620</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f t="shared" si="1"/>
        <v>51544824</v>
      </c>
      <c r="O201" s="40">
        <v>238665</v>
      </c>
      <c r="P201" s="40">
        <v>51783489</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f t="shared" si="1"/>
        <v>59061778</v>
      </c>
      <c r="O202" s="40">
        <v>1101503</v>
      </c>
      <c r="P202" s="40">
        <v>60163281</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f t="shared" si="1"/>
        <v>60135628</v>
      </c>
      <c r="O203" s="40">
        <v>688896</v>
      </c>
      <c r="P203" s="40">
        <v>60824524</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f t="shared" si="1"/>
        <v>40806319</v>
      </c>
      <c r="O204" s="40">
        <v>98414</v>
      </c>
      <c r="P204" s="40">
        <v>40904733</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15920000</v>
      </c>
      <c r="N206" s="40">
        <f>ROUND((M206*$E$8/1000),0)</f>
        <v>341913999</v>
      </c>
      <c r="O206" s="40">
        <v>2241555</v>
      </c>
      <c r="P206" s="40">
        <v>344155554</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498</v>
      </c>
      <c r="N207" s="40">
        <f>ROUND((M207*$E$8/1000),0)</f>
        <v>10696</v>
      </c>
      <c r="O207" s="40">
        <v>59</v>
      </c>
      <c r="P207" s="40">
        <v>10755</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f>ROUND((M211*$E$8/1000),0)</f>
        <v>17315839</v>
      </c>
      <c r="O211" s="40">
        <v>28812</v>
      </c>
      <c r="P211" s="40">
        <v>17344651</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421053</v>
      </c>
      <c r="N214" s="40">
        <f>ROUND((M214*$E$8/1000),0)</f>
        <v>9042959</v>
      </c>
      <c r="O214" s="40">
        <v>48529</v>
      </c>
      <c r="P214" s="40">
        <v>9091488</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2558824</v>
      </c>
      <c r="N216" s="40">
        <f>ROUND((M216*$E$8/1000),0)</f>
        <v>54955889</v>
      </c>
      <c r="O216" s="40">
        <v>404076</v>
      </c>
      <c r="P216" s="40">
        <v>55359965</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f>ROUND((M220*$E$8/1000),0)</f>
        <v>124566658</v>
      </c>
      <c r="O220" s="40">
        <v>770845</v>
      </c>
      <c r="P220" s="40">
        <v>125337503</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f>ROUND((M221*$E$8/1000),0)</f>
        <v>10739</v>
      </c>
      <c r="O221" s="40">
        <v>66</v>
      </c>
      <c r="P221" s="40">
        <v>10805</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6805657</v>
      </c>
      <c r="N222" s="40">
        <f>ROUND((M222*$E$8/1000),0)</f>
        <v>146165163</v>
      </c>
      <c r="O222" s="40">
        <v>599177</v>
      </c>
      <c r="P222" s="40">
        <v>146764340</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567</v>
      </c>
      <c r="N223" s="40">
        <f>ROUND((M223*$E$8/1000),0)</f>
        <v>12177</v>
      </c>
      <c r="O223" s="40">
        <v>53</v>
      </c>
      <c r="P223" s="40">
        <v>12230</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3000000</v>
      </c>
      <c r="N225" s="40">
        <f>ROUND((M225*$E$8/1000),0)</f>
        <v>64431030</v>
      </c>
      <c r="O225" s="40">
        <v>2218844</v>
      </c>
      <c r="P225" s="40">
        <v>66649874</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5102213</v>
      </c>
      <c r="N229" s="40">
        <f>ROUND((M229*$E$8/1000),0)</f>
        <v>109580280</v>
      </c>
      <c r="O229" s="40">
        <v>622060</v>
      </c>
      <c r="P229" s="40">
        <v>110202340</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510</v>
      </c>
      <c r="N230" s="40">
        <f>ROUND((M230*$E$8/1000),0)</f>
        <v>10953</v>
      </c>
      <c r="O230" s="40">
        <v>67</v>
      </c>
      <c r="P230" s="40">
        <v>11020</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f>ROUND((M232*$E$8/1000),0)</f>
        <v>63571950</v>
      </c>
      <c r="O232" s="40">
        <v>524572</v>
      </c>
      <c r="P232" s="40">
        <v>64096522</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f>ROUND((M233*$E$8/1000),0)</f>
        <v>21477</v>
      </c>
      <c r="O233" s="40">
        <v>177</v>
      </c>
      <c r="P233" s="40">
        <v>21654</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1400000</v>
      </c>
      <c r="N234" s="40">
        <f>ROUND((M234*$E$8/1000),0)</f>
        <v>30067814</v>
      </c>
      <c r="O234" s="40">
        <v>202849</v>
      </c>
      <c r="P234" s="40">
        <v>30270663</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400000</v>
      </c>
      <c r="N236" s="40">
        <f>ROUND((M236*$E$8/1000),0)</f>
        <v>8590804</v>
      </c>
      <c r="O236" s="40">
        <v>47046</v>
      </c>
      <c r="P236" s="40">
        <v>8637850</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f>ROUND((M237*$E$8/1000),0)</f>
        <v>64431030</v>
      </c>
      <c r="O237" s="40">
        <v>966276</v>
      </c>
      <c r="P237" s="40">
        <v>65397306</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3281250</v>
      </c>
      <c r="N242" s="40">
        <f>ROUND((M242*$E$8/1000),0)</f>
        <v>70471439</v>
      </c>
      <c r="O242" s="40">
        <v>522710</v>
      </c>
      <c r="P242" s="40">
        <v>70994149</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96956660</v>
      </c>
      <c r="B245" s="33" t="s">
        <v>83</v>
      </c>
      <c r="C245" s="32" t="s">
        <v>148</v>
      </c>
      <c r="D245" s="46">
        <v>397</v>
      </c>
      <c r="E245" s="35">
        <v>38317</v>
      </c>
      <c r="F245" s="34" t="s">
        <v>37</v>
      </c>
      <c r="G245" s="37">
        <v>2500</v>
      </c>
      <c r="H245" s="34"/>
      <c r="I245" s="38"/>
      <c r="J245" s="36" t="s">
        <v>68</v>
      </c>
      <c r="K245" s="38">
        <v>10</v>
      </c>
      <c r="L245" s="40"/>
      <c r="M245" s="40"/>
      <c r="N245" s="40"/>
      <c r="O245" s="40"/>
      <c r="P245" s="40"/>
    </row>
    <row r="246" spans="1:16" s="32" customFormat="1" ht="10.5">
      <c r="A246" s="32">
        <v>96956660</v>
      </c>
      <c r="B246" s="33" t="s">
        <v>83</v>
      </c>
      <c r="C246" s="32" t="s">
        <v>232</v>
      </c>
      <c r="D246" s="46" t="s">
        <v>143</v>
      </c>
      <c r="E246" s="35">
        <v>38317</v>
      </c>
      <c r="F246" s="34" t="s">
        <v>37</v>
      </c>
      <c r="G246" s="37">
        <v>2500</v>
      </c>
      <c r="H246" s="34" t="s">
        <v>56</v>
      </c>
      <c r="I246" s="38">
        <v>3.5</v>
      </c>
      <c r="J246" s="36" t="s">
        <v>68</v>
      </c>
      <c r="K246" s="38">
        <v>8</v>
      </c>
      <c r="L246" s="40">
        <v>2100000</v>
      </c>
      <c r="M246" s="40">
        <v>0</v>
      </c>
      <c r="N246" s="40">
        <f>ROUND((M246*$E$8/1000),0)</f>
        <v>0</v>
      </c>
      <c r="O246" s="40"/>
      <c r="P246" s="40"/>
    </row>
    <row r="247" spans="1:16" s="32" customFormat="1" ht="10.5">
      <c r="A247" s="32">
        <v>96956660</v>
      </c>
      <c r="B247" s="33" t="s">
        <v>83</v>
      </c>
      <c r="C247" s="32" t="s">
        <v>148</v>
      </c>
      <c r="D247" s="46">
        <v>398</v>
      </c>
      <c r="E247" s="35">
        <v>38317</v>
      </c>
      <c r="F247" s="34" t="s">
        <v>37</v>
      </c>
      <c r="G247" s="37">
        <v>3000</v>
      </c>
      <c r="H247" s="34"/>
      <c r="I247" s="38"/>
      <c r="J247" s="36" t="s">
        <v>68</v>
      </c>
      <c r="K247" s="38">
        <v>25</v>
      </c>
      <c r="L247" s="40"/>
      <c r="M247" s="40"/>
      <c r="N247" s="40"/>
      <c r="O247" s="40"/>
      <c r="P247" s="40"/>
    </row>
    <row r="248" spans="1:16" s="32" customFormat="1" ht="10.5">
      <c r="A248" s="32">
        <v>96956660</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f>ROUND((M248*$E$8/1000),0)</f>
        <v>51544824</v>
      </c>
      <c r="O248" s="40">
        <v>678275</v>
      </c>
      <c r="P248" s="40">
        <v>52223099</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360000</v>
      </c>
      <c r="N252" s="40">
        <f>ROUND((M252*$E$8/1000),0)</f>
        <v>7731724</v>
      </c>
      <c r="O252" s="40">
        <v>262272</v>
      </c>
      <c r="P252" s="40">
        <v>7993996</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640000</v>
      </c>
      <c r="N255" s="40">
        <f>ROUND((M255*$E$8/1000),0)</f>
        <v>13745286</v>
      </c>
      <c r="O255" s="40">
        <v>429519</v>
      </c>
      <c r="P255" s="40">
        <v>14174805</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f>ROUND((M257*$E$8/1000),0)</f>
        <v>0</v>
      </c>
      <c r="O257" s="40">
        <v>0</v>
      </c>
      <c r="P257" s="40">
        <v>0</v>
      </c>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f>ROUND((M259*$E$8/1000),0)</f>
        <v>17488429</v>
      </c>
      <c r="O259" s="40">
        <v>4799</v>
      </c>
      <c r="P259" s="40">
        <v>17493228</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f>ROUND((M260*$E$8/1000),0)</f>
        <v>75169535</v>
      </c>
      <c r="O260" s="40">
        <v>318220</v>
      </c>
      <c r="P260" s="40">
        <v>75487755</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1823529</v>
      </c>
      <c r="N262" s="40">
        <f>ROUND((M262*$E$8/1000),0)</f>
        <v>39163951</v>
      </c>
      <c r="O262" s="40">
        <v>445878</v>
      </c>
      <c r="P262" s="40">
        <v>39609829</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450000</v>
      </c>
      <c r="N264" s="40">
        <f>ROUND((M264*$E$8/1000),0)</f>
        <v>9664655</v>
      </c>
      <c r="O264" s="40">
        <v>207327</v>
      </c>
      <c r="P264" s="40">
        <v>9871982</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609524</v>
      </c>
      <c r="N266" s="40">
        <f>ROUND((M266*$E$8/1000),0)</f>
        <v>13090753</v>
      </c>
      <c r="O266" s="40">
        <v>374431</v>
      </c>
      <c r="P266" s="40">
        <v>13465184</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f>ROUND((M267*$E$8/1000),0)</f>
        <v>148191369</v>
      </c>
      <c r="O267" s="40">
        <v>2003026</v>
      </c>
      <c r="P267" s="40">
        <v>150194395</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f>ROUND((M269*$E$8/1000),0)</f>
        <v>150339070</v>
      </c>
      <c r="O269" s="40">
        <v>1668851</v>
      </c>
      <c r="P269" s="40">
        <v>152007921</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f>ROUND((M271*$E$8/1000),0)</f>
        <v>22873016</v>
      </c>
      <c r="O271" s="40">
        <v>37642</v>
      </c>
      <c r="P271" s="40">
        <v>22910658</v>
      </c>
    </row>
    <row r="272" spans="1:16" s="32" customFormat="1" ht="10.5">
      <c r="A272" s="32">
        <v>96986780</v>
      </c>
      <c r="B272" s="33" t="s">
        <v>75</v>
      </c>
      <c r="C272" s="32" t="s">
        <v>249</v>
      </c>
      <c r="D272" s="46">
        <v>416</v>
      </c>
      <c r="E272" s="35">
        <v>38516</v>
      </c>
      <c r="F272" s="34" t="s">
        <v>37</v>
      </c>
      <c r="G272" s="37">
        <v>1000</v>
      </c>
      <c r="H272" s="34"/>
      <c r="I272" s="38"/>
      <c r="J272" s="36" t="s">
        <v>250</v>
      </c>
      <c r="K272" s="38">
        <v>21</v>
      </c>
      <c r="L272" s="40"/>
      <c r="M272" s="40"/>
      <c r="N272" s="40"/>
      <c r="O272" s="40"/>
      <c r="P272" s="40"/>
    </row>
    <row r="273" spans="1:16" s="32" customFormat="1" ht="10.5">
      <c r="A273" s="32">
        <v>96986780</v>
      </c>
      <c r="B273" s="33" t="s">
        <v>75</v>
      </c>
      <c r="C273" s="32" t="s">
        <v>251</v>
      </c>
      <c r="D273" s="46" t="s">
        <v>143</v>
      </c>
      <c r="E273" s="35">
        <v>38516</v>
      </c>
      <c r="F273" s="34" t="s">
        <v>37</v>
      </c>
      <c r="G273" s="37">
        <v>1000</v>
      </c>
      <c r="H273" s="34" t="s">
        <v>46</v>
      </c>
      <c r="I273" s="38">
        <v>3</v>
      </c>
      <c r="J273" s="36" t="s">
        <v>250</v>
      </c>
      <c r="K273" s="38">
        <v>21</v>
      </c>
      <c r="L273" s="40">
        <v>1000000</v>
      </c>
      <c r="M273" s="40">
        <v>885714</v>
      </c>
      <c r="N273" s="40">
        <f>ROUND((M273*$E$8/1000),0)</f>
        <v>19022488</v>
      </c>
      <c r="O273" s="40">
        <v>252244</v>
      </c>
      <c r="P273" s="40">
        <v>19274732</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4736772</v>
      </c>
      <c r="N275" s="40">
        <f>ROUND((M275*$E$8/1000),0)</f>
        <v>101731700</v>
      </c>
      <c r="O275" s="40">
        <v>358792</v>
      </c>
      <c r="P275" s="40">
        <v>102090492</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419</v>
      </c>
      <c r="N276" s="40">
        <f>ROUND((M276*$E$8/1000),0)</f>
        <v>8999</v>
      </c>
      <c r="O276" s="40">
        <v>34</v>
      </c>
      <c r="P276" s="40">
        <v>9033</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f>ROUND((M277*$E$8/1000),0)</f>
        <v>24140159</v>
      </c>
      <c r="O277" s="40">
        <v>108157</v>
      </c>
      <c r="P277" s="40">
        <v>24248316</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f>ROUND((M278*$E$8/1000),0)</f>
        <v>10739</v>
      </c>
      <c r="O278" s="40">
        <v>48</v>
      </c>
      <c r="P278" s="40">
        <v>10787</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f>ROUND((M282*$E$8/1000),0)</f>
        <v>53692525</v>
      </c>
      <c r="O282" s="40">
        <v>855598</v>
      </c>
      <c r="P282" s="40">
        <v>54548123</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f>ROUND((M284*$E$8/1000),0)</f>
        <v>38658618</v>
      </c>
      <c r="O284" s="40">
        <v>271545</v>
      </c>
      <c r="P284" s="40">
        <v>38930163</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3505000000</v>
      </c>
      <c r="N288" s="40">
        <f>ROUND((M288/1000),0)</f>
        <v>3505000</v>
      </c>
      <c r="O288" s="40">
        <v>106439</v>
      </c>
      <c r="P288" s="40">
        <v>3611439</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f>ROUND((M290*$E$8/1000),0)</f>
        <v>21745473</v>
      </c>
      <c r="O290" s="40">
        <v>404525</v>
      </c>
      <c r="P290" s="40">
        <v>22149998</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1000000</v>
      </c>
      <c r="N293" s="40">
        <f>ROUND((M293*$E$8/1000),0)</f>
        <v>21477010</v>
      </c>
      <c r="O293" s="40">
        <v>224290</v>
      </c>
      <c r="P293" s="40">
        <v>21701300</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f>ROUND((M295*$E$8/1000),0)</f>
        <v>32215515</v>
      </c>
      <c r="O295" s="40">
        <v>469864</v>
      </c>
      <c r="P295" s="40">
        <v>32685379</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f>ROUND((M296*$E$8/1000),0)</f>
        <v>60135628</v>
      </c>
      <c r="O296" s="40">
        <v>1011057</v>
      </c>
      <c r="P296" s="40">
        <v>61146685</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3840000</v>
      </c>
      <c r="N298" s="40">
        <f>ROUND((M298*$E$8/1000),0)</f>
        <v>82471718</v>
      </c>
      <c r="O298" s="40">
        <v>369493</v>
      </c>
      <c r="P298" s="40">
        <v>82841211</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f>ROUND((M299*$E$8/1000),0)</f>
        <v>55840226</v>
      </c>
      <c r="O299" s="40">
        <v>734824</v>
      </c>
      <c r="P299" s="40">
        <v>56575050</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2000000</v>
      </c>
      <c r="N301" s="40">
        <f>ROUND((M301*$E$8/1000),0)</f>
        <v>42954020</v>
      </c>
      <c r="O301" s="40">
        <v>281079</v>
      </c>
      <c r="P301" s="40">
        <v>43235099</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f>ROUND((M302*$I$8/1000),0)</f>
        <v>83020327</v>
      </c>
      <c r="O302" s="40">
        <v>478166</v>
      </c>
      <c r="P302" s="40">
        <v>83498493</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v>3636364</v>
      </c>
      <c r="N304" s="40">
        <f>ROUND((M304*$E$8/1000),0)</f>
        <v>78098226</v>
      </c>
      <c r="O304" s="40">
        <v>933990</v>
      </c>
      <c r="P304" s="40">
        <v>79032216</v>
      </c>
    </row>
    <row r="305" spans="1:17" s="32" customFormat="1" ht="10.5">
      <c r="A305" s="32">
        <v>90269000</v>
      </c>
      <c r="B305" s="33" t="s">
        <v>75</v>
      </c>
      <c r="C305" s="32" t="s">
        <v>271</v>
      </c>
      <c r="D305" s="46">
        <v>438</v>
      </c>
      <c r="E305" s="35">
        <v>38666</v>
      </c>
      <c r="F305" s="34" t="s">
        <v>37</v>
      </c>
      <c r="G305" s="37">
        <v>2000</v>
      </c>
      <c r="H305" s="34"/>
      <c r="I305" s="38"/>
      <c r="J305" s="36" t="s">
        <v>68</v>
      </c>
      <c r="K305" s="38">
        <v>10</v>
      </c>
      <c r="L305" s="40"/>
      <c r="M305" s="40"/>
      <c r="N305" s="40"/>
      <c r="O305" s="40"/>
      <c r="P305" s="40"/>
    </row>
    <row r="306" spans="1:17" s="32" customFormat="1" ht="10.5">
      <c r="A306" s="32">
        <v>90269000</v>
      </c>
      <c r="B306" s="33" t="s">
        <v>75</v>
      </c>
      <c r="C306" s="32" t="s">
        <v>272</v>
      </c>
      <c r="D306" s="46" t="s">
        <v>143</v>
      </c>
      <c r="E306" s="35">
        <v>38666</v>
      </c>
      <c r="F306" s="34" t="s">
        <v>37</v>
      </c>
      <c r="G306" s="37">
        <v>2000</v>
      </c>
      <c r="H306" s="34" t="s">
        <v>92</v>
      </c>
      <c r="I306" s="38">
        <v>4.5</v>
      </c>
      <c r="J306" s="36" t="s">
        <v>68</v>
      </c>
      <c r="K306" s="38">
        <v>8</v>
      </c>
      <c r="L306" s="40"/>
      <c r="M306" s="40"/>
      <c r="N306" s="40"/>
      <c r="O306" s="40"/>
      <c r="P306" s="40"/>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2200000</v>
      </c>
      <c r="N308" s="40">
        <f>ROUND((M308*$E$8/1000),0)</f>
        <v>47249422</v>
      </c>
      <c r="O308" s="40">
        <v>646994</v>
      </c>
      <c r="P308" s="40">
        <v>47896416</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800000</v>
      </c>
      <c r="N310" s="40">
        <f>ROUND((M310*$E$8/1000),0)</f>
        <v>17181608</v>
      </c>
      <c r="O310" s="40">
        <v>210765</v>
      </c>
      <c r="P310" s="40">
        <v>17392373</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f>ROUND((M315*$E$8/1000),0)</f>
        <v>85908040</v>
      </c>
      <c r="O315" s="40">
        <v>1354914</v>
      </c>
      <c r="P315" s="40">
        <v>87262954</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f>ROUND((M316*$E$8/1000),0)</f>
        <v>96646545</v>
      </c>
      <c r="O316" s="40">
        <v>315996</v>
      </c>
      <c r="P316" s="40">
        <v>96962541</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f>ROUND((M317*$E$8/1000),0)</f>
        <v>32215515</v>
      </c>
      <c r="O317" s="40">
        <v>102788</v>
      </c>
      <c r="P317" s="40">
        <v>32318303</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f>ROUND((M321*$E$8/1000),0)</f>
        <v>32215515</v>
      </c>
      <c r="O321" s="40">
        <v>793656</v>
      </c>
      <c r="P321" s="40">
        <v>33009171</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f>ROUND((M322/1000),0)</f>
        <v>30000000</v>
      </c>
      <c r="O322" s="40">
        <v>492717</v>
      </c>
      <c r="P322" s="40">
        <v>30492717</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2400000</v>
      </c>
      <c r="N327" s="40">
        <f>ROUND((M327*$E$8/1000),0)</f>
        <v>51544824</v>
      </c>
      <c r="O327" s="40">
        <v>342134.15</v>
      </c>
      <c r="P327" s="40">
        <v>51886958.149999999</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566429</v>
      </c>
      <c r="N330" s="40">
        <f>ROUND((M330*$E$8/1000),0)</f>
        <v>12165201</v>
      </c>
      <c r="O330" s="40">
        <v>298971</v>
      </c>
      <c r="P330" s="40">
        <v>12464172</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f>ROUND((M332/1000),0)</f>
        <v>27490000</v>
      </c>
      <c r="O332" s="40">
        <v>92023</v>
      </c>
      <c r="P332" s="40">
        <v>27582023</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f>ROUND((M333*$E$8/1000),0)</f>
        <v>53692525</v>
      </c>
      <c r="O333" s="40">
        <v>96934</v>
      </c>
      <c r="P333" s="40">
        <v>53789459</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f>ROUND((M335*$E$8/1000),0)</f>
        <v>42954020</v>
      </c>
      <c r="O335" s="40">
        <v>84481</v>
      </c>
      <c r="P335" s="40">
        <v>43038501</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1263158</v>
      </c>
      <c r="N338" s="40">
        <f>ROUND((M338*$E$8/1000),0)</f>
        <v>27128857</v>
      </c>
      <c r="O338" s="40">
        <v>145607</v>
      </c>
      <c r="P338" s="40">
        <v>27274464</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f>ROUND((M340*$E$8/1000),0)</f>
        <v>85908040</v>
      </c>
      <c r="O340" s="40">
        <v>1478008</v>
      </c>
      <c r="P340" s="40">
        <v>87386048</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f>ROUND((M342*$E$8/1000),0)</f>
        <v>51544824</v>
      </c>
      <c r="O342" s="40">
        <v>185290</v>
      </c>
      <c r="P342" s="40">
        <v>51730114</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f>ROUND((M344/1000),0)</f>
        <v>13000000</v>
      </c>
      <c r="O344" s="40">
        <v>42315</v>
      </c>
      <c r="P344" s="40">
        <v>13042315</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4234359</v>
      </c>
      <c r="N347" s="40">
        <f>ROUND((M347*$E$8/1000),0)</f>
        <v>90941371</v>
      </c>
      <c r="O347" s="40">
        <v>1267001</v>
      </c>
      <c r="P347" s="40">
        <v>92208372</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f>ROUND((M348*$E$8/1000),0)</f>
        <v>22842509</v>
      </c>
      <c r="O348" s="40">
        <v>39988</v>
      </c>
      <c r="P348" s="40">
        <v>22882497</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f>ROUND((M349*$E$8/1000),0)</f>
        <v>2355</v>
      </c>
      <c r="O349" s="40">
        <v>4</v>
      </c>
      <c r="P349" s="40">
        <v>2359</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f>ROUND((M351*$E$8/1000),0)</f>
        <v>42954020</v>
      </c>
      <c r="O351" s="40">
        <v>325607</v>
      </c>
      <c r="P351" s="40">
        <v>43279627</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f>ROUND((M357*$E$8/1000),0)</f>
        <v>85908040</v>
      </c>
      <c r="O357" s="40">
        <v>150547</v>
      </c>
      <c r="P357" s="40">
        <v>86058587</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f>ROUND((M359*$E$8/1000),0)</f>
        <v>75169535</v>
      </c>
      <c r="O359" s="40">
        <v>1289503</v>
      </c>
      <c r="P359" s="40">
        <v>76459038</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f>ROUND((M360*$E$8/1000),0)</f>
        <v>32215515</v>
      </c>
      <c r="O360" s="40">
        <v>254502</v>
      </c>
      <c r="P360" s="40">
        <v>32470017</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f>ROUND((M362*$E$8/1000),0)</f>
        <v>23624711</v>
      </c>
      <c r="O362" s="40">
        <v>171628</v>
      </c>
      <c r="P362" s="40">
        <v>23796339</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2416666</v>
      </c>
      <c r="N363" s="40">
        <f>ROUND((M363*$E$8/1000),0)</f>
        <v>51902760</v>
      </c>
      <c r="O363" s="40">
        <v>514553</v>
      </c>
      <c r="P363" s="40">
        <v>52417313</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f>ROUND((M365*$E$8/1000),0)</f>
        <v>85908040</v>
      </c>
      <c r="O365" s="40">
        <v>639549</v>
      </c>
      <c r="P365" s="40">
        <v>86547589</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f>ROUND((M368*$E$8/1000),0)</f>
        <v>107385050</v>
      </c>
      <c r="O368" s="40">
        <v>433745</v>
      </c>
      <c r="P368" s="40">
        <v>107818795</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1020000</v>
      </c>
      <c r="N370" s="40">
        <f>ROUND((M370*$E$8/1000),0)</f>
        <v>21906550</v>
      </c>
      <c r="O370" s="40">
        <v>238448</v>
      </c>
      <c r="P370" s="40">
        <v>22144998</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f>ROUND((M375*$E$8/1000),0)</f>
        <v>47249422</v>
      </c>
      <c r="O375" s="40">
        <v>0</v>
      </c>
      <c r="P375" s="40">
        <v>47249422</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f>ROUND((M377*$E$8/1000),0)</f>
        <v>107385050</v>
      </c>
      <c r="O377" s="40">
        <v>842205</v>
      </c>
      <c r="P377" s="40">
        <v>108227255</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1714641.87</v>
      </c>
      <c r="N379" s="40">
        <f>ROUND((M379*$E$8/1000),0)</f>
        <v>36825381</v>
      </c>
      <c r="O379" s="40">
        <v>473316</v>
      </c>
      <c r="P379" s="40">
        <v>37298697</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571.54999999999995</v>
      </c>
      <c r="N380" s="40">
        <f>ROUND((M380*$E$8/1000),0)</f>
        <v>12275</v>
      </c>
      <c r="O380" s="40">
        <v>158</v>
      </c>
      <c r="P380" s="40">
        <v>12433</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f>ROUND((M382*$E$8/1000),0)</f>
        <v>128862060</v>
      </c>
      <c r="O382" s="40">
        <v>1860401</v>
      </c>
      <c r="P382" s="40">
        <v>130722461</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f>ROUND((M384*$E$8/1000),0)</f>
        <v>289939635</v>
      </c>
      <c r="O384" s="40">
        <v>1524278</v>
      </c>
      <c r="P384" s="40">
        <v>291463913</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f>ROUND((M388*$E$8/1000),0)</f>
        <v>64431030</v>
      </c>
      <c r="O388" s="40">
        <v>649587.201</v>
      </c>
      <c r="P388" s="40">
        <v>65080617.200999998</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f>ROUND((M391/1000),0)</f>
        <v>60000000</v>
      </c>
      <c r="O391" s="40">
        <v>162365</v>
      </c>
      <c r="P391" s="40">
        <v>60162365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f>ROUND((M392*$E$8/1000),0)</f>
        <v>25001673</v>
      </c>
      <c r="O392" s="40">
        <v>37257</v>
      </c>
      <c r="P392" s="40">
        <v>25038930</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f>ROUND((M393*$E$8/1000),0)</f>
        <v>4170</v>
      </c>
      <c r="O393" s="40">
        <v>7</v>
      </c>
      <c r="P393" s="40">
        <v>4177</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f>ROUND((M395*$E$8/1000),0)</f>
        <v>89129592</v>
      </c>
      <c r="O395" s="40">
        <v>1287271</v>
      </c>
      <c r="P395" s="40">
        <v>90416863</v>
      </c>
    </row>
    <row r="396" spans="1:16" s="32" customFormat="1" ht="10.5">
      <c r="A396" s="32">
        <v>96439000</v>
      </c>
      <c r="B396" s="33" t="s">
        <v>168</v>
      </c>
      <c r="C396" s="32" t="s">
        <v>188</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324</v>
      </c>
      <c r="D397" s="46" t="s">
        <v>143</v>
      </c>
      <c r="E397" s="35">
        <v>39132</v>
      </c>
      <c r="F397" s="34" t="s">
        <v>37</v>
      </c>
      <c r="G397" s="37">
        <v>6000</v>
      </c>
      <c r="H397" s="34" t="s">
        <v>56</v>
      </c>
      <c r="I397" s="38">
        <v>2.6</v>
      </c>
      <c r="J397" s="36" t="s">
        <v>81</v>
      </c>
      <c r="K397" s="38">
        <v>5</v>
      </c>
      <c r="L397" s="40">
        <v>6000000</v>
      </c>
      <c r="M397" s="40">
        <v>715000</v>
      </c>
      <c r="N397" s="40">
        <f>ROUND((M397*$E$8/1000),0)</f>
        <v>15356062</v>
      </c>
      <c r="O397" s="40">
        <v>166569</v>
      </c>
      <c r="P397" s="40">
        <v>15522631</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2118421</v>
      </c>
      <c r="N399" s="40">
        <f>ROUND((M399*$E$8/1000),0)</f>
        <v>45497349</v>
      </c>
      <c r="O399" s="40">
        <v>584780</v>
      </c>
      <c r="P399" s="40">
        <v>46082129</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15000000000</v>
      </c>
      <c r="N403" s="40">
        <f>ROUND((M403/1000),0)</f>
        <v>15000000</v>
      </c>
      <c r="O403" s="40">
        <v>317398</v>
      </c>
      <c r="P403" s="40">
        <v>15317398</v>
      </c>
    </row>
    <row r="404" spans="1:16" s="32" customFormat="1" ht="10.5">
      <c r="A404" s="32">
        <v>96505760</v>
      </c>
      <c r="B404" s="33" t="s">
        <v>35</v>
      </c>
      <c r="C404" s="32" t="s">
        <v>328</v>
      </c>
      <c r="D404" s="46">
        <v>499</v>
      </c>
      <c r="E404" s="35">
        <v>39182</v>
      </c>
      <c r="F404" s="34" t="s">
        <v>37</v>
      </c>
      <c r="G404" s="37">
        <v>6000</v>
      </c>
      <c r="H404" s="34"/>
      <c r="I404" s="38"/>
      <c r="J404" s="36" t="s">
        <v>329</v>
      </c>
      <c r="K404" s="38">
        <v>30</v>
      </c>
      <c r="L404" s="40"/>
      <c r="M404" s="40"/>
      <c r="N404" s="40"/>
      <c r="O404" s="40"/>
      <c r="P404" s="40"/>
    </row>
    <row r="405" spans="1:16" s="32" customFormat="1" ht="10.5">
      <c r="A405" s="32">
        <v>96505760</v>
      </c>
      <c r="B405" s="33" t="s">
        <v>35</v>
      </c>
      <c r="C405" s="32" t="s">
        <v>330</v>
      </c>
      <c r="D405" s="46" t="s">
        <v>143</v>
      </c>
      <c r="E405" s="35">
        <v>39209</v>
      </c>
      <c r="F405" s="34" t="s">
        <v>37</v>
      </c>
      <c r="G405" s="37">
        <v>6000</v>
      </c>
      <c r="H405" s="34" t="s">
        <v>51</v>
      </c>
      <c r="I405" s="38">
        <v>3.4</v>
      </c>
      <c r="J405" s="36" t="s">
        <v>329</v>
      </c>
      <c r="K405" s="38">
        <v>21</v>
      </c>
      <c r="L405" s="40">
        <v>6000000</v>
      </c>
      <c r="M405" s="40">
        <v>6000000</v>
      </c>
      <c r="N405" s="40">
        <f>ROUND((M405*$E$8/1000),0)</f>
        <v>128862060</v>
      </c>
      <c r="O405" s="40">
        <v>1074110</v>
      </c>
      <c r="P405" s="40">
        <v>129936170</v>
      </c>
    </row>
    <row r="406" spans="1:16" s="32" customFormat="1" ht="10.5">
      <c r="A406" s="32">
        <v>96505760</v>
      </c>
      <c r="B406" s="33" t="s">
        <v>35</v>
      </c>
      <c r="C406" s="32" t="s">
        <v>328</v>
      </c>
      <c r="D406" s="46">
        <v>500</v>
      </c>
      <c r="E406" s="35">
        <v>39182</v>
      </c>
      <c r="F406" s="34" t="s">
        <v>37</v>
      </c>
      <c r="G406" s="37">
        <v>6000</v>
      </c>
      <c r="H406" s="34"/>
      <c r="I406" s="38"/>
      <c r="J406" s="36" t="s">
        <v>329</v>
      </c>
      <c r="K406" s="38">
        <v>10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56</v>
      </c>
      <c r="I407" s="38">
        <v>3.2</v>
      </c>
      <c r="J407" s="36" t="s">
        <v>329</v>
      </c>
      <c r="K407" s="38">
        <v>6</v>
      </c>
      <c r="L407" s="40">
        <v>3000000</v>
      </c>
      <c r="M407" s="40">
        <v>3000000</v>
      </c>
      <c r="N407" s="40">
        <f>ROUND((M407*$E$8/1000),0)</f>
        <v>64431030</v>
      </c>
      <c r="O407" s="40">
        <v>505707</v>
      </c>
      <c r="P407" s="40">
        <v>64936737</v>
      </c>
    </row>
    <row r="408" spans="1:16" s="32" customFormat="1" ht="10.5">
      <c r="A408" s="32">
        <v>76030156</v>
      </c>
      <c r="B408" s="33">
        <v>6</v>
      </c>
      <c r="C408" s="32" t="s">
        <v>331</v>
      </c>
      <c r="D408" s="46">
        <v>502</v>
      </c>
      <c r="E408" s="35">
        <v>39259</v>
      </c>
      <c r="F408" s="34" t="s">
        <v>37</v>
      </c>
      <c r="G408" s="37">
        <v>3750</v>
      </c>
      <c r="H408" s="34"/>
      <c r="I408" s="38"/>
      <c r="J408" s="36" t="s">
        <v>329</v>
      </c>
      <c r="K408" s="38">
        <v>21</v>
      </c>
      <c r="L408" s="40"/>
      <c r="M408" s="40"/>
      <c r="N408" s="40"/>
      <c r="O408" s="40"/>
      <c r="P408" s="40"/>
    </row>
    <row r="409" spans="1:16" s="32" customFormat="1" ht="10.5">
      <c r="A409" s="32">
        <v>76030156</v>
      </c>
      <c r="B409" s="33">
        <v>6</v>
      </c>
      <c r="C409" s="32" t="s">
        <v>332</v>
      </c>
      <c r="D409" s="46" t="s">
        <v>143</v>
      </c>
      <c r="E409" s="35">
        <v>39259</v>
      </c>
      <c r="F409" s="34" t="s">
        <v>37</v>
      </c>
      <c r="G409" s="37">
        <v>3750</v>
      </c>
      <c r="H409" s="34" t="s">
        <v>46</v>
      </c>
      <c r="I409" s="38">
        <v>4</v>
      </c>
      <c r="J409" s="36" t="s">
        <v>68</v>
      </c>
      <c r="K409" s="38">
        <v>21</v>
      </c>
      <c r="L409" s="40">
        <v>2500000</v>
      </c>
      <c r="M409" s="40">
        <v>2500000</v>
      </c>
      <c r="N409" s="40">
        <f>ROUND((M409*$E$8/1000),0)</f>
        <v>53692525</v>
      </c>
      <c r="O409" s="40">
        <v>448634</v>
      </c>
      <c r="P409" s="40">
        <v>54141159</v>
      </c>
    </row>
    <row r="410" spans="1:16" s="32" customFormat="1" ht="10.5">
      <c r="A410" s="32">
        <v>76030156</v>
      </c>
      <c r="B410" s="33">
        <v>6</v>
      </c>
      <c r="C410" s="32" t="s">
        <v>331</v>
      </c>
      <c r="D410" s="46">
        <v>503</v>
      </c>
      <c r="E410" s="35">
        <v>39259</v>
      </c>
      <c r="F410" s="34" t="s">
        <v>37</v>
      </c>
      <c r="G410" s="37">
        <v>1500</v>
      </c>
      <c r="H410" s="34"/>
      <c r="I410" s="38"/>
      <c r="J410" s="36" t="s">
        <v>329</v>
      </c>
      <c r="K410" s="38">
        <v>10</v>
      </c>
      <c r="L410" s="40"/>
      <c r="M410" s="40"/>
      <c r="N410" s="40"/>
      <c r="O410" s="40"/>
      <c r="P410" s="40"/>
    </row>
    <row r="411" spans="1:16" s="32" customFormat="1" ht="10.5">
      <c r="A411" s="32">
        <v>76030156</v>
      </c>
      <c r="B411" s="33">
        <v>6</v>
      </c>
      <c r="C411" s="32" t="s">
        <v>332</v>
      </c>
      <c r="D411" s="46" t="s">
        <v>143</v>
      </c>
      <c r="E411" s="35">
        <v>39259</v>
      </c>
      <c r="F411" s="34" t="s">
        <v>37</v>
      </c>
      <c r="G411" s="37">
        <v>1500</v>
      </c>
      <c r="H411" s="34" t="s">
        <v>90</v>
      </c>
      <c r="I411" s="38">
        <v>3.4</v>
      </c>
      <c r="J411" s="36" t="s">
        <v>68</v>
      </c>
      <c r="K411" s="38">
        <v>5</v>
      </c>
      <c r="L411" s="40">
        <v>1250000</v>
      </c>
      <c r="M411" s="40">
        <v>1250000</v>
      </c>
      <c r="N411" s="40">
        <f>ROUND((M411*$E$8/1000),0)</f>
        <v>26846263</v>
      </c>
      <c r="O411" s="40">
        <v>190948</v>
      </c>
      <c r="P411" s="40">
        <v>27037211</v>
      </c>
    </row>
    <row r="412" spans="1:16" s="32" customFormat="1" ht="10.5">
      <c r="A412" s="32">
        <v>93281000</v>
      </c>
      <c r="B412" s="33" t="s">
        <v>75</v>
      </c>
      <c r="C412" s="32" t="s">
        <v>333</v>
      </c>
      <c r="D412" s="46">
        <v>504</v>
      </c>
      <c r="E412" s="35">
        <v>39272</v>
      </c>
      <c r="F412" s="34" t="s">
        <v>37</v>
      </c>
      <c r="G412" s="37">
        <v>2000</v>
      </c>
      <c r="H412" s="34"/>
      <c r="I412" s="38"/>
      <c r="J412" s="36" t="s">
        <v>68</v>
      </c>
      <c r="K412" s="38">
        <v>10</v>
      </c>
      <c r="L412" s="40"/>
      <c r="M412" s="40"/>
      <c r="N412" s="40"/>
      <c r="O412" s="40"/>
      <c r="P412" s="40"/>
    </row>
    <row r="413" spans="1:16" s="32" customFormat="1" ht="10.5">
      <c r="A413" s="32">
        <v>93281000</v>
      </c>
      <c r="B413" s="33" t="s">
        <v>75</v>
      </c>
      <c r="C413" s="32" t="s">
        <v>334</v>
      </c>
      <c r="D413" s="46" t="s">
        <v>143</v>
      </c>
      <c r="E413" s="35">
        <v>39290</v>
      </c>
      <c r="F413" s="34" t="s">
        <v>37</v>
      </c>
      <c r="G413" s="37">
        <v>1500</v>
      </c>
      <c r="H413" s="34" t="s">
        <v>46</v>
      </c>
      <c r="I413" s="38">
        <v>3.8</v>
      </c>
      <c r="J413" s="36" t="s">
        <v>68</v>
      </c>
      <c r="K413" s="38">
        <v>10</v>
      </c>
      <c r="L413" s="40">
        <v>1500000</v>
      </c>
      <c r="M413" s="40">
        <v>1500000</v>
      </c>
      <c r="N413" s="40">
        <f>ROUND((M413*$E$8/1000),0)</f>
        <v>32215515</v>
      </c>
      <c r="O413" s="40">
        <v>210833</v>
      </c>
      <c r="P413" s="40">
        <v>32426348</v>
      </c>
    </row>
    <row r="414" spans="1:16" s="32" customFormat="1" ht="10.5">
      <c r="A414" s="32">
        <v>93281000</v>
      </c>
      <c r="B414" s="33" t="s">
        <v>75</v>
      </c>
      <c r="C414" s="32" t="s">
        <v>335</v>
      </c>
      <c r="D414" s="46" t="s">
        <v>152</v>
      </c>
      <c r="E414" s="35">
        <v>39547</v>
      </c>
      <c r="F414" s="34" t="s">
        <v>37</v>
      </c>
      <c r="G414" s="37">
        <v>500</v>
      </c>
      <c r="H414" s="34" t="s">
        <v>71</v>
      </c>
      <c r="I414" s="38">
        <v>3.1</v>
      </c>
      <c r="J414" s="36" t="s">
        <v>68</v>
      </c>
      <c r="K414" s="38">
        <v>9</v>
      </c>
      <c r="L414" s="40">
        <v>500000</v>
      </c>
      <c r="M414" s="40">
        <v>500000</v>
      </c>
      <c r="N414" s="40">
        <f>ROUND((M414*$E$8/1000),0)</f>
        <v>10738505</v>
      </c>
      <c r="O414" s="40">
        <v>113739</v>
      </c>
      <c r="P414" s="40">
        <v>10852244</v>
      </c>
    </row>
    <row r="415" spans="1:16" s="32" customFormat="1" ht="10.5">
      <c r="A415" s="32">
        <v>93281000</v>
      </c>
      <c r="B415" s="33" t="s">
        <v>75</v>
      </c>
      <c r="C415" s="32" t="s">
        <v>333</v>
      </c>
      <c r="D415" s="46">
        <v>505</v>
      </c>
      <c r="E415" s="35">
        <v>39272</v>
      </c>
      <c r="F415" s="34" t="s">
        <v>37</v>
      </c>
      <c r="G415" s="37">
        <v>2000</v>
      </c>
      <c r="H415" s="34"/>
      <c r="I415" s="38"/>
      <c r="J415" s="36" t="s">
        <v>68</v>
      </c>
      <c r="K415" s="38">
        <v>30</v>
      </c>
      <c r="L415" s="40"/>
      <c r="M415" s="40"/>
      <c r="N415" s="40"/>
      <c r="O415" s="40"/>
      <c r="P415" s="40"/>
    </row>
    <row r="416" spans="1:16" s="32" customFormat="1" ht="10.5">
      <c r="A416" s="32">
        <v>93281000</v>
      </c>
      <c r="B416" s="33" t="s">
        <v>75</v>
      </c>
      <c r="C416" s="32" t="s">
        <v>334</v>
      </c>
      <c r="D416" s="46" t="s">
        <v>143</v>
      </c>
      <c r="E416" s="35">
        <v>39547</v>
      </c>
      <c r="F416" s="34" t="s">
        <v>37</v>
      </c>
      <c r="G416" s="37">
        <v>500</v>
      </c>
      <c r="H416" s="34" t="s">
        <v>72</v>
      </c>
      <c r="I416" s="38">
        <v>3.1</v>
      </c>
      <c r="J416" s="36" t="s">
        <v>68</v>
      </c>
      <c r="K416" s="38">
        <v>10</v>
      </c>
      <c r="L416" s="40">
        <v>500000</v>
      </c>
      <c r="M416" s="40">
        <v>500000</v>
      </c>
      <c r="N416" s="40">
        <f>ROUND((M416*$E$8/1000),0)</f>
        <v>10738505</v>
      </c>
      <c r="O416" s="40">
        <v>113739</v>
      </c>
      <c r="P416" s="40">
        <v>10852244</v>
      </c>
    </row>
    <row r="417" spans="1:16" s="32" customFormat="1" ht="10.5">
      <c r="A417" s="32">
        <v>76022072</v>
      </c>
      <c r="B417" s="33" t="s">
        <v>106</v>
      </c>
      <c r="C417" s="32" t="s">
        <v>336</v>
      </c>
      <c r="D417" s="46">
        <v>506</v>
      </c>
      <c r="E417" s="35">
        <v>39272</v>
      </c>
      <c r="F417" s="34" t="s">
        <v>37</v>
      </c>
      <c r="G417" s="37">
        <v>4600</v>
      </c>
      <c r="H417" s="34"/>
      <c r="I417" s="38"/>
      <c r="J417" s="36" t="s">
        <v>320</v>
      </c>
      <c r="K417" s="38">
        <v>30</v>
      </c>
      <c r="L417" s="40"/>
      <c r="M417" s="40"/>
      <c r="N417" s="40"/>
      <c r="O417" s="40"/>
      <c r="P417" s="40"/>
    </row>
    <row r="418" spans="1:16" s="32" customFormat="1" ht="10.5">
      <c r="A418" s="32">
        <v>76022072</v>
      </c>
      <c r="B418" s="33" t="s">
        <v>106</v>
      </c>
      <c r="C418" s="32" t="s">
        <v>337</v>
      </c>
      <c r="D418" s="46" t="s">
        <v>143</v>
      </c>
      <c r="E418" s="35">
        <v>39274</v>
      </c>
      <c r="F418" s="34" t="s">
        <v>37</v>
      </c>
      <c r="G418" s="37">
        <v>4600</v>
      </c>
      <c r="H418" s="34" t="s">
        <v>46</v>
      </c>
      <c r="I418" s="38">
        <v>3.8</v>
      </c>
      <c r="J418" s="36" t="s">
        <v>320</v>
      </c>
      <c r="K418" s="38">
        <v>21</v>
      </c>
      <c r="L418" s="40">
        <v>4600000</v>
      </c>
      <c r="M418" s="40">
        <v>0</v>
      </c>
      <c r="N418" s="40">
        <f>ROUND((M418*$E$8/1000),0)</f>
        <v>0</v>
      </c>
      <c r="O418" s="40"/>
      <c r="P418" s="40"/>
    </row>
    <row r="419" spans="1:16" s="32" customFormat="1" ht="10.5">
      <c r="A419" s="32">
        <v>96604380</v>
      </c>
      <c r="B419" s="33" t="s">
        <v>96</v>
      </c>
      <c r="C419" s="32" t="s">
        <v>338</v>
      </c>
      <c r="D419" s="46">
        <v>507</v>
      </c>
      <c r="E419" s="35">
        <v>39293</v>
      </c>
      <c r="F419" s="34" t="s">
        <v>37</v>
      </c>
      <c r="G419" s="37">
        <v>1500</v>
      </c>
      <c r="H419" s="34"/>
      <c r="I419" s="38"/>
      <c r="J419" s="36" t="s">
        <v>329</v>
      </c>
      <c r="K419" s="38">
        <v>25</v>
      </c>
      <c r="L419" s="40"/>
      <c r="M419" s="40"/>
      <c r="N419" s="40"/>
      <c r="O419" s="40"/>
      <c r="P419" s="40"/>
    </row>
    <row r="420" spans="1:16" s="32" customFormat="1" ht="10.5">
      <c r="A420" s="32">
        <v>96604380</v>
      </c>
      <c r="B420" s="33" t="s">
        <v>96</v>
      </c>
      <c r="C420" s="32" t="s">
        <v>184</v>
      </c>
      <c r="D420" s="46" t="s">
        <v>143</v>
      </c>
      <c r="E420" s="35">
        <v>39293</v>
      </c>
      <c r="F420" s="34" t="s">
        <v>37</v>
      </c>
      <c r="G420" s="37">
        <v>500</v>
      </c>
      <c r="H420" s="34" t="s">
        <v>56</v>
      </c>
      <c r="I420" s="38">
        <v>3.8</v>
      </c>
      <c r="J420" s="36" t="s">
        <v>329</v>
      </c>
      <c r="K420" s="38">
        <v>21</v>
      </c>
      <c r="L420" s="40">
        <v>500000</v>
      </c>
      <c r="M420" s="40">
        <v>500000</v>
      </c>
      <c r="N420" s="40">
        <f>ROUND((M420*$E$8/1000),0)</f>
        <v>10738505</v>
      </c>
      <c r="O420" s="40">
        <v>53309</v>
      </c>
      <c r="P420" s="40">
        <v>10791814</v>
      </c>
    </row>
    <row r="421" spans="1:16" s="32" customFormat="1" ht="10.5">
      <c r="A421" s="32">
        <v>96667560</v>
      </c>
      <c r="B421" s="33" t="s">
        <v>106</v>
      </c>
      <c r="C421" s="32" t="s">
        <v>339</v>
      </c>
      <c r="D421" s="46">
        <v>509</v>
      </c>
      <c r="E421" s="35">
        <v>39302</v>
      </c>
      <c r="F421" s="34" t="s">
        <v>171</v>
      </c>
      <c r="G421" s="37">
        <v>20000000</v>
      </c>
      <c r="H421" s="34"/>
      <c r="I421" s="38"/>
      <c r="J421" s="36" t="s">
        <v>320</v>
      </c>
      <c r="K421" s="38">
        <v>10</v>
      </c>
      <c r="L421" s="40"/>
      <c r="M421" s="40"/>
      <c r="N421" s="40"/>
      <c r="O421" s="40"/>
      <c r="P421" s="40"/>
    </row>
    <row r="422" spans="1:16" s="32" customFormat="1" ht="10.5">
      <c r="A422" s="32">
        <v>96667560</v>
      </c>
      <c r="B422" s="33" t="s">
        <v>106</v>
      </c>
      <c r="C422" s="32" t="s">
        <v>340</v>
      </c>
      <c r="D422" s="46" t="s">
        <v>143</v>
      </c>
      <c r="E422" s="35">
        <v>39366</v>
      </c>
      <c r="F422" s="34" t="s">
        <v>171</v>
      </c>
      <c r="G422" s="37">
        <v>20000000</v>
      </c>
      <c r="H422" s="34" t="s">
        <v>46</v>
      </c>
      <c r="I422" s="38">
        <v>6.9</v>
      </c>
      <c r="J422" s="36" t="s">
        <v>320</v>
      </c>
      <c r="K422" s="38">
        <v>5</v>
      </c>
      <c r="L422" s="40">
        <v>20000000000</v>
      </c>
      <c r="M422" s="40">
        <v>20000000000</v>
      </c>
      <c r="N422" s="40">
        <f>ROUND((M422/1000),0)</f>
        <v>20000000</v>
      </c>
      <c r="O422" s="40">
        <v>452333</v>
      </c>
      <c r="P422" s="40">
        <v>20452333</v>
      </c>
    </row>
    <row r="423" spans="1:16" s="32" customFormat="1" ht="10.5">
      <c r="A423" s="32">
        <v>96874030</v>
      </c>
      <c r="B423" s="33" t="s">
        <v>75</v>
      </c>
      <c r="C423" s="32" t="s">
        <v>341</v>
      </c>
      <c r="D423" s="46">
        <v>512</v>
      </c>
      <c r="E423" s="35">
        <v>39365</v>
      </c>
      <c r="F423" s="34" t="s">
        <v>37</v>
      </c>
      <c r="G423" s="37">
        <v>7000</v>
      </c>
      <c r="H423" s="34"/>
      <c r="I423" s="38"/>
      <c r="J423" s="36" t="s">
        <v>329</v>
      </c>
      <c r="K423" s="38">
        <v>10</v>
      </c>
      <c r="L423" s="40"/>
      <c r="M423" s="40"/>
      <c r="N423" s="40"/>
      <c r="O423" s="40"/>
      <c r="P423" s="40"/>
    </row>
    <row r="424" spans="1:16" s="32" customFormat="1" ht="10.5">
      <c r="A424" s="32">
        <v>96874030</v>
      </c>
      <c r="B424" s="33" t="s">
        <v>75</v>
      </c>
      <c r="C424" s="32" t="s">
        <v>342</v>
      </c>
      <c r="D424" s="46" t="s">
        <v>143</v>
      </c>
      <c r="E424" s="35">
        <v>39378</v>
      </c>
      <c r="F424" s="34" t="s">
        <v>37</v>
      </c>
      <c r="G424" s="37">
        <v>2000</v>
      </c>
      <c r="H424" s="34" t="s">
        <v>46</v>
      </c>
      <c r="I424" s="38">
        <v>3.5</v>
      </c>
      <c r="J424" s="36" t="s">
        <v>329</v>
      </c>
      <c r="K424" s="38">
        <v>5</v>
      </c>
      <c r="L424" s="40">
        <v>2000000</v>
      </c>
      <c r="M424" s="40">
        <v>2000000</v>
      </c>
      <c r="N424" s="40">
        <f>ROUND((M424*$E$8/1000),0)</f>
        <v>42954020</v>
      </c>
      <c r="O424" s="40">
        <v>455406</v>
      </c>
      <c r="P424" s="40">
        <v>43409426</v>
      </c>
    </row>
    <row r="425" spans="1:16" s="32" customFormat="1" ht="10.5">
      <c r="A425" s="32">
        <v>96874030</v>
      </c>
      <c r="B425" s="33" t="s">
        <v>75</v>
      </c>
      <c r="C425" s="32" t="s">
        <v>342</v>
      </c>
      <c r="D425" s="46" t="s">
        <v>143</v>
      </c>
      <c r="E425" s="35">
        <v>39378</v>
      </c>
      <c r="F425" s="34" t="s">
        <v>37</v>
      </c>
      <c r="G425" s="37">
        <v>5000</v>
      </c>
      <c r="H425" s="34" t="s">
        <v>90</v>
      </c>
      <c r="I425" s="38">
        <v>3.8</v>
      </c>
      <c r="J425" s="36" t="s">
        <v>329</v>
      </c>
      <c r="K425" s="38">
        <v>10</v>
      </c>
      <c r="L425" s="40">
        <v>5000000</v>
      </c>
      <c r="M425" s="40">
        <v>5000000</v>
      </c>
      <c r="N425" s="40">
        <f>ROUND((M425*$E$8/1000),0)</f>
        <v>107385050</v>
      </c>
      <c r="O425" s="40">
        <v>1235244</v>
      </c>
      <c r="P425" s="40">
        <v>108620294</v>
      </c>
    </row>
    <row r="426" spans="1:16" s="32" customFormat="1" ht="10.5">
      <c r="A426" s="32">
        <v>96678790</v>
      </c>
      <c r="B426" s="33" t="s">
        <v>168</v>
      </c>
      <c r="C426" s="32" t="s">
        <v>343</v>
      </c>
      <c r="D426" s="46">
        <v>513</v>
      </c>
      <c r="E426" s="35">
        <v>39365</v>
      </c>
      <c r="F426" s="34" t="s">
        <v>37</v>
      </c>
      <c r="G426" s="37">
        <v>3300</v>
      </c>
      <c r="H426" s="34"/>
      <c r="I426" s="38"/>
      <c r="J426" s="36" t="s">
        <v>68</v>
      </c>
      <c r="K426" s="38">
        <v>10</v>
      </c>
      <c r="L426" s="40"/>
      <c r="M426" s="40"/>
      <c r="N426" s="40"/>
      <c r="O426" s="40"/>
      <c r="P426" s="40"/>
    </row>
    <row r="427" spans="1:16" s="32" customFormat="1" ht="10.5">
      <c r="A427" s="32">
        <v>96678790</v>
      </c>
      <c r="B427" s="33" t="s">
        <v>168</v>
      </c>
      <c r="C427" s="32" t="s">
        <v>327</v>
      </c>
      <c r="D427" s="46" t="s">
        <v>143</v>
      </c>
      <c r="E427" s="35">
        <v>39380</v>
      </c>
      <c r="F427" s="34" t="s">
        <v>171</v>
      </c>
      <c r="G427" s="37">
        <v>20000000</v>
      </c>
      <c r="H427" s="34" t="s">
        <v>64</v>
      </c>
      <c r="I427" s="38">
        <v>7</v>
      </c>
      <c r="J427" s="36" t="s">
        <v>68</v>
      </c>
      <c r="K427" s="38">
        <v>5</v>
      </c>
      <c r="L427" s="40">
        <v>20000000000</v>
      </c>
      <c r="M427" s="40">
        <v>20000000000</v>
      </c>
      <c r="N427" s="40">
        <f>ROUND((M427/1000),0)</f>
        <v>20000000</v>
      </c>
      <c r="O427" s="40">
        <v>292753</v>
      </c>
      <c r="P427" s="40">
        <v>20292753</v>
      </c>
    </row>
    <row r="428" spans="1:16" s="32" customFormat="1" ht="10.5">
      <c r="A428" s="32">
        <v>96678790</v>
      </c>
      <c r="B428" s="33" t="s">
        <v>168</v>
      </c>
      <c r="C428" s="32" t="s">
        <v>344</v>
      </c>
      <c r="D428" s="46" t="s">
        <v>152</v>
      </c>
      <c r="E428" s="35">
        <v>39380</v>
      </c>
      <c r="F428" s="34" t="s">
        <v>37</v>
      </c>
      <c r="G428" s="37">
        <v>1000</v>
      </c>
      <c r="H428" s="34" t="s">
        <v>75</v>
      </c>
      <c r="I428" s="38">
        <v>3.7</v>
      </c>
      <c r="J428" s="36" t="s">
        <v>68</v>
      </c>
      <c r="K428" s="38">
        <v>5</v>
      </c>
      <c r="L428" s="40"/>
      <c r="M428" s="40"/>
      <c r="N428" s="40"/>
      <c r="O428" s="40"/>
      <c r="P428" s="40"/>
    </row>
    <row r="429" spans="1:16" s="32" customFormat="1" ht="10.5">
      <c r="A429" s="32">
        <v>96678790</v>
      </c>
      <c r="B429" s="33" t="s">
        <v>168</v>
      </c>
      <c r="C429" s="32" t="s">
        <v>327</v>
      </c>
      <c r="D429" s="46" t="s">
        <v>162</v>
      </c>
      <c r="E429" s="35">
        <v>39436</v>
      </c>
      <c r="F429" s="34" t="s">
        <v>171</v>
      </c>
      <c r="G429" s="37">
        <v>20000000</v>
      </c>
      <c r="H429" s="34" t="s">
        <v>125</v>
      </c>
      <c r="I429" s="38">
        <v>7</v>
      </c>
      <c r="J429" s="36" t="s">
        <v>68</v>
      </c>
      <c r="K429" s="38">
        <v>5</v>
      </c>
      <c r="L429" s="40">
        <v>20000000000</v>
      </c>
      <c r="M429" s="40">
        <v>20000000000</v>
      </c>
      <c r="N429" s="40">
        <f>ROUND((M429/1000),0)</f>
        <v>20000000</v>
      </c>
      <c r="O429" s="40">
        <v>177712</v>
      </c>
      <c r="P429" s="40">
        <v>20177712</v>
      </c>
    </row>
    <row r="430" spans="1:16" s="32" customFormat="1" ht="10.5">
      <c r="A430" s="32">
        <v>96678790</v>
      </c>
      <c r="B430" s="33" t="s">
        <v>168</v>
      </c>
      <c r="C430" s="32" t="s">
        <v>326</v>
      </c>
      <c r="D430" s="46" t="s">
        <v>163</v>
      </c>
      <c r="E430" s="35">
        <v>39479</v>
      </c>
      <c r="F430" s="34" t="s">
        <v>171</v>
      </c>
      <c r="G430" s="37">
        <v>24400000</v>
      </c>
      <c r="H430" s="34" t="s">
        <v>132</v>
      </c>
      <c r="I430" s="38">
        <v>7.1</v>
      </c>
      <c r="J430" s="36" t="s">
        <v>68</v>
      </c>
      <c r="K430" s="38">
        <v>1.5</v>
      </c>
      <c r="L430" s="40">
        <v>24400000000</v>
      </c>
      <c r="M430" s="40"/>
      <c r="N430" s="40"/>
      <c r="O430" s="40"/>
      <c r="P430" s="40"/>
    </row>
    <row r="431" spans="1:16" s="32" customFormat="1" ht="10.5">
      <c r="A431" s="32">
        <v>61219000</v>
      </c>
      <c r="B431" s="33" t="s">
        <v>54</v>
      </c>
      <c r="C431" s="32" t="s">
        <v>345</v>
      </c>
      <c r="D431" s="46">
        <v>515</v>
      </c>
      <c r="E431" s="35">
        <v>39395</v>
      </c>
      <c r="F431" s="34" t="s">
        <v>37</v>
      </c>
      <c r="G431" s="37">
        <v>3850</v>
      </c>
      <c r="H431" s="34"/>
      <c r="I431" s="38"/>
      <c r="J431" s="36" t="s">
        <v>68</v>
      </c>
      <c r="K431" s="38">
        <v>30</v>
      </c>
      <c r="L431" s="40"/>
      <c r="M431" s="40"/>
      <c r="N431" s="40"/>
      <c r="O431" s="40"/>
      <c r="P431" s="40"/>
    </row>
    <row r="432" spans="1:16" s="32" customFormat="1" ht="10.5">
      <c r="A432" s="32">
        <v>61219000</v>
      </c>
      <c r="B432" s="33" t="s">
        <v>54</v>
      </c>
      <c r="C432" s="32" t="s">
        <v>346</v>
      </c>
      <c r="D432" s="46" t="s">
        <v>143</v>
      </c>
      <c r="E432" s="35">
        <v>39651</v>
      </c>
      <c r="F432" s="34" t="s">
        <v>37</v>
      </c>
      <c r="G432" s="37">
        <v>3850</v>
      </c>
      <c r="H432" s="34" t="s">
        <v>59</v>
      </c>
      <c r="I432" s="38">
        <v>4.3</v>
      </c>
      <c r="J432" s="36" t="s">
        <v>68</v>
      </c>
      <c r="K432" s="38">
        <v>12</v>
      </c>
      <c r="L432" s="40">
        <v>1000000</v>
      </c>
      <c r="M432" s="40">
        <v>1000000</v>
      </c>
      <c r="N432" s="40">
        <f>ROUND((M432*$E$8/1000),0)</f>
        <v>21477010</v>
      </c>
      <c r="O432" s="40">
        <v>40613</v>
      </c>
      <c r="P432" s="40">
        <v>21517623</v>
      </c>
    </row>
    <row r="433" spans="1:17" s="32" customFormat="1" ht="10.5">
      <c r="A433" s="32">
        <v>61219000</v>
      </c>
      <c r="B433" s="33" t="s">
        <v>54</v>
      </c>
      <c r="C433" s="32" t="s">
        <v>346</v>
      </c>
      <c r="D433" s="46" t="s">
        <v>143</v>
      </c>
      <c r="E433" s="35">
        <v>39651</v>
      </c>
      <c r="F433" s="34" t="s">
        <v>37</v>
      </c>
      <c r="G433" s="37">
        <v>3850</v>
      </c>
      <c r="H433" s="34" t="s">
        <v>60</v>
      </c>
      <c r="I433" s="38">
        <v>4.7</v>
      </c>
      <c r="J433" s="36" t="s">
        <v>68</v>
      </c>
      <c r="K433" s="38">
        <v>21</v>
      </c>
      <c r="L433" s="40">
        <v>2850000</v>
      </c>
      <c r="M433" s="40">
        <v>2850000</v>
      </c>
      <c r="N433" s="40">
        <f>ROUND((M433*$E$8/1000),0)</f>
        <v>61209479</v>
      </c>
      <c r="O433" s="40">
        <v>126392</v>
      </c>
      <c r="P433" s="40">
        <v>61335871</v>
      </c>
    </row>
    <row r="434" spans="1:17" s="32" customFormat="1" ht="10.5">
      <c r="A434" s="32">
        <v>94272000</v>
      </c>
      <c r="B434" s="33" t="s">
        <v>35</v>
      </c>
      <c r="C434" s="32" t="s">
        <v>347</v>
      </c>
      <c r="D434" s="46">
        <v>516</v>
      </c>
      <c r="E434" s="35">
        <v>39395</v>
      </c>
      <c r="F434" s="34" t="s">
        <v>66</v>
      </c>
      <c r="G434" s="37">
        <v>200000</v>
      </c>
      <c r="H434" s="34"/>
      <c r="I434" s="38"/>
      <c r="J434" s="36" t="s">
        <v>348</v>
      </c>
      <c r="K434" s="38">
        <v>10</v>
      </c>
      <c r="L434" s="40"/>
      <c r="M434" s="40"/>
      <c r="N434" s="40"/>
      <c r="O434" s="40"/>
      <c r="P434" s="40"/>
    </row>
    <row r="435" spans="1:17" s="32" customFormat="1" ht="10.5">
      <c r="A435" s="32">
        <v>94272000</v>
      </c>
      <c r="B435" s="33" t="s">
        <v>35</v>
      </c>
      <c r="C435" s="32" t="s">
        <v>349</v>
      </c>
      <c r="D435" s="46" t="s">
        <v>143</v>
      </c>
      <c r="E435" s="35">
        <v>39400</v>
      </c>
      <c r="F435" s="34" t="s">
        <v>37</v>
      </c>
      <c r="G435" s="37">
        <v>2800</v>
      </c>
      <c r="H435" s="34" t="s">
        <v>177</v>
      </c>
      <c r="I435" s="38">
        <v>3.4</v>
      </c>
      <c r="J435" s="36" t="s">
        <v>348</v>
      </c>
      <c r="K435" s="38">
        <v>7.5</v>
      </c>
      <c r="L435" s="40">
        <v>1200000</v>
      </c>
      <c r="M435" s="40">
        <v>1200000</v>
      </c>
      <c r="N435" s="40">
        <f>ROUND((M435*$E$8/1000),0)</f>
        <v>25772412</v>
      </c>
      <c r="O435" s="40">
        <v>144815</v>
      </c>
      <c r="P435" s="40">
        <v>25917227</v>
      </c>
    </row>
    <row r="436" spans="1:17" s="32" customFormat="1" ht="10.5">
      <c r="A436" s="32">
        <v>94272000</v>
      </c>
      <c r="B436" s="33" t="s">
        <v>35</v>
      </c>
      <c r="C436" s="32" t="s">
        <v>347</v>
      </c>
      <c r="D436" s="46">
        <v>517</v>
      </c>
      <c r="E436" s="35">
        <v>39395</v>
      </c>
      <c r="F436" s="34" t="s">
        <v>66</v>
      </c>
      <c r="G436" s="37">
        <v>400000</v>
      </c>
      <c r="H436" s="34"/>
      <c r="I436" s="38"/>
      <c r="J436" s="36" t="s">
        <v>348</v>
      </c>
      <c r="K436" s="38">
        <v>30</v>
      </c>
      <c r="L436" s="40"/>
      <c r="M436" s="40"/>
      <c r="N436" s="40"/>
      <c r="O436" s="40"/>
      <c r="P436" s="40"/>
    </row>
    <row r="437" spans="1:17" s="32" customFormat="1" ht="10.5">
      <c r="A437" s="32">
        <v>94272000</v>
      </c>
      <c r="B437" s="33" t="s">
        <v>35</v>
      </c>
      <c r="C437" s="32" t="s">
        <v>349</v>
      </c>
      <c r="D437" s="46" t="s">
        <v>143</v>
      </c>
      <c r="E437" s="35">
        <v>39400</v>
      </c>
      <c r="F437" s="34" t="s">
        <v>37</v>
      </c>
      <c r="G437" s="37">
        <v>5600</v>
      </c>
      <c r="H437" s="34" t="s">
        <v>176</v>
      </c>
      <c r="I437" s="38">
        <v>4.0999999999999996</v>
      </c>
      <c r="J437" s="36" t="s">
        <v>348</v>
      </c>
      <c r="K437" s="38">
        <v>21</v>
      </c>
      <c r="L437" s="40">
        <v>4400000</v>
      </c>
      <c r="M437" s="40">
        <v>4400000</v>
      </c>
      <c r="N437" s="40">
        <f>ROUND((M437*$E$8/1000),0)</f>
        <v>94498844</v>
      </c>
      <c r="O437" s="40">
        <v>639285</v>
      </c>
      <c r="P437" s="40">
        <v>95138129</v>
      </c>
    </row>
    <row r="438" spans="1:17" s="32" customFormat="1" ht="10.5">
      <c r="A438" s="32">
        <v>94272000</v>
      </c>
      <c r="B438" s="33">
        <v>9</v>
      </c>
      <c r="C438" s="32" t="s">
        <v>350</v>
      </c>
      <c r="D438" s="46" t="s">
        <v>152</v>
      </c>
      <c r="E438" s="35">
        <v>39905</v>
      </c>
      <c r="F438" s="34" t="s">
        <v>66</v>
      </c>
      <c r="G438" s="37">
        <v>196000</v>
      </c>
      <c r="H438" s="34" t="s">
        <v>202</v>
      </c>
      <c r="I438" s="38">
        <v>8</v>
      </c>
      <c r="J438" s="36" t="s">
        <v>39</v>
      </c>
      <c r="K438" s="38">
        <v>10</v>
      </c>
      <c r="L438" s="40">
        <v>196000000</v>
      </c>
      <c r="M438" s="40">
        <v>196000000</v>
      </c>
      <c r="N438" s="40">
        <f>ROUND((M438*$I$8/1000),0)</f>
        <v>94891440</v>
      </c>
      <c r="O438" s="40">
        <v>2481791</v>
      </c>
      <c r="P438" s="40">
        <v>97373231</v>
      </c>
      <c r="Q438" s="32" t="s">
        <v>69</v>
      </c>
    </row>
    <row r="439" spans="1:17" s="32" customFormat="1" ht="10.5">
      <c r="A439" s="32">
        <v>96792430</v>
      </c>
      <c r="B439" s="33" t="s">
        <v>75</v>
      </c>
      <c r="C439" s="32" t="s">
        <v>351</v>
      </c>
      <c r="D439" s="46">
        <v>520</v>
      </c>
      <c r="E439" s="35">
        <v>39430</v>
      </c>
      <c r="F439" s="34" t="s">
        <v>37</v>
      </c>
      <c r="G439" s="37">
        <v>3000</v>
      </c>
      <c r="H439" s="34"/>
      <c r="I439" s="38"/>
      <c r="J439" s="36" t="s">
        <v>329</v>
      </c>
      <c r="K439" s="38">
        <v>10</v>
      </c>
      <c r="L439" s="40"/>
      <c r="M439" s="40"/>
      <c r="N439" s="40"/>
      <c r="O439" s="40"/>
      <c r="P439" s="40"/>
    </row>
    <row r="440" spans="1:17" s="32" customFormat="1" ht="10.5">
      <c r="A440" s="32">
        <v>96792430</v>
      </c>
      <c r="B440" s="33" t="s">
        <v>75</v>
      </c>
      <c r="C440" s="32" t="s">
        <v>352</v>
      </c>
      <c r="D440" s="46" t="s">
        <v>143</v>
      </c>
      <c r="E440" s="35">
        <v>39434</v>
      </c>
      <c r="F440" s="34" t="s">
        <v>37</v>
      </c>
      <c r="G440" s="37">
        <v>1500</v>
      </c>
      <c r="H440" s="34" t="s">
        <v>56</v>
      </c>
      <c r="I440" s="38">
        <v>3</v>
      </c>
      <c r="J440" s="36" t="s">
        <v>329</v>
      </c>
      <c r="K440" s="38">
        <v>5</v>
      </c>
      <c r="L440" s="40"/>
      <c r="M440" s="40"/>
      <c r="N440" s="40"/>
      <c r="O440" s="40"/>
      <c r="P440" s="40"/>
    </row>
    <row r="441" spans="1:17" s="32" customFormat="1" ht="10.5">
      <c r="A441" s="32">
        <v>96792430</v>
      </c>
      <c r="B441" s="33" t="s">
        <v>75</v>
      </c>
      <c r="C441" s="32" t="s">
        <v>353</v>
      </c>
      <c r="D441" s="46" t="s">
        <v>152</v>
      </c>
      <c r="E441" s="35">
        <v>39832</v>
      </c>
      <c r="F441" s="34" t="s">
        <v>37</v>
      </c>
      <c r="G441" s="37">
        <v>1500</v>
      </c>
      <c r="H441" s="34" t="s">
        <v>53</v>
      </c>
      <c r="I441" s="38">
        <v>5</v>
      </c>
      <c r="J441" s="36" t="s">
        <v>68</v>
      </c>
      <c r="K441" s="38">
        <v>21</v>
      </c>
      <c r="L441" s="40"/>
      <c r="M441" s="40"/>
      <c r="N441" s="40"/>
      <c r="O441" s="40"/>
      <c r="P441" s="40"/>
    </row>
    <row r="442" spans="1:17" s="32" customFormat="1" ht="10.5">
      <c r="A442" s="32">
        <v>96792430</v>
      </c>
      <c r="B442" s="33" t="s">
        <v>75</v>
      </c>
      <c r="C442" s="32" t="s">
        <v>351</v>
      </c>
      <c r="D442" s="46">
        <v>521</v>
      </c>
      <c r="E442" s="35">
        <v>39430</v>
      </c>
      <c r="F442" s="34" t="s">
        <v>37</v>
      </c>
      <c r="G442" s="37">
        <v>3000</v>
      </c>
      <c r="H442" s="34"/>
      <c r="I442" s="38"/>
      <c r="J442" s="36" t="s">
        <v>329</v>
      </c>
      <c r="K442" s="38">
        <v>10</v>
      </c>
      <c r="L442" s="40"/>
      <c r="M442" s="40"/>
      <c r="N442" s="40"/>
      <c r="O442" s="40"/>
      <c r="P442" s="40"/>
    </row>
    <row r="443" spans="1:17" s="32" customFormat="1" ht="10.5">
      <c r="A443" s="32">
        <v>96792430</v>
      </c>
      <c r="B443" s="33" t="s">
        <v>75</v>
      </c>
      <c r="C443" s="32" t="s">
        <v>354</v>
      </c>
      <c r="D443" s="46" t="s">
        <v>143</v>
      </c>
      <c r="E443" s="35">
        <v>39434</v>
      </c>
      <c r="F443" s="34" t="s">
        <v>37</v>
      </c>
      <c r="G443" s="37">
        <v>1500</v>
      </c>
      <c r="H443" s="34" t="s">
        <v>63</v>
      </c>
      <c r="I443" s="38">
        <v>2.5</v>
      </c>
      <c r="J443" s="36" t="s">
        <v>329</v>
      </c>
      <c r="K443" s="38">
        <v>5</v>
      </c>
      <c r="L443" s="40">
        <v>1500000</v>
      </c>
      <c r="M443" s="40">
        <v>1500000</v>
      </c>
      <c r="N443" s="40">
        <f>ROUND((M443*$E$8/1000),0)</f>
        <v>32215515</v>
      </c>
      <c r="O443" s="40">
        <v>133404</v>
      </c>
      <c r="P443" s="40">
        <v>32348919</v>
      </c>
    </row>
    <row r="444" spans="1:17" s="32" customFormat="1" ht="10.5">
      <c r="A444" s="32">
        <v>96792430</v>
      </c>
      <c r="B444" s="33" t="s">
        <v>75</v>
      </c>
      <c r="C444" s="32" t="s">
        <v>355</v>
      </c>
      <c r="D444" s="46" t="s">
        <v>152</v>
      </c>
      <c r="E444" s="35">
        <v>39832</v>
      </c>
      <c r="F444" s="34" t="s">
        <v>171</v>
      </c>
      <c r="G444" s="37">
        <v>32170000</v>
      </c>
      <c r="H444" s="34" t="s">
        <v>51</v>
      </c>
      <c r="I444" s="38">
        <v>7</v>
      </c>
      <c r="J444" s="36" t="s">
        <v>68</v>
      </c>
      <c r="K444" s="38">
        <v>7</v>
      </c>
      <c r="L444" s="40">
        <v>32170000000</v>
      </c>
      <c r="M444" s="40">
        <v>32170000000</v>
      </c>
      <c r="N444" s="40">
        <f>ROUND((M444/1000),0)</f>
        <v>32170000</v>
      </c>
      <c r="O444" s="40">
        <v>92242</v>
      </c>
      <c r="P444" s="40">
        <v>32262242</v>
      </c>
    </row>
    <row r="445" spans="1:17" s="32" customFormat="1" ht="10.5">
      <c r="A445" s="32">
        <v>91081000</v>
      </c>
      <c r="B445" s="33" t="s">
        <v>96</v>
      </c>
      <c r="C445" s="32" t="s">
        <v>356</v>
      </c>
      <c r="D445" s="46">
        <v>522</v>
      </c>
      <c r="E445" s="35">
        <v>39442</v>
      </c>
      <c r="F445" s="34" t="s">
        <v>37</v>
      </c>
      <c r="G445" s="37">
        <v>10000</v>
      </c>
      <c r="H445" s="34"/>
      <c r="I445" s="38"/>
      <c r="J445" s="36" t="s">
        <v>329</v>
      </c>
      <c r="K445" s="38">
        <v>30</v>
      </c>
      <c r="L445" s="40"/>
      <c r="M445" s="40"/>
      <c r="N445" s="40"/>
      <c r="O445" s="40"/>
      <c r="P445" s="40"/>
    </row>
    <row r="446" spans="1:17" s="32" customFormat="1" ht="10.5">
      <c r="A446" s="32">
        <v>91081000</v>
      </c>
      <c r="B446" s="33">
        <v>6</v>
      </c>
      <c r="C446" s="32" t="s">
        <v>357</v>
      </c>
      <c r="D446" s="46" t="s">
        <v>143</v>
      </c>
      <c r="E446" s="35">
        <v>39793</v>
      </c>
      <c r="F446" s="34" t="s">
        <v>37</v>
      </c>
      <c r="G446" s="37">
        <v>10000</v>
      </c>
      <c r="H446" s="34" t="s">
        <v>125</v>
      </c>
      <c r="I446" s="38">
        <v>4.8</v>
      </c>
      <c r="J446" s="36" t="s">
        <v>68</v>
      </c>
      <c r="K446" s="38">
        <v>5</v>
      </c>
      <c r="L446" s="40"/>
      <c r="M446" s="40"/>
      <c r="N446" s="40"/>
      <c r="O446" s="40"/>
      <c r="P446" s="40"/>
    </row>
    <row r="447" spans="1:17" s="32" customFormat="1" ht="10.5">
      <c r="A447" s="32">
        <v>91081000</v>
      </c>
      <c r="B447" s="33">
        <v>6</v>
      </c>
      <c r="C447" s="32" t="s">
        <v>358</v>
      </c>
      <c r="D447" s="46" t="s">
        <v>143</v>
      </c>
      <c r="E447" s="35">
        <v>39793</v>
      </c>
      <c r="F447" s="34" t="s">
        <v>37</v>
      </c>
      <c r="G447" s="37">
        <v>10000</v>
      </c>
      <c r="H447" s="34" t="s">
        <v>132</v>
      </c>
      <c r="I447" s="38">
        <v>4.75</v>
      </c>
      <c r="J447" s="36" t="s">
        <v>68</v>
      </c>
      <c r="K447" s="38">
        <v>21</v>
      </c>
      <c r="L447" s="40">
        <v>10000000</v>
      </c>
      <c r="M447" s="40">
        <v>10000000</v>
      </c>
      <c r="N447" s="40">
        <f>ROUND((M447*$E$8/1000),0)</f>
        <v>214770100</v>
      </c>
      <c r="O447" s="40">
        <v>1260378</v>
      </c>
      <c r="P447" s="40">
        <v>216030478</v>
      </c>
    </row>
    <row r="448" spans="1:17" s="32" customFormat="1" ht="10.5">
      <c r="A448" s="32">
        <v>91081000</v>
      </c>
      <c r="B448" s="33">
        <v>6</v>
      </c>
      <c r="C448" s="32" t="s">
        <v>357</v>
      </c>
      <c r="D448" s="46" t="s">
        <v>143</v>
      </c>
      <c r="E448" s="35">
        <v>39793</v>
      </c>
      <c r="F448" s="34" t="s">
        <v>37</v>
      </c>
      <c r="G448" s="37">
        <v>10000</v>
      </c>
      <c r="H448" s="34" t="s">
        <v>176</v>
      </c>
      <c r="I448" s="38">
        <v>4.7</v>
      </c>
      <c r="J448" s="36" t="s">
        <v>68</v>
      </c>
      <c r="K448" s="38">
        <v>10</v>
      </c>
      <c r="L448" s="40"/>
      <c r="M448" s="40"/>
      <c r="N448" s="40"/>
      <c r="O448" s="40"/>
      <c r="P448" s="40"/>
    </row>
    <row r="449" spans="1:16" s="32" customFormat="1" ht="10.5">
      <c r="A449" s="32">
        <v>94271000</v>
      </c>
      <c r="B449" s="33" t="s">
        <v>54</v>
      </c>
      <c r="C449" s="32" t="s">
        <v>359</v>
      </c>
      <c r="D449" s="46">
        <v>525</v>
      </c>
      <c r="E449" s="35">
        <v>39507</v>
      </c>
      <c r="F449" s="34" t="s">
        <v>37</v>
      </c>
      <c r="G449" s="37">
        <v>12500</v>
      </c>
      <c r="H449" s="34"/>
      <c r="I449" s="38"/>
      <c r="J449" s="36" t="s">
        <v>39</v>
      </c>
      <c r="K449" s="38">
        <v>30</v>
      </c>
      <c r="L449" s="40"/>
      <c r="M449" s="40"/>
      <c r="N449" s="40"/>
      <c r="O449" s="40"/>
      <c r="P449" s="40"/>
    </row>
    <row r="450" spans="1:16" s="32" customFormat="1" ht="10.5">
      <c r="A450" s="32">
        <v>61808000</v>
      </c>
      <c r="B450" s="33" t="s">
        <v>83</v>
      </c>
      <c r="C450" s="32" t="s">
        <v>360</v>
      </c>
      <c r="D450" s="46">
        <v>526</v>
      </c>
      <c r="E450" s="35">
        <v>39531</v>
      </c>
      <c r="F450" s="34" t="s">
        <v>37</v>
      </c>
      <c r="G450" s="37">
        <v>2500</v>
      </c>
      <c r="H450" s="34"/>
      <c r="I450" s="38"/>
      <c r="J450" s="36" t="s">
        <v>39</v>
      </c>
      <c r="K450" s="38">
        <v>25</v>
      </c>
      <c r="L450" s="40"/>
      <c r="M450" s="40"/>
      <c r="N450" s="40"/>
      <c r="O450" s="40"/>
      <c r="P450" s="40"/>
    </row>
    <row r="451" spans="1:16" s="32" customFormat="1" ht="10.5">
      <c r="A451" s="32">
        <v>61808000</v>
      </c>
      <c r="B451" s="33" t="s">
        <v>83</v>
      </c>
      <c r="C451" s="32" t="s">
        <v>361</v>
      </c>
      <c r="D451" s="46" t="s">
        <v>143</v>
      </c>
      <c r="E451" s="35">
        <v>39546</v>
      </c>
      <c r="F451" s="34" t="s">
        <v>37</v>
      </c>
      <c r="G451" s="37">
        <v>2500</v>
      </c>
      <c r="H451" s="34" t="s">
        <v>59</v>
      </c>
      <c r="I451" s="38">
        <v>3.9</v>
      </c>
      <c r="J451" s="36" t="s">
        <v>39</v>
      </c>
      <c r="K451" s="38">
        <v>21</v>
      </c>
      <c r="L451" s="40"/>
      <c r="M451" s="40"/>
      <c r="N451" s="40"/>
      <c r="O451" s="40"/>
      <c r="P451" s="40"/>
    </row>
    <row r="452" spans="1:16" s="32" customFormat="1" ht="10.5">
      <c r="A452" s="32">
        <v>61808000</v>
      </c>
      <c r="B452" s="33" t="s">
        <v>83</v>
      </c>
      <c r="C452" s="32" t="s">
        <v>360</v>
      </c>
      <c r="D452" s="46">
        <v>527</v>
      </c>
      <c r="E452" s="35">
        <v>39531</v>
      </c>
      <c r="F452" s="34" t="s">
        <v>37</v>
      </c>
      <c r="G452" s="37">
        <v>2500</v>
      </c>
      <c r="H452" s="34"/>
      <c r="I452" s="38"/>
      <c r="J452" s="36" t="s">
        <v>39</v>
      </c>
      <c r="K452" s="38">
        <v>10</v>
      </c>
      <c r="L452" s="40"/>
      <c r="M452" s="40"/>
      <c r="N452" s="40"/>
      <c r="O452" s="40"/>
      <c r="P452" s="40"/>
    </row>
    <row r="453" spans="1:16" s="32" customFormat="1" ht="10.5">
      <c r="A453" s="32">
        <v>61808000</v>
      </c>
      <c r="B453" s="33" t="s">
        <v>83</v>
      </c>
      <c r="C453" s="32" t="s">
        <v>118</v>
      </c>
      <c r="D453" s="46" t="s">
        <v>143</v>
      </c>
      <c r="E453" s="35">
        <v>39546</v>
      </c>
      <c r="F453" s="34" t="s">
        <v>37</v>
      </c>
      <c r="G453" s="37">
        <v>2500</v>
      </c>
      <c r="H453" s="34" t="s">
        <v>53</v>
      </c>
      <c r="I453" s="38">
        <v>3</v>
      </c>
      <c r="J453" s="36" t="s">
        <v>39</v>
      </c>
      <c r="K453" s="38">
        <v>6</v>
      </c>
      <c r="L453" s="40">
        <v>2500000</v>
      </c>
      <c r="M453" s="40">
        <v>2500000</v>
      </c>
      <c r="N453" s="40">
        <f>ROUND((M453*$E$8/1000),0)</f>
        <v>53692525</v>
      </c>
      <c r="O453" s="40">
        <v>532952</v>
      </c>
      <c r="P453" s="40">
        <v>54225477</v>
      </c>
    </row>
    <row r="454" spans="1:16" s="32" customFormat="1" ht="10.5">
      <c r="A454" s="32">
        <v>96528990</v>
      </c>
      <c r="B454" s="33" t="s">
        <v>35</v>
      </c>
      <c r="C454" s="32" t="s">
        <v>362</v>
      </c>
      <c r="D454" s="46">
        <v>528</v>
      </c>
      <c r="E454" s="35">
        <v>39546</v>
      </c>
      <c r="F454" s="34" t="s">
        <v>37</v>
      </c>
      <c r="G454" s="37">
        <v>1700</v>
      </c>
      <c r="H454" s="34"/>
      <c r="I454" s="38"/>
      <c r="J454" s="36" t="s">
        <v>329</v>
      </c>
      <c r="K454" s="38">
        <v>10</v>
      </c>
      <c r="L454" s="40"/>
      <c r="M454" s="40"/>
      <c r="N454" s="40"/>
      <c r="O454" s="40"/>
      <c r="P454" s="40"/>
    </row>
    <row r="455" spans="1:16" s="32" customFormat="1" ht="10.5">
      <c r="A455" s="32">
        <v>96528990</v>
      </c>
      <c r="B455" s="33" t="s">
        <v>35</v>
      </c>
      <c r="C455" s="32" t="s">
        <v>363</v>
      </c>
      <c r="D455" s="46" t="s">
        <v>143</v>
      </c>
      <c r="E455" s="35">
        <v>39547</v>
      </c>
      <c r="F455" s="34" t="s">
        <v>37</v>
      </c>
      <c r="G455" s="37">
        <v>1700</v>
      </c>
      <c r="H455" s="34" t="s">
        <v>92</v>
      </c>
      <c r="I455" s="38">
        <v>2.75</v>
      </c>
      <c r="J455" s="36" t="s">
        <v>329</v>
      </c>
      <c r="K455" s="38">
        <v>5</v>
      </c>
      <c r="L455" s="40">
        <v>700000</v>
      </c>
      <c r="M455" s="40">
        <v>700000</v>
      </c>
      <c r="N455" s="40">
        <f>ROUND((M455*$E$8/1000),0)</f>
        <v>15033907</v>
      </c>
      <c r="O455" s="40">
        <v>310358</v>
      </c>
      <c r="P455" s="40">
        <v>15344265</v>
      </c>
    </row>
    <row r="456" spans="1:16" s="32" customFormat="1" ht="10.5">
      <c r="A456" s="32">
        <v>96528990</v>
      </c>
      <c r="B456" s="33" t="s">
        <v>35</v>
      </c>
      <c r="C456" s="32" t="s">
        <v>362</v>
      </c>
      <c r="D456" s="46">
        <v>529</v>
      </c>
      <c r="E456" s="35">
        <v>39546</v>
      </c>
      <c r="F456" s="34" t="s">
        <v>37</v>
      </c>
      <c r="G456" s="37">
        <v>1700</v>
      </c>
      <c r="H456" s="34"/>
      <c r="I456" s="38"/>
      <c r="J456" s="36" t="s">
        <v>329</v>
      </c>
      <c r="K456" s="38">
        <v>30</v>
      </c>
      <c r="L456" s="40"/>
      <c r="M456" s="40"/>
      <c r="N456" s="40"/>
      <c r="O456" s="40"/>
      <c r="P456" s="40"/>
    </row>
    <row r="457" spans="1:16" s="32" customFormat="1" ht="10.5">
      <c r="A457" s="32">
        <v>96528990</v>
      </c>
      <c r="B457" s="33" t="s">
        <v>35</v>
      </c>
      <c r="C457" s="32" t="s">
        <v>364</v>
      </c>
      <c r="D457" s="46" t="s">
        <v>143</v>
      </c>
      <c r="E457" s="35">
        <v>39547</v>
      </c>
      <c r="F457" s="34" t="s">
        <v>37</v>
      </c>
      <c r="G457" s="37">
        <v>1700</v>
      </c>
      <c r="H457" s="34" t="s">
        <v>63</v>
      </c>
      <c r="I457" s="38">
        <v>3.25</v>
      </c>
      <c r="J457" s="36" t="s">
        <v>329</v>
      </c>
      <c r="K457" s="38">
        <v>21</v>
      </c>
      <c r="L457" s="40">
        <v>1000000</v>
      </c>
      <c r="M457" s="40">
        <v>1000000</v>
      </c>
      <c r="N457" s="40">
        <f>ROUND((M457*$E$8/1000),0)</f>
        <v>21477010</v>
      </c>
      <c r="O457" s="40">
        <v>523980</v>
      </c>
      <c r="P457" s="40">
        <v>22000990</v>
      </c>
    </row>
    <row r="458" spans="1:16" s="32" customFormat="1" ht="10.5">
      <c r="A458" s="32">
        <v>93834000</v>
      </c>
      <c r="B458" s="33" t="s">
        <v>83</v>
      </c>
      <c r="C458" s="32" t="s">
        <v>276</v>
      </c>
      <c r="D458" s="46">
        <v>530</v>
      </c>
      <c r="E458" s="35">
        <v>39554</v>
      </c>
      <c r="F458" s="34" t="s">
        <v>37</v>
      </c>
      <c r="G458" s="37">
        <v>6500</v>
      </c>
      <c r="H458" s="34"/>
      <c r="I458" s="38"/>
      <c r="J458" s="36" t="s">
        <v>68</v>
      </c>
      <c r="K458" s="38">
        <v>25</v>
      </c>
      <c r="L458" s="40"/>
      <c r="M458" s="40"/>
      <c r="N458" s="40"/>
      <c r="O458" s="40"/>
      <c r="P458" s="40"/>
    </row>
    <row r="459" spans="1:16" s="32" customFormat="1" ht="10.5">
      <c r="A459" s="32">
        <v>93834000</v>
      </c>
      <c r="B459" s="33" t="s">
        <v>83</v>
      </c>
      <c r="C459" s="32" t="s">
        <v>120</v>
      </c>
      <c r="D459" s="46" t="s">
        <v>143</v>
      </c>
      <c r="E459" s="35">
        <v>39568</v>
      </c>
      <c r="F459" s="34" t="s">
        <v>37</v>
      </c>
      <c r="G459" s="37">
        <v>6500</v>
      </c>
      <c r="H459" s="34" t="s">
        <v>56</v>
      </c>
      <c r="I459" s="38">
        <v>3.5</v>
      </c>
      <c r="J459" s="36" t="s">
        <v>68</v>
      </c>
      <c r="K459" s="38">
        <v>20</v>
      </c>
      <c r="L459" s="40">
        <v>2000000</v>
      </c>
      <c r="M459" s="40">
        <v>2000000</v>
      </c>
      <c r="N459" s="40">
        <f>ROUND((M459*$E$8/1000),0)</f>
        <v>42954020</v>
      </c>
      <c r="O459" s="40">
        <v>343624</v>
      </c>
      <c r="P459" s="40">
        <v>43297644</v>
      </c>
    </row>
    <row r="460" spans="1:16" s="32" customFormat="1" ht="10.5">
      <c r="A460" s="32">
        <v>93834000</v>
      </c>
      <c r="B460" s="33" t="s">
        <v>83</v>
      </c>
      <c r="C460" s="32" t="s">
        <v>120</v>
      </c>
      <c r="D460" s="46" t="s">
        <v>143</v>
      </c>
      <c r="E460" s="35">
        <v>39568</v>
      </c>
      <c r="F460" s="34" t="s">
        <v>37</v>
      </c>
      <c r="G460" s="37">
        <v>6500</v>
      </c>
      <c r="H460" s="34" t="s">
        <v>51</v>
      </c>
      <c r="I460" s="38">
        <v>4</v>
      </c>
      <c r="J460" s="36" t="s">
        <v>68</v>
      </c>
      <c r="K460" s="38">
        <v>10</v>
      </c>
      <c r="L460" s="40">
        <v>4500000</v>
      </c>
      <c r="M460" s="40">
        <v>4500000</v>
      </c>
      <c r="N460" s="40">
        <f>ROUND((M460*$E$8/1000),0)</f>
        <v>96646545</v>
      </c>
      <c r="O460" s="40">
        <v>882561</v>
      </c>
      <c r="P460" s="40">
        <v>97529106</v>
      </c>
    </row>
    <row r="461" spans="1:16" s="32" customFormat="1" ht="10.5">
      <c r="A461" s="32">
        <v>93767000</v>
      </c>
      <c r="B461" s="33" t="s">
        <v>61</v>
      </c>
      <c r="C461" s="32" t="s">
        <v>365</v>
      </c>
      <c r="D461" s="46">
        <v>531</v>
      </c>
      <c r="E461" s="35">
        <v>39554</v>
      </c>
      <c r="F461" s="34" t="s">
        <v>37</v>
      </c>
      <c r="G461" s="37">
        <v>4000</v>
      </c>
      <c r="H461" s="34"/>
      <c r="I461" s="38"/>
      <c r="J461" s="36" t="s">
        <v>329</v>
      </c>
      <c r="K461" s="38">
        <v>10</v>
      </c>
      <c r="L461" s="40"/>
      <c r="M461" s="40"/>
      <c r="N461" s="40"/>
      <c r="O461" s="40"/>
      <c r="P461" s="40"/>
    </row>
    <row r="462" spans="1:16" s="32" customFormat="1" ht="10.5">
      <c r="A462" s="32">
        <v>93767000</v>
      </c>
      <c r="B462" s="33" t="s">
        <v>61</v>
      </c>
      <c r="C462" s="32" t="s">
        <v>366</v>
      </c>
      <c r="D462" s="46" t="s">
        <v>143</v>
      </c>
      <c r="E462" s="35">
        <v>39563</v>
      </c>
      <c r="F462" s="34" t="s">
        <v>37</v>
      </c>
      <c r="G462" s="37">
        <v>4000</v>
      </c>
      <c r="H462" s="34" t="s">
        <v>56</v>
      </c>
      <c r="I462" s="38">
        <v>3.8</v>
      </c>
      <c r="J462" s="36" t="s">
        <v>329</v>
      </c>
      <c r="K462" s="38">
        <v>8</v>
      </c>
      <c r="L462" s="40">
        <v>1800000</v>
      </c>
      <c r="M462" s="40">
        <v>1800000</v>
      </c>
      <c r="N462" s="40">
        <f>ROUND((M462*$E$8/1000),0)</f>
        <v>38658618</v>
      </c>
      <c r="O462" s="40">
        <v>309559</v>
      </c>
      <c r="P462" s="40">
        <v>38968177</v>
      </c>
    </row>
    <row r="463" spans="1:16" s="32" customFormat="1" ht="10.5">
      <c r="A463" s="32">
        <v>93767000</v>
      </c>
      <c r="B463" s="33" t="s">
        <v>61</v>
      </c>
      <c r="C463" s="32" t="s">
        <v>365</v>
      </c>
      <c r="D463" s="46">
        <v>532</v>
      </c>
      <c r="E463" s="35">
        <v>39554</v>
      </c>
      <c r="F463" s="34" t="s">
        <v>37</v>
      </c>
      <c r="G463" s="37">
        <v>4000</v>
      </c>
      <c r="H463" s="34"/>
      <c r="I463" s="38"/>
      <c r="J463" s="36" t="s">
        <v>329</v>
      </c>
      <c r="K463" s="38">
        <v>25</v>
      </c>
      <c r="L463" s="40"/>
      <c r="M463" s="40"/>
      <c r="N463" s="40"/>
      <c r="O463" s="40"/>
      <c r="P463" s="40"/>
    </row>
    <row r="464" spans="1:16" s="32" customFormat="1" ht="10.5" customHeight="1">
      <c r="A464" s="32">
        <v>93767000</v>
      </c>
      <c r="B464" s="33" t="s">
        <v>61</v>
      </c>
      <c r="C464" s="32" t="s">
        <v>367</v>
      </c>
      <c r="D464" s="46" t="s">
        <v>143</v>
      </c>
      <c r="E464" s="35">
        <v>39563</v>
      </c>
      <c r="F464" s="34" t="s">
        <v>37</v>
      </c>
      <c r="G464" s="37">
        <v>4000</v>
      </c>
      <c r="H464" s="34" t="s">
        <v>51</v>
      </c>
      <c r="I464" s="38">
        <v>4.45</v>
      </c>
      <c r="J464" s="36" t="s">
        <v>329</v>
      </c>
      <c r="K464" s="38">
        <v>21</v>
      </c>
      <c r="L464" s="40">
        <v>2200000</v>
      </c>
      <c r="M464" s="40">
        <v>2200000</v>
      </c>
      <c r="N464" s="40">
        <f>ROUND((M464*$E$8/1000),0)</f>
        <v>47249422</v>
      </c>
      <c r="O464" s="40">
        <v>442370</v>
      </c>
      <c r="P464" s="40">
        <v>47691792</v>
      </c>
    </row>
    <row r="465" spans="1:17" s="32" customFormat="1" ht="10.5">
      <c r="A465" s="32">
        <v>96885880</v>
      </c>
      <c r="B465" s="33" t="s">
        <v>44</v>
      </c>
      <c r="C465" s="32" t="s">
        <v>368</v>
      </c>
      <c r="D465" s="46">
        <v>533</v>
      </c>
      <c r="E465" s="35">
        <v>39577</v>
      </c>
      <c r="F465" s="34" t="s">
        <v>37</v>
      </c>
      <c r="G465" s="37">
        <v>2000</v>
      </c>
      <c r="H465" s="34"/>
      <c r="I465" s="38"/>
      <c r="J465" s="36" t="s">
        <v>287</v>
      </c>
      <c r="K465" s="38">
        <v>10</v>
      </c>
      <c r="L465" s="40"/>
      <c r="M465" s="40"/>
      <c r="N465" s="40"/>
      <c r="O465" s="40"/>
      <c r="P465" s="40"/>
    </row>
    <row r="466" spans="1:17" s="32" customFormat="1" ht="10.5">
      <c r="A466" s="32">
        <v>96885880</v>
      </c>
      <c r="B466" s="33" t="s">
        <v>44</v>
      </c>
      <c r="C466" s="32" t="s">
        <v>369</v>
      </c>
      <c r="D466" s="46" t="s">
        <v>143</v>
      </c>
      <c r="E466" s="35">
        <v>39581</v>
      </c>
      <c r="F466" s="34" t="s">
        <v>37</v>
      </c>
      <c r="G466" s="37">
        <v>2000</v>
      </c>
      <c r="H466" s="34" t="s">
        <v>46</v>
      </c>
      <c r="I466" s="38">
        <v>3.8</v>
      </c>
      <c r="J466" s="36" t="s">
        <v>68</v>
      </c>
      <c r="K466" s="38">
        <v>5</v>
      </c>
      <c r="L466" s="40">
        <v>2000000</v>
      </c>
      <c r="M466" s="40">
        <v>2000000</v>
      </c>
      <c r="N466" s="40">
        <f>ROUND((M466*$E$8/1000),0)</f>
        <v>42954020</v>
      </c>
      <c r="O466" s="40">
        <v>275431</v>
      </c>
      <c r="P466" s="40">
        <v>43229451</v>
      </c>
    </row>
    <row r="467" spans="1:17" s="32" customFormat="1" ht="10.5">
      <c r="A467" s="32">
        <v>96885880</v>
      </c>
      <c r="B467" s="33" t="s">
        <v>44</v>
      </c>
      <c r="C467" s="32" t="s">
        <v>368</v>
      </c>
      <c r="D467" s="46">
        <v>534</v>
      </c>
      <c r="E467" s="35">
        <v>39577</v>
      </c>
      <c r="F467" s="34" t="s">
        <v>37</v>
      </c>
      <c r="G467" s="37">
        <v>2000</v>
      </c>
      <c r="H467" s="34"/>
      <c r="I467" s="38"/>
      <c r="J467" s="36" t="s">
        <v>287</v>
      </c>
      <c r="K467" s="38">
        <v>30</v>
      </c>
      <c r="L467" s="40"/>
      <c r="M467" s="40"/>
      <c r="N467" s="40"/>
      <c r="O467" s="40"/>
      <c r="P467" s="40"/>
    </row>
    <row r="468" spans="1:17" s="32" customFormat="1" ht="10.5">
      <c r="A468" s="32">
        <v>96885880</v>
      </c>
      <c r="B468" s="33" t="s">
        <v>44</v>
      </c>
      <c r="C468" s="32" t="s">
        <v>369</v>
      </c>
      <c r="D468" s="46" t="s">
        <v>143</v>
      </c>
      <c r="E468" s="35">
        <v>39581</v>
      </c>
      <c r="F468" s="34" t="s">
        <v>37</v>
      </c>
      <c r="G468" s="37">
        <v>2000</v>
      </c>
      <c r="H468" s="34" t="s">
        <v>90</v>
      </c>
      <c r="I468" s="38">
        <v>4.5</v>
      </c>
      <c r="J468" s="36" t="s">
        <v>68</v>
      </c>
      <c r="K468" s="38">
        <v>21</v>
      </c>
      <c r="L468" s="40">
        <v>1000000</v>
      </c>
      <c r="M468" s="40">
        <v>973684</v>
      </c>
      <c r="N468" s="40">
        <f>ROUND((M468*$E$8/1000),0)</f>
        <v>20911821</v>
      </c>
      <c r="O468" s="40">
        <v>158523</v>
      </c>
      <c r="P468" s="40">
        <v>21070344</v>
      </c>
    </row>
    <row r="469" spans="1:17" s="32" customFormat="1" ht="10.5">
      <c r="A469" s="32">
        <v>96885880</v>
      </c>
      <c r="B469" s="33">
        <v>7</v>
      </c>
      <c r="C469" s="32" t="s">
        <v>370</v>
      </c>
      <c r="D469" s="46" t="s">
        <v>152</v>
      </c>
      <c r="E469" s="35">
        <v>40078</v>
      </c>
      <c r="F469" s="34" t="s">
        <v>37</v>
      </c>
      <c r="G469" s="37">
        <v>1000</v>
      </c>
      <c r="H469" s="34" t="s">
        <v>92</v>
      </c>
      <c r="I469" s="38">
        <v>3.9</v>
      </c>
      <c r="J469" s="36" t="s">
        <v>371</v>
      </c>
      <c r="K469" s="38">
        <v>5</v>
      </c>
      <c r="L469" s="40">
        <v>1000000</v>
      </c>
      <c r="M469" s="40">
        <v>1000000</v>
      </c>
      <c r="N469" s="40">
        <f>ROUND((M469*$E$8/1000),0)</f>
        <v>21477010</v>
      </c>
      <c r="O469" s="40">
        <v>348328</v>
      </c>
      <c r="P469" s="40">
        <v>21825338</v>
      </c>
    </row>
    <row r="470" spans="1:17" s="32" customFormat="1" ht="10.5">
      <c r="A470" s="32">
        <v>96885880</v>
      </c>
      <c r="B470" s="33">
        <v>7</v>
      </c>
      <c r="C470" s="32" t="s">
        <v>372</v>
      </c>
      <c r="D470" s="46" t="s">
        <v>162</v>
      </c>
      <c r="E470" s="35">
        <v>40078</v>
      </c>
      <c r="F470" s="34" t="s">
        <v>171</v>
      </c>
      <c r="G470" s="37">
        <v>20890000</v>
      </c>
      <c r="H470" s="34" t="s">
        <v>63</v>
      </c>
      <c r="I470" s="38">
        <v>7.5</v>
      </c>
      <c r="J470" s="36" t="s">
        <v>371</v>
      </c>
      <c r="K470" s="38">
        <v>5</v>
      </c>
      <c r="L470" s="40"/>
      <c r="M470" s="40"/>
      <c r="N470" s="40"/>
      <c r="O470" s="40"/>
      <c r="P470" s="40"/>
    </row>
    <row r="471" spans="1:17" s="32" customFormat="1" ht="10.5">
      <c r="A471" s="32">
        <v>96885880</v>
      </c>
      <c r="B471" s="33">
        <v>7</v>
      </c>
      <c r="C471" s="32" t="s">
        <v>372</v>
      </c>
      <c r="D471" s="46" t="s">
        <v>163</v>
      </c>
      <c r="E471" s="35">
        <v>40078</v>
      </c>
      <c r="F471" s="34" t="s">
        <v>37</v>
      </c>
      <c r="G471" s="37">
        <v>1000</v>
      </c>
      <c r="H471" s="34" t="s">
        <v>56</v>
      </c>
      <c r="I471" s="38">
        <v>4.9000000000000004</v>
      </c>
      <c r="J471" s="36" t="s">
        <v>371</v>
      </c>
      <c r="K471" s="38">
        <v>22</v>
      </c>
      <c r="L471" s="40"/>
      <c r="M471" s="40"/>
      <c r="N471" s="40"/>
      <c r="O471" s="40"/>
      <c r="P471" s="40"/>
    </row>
    <row r="472" spans="1:17" s="32" customFormat="1" ht="10.5">
      <c r="A472" s="32">
        <v>96678790</v>
      </c>
      <c r="B472" s="33" t="s">
        <v>168</v>
      </c>
      <c r="C472" s="32" t="s">
        <v>293</v>
      </c>
      <c r="D472" s="46">
        <v>535</v>
      </c>
      <c r="E472" s="35">
        <v>39597</v>
      </c>
      <c r="F472" s="34" t="s">
        <v>37</v>
      </c>
      <c r="G472" s="37">
        <v>4000</v>
      </c>
      <c r="H472" s="34"/>
      <c r="I472" s="38"/>
      <c r="J472" s="36" t="s">
        <v>287</v>
      </c>
      <c r="K472" s="38">
        <v>10</v>
      </c>
      <c r="L472" s="40"/>
      <c r="M472" s="40"/>
      <c r="N472" s="40"/>
      <c r="O472" s="40"/>
      <c r="P472" s="40"/>
    </row>
    <row r="473" spans="1:17" s="32" customFormat="1" ht="10.5">
      <c r="A473" s="32">
        <v>96678790</v>
      </c>
      <c r="B473" s="33" t="s">
        <v>168</v>
      </c>
      <c r="C473" s="32" t="s">
        <v>344</v>
      </c>
      <c r="D473" s="46" t="s">
        <v>143</v>
      </c>
      <c r="E473" s="35">
        <v>39638</v>
      </c>
      <c r="F473" s="34" t="s">
        <v>171</v>
      </c>
      <c r="G473" s="37">
        <v>20000000</v>
      </c>
      <c r="H473" s="34" t="s">
        <v>176</v>
      </c>
      <c r="I473" s="38">
        <v>9.1</v>
      </c>
      <c r="J473" s="36" t="s">
        <v>287</v>
      </c>
      <c r="K473" s="38">
        <v>2</v>
      </c>
      <c r="L473" s="40"/>
      <c r="M473" s="40"/>
      <c r="N473" s="40"/>
      <c r="O473" s="40"/>
      <c r="P473" s="40"/>
    </row>
    <row r="474" spans="1:17" s="32" customFormat="1" ht="10.5">
      <c r="A474" s="32">
        <v>96678790</v>
      </c>
      <c r="B474" s="33" t="s">
        <v>168</v>
      </c>
      <c r="C474" s="32" t="s">
        <v>373</v>
      </c>
      <c r="D474" s="46" t="s">
        <v>152</v>
      </c>
      <c r="E474" s="35">
        <v>39638</v>
      </c>
      <c r="F474" s="34" t="s">
        <v>37</v>
      </c>
      <c r="G474" s="37">
        <v>1000</v>
      </c>
      <c r="H474" s="34" t="s">
        <v>177</v>
      </c>
      <c r="I474" s="38">
        <v>3.9</v>
      </c>
      <c r="J474" s="36" t="s">
        <v>287</v>
      </c>
      <c r="K474" s="38">
        <v>5</v>
      </c>
      <c r="L474" s="40">
        <v>1000000</v>
      </c>
      <c r="M474" s="40">
        <v>1000000</v>
      </c>
      <c r="N474" s="40">
        <f>ROUND((M474*$E$8/1000),0)</f>
        <v>21477010</v>
      </c>
      <c r="O474" s="40">
        <v>278043</v>
      </c>
      <c r="P474" s="40">
        <v>21755053</v>
      </c>
    </row>
    <row r="475" spans="1:17" s="32" customFormat="1" ht="10.5">
      <c r="A475" s="32">
        <v>96678790</v>
      </c>
      <c r="B475" s="33">
        <v>2</v>
      </c>
      <c r="C475" s="32" t="s">
        <v>344</v>
      </c>
      <c r="D475" s="46" t="s">
        <v>162</v>
      </c>
      <c r="E475" s="35">
        <v>40077</v>
      </c>
      <c r="F475" s="34" t="s">
        <v>171</v>
      </c>
      <c r="G475" s="37">
        <v>25000000</v>
      </c>
      <c r="H475" s="34" t="s">
        <v>201</v>
      </c>
      <c r="I475" s="38">
        <v>5.6</v>
      </c>
      <c r="J475" s="36"/>
      <c r="K475" s="38">
        <v>4</v>
      </c>
      <c r="L475" s="40"/>
      <c r="M475" s="40"/>
      <c r="N475" s="40"/>
      <c r="O475" s="40"/>
      <c r="P475" s="40"/>
    </row>
    <row r="476" spans="1:17" s="32" customFormat="1" ht="10.5">
      <c r="A476" s="32">
        <v>96678790</v>
      </c>
      <c r="B476" s="33">
        <v>2</v>
      </c>
      <c r="C476" s="32" t="s">
        <v>344</v>
      </c>
      <c r="D476" s="46" t="s">
        <v>163</v>
      </c>
      <c r="E476" s="35">
        <v>40325</v>
      </c>
      <c r="F476" s="34" t="s">
        <v>171</v>
      </c>
      <c r="G476" s="37">
        <v>40000000</v>
      </c>
      <c r="H476" s="34" t="s">
        <v>202</v>
      </c>
      <c r="I476" s="38">
        <v>5.9</v>
      </c>
      <c r="J476" s="36" t="s">
        <v>374</v>
      </c>
      <c r="K476" s="38">
        <v>5.9</v>
      </c>
      <c r="L476" s="40"/>
      <c r="M476" s="40"/>
      <c r="N476" s="40"/>
      <c r="O476" s="40"/>
      <c r="P476" s="40"/>
    </row>
    <row r="477" spans="1:17" s="32" customFormat="1" ht="10.5">
      <c r="A477" s="32">
        <v>96678790</v>
      </c>
      <c r="B477" s="33">
        <v>2</v>
      </c>
      <c r="C477" s="32" t="s">
        <v>327</v>
      </c>
      <c r="D477" s="46" t="s">
        <v>375</v>
      </c>
      <c r="E477" s="35">
        <v>40325</v>
      </c>
      <c r="F477" s="34" t="s">
        <v>37</v>
      </c>
      <c r="G477" s="37">
        <v>2000</v>
      </c>
      <c r="H477" s="34" t="s">
        <v>239</v>
      </c>
      <c r="I477" s="38">
        <v>2.2000000000000002</v>
      </c>
      <c r="J477" s="36" t="s">
        <v>374</v>
      </c>
      <c r="K477" s="38">
        <v>1.65</v>
      </c>
      <c r="L477" s="40">
        <v>1300000</v>
      </c>
      <c r="M477" s="40">
        <v>1300000</v>
      </c>
      <c r="N477" s="40">
        <f>ROUND((M477*$E$8/1000),0)</f>
        <v>27920113</v>
      </c>
      <c r="O477" s="40">
        <v>129227</v>
      </c>
      <c r="P477" s="40">
        <v>28049340</v>
      </c>
    </row>
    <row r="478" spans="1:17" s="32" customFormat="1" ht="10.5">
      <c r="A478" s="32">
        <v>96505760</v>
      </c>
      <c r="B478" s="33" t="s">
        <v>35</v>
      </c>
      <c r="C478" s="32" t="s">
        <v>376</v>
      </c>
      <c r="D478" s="46">
        <v>537</v>
      </c>
      <c r="E478" s="35">
        <v>39612</v>
      </c>
      <c r="F478" s="34" t="s">
        <v>37</v>
      </c>
      <c r="G478" s="37">
        <v>7000</v>
      </c>
      <c r="H478" s="34"/>
      <c r="I478" s="38"/>
      <c r="J478" s="36" t="s">
        <v>377</v>
      </c>
      <c r="K478" s="38">
        <v>10</v>
      </c>
      <c r="L478" s="40"/>
      <c r="M478" s="40"/>
      <c r="N478" s="40"/>
      <c r="O478" s="40"/>
      <c r="P478" s="40"/>
    </row>
    <row r="479" spans="1:17" s="32" customFormat="1" ht="10.5">
      <c r="A479" s="32">
        <v>96505760</v>
      </c>
      <c r="B479" s="33" t="s">
        <v>35</v>
      </c>
      <c r="C479" s="32" t="s">
        <v>378</v>
      </c>
      <c r="D479" s="46" t="s">
        <v>143</v>
      </c>
      <c r="E479" s="35">
        <v>39653</v>
      </c>
      <c r="F479" s="34" t="s">
        <v>37</v>
      </c>
      <c r="G479" s="37">
        <v>7000</v>
      </c>
      <c r="H479" s="34" t="s">
        <v>53</v>
      </c>
      <c r="I479" s="38">
        <v>3.8</v>
      </c>
      <c r="J479" s="36" t="s">
        <v>329</v>
      </c>
      <c r="K479" s="38">
        <v>5.5</v>
      </c>
      <c r="L479" s="40">
        <v>2000000</v>
      </c>
      <c r="M479" s="40">
        <v>2000000</v>
      </c>
      <c r="N479" s="40">
        <f>ROUND((M479*$E$8/1000),0)</f>
        <v>42954020</v>
      </c>
      <c r="O479" s="40">
        <v>224590</v>
      </c>
      <c r="P479" s="40">
        <v>43178610</v>
      </c>
    </row>
    <row r="480" spans="1:17" s="32" customFormat="1" ht="10.5">
      <c r="A480" s="32">
        <v>96505760</v>
      </c>
      <c r="B480" s="33" t="s">
        <v>35</v>
      </c>
      <c r="C480" s="32" t="s">
        <v>378</v>
      </c>
      <c r="D480" s="46" t="s">
        <v>143</v>
      </c>
      <c r="E480" s="35">
        <v>39653</v>
      </c>
      <c r="F480" s="34" t="s">
        <v>66</v>
      </c>
      <c r="G480" s="37">
        <v>282900</v>
      </c>
      <c r="H480" s="34" t="s">
        <v>59</v>
      </c>
      <c r="I480" s="38" t="s">
        <v>379</v>
      </c>
      <c r="J480" s="36" t="s">
        <v>329</v>
      </c>
      <c r="K480" s="38">
        <v>10</v>
      </c>
      <c r="L480" s="40">
        <v>80800000</v>
      </c>
      <c r="M480" s="40">
        <v>80800000</v>
      </c>
      <c r="N480" s="40">
        <f>ROUND((M480*$I$8/1000),0)</f>
        <v>39118512</v>
      </c>
      <c r="O480" s="40">
        <v>138935</v>
      </c>
      <c r="P480" s="40">
        <v>39257447</v>
      </c>
      <c r="Q480" s="32" t="s">
        <v>69</v>
      </c>
    </row>
    <row r="481" spans="1:16" s="32" customFormat="1" ht="10.5">
      <c r="A481" s="32">
        <v>96505760</v>
      </c>
      <c r="B481" s="33" t="s">
        <v>35</v>
      </c>
      <c r="C481" s="32" t="s">
        <v>376</v>
      </c>
      <c r="D481" s="46">
        <v>538</v>
      </c>
      <c r="E481" s="35">
        <v>39612</v>
      </c>
      <c r="F481" s="34" t="s">
        <v>37</v>
      </c>
      <c r="G481" s="37">
        <v>7000</v>
      </c>
      <c r="H481" s="34"/>
      <c r="I481" s="38"/>
      <c r="J481" s="36" t="s">
        <v>377</v>
      </c>
      <c r="K481" s="38">
        <v>30</v>
      </c>
      <c r="L481" s="40"/>
      <c r="M481" s="40"/>
      <c r="N481" s="40"/>
      <c r="O481" s="40"/>
      <c r="P481" s="40"/>
    </row>
    <row r="482" spans="1:16" s="32" customFormat="1" ht="10.5">
      <c r="A482" s="32">
        <v>96505760</v>
      </c>
      <c r="B482" s="33" t="s">
        <v>35</v>
      </c>
      <c r="C482" s="32" t="s">
        <v>378</v>
      </c>
      <c r="D482" s="46" t="s">
        <v>143</v>
      </c>
      <c r="E482" s="35">
        <v>39653</v>
      </c>
      <c r="F482" s="34" t="s">
        <v>37</v>
      </c>
      <c r="G482" s="37">
        <v>7000</v>
      </c>
      <c r="H482" s="34" t="s">
        <v>60</v>
      </c>
      <c r="I482" s="38">
        <v>4.5</v>
      </c>
      <c r="J482" s="36" t="s">
        <v>329</v>
      </c>
      <c r="K482" s="38">
        <v>21</v>
      </c>
      <c r="L482" s="40">
        <v>3000000</v>
      </c>
      <c r="M482" s="40">
        <v>3000000</v>
      </c>
      <c r="N482" s="40">
        <f>ROUND((M482*$E$8/1000),0)</f>
        <v>64431030</v>
      </c>
      <c r="O482" s="40">
        <v>398255</v>
      </c>
      <c r="P482" s="40">
        <v>64829285</v>
      </c>
    </row>
    <row r="483" spans="1:16" s="32" customFormat="1" ht="10.5">
      <c r="A483" s="32">
        <v>93628000</v>
      </c>
      <c r="B483" s="33" t="s">
        <v>83</v>
      </c>
      <c r="C483" s="32" t="s">
        <v>380</v>
      </c>
      <c r="D483" s="46">
        <v>539</v>
      </c>
      <c r="E483" s="35">
        <v>39643</v>
      </c>
      <c r="F483" s="34" t="s">
        <v>37</v>
      </c>
      <c r="G483" s="37">
        <v>7000</v>
      </c>
      <c r="H483" s="34"/>
      <c r="I483" s="38"/>
      <c r="J483" s="36" t="s">
        <v>329</v>
      </c>
      <c r="K483" s="38">
        <v>10</v>
      </c>
      <c r="L483" s="40"/>
      <c r="M483" s="40"/>
      <c r="N483" s="40"/>
      <c r="O483" s="40"/>
      <c r="P483" s="40"/>
    </row>
    <row r="484" spans="1:16" s="32" customFormat="1" ht="10.5">
      <c r="A484" s="32">
        <v>93628000</v>
      </c>
      <c r="B484" s="33" t="s">
        <v>83</v>
      </c>
      <c r="C484" s="32" t="s">
        <v>381</v>
      </c>
      <c r="D484" s="46" t="s">
        <v>143</v>
      </c>
      <c r="E484" s="35">
        <v>39650</v>
      </c>
      <c r="F484" s="34" t="s">
        <v>37</v>
      </c>
      <c r="G484" s="37">
        <v>7000</v>
      </c>
      <c r="H484" s="34" t="s">
        <v>46</v>
      </c>
      <c r="I484" s="38">
        <v>3.5</v>
      </c>
      <c r="J484" s="36" t="s">
        <v>68</v>
      </c>
      <c r="K484" s="38">
        <v>5</v>
      </c>
      <c r="L484" s="40">
        <v>3000000</v>
      </c>
      <c r="M484" s="40">
        <v>3000000</v>
      </c>
      <c r="N484" s="40">
        <f>ROUND((M484*$E$8/1000),0)</f>
        <v>64431030</v>
      </c>
      <c r="O484" s="40">
        <v>382112</v>
      </c>
      <c r="P484" s="40">
        <v>64813142</v>
      </c>
    </row>
    <row r="485" spans="1:16" s="32" customFormat="1" ht="10.5">
      <c r="A485" s="32">
        <v>93628000</v>
      </c>
      <c r="B485" s="33" t="s">
        <v>83</v>
      </c>
      <c r="C485" s="32" t="s">
        <v>382</v>
      </c>
      <c r="D485" s="46" t="s">
        <v>143</v>
      </c>
      <c r="E485" s="35">
        <v>39650</v>
      </c>
      <c r="F485" s="34" t="s">
        <v>37</v>
      </c>
      <c r="G485" s="37">
        <v>7000</v>
      </c>
      <c r="H485" s="34" t="s">
        <v>90</v>
      </c>
      <c r="I485" s="38">
        <v>3.8</v>
      </c>
      <c r="J485" s="36" t="s">
        <v>68</v>
      </c>
      <c r="K485" s="38">
        <v>10</v>
      </c>
      <c r="L485" s="40"/>
      <c r="M485" s="40"/>
      <c r="N485" s="40"/>
      <c r="O485" s="40"/>
      <c r="P485" s="40"/>
    </row>
    <row r="486" spans="1:16" s="32" customFormat="1" ht="10.5">
      <c r="A486" s="32">
        <v>93628000</v>
      </c>
      <c r="B486" s="33" t="s">
        <v>83</v>
      </c>
      <c r="C486" s="32" t="s">
        <v>380</v>
      </c>
      <c r="D486" s="46">
        <v>540</v>
      </c>
      <c r="E486" s="35">
        <v>39643</v>
      </c>
      <c r="F486" s="34" t="s">
        <v>37</v>
      </c>
      <c r="G486" s="37">
        <v>7000</v>
      </c>
      <c r="H486" s="34"/>
      <c r="I486" s="38"/>
      <c r="J486" s="36" t="s">
        <v>329</v>
      </c>
      <c r="K486" s="38">
        <v>30</v>
      </c>
      <c r="L486" s="40"/>
      <c r="M486" s="40"/>
      <c r="N486" s="40"/>
      <c r="O486" s="40"/>
      <c r="P486" s="40"/>
    </row>
    <row r="487" spans="1:16" s="32" customFormat="1" ht="10.5">
      <c r="A487" s="32">
        <v>93628000</v>
      </c>
      <c r="B487" s="33" t="s">
        <v>83</v>
      </c>
      <c r="C487" s="32" t="s">
        <v>381</v>
      </c>
      <c r="D487" s="46" t="s">
        <v>143</v>
      </c>
      <c r="E487" s="35">
        <v>39650</v>
      </c>
      <c r="F487" s="34" t="s">
        <v>37</v>
      </c>
      <c r="G487" s="37">
        <v>7000</v>
      </c>
      <c r="H487" s="34" t="s">
        <v>92</v>
      </c>
      <c r="I487" s="38">
        <v>4.25</v>
      </c>
      <c r="J487" s="36" t="s">
        <v>68</v>
      </c>
      <c r="K487" s="38">
        <v>20</v>
      </c>
      <c r="L487" s="40">
        <v>2000000</v>
      </c>
      <c r="M487" s="40">
        <v>2000000</v>
      </c>
      <c r="N487" s="40">
        <f>ROUND((M487*$E$8/1000),0)</f>
        <v>42954020</v>
      </c>
      <c r="O487" s="40">
        <v>309329</v>
      </c>
      <c r="P487" s="40">
        <v>43263349</v>
      </c>
    </row>
    <row r="488" spans="1:16" s="32" customFormat="1" ht="10.5">
      <c r="A488" s="32">
        <v>93628000</v>
      </c>
      <c r="B488" s="33" t="s">
        <v>83</v>
      </c>
      <c r="C488" s="32" t="s">
        <v>382</v>
      </c>
      <c r="D488" s="46" t="s">
        <v>143</v>
      </c>
      <c r="E488" s="35">
        <v>39650</v>
      </c>
      <c r="F488" s="34" t="s">
        <v>37</v>
      </c>
      <c r="G488" s="37">
        <v>7000</v>
      </c>
      <c r="H488" s="34" t="s">
        <v>63</v>
      </c>
      <c r="I488" s="38">
        <v>3.8</v>
      </c>
      <c r="J488" s="36" t="s">
        <v>68</v>
      </c>
      <c r="K488" s="38">
        <v>20</v>
      </c>
      <c r="L488" s="40"/>
      <c r="M488" s="40"/>
      <c r="N488" s="40"/>
      <c r="O488" s="40"/>
      <c r="P488" s="40"/>
    </row>
    <row r="489" spans="1:16" s="32" customFormat="1" ht="10.5">
      <c r="A489" s="32">
        <v>90042000</v>
      </c>
      <c r="B489" s="33" t="s">
        <v>83</v>
      </c>
      <c r="C489" s="32" t="s">
        <v>301</v>
      </c>
      <c r="D489" s="46">
        <v>541</v>
      </c>
      <c r="E489" s="35">
        <v>39644</v>
      </c>
      <c r="F489" s="34" t="s">
        <v>37</v>
      </c>
      <c r="G489" s="37">
        <v>4000</v>
      </c>
      <c r="H489" s="34"/>
      <c r="I489" s="38"/>
      <c r="J489" s="36" t="s">
        <v>329</v>
      </c>
      <c r="K489" s="38">
        <v>10</v>
      </c>
      <c r="L489" s="40"/>
      <c r="M489" s="40"/>
      <c r="N489" s="40"/>
      <c r="O489" s="40"/>
      <c r="P489" s="40"/>
    </row>
    <row r="490" spans="1:16" s="32" customFormat="1" ht="10.5">
      <c r="A490" s="32">
        <v>90042000</v>
      </c>
      <c r="B490" s="33" t="s">
        <v>83</v>
      </c>
      <c r="C490" s="32" t="s">
        <v>383</v>
      </c>
      <c r="D490" s="46" t="s">
        <v>143</v>
      </c>
      <c r="E490" s="35">
        <v>39661</v>
      </c>
      <c r="F490" s="34" t="s">
        <v>37</v>
      </c>
      <c r="G490" s="37">
        <v>4000</v>
      </c>
      <c r="H490" s="34" t="s">
        <v>59</v>
      </c>
      <c r="I490" s="38">
        <v>3.75</v>
      </c>
      <c r="J490" s="36" t="s">
        <v>68</v>
      </c>
      <c r="K490" s="38">
        <v>5</v>
      </c>
      <c r="L490" s="40">
        <v>2000000</v>
      </c>
      <c r="M490" s="40">
        <v>2000000</v>
      </c>
      <c r="N490" s="40">
        <f>ROUND((M490*$E$8/1000),0)</f>
        <v>42954020</v>
      </c>
      <c r="O490" s="40">
        <v>754590</v>
      </c>
      <c r="P490" s="40">
        <v>43708610</v>
      </c>
    </row>
    <row r="491" spans="1:16" s="32" customFormat="1" ht="10.5">
      <c r="A491" s="32">
        <v>90042000</v>
      </c>
      <c r="B491" s="33">
        <v>5</v>
      </c>
      <c r="C491" s="32" t="s">
        <v>302</v>
      </c>
      <c r="D491" s="46" t="s">
        <v>152</v>
      </c>
      <c r="E491" s="35">
        <v>40506</v>
      </c>
      <c r="F491" s="34" t="s">
        <v>37</v>
      </c>
      <c r="G491" s="37">
        <v>2000</v>
      </c>
      <c r="H491" s="34" t="s">
        <v>75</v>
      </c>
      <c r="I491" s="38">
        <v>4</v>
      </c>
      <c r="J491" s="36" t="s">
        <v>81</v>
      </c>
      <c r="K491" s="38">
        <v>21</v>
      </c>
      <c r="L491" s="40">
        <v>2000000</v>
      </c>
      <c r="M491" s="40">
        <v>2000000</v>
      </c>
      <c r="N491" s="40">
        <f>ROUND((M491*$E$8/1000),0)</f>
        <v>42954020</v>
      </c>
      <c r="O491" s="40">
        <v>285112</v>
      </c>
      <c r="P491" s="40">
        <v>43239132</v>
      </c>
    </row>
    <row r="492" spans="1:16" s="32" customFormat="1" ht="10.5">
      <c r="A492" s="32">
        <v>90042000</v>
      </c>
      <c r="B492" s="33">
        <v>5</v>
      </c>
      <c r="C492" s="53" t="s">
        <v>384</v>
      </c>
      <c r="D492" s="46">
        <v>542</v>
      </c>
      <c r="E492" s="35">
        <v>39644</v>
      </c>
      <c r="F492" s="34" t="s">
        <v>37</v>
      </c>
      <c r="G492" s="37">
        <v>6000</v>
      </c>
      <c r="H492" s="34"/>
      <c r="I492" s="38"/>
      <c r="J492" s="36" t="s">
        <v>329</v>
      </c>
      <c r="K492" s="38">
        <v>30</v>
      </c>
      <c r="L492" s="40"/>
      <c r="M492" s="40"/>
      <c r="N492" s="40"/>
      <c r="O492" s="40"/>
      <c r="P492" s="40"/>
    </row>
    <row r="493" spans="1:16" s="32" customFormat="1" ht="10.5">
      <c r="A493" s="32">
        <v>90042000</v>
      </c>
      <c r="B493" s="33">
        <v>5</v>
      </c>
      <c r="C493" s="53" t="s">
        <v>383</v>
      </c>
      <c r="D493" s="46" t="s">
        <v>143</v>
      </c>
      <c r="E493" s="35">
        <v>39661</v>
      </c>
      <c r="F493" s="34" t="s">
        <v>37</v>
      </c>
      <c r="G493" s="37">
        <v>6000</v>
      </c>
      <c r="H493" s="34" t="s">
        <v>60</v>
      </c>
      <c r="I493" s="38">
        <v>4.6500000000000004</v>
      </c>
      <c r="J493" s="36" t="s">
        <v>68</v>
      </c>
      <c r="K493" s="38">
        <v>21</v>
      </c>
      <c r="L493" s="40">
        <v>5500000</v>
      </c>
      <c r="M493" s="40">
        <v>5500000</v>
      </c>
      <c r="N493" s="40">
        <f>ROUND((M493*$E$8/1000),0)</f>
        <v>118123555</v>
      </c>
      <c r="O493" s="40">
        <v>2567624</v>
      </c>
      <c r="P493" s="40">
        <v>120691179</v>
      </c>
    </row>
    <row r="494" spans="1:16" s="32" customFormat="1" ht="10.5">
      <c r="A494" s="32">
        <v>90042000</v>
      </c>
      <c r="B494" s="33">
        <v>5</v>
      </c>
      <c r="C494" s="53" t="s">
        <v>302</v>
      </c>
      <c r="D494" s="46" t="s">
        <v>152</v>
      </c>
      <c r="E494" s="35">
        <v>39822</v>
      </c>
      <c r="F494" s="34" t="s">
        <v>37</v>
      </c>
      <c r="G494" s="37">
        <v>500</v>
      </c>
      <c r="H494" s="34" t="s">
        <v>64</v>
      </c>
      <c r="I494" s="38">
        <v>4.75</v>
      </c>
      <c r="J494" s="54" t="s">
        <v>68</v>
      </c>
      <c r="K494" s="38">
        <v>20</v>
      </c>
      <c r="L494" s="40">
        <v>500000</v>
      </c>
      <c r="M494" s="40">
        <v>500000</v>
      </c>
      <c r="N494" s="40">
        <f>ROUND((M494*$E$8/1000),0)</f>
        <v>10738505</v>
      </c>
      <c r="O494" s="40">
        <v>27854</v>
      </c>
      <c r="P494" s="40">
        <v>10766359</v>
      </c>
    </row>
    <row r="495" spans="1:16" s="32" customFormat="1" ht="10.5">
      <c r="A495" s="32">
        <v>99530250</v>
      </c>
      <c r="B495" s="33">
        <v>0</v>
      </c>
      <c r="C495" s="45" t="s">
        <v>198</v>
      </c>
      <c r="D495" s="46">
        <v>543</v>
      </c>
      <c r="E495" s="35">
        <v>39667</v>
      </c>
      <c r="F495" s="34" t="s">
        <v>37</v>
      </c>
      <c r="G495" s="37">
        <v>3500</v>
      </c>
      <c r="H495" s="34"/>
      <c r="I495" s="38"/>
      <c r="J495" s="36" t="s">
        <v>329</v>
      </c>
      <c r="K495" s="38">
        <v>30</v>
      </c>
      <c r="L495" s="40"/>
      <c r="M495" s="40"/>
      <c r="N495" s="40"/>
      <c r="O495" s="40"/>
      <c r="P495" s="40"/>
    </row>
    <row r="496" spans="1:16" s="32" customFormat="1" ht="10.5">
      <c r="A496" s="32">
        <v>99530250</v>
      </c>
      <c r="B496" s="33">
        <v>0</v>
      </c>
      <c r="C496" s="45" t="s">
        <v>385</v>
      </c>
      <c r="D496" s="46" t="s">
        <v>143</v>
      </c>
      <c r="E496" s="35">
        <v>39667</v>
      </c>
      <c r="F496" s="34" t="s">
        <v>37</v>
      </c>
      <c r="G496" s="37">
        <v>3500</v>
      </c>
      <c r="H496" s="34" t="s">
        <v>92</v>
      </c>
      <c r="I496" s="38">
        <v>4.25</v>
      </c>
      <c r="J496" s="36" t="s">
        <v>329</v>
      </c>
      <c r="K496" s="38">
        <v>21</v>
      </c>
      <c r="L496" s="40"/>
      <c r="M496" s="40"/>
      <c r="N496" s="40"/>
      <c r="O496" s="40"/>
      <c r="P496" s="40"/>
    </row>
    <row r="497" spans="1:17" s="32" customFormat="1" ht="10.5">
      <c r="A497" s="32">
        <v>99530250</v>
      </c>
      <c r="B497" s="33">
        <v>0</v>
      </c>
      <c r="C497" s="45" t="s">
        <v>386</v>
      </c>
      <c r="D497" s="46" t="s">
        <v>152</v>
      </c>
      <c r="E497" s="35">
        <v>39897</v>
      </c>
      <c r="F497" s="34" t="s">
        <v>171</v>
      </c>
      <c r="G497" s="37">
        <v>30000000</v>
      </c>
      <c r="H497" s="34" t="s">
        <v>63</v>
      </c>
      <c r="I497" s="38">
        <v>7</v>
      </c>
      <c r="J497" s="36" t="s">
        <v>329</v>
      </c>
      <c r="K497" s="38">
        <v>5</v>
      </c>
      <c r="L497" s="40">
        <v>10000000000</v>
      </c>
      <c r="M497" s="40">
        <v>10000000000</v>
      </c>
      <c r="N497" s="40">
        <f>ROUND((M497/1000),0)</f>
        <v>10000000</v>
      </c>
      <c r="O497" s="40">
        <v>256966</v>
      </c>
      <c r="P497" s="40">
        <v>10256966</v>
      </c>
    </row>
    <row r="498" spans="1:17" s="32" customFormat="1" ht="10.5">
      <c r="A498" s="32">
        <v>99530250</v>
      </c>
      <c r="B498" s="33">
        <v>0</v>
      </c>
      <c r="C498" s="45" t="s">
        <v>386</v>
      </c>
      <c r="D498" s="46" t="s">
        <v>162</v>
      </c>
      <c r="E498" s="35">
        <v>39976</v>
      </c>
      <c r="F498" s="34" t="s">
        <v>37</v>
      </c>
      <c r="G498" s="37">
        <v>3000</v>
      </c>
      <c r="H498" s="34" t="s">
        <v>56</v>
      </c>
      <c r="I498" s="38">
        <v>5</v>
      </c>
      <c r="J498" s="36" t="s">
        <v>68</v>
      </c>
      <c r="K498" s="38">
        <v>21</v>
      </c>
      <c r="L498" s="40">
        <v>1000000</v>
      </c>
      <c r="M498" s="40">
        <v>1000000</v>
      </c>
      <c r="N498" s="40">
        <f>ROUND((M498*$E$8/1000),0)</f>
        <v>21477010</v>
      </c>
      <c r="O498" s="40">
        <v>146031</v>
      </c>
      <c r="P498" s="40">
        <v>21623041</v>
      </c>
    </row>
    <row r="499" spans="1:17" s="32" customFormat="1" ht="10.5">
      <c r="A499" s="32">
        <v>99530250</v>
      </c>
      <c r="B499" s="33">
        <v>0</v>
      </c>
      <c r="C499" s="45" t="s">
        <v>386</v>
      </c>
      <c r="D499" s="46" t="s">
        <v>162</v>
      </c>
      <c r="E499" s="35">
        <v>39976</v>
      </c>
      <c r="F499" s="34" t="s">
        <v>37</v>
      </c>
      <c r="G499" s="37">
        <v>3000</v>
      </c>
      <c r="H499" s="34" t="s">
        <v>51</v>
      </c>
      <c r="I499" s="38">
        <v>4</v>
      </c>
      <c r="J499" s="36" t="s">
        <v>68</v>
      </c>
      <c r="K499" s="38">
        <v>7</v>
      </c>
      <c r="L499" s="40">
        <v>2000000</v>
      </c>
      <c r="M499" s="40">
        <v>2000000</v>
      </c>
      <c r="N499" s="40">
        <f>ROUND((M499*$E$8/1000),0)</f>
        <v>42954020</v>
      </c>
      <c r="O499" s="40">
        <v>234623</v>
      </c>
      <c r="P499" s="40">
        <v>43188643</v>
      </c>
    </row>
    <row r="500" spans="1:17" s="32" customFormat="1" ht="10.5">
      <c r="A500" s="32">
        <v>99530250</v>
      </c>
      <c r="B500" s="33">
        <v>0</v>
      </c>
      <c r="C500" s="45" t="s">
        <v>385</v>
      </c>
      <c r="D500" s="46" t="s">
        <v>162</v>
      </c>
      <c r="E500" s="35">
        <v>39976</v>
      </c>
      <c r="F500" s="34" t="s">
        <v>171</v>
      </c>
      <c r="G500" s="37">
        <v>62950000</v>
      </c>
      <c r="H500" s="34" t="s">
        <v>53</v>
      </c>
      <c r="I500" s="38">
        <v>6</v>
      </c>
      <c r="J500" s="36" t="s">
        <v>68</v>
      </c>
      <c r="K500" s="38">
        <v>7</v>
      </c>
      <c r="L500" s="40"/>
      <c r="M500" s="40"/>
      <c r="N500" s="40"/>
      <c r="O500" s="40"/>
      <c r="P500" s="40"/>
    </row>
    <row r="501" spans="1:17" s="32" customFormat="1" ht="10.5">
      <c r="A501" s="32">
        <v>93458000</v>
      </c>
      <c r="B501" s="33">
        <v>1</v>
      </c>
      <c r="C501" s="45" t="s">
        <v>387</v>
      </c>
      <c r="D501" s="46">
        <v>544</v>
      </c>
      <c r="E501" s="35">
        <v>39674</v>
      </c>
      <c r="F501" s="34" t="s">
        <v>37</v>
      </c>
      <c r="G501" s="37">
        <v>10000</v>
      </c>
      <c r="H501" s="34"/>
      <c r="I501" s="38"/>
      <c r="J501" s="36" t="s">
        <v>371</v>
      </c>
      <c r="K501" s="38">
        <v>10</v>
      </c>
      <c r="L501" s="40"/>
      <c r="M501" s="40"/>
      <c r="N501" s="40"/>
      <c r="O501" s="40"/>
      <c r="P501" s="40"/>
    </row>
    <row r="502" spans="1:17" s="32" customFormat="1" ht="10.5">
      <c r="A502" s="32">
        <v>93458000</v>
      </c>
      <c r="B502" s="33">
        <v>1</v>
      </c>
      <c r="C502" s="45" t="s">
        <v>388</v>
      </c>
      <c r="D502" s="46" t="s">
        <v>143</v>
      </c>
      <c r="E502" s="35">
        <v>39735</v>
      </c>
      <c r="F502" s="34" t="s">
        <v>66</v>
      </c>
      <c r="G502" s="37">
        <v>355000</v>
      </c>
      <c r="H502" s="34" t="s">
        <v>63</v>
      </c>
      <c r="I502" s="38" t="s">
        <v>389</v>
      </c>
      <c r="J502" s="36" t="s">
        <v>390</v>
      </c>
      <c r="K502" s="38">
        <v>6</v>
      </c>
      <c r="L502" s="40"/>
      <c r="M502" s="40"/>
      <c r="N502" s="40"/>
      <c r="O502" s="40"/>
      <c r="P502" s="40"/>
      <c r="Q502" s="32" t="s">
        <v>69</v>
      </c>
    </row>
    <row r="503" spans="1:17" s="32" customFormat="1" ht="10.5">
      <c r="A503" s="32">
        <v>93458000</v>
      </c>
      <c r="B503" s="33">
        <v>1</v>
      </c>
      <c r="C503" s="45" t="s">
        <v>391</v>
      </c>
      <c r="D503" s="46" t="s">
        <v>143</v>
      </c>
      <c r="E503" s="35">
        <v>39735</v>
      </c>
      <c r="F503" s="34" t="s">
        <v>37</v>
      </c>
      <c r="G503" s="37">
        <v>10000</v>
      </c>
      <c r="H503" s="34" t="s">
        <v>56</v>
      </c>
      <c r="I503" s="38">
        <v>4</v>
      </c>
      <c r="J503" s="36" t="s">
        <v>390</v>
      </c>
      <c r="K503" s="38">
        <v>6</v>
      </c>
      <c r="L503" s="40">
        <v>1000000</v>
      </c>
      <c r="M503" s="40">
        <v>1000000</v>
      </c>
      <c r="N503" s="40">
        <f>ROUND((M503*$E$8/1000),0)</f>
        <v>21477010</v>
      </c>
      <c r="O503" s="40">
        <v>212665</v>
      </c>
      <c r="P503" s="40">
        <v>21689675</v>
      </c>
    </row>
    <row r="504" spans="1:17" s="32" customFormat="1" ht="10.5">
      <c r="A504" s="32">
        <v>93458000</v>
      </c>
      <c r="B504" s="33">
        <v>1</v>
      </c>
      <c r="C504" s="45" t="s">
        <v>388</v>
      </c>
      <c r="D504" s="46" t="s">
        <v>152</v>
      </c>
      <c r="E504" s="35">
        <v>39888</v>
      </c>
      <c r="F504" s="34" t="s">
        <v>171</v>
      </c>
      <c r="G504" s="37">
        <v>84000000</v>
      </c>
      <c r="H504" s="34" t="s">
        <v>53</v>
      </c>
      <c r="I504" s="38">
        <v>4</v>
      </c>
      <c r="J504" s="36" t="s">
        <v>390</v>
      </c>
      <c r="K504" s="38">
        <v>5</v>
      </c>
      <c r="L504" s="40"/>
      <c r="M504" s="40"/>
      <c r="N504" s="40"/>
      <c r="O504" s="40"/>
      <c r="P504" s="40"/>
    </row>
    <row r="505" spans="1:17" s="32" customFormat="1" ht="10.5">
      <c r="A505" s="32">
        <v>93458000</v>
      </c>
      <c r="B505" s="33">
        <v>1</v>
      </c>
      <c r="C505" s="45" t="s">
        <v>392</v>
      </c>
      <c r="D505" s="46" t="s">
        <v>152</v>
      </c>
      <c r="E505" s="35">
        <v>39888</v>
      </c>
      <c r="F505" s="34" t="s">
        <v>37</v>
      </c>
      <c r="G505" s="37">
        <v>4000</v>
      </c>
      <c r="H505" s="34" t="s">
        <v>59</v>
      </c>
      <c r="I505" s="38">
        <v>2.25</v>
      </c>
      <c r="J505" s="36" t="s">
        <v>390</v>
      </c>
      <c r="K505" s="38">
        <v>5</v>
      </c>
      <c r="L505" s="40">
        <v>2000000</v>
      </c>
      <c r="M505" s="40">
        <v>2000000</v>
      </c>
      <c r="N505" s="40">
        <f>ROUND((M505*$E$8/1000),0)</f>
        <v>42954020</v>
      </c>
      <c r="O505" s="40">
        <v>400439</v>
      </c>
      <c r="P505" s="40">
        <v>43354459</v>
      </c>
    </row>
    <row r="506" spans="1:17" s="32" customFormat="1" ht="10.5">
      <c r="A506" s="32">
        <v>93458000</v>
      </c>
      <c r="B506" s="33">
        <v>1</v>
      </c>
      <c r="C506" s="45" t="s">
        <v>387</v>
      </c>
      <c r="D506" s="46">
        <v>545</v>
      </c>
      <c r="E506" s="35">
        <v>39674</v>
      </c>
      <c r="F506" s="34" t="s">
        <v>37</v>
      </c>
      <c r="G506" s="37">
        <v>10000</v>
      </c>
      <c r="H506" s="34"/>
      <c r="I506" s="38"/>
      <c r="J506" s="36" t="s">
        <v>371</v>
      </c>
      <c r="K506" s="38">
        <v>30</v>
      </c>
      <c r="L506" s="40"/>
      <c r="M506" s="40"/>
      <c r="N506" s="40"/>
      <c r="O506" s="40"/>
      <c r="P506" s="40"/>
    </row>
    <row r="507" spans="1:17" s="32" customFormat="1" ht="10.5">
      <c r="A507" s="32">
        <v>93458000</v>
      </c>
      <c r="B507" s="33">
        <v>1</v>
      </c>
      <c r="C507" s="45" t="s">
        <v>391</v>
      </c>
      <c r="D507" s="46" t="s">
        <v>143</v>
      </c>
      <c r="E507" s="35">
        <v>39735</v>
      </c>
      <c r="F507" s="34" t="s">
        <v>37</v>
      </c>
      <c r="G507" s="37">
        <v>10000</v>
      </c>
      <c r="H507" s="34" t="s">
        <v>51</v>
      </c>
      <c r="I507" s="38">
        <v>4.25</v>
      </c>
      <c r="J507" s="36" t="s">
        <v>390</v>
      </c>
      <c r="K507" s="38">
        <v>21</v>
      </c>
      <c r="L507" s="40">
        <v>7000000</v>
      </c>
      <c r="M507" s="40">
        <v>7000000</v>
      </c>
      <c r="N507" s="40">
        <f>ROUND((M507*$E$8/1000),0)</f>
        <v>150339070</v>
      </c>
      <c r="O507" s="40">
        <v>1580740</v>
      </c>
      <c r="P507" s="40">
        <v>151919810</v>
      </c>
    </row>
    <row r="508" spans="1:17" s="32" customFormat="1" ht="10.5">
      <c r="A508" s="32">
        <v>92236000</v>
      </c>
      <c r="B508" s="33">
        <v>6</v>
      </c>
      <c r="C508" s="45" t="s">
        <v>393</v>
      </c>
      <c r="D508" s="46">
        <v>546</v>
      </c>
      <c r="E508" s="35">
        <v>39681</v>
      </c>
      <c r="F508" s="34" t="s">
        <v>37</v>
      </c>
      <c r="G508" s="37">
        <v>2000</v>
      </c>
      <c r="H508" s="34"/>
      <c r="I508" s="38"/>
      <c r="J508" s="36" t="s">
        <v>68</v>
      </c>
      <c r="K508" s="38">
        <v>10</v>
      </c>
      <c r="L508" s="40"/>
      <c r="M508" s="40"/>
      <c r="N508" s="40"/>
      <c r="O508" s="40"/>
      <c r="P508" s="40"/>
    </row>
    <row r="509" spans="1:17" s="32" customFormat="1" ht="10.5">
      <c r="A509" s="32">
        <v>92236000</v>
      </c>
      <c r="B509" s="33">
        <v>6</v>
      </c>
      <c r="C509" s="45" t="s">
        <v>394</v>
      </c>
      <c r="D509" s="46" t="s">
        <v>143</v>
      </c>
      <c r="E509" s="35">
        <v>39689</v>
      </c>
      <c r="F509" s="34" t="s">
        <v>37</v>
      </c>
      <c r="G509" s="37">
        <v>2000</v>
      </c>
      <c r="H509" s="34" t="s">
        <v>63</v>
      </c>
      <c r="I509" s="38">
        <v>3.9</v>
      </c>
      <c r="J509" s="36" t="s">
        <v>68</v>
      </c>
      <c r="K509" s="38">
        <v>7</v>
      </c>
      <c r="L509" s="40">
        <v>2000000</v>
      </c>
      <c r="M509" s="40">
        <v>2000000</v>
      </c>
      <c r="N509" s="40">
        <f>ROUND((M509*$E$8/1000),0)</f>
        <v>42954020</v>
      </c>
      <c r="O509" s="40">
        <v>276529</v>
      </c>
      <c r="P509" s="40">
        <v>43230549</v>
      </c>
    </row>
    <row r="510" spans="1:17" s="32" customFormat="1" ht="10.5">
      <c r="A510" s="32">
        <v>92236000</v>
      </c>
      <c r="B510" s="33">
        <v>6</v>
      </c>
      <c r="C510" s="45" t="s">
        <v>395</v>
      </c>
      <c r="D510" s="46" t="s">
        <v>152</v>
      </c>
      <c r="E510" s="35">
        <v>39689</v>
      </c>
      <c r="F510" s="34" t="s">
        <v>37</v>
      </c>
      <c r="G510" s="37">
        <v>2000</v>
      </c>
      <c r="H510" s="34" t="s">
        <v>56</v>
      </c>
      <c r="I510" s="38">
        <v>4.4000000000000004</v>
      </c>
      <c r="J510" s="36" t="s">
        <v>68</v>
      </c>
      <c r="K510" s="38">
        <v>10</v>
      </c>
      <c r="L510" s="40"/>
      <c r="M510" s="40"/>
      <c r="N510" s="40"/>
      <c r="O510" s="40"/>
      <c r="P510" s="40"/>
    </row>
    <row r="511" spans="1:17" s="32" customFormat="1" ht="10.5">
      <c r="A511" s="32">
        <v>92236000</v>
      </c>
      <c r="B511" s="33">
        <v>6</v>
      </c>
      <c r="C511" s="45" t="s">
        <v>393</v>
      </c>
      <c r="D511" s="46">
        <v>547</v>
      </c>
      <c r="E511" s="35">
        <v>39681</v>
      </c>
      <c r="F511" s="34" t="s">
        <v>37</v>
      </c>
      <c r="G511" s="37">
        <v>2000</v>
      </c>
      <c r="H511" s="34"/>
      <c r="I511" s="38"/>
      <c r="J511" s="36" t="s">
        <v>81</v>
      </c>
      <c r="K511" s="38">
        <v>30</v>
      </c>
      <c r="L511" s="40"/>
      <c r="M511" s="40"/>
      <c r="N511" s="40"/>
      <c r="O511" s="40"/>
      <c r="P511" s="40"/>
    </row>
    <row r="512" spans="1:17" s="32" customFormat="1" ht="10.5">
      <c r="A512" s="32">
        <v>92236000</v>
      </c>
      <c r="B512" s="33">
        <v>6</v>
      </c>
      <c r="C512" s="45" t="s">
        <v>395</v>
      </c>
      <c r="D512" s="46" t="s">
        <v>143</v>
      </c>
      <c r="E512" s="35">
        <v>39689</v>
      </c>
      <c r="F512" s="34" t="s">
        <v>37</v>
      </c>
      <c r="G512" s="37">
        <v>2000</v>
      </c>
      <c r="H512" s="34" t="s">
        <v>51</v>
      </c>
      <c r="I512" s="38">
        <v>4.7</v>
      </c>
      <c r="J512" s="36" t="s">
        <v>68</v>
      </c>
      <c r="K512" s="38">
        <v>20</v>
      </c>
      <c r="L512" s="40"/>
      <c r="M512" s="40"/>
      <c r="N512" s="40"/>
      <c r="O512" s="40"/>
      <c r="P512" s="40"/>
    </row>
    <row r="513" spans="1:17" s="32" customFormat="1" ht="10.5">
      <c r="A513" s="32">
        <v>96667560</v>
      </c>
      <c r="B513" s="33">
        <v>8</v>
      </c>
      <c r="C513" s="32" t="s">
        <v>339</v>
      </c>
      <c r="D513" s="46">
        <v>548</v>
      </c>
      <c r="E513" s="35">
        <v>39694</v>
      </c>
      <c r="F513" s="34" t="s">
        <v>37</v>
      </c>
      <c r="G513" s="37">
        <v>1500</v>
      </c>
      <c r="H513" s="34"/>
      <c r="I513" s="38"/>
      <c r="J513" s="36" t="s">
        <v>250</v>
      </c>
      <c r="K513" s="38">
        <v>10</v>
      </c>
      <c r="L513" s="40"/>
      <c r="M513" s="40"/>
      <c r="N513" s="40"/>
      <c r="O513" s="40"/>
      <c r="P513" s="40"/>
    </row>
    <row r="514" spans="1:17" s="32" customFormat="1" ht="10.5">
      <c r="A514" s="32">
        <v>96667560</v>
      </c>
      <c r="B514" s="33">
        <v>8</v>
      </c>
      <c r="C514" s="32" t="s">
        <v>340</v>
      </c>
      <c r="D514" s="46" t="s">
        <v>143</v>
      </c>
      <c r="E514" s="35">
        <v>40030</v>
      </c>
      <c r="F514" s="34" t="s">
        <v>171</v>
      </c>
      <c r="G514" s="37">
        <v>20000000</v>
      </c>
      <c r="H514" s="34" t="s">
        <v>90</v>
      </c>
      <c r="I514" s="38">
        <v>7</v>
      </c>
      <c r="J514" s="36" t="s">
        <v>374</v>
      </c>
      <c r="K514" s="38">
        <v>5</v>
      </c>
      <c r="L514" s="40">
        <v>20000000000</v>
      </c>
      <c r="M514" s="40">
        <v>20000000000</v>
      </c>
      <c r="N514" s="40">
        <f>ROUND((M514/1000),0)</f>
        <v>20000000</v>
      </c>
      <c r="O514" s="40">
        <v>573467</v>
      </c>
      <c r="P514" s="40">
        <v>20573467</v>
      </c>
    </row>
    <row r="515" spans="1:17" s="32" customFormat="1" ht="10.5">
      <c r="A515" s="32">
        <v>96667560</v>
      </c>
      <c r="B515" s="33">
        <v>8</v>
      </c>
      <c r="C515" s="32" t="s">
        <v>340</v>
      </c>
      <c r="D515" s="46" t="s">
        <v>152</v>
      </c>
      <c r="E515" s="35">
        <v>40500</v>
      </c>
      <c r="F515" s="34" t="s">
        <v>171</v>
      </c>
      <c r="G515" s="37">
        <v>10000000</v>
      </c>
      <c r="H515" s="34" t="s">
        <v>51</v>
      </c>
      <c r="I515" s="38">
        <v>6.35</v>
      </c>
      <c r="J515" s="36" t="s">
        <v>374</v>
      </c>
      <c r="K515" s="38">
        <v>4</v>
      </c>
      <c r="L515" s="40">
        <v>10000000000</v>
      </c>
      <c r="M515" s="40">
        <v>10000000000</v>
      </c>
      <c r="N515" s="40">
        <f>ROUND((M515/1000),0)</f>
        <v>10000000</v>
      </c>
      <c r="O515" s="40">
        <v>116325</v>
      </c>
      <c r="P515" s="40">
        <v>10116325</v>
      </c>
    </row>
    <row r="516" spans="1:17" s="32" customFormat="1" ht="10.5">
      <c r="A516" s="32">
        <v>96813520</v>
      </c>
      <c r="B516" s="33">
        <v>1</v>
      </c>
      <c r="C516" s="45" t="s">
        <v>396</v>
      </c>
      <c r="D516" s="46">
        <v>549</v>
      </c>
      <c r="E516" s="35">
        <v>39707</v>
      </c>
      <c r="F516" s="34" t="s">
        <v>37</v>
      </c>
      <c r="G516" s="37">
        <v>8500</v>
      </c>
      <c r="H516" s="34"/>
      <c r="I516" s="38"/>
      <c r="J516" s="36" t="s">
        <v>81</v>
      </c>
      <c r="K516" s="38">
        <v>10</v>
      </c>
      <c r="L516" s="40"/>
      <c r="M516" s="40"/>
      <c r="N516" s="40"/>
      <c r="O516" s="40"/>
      <c r="P516" s="40"/>
    </row>
    <row r="517" spans="1:17" s="32" customFormat="1" ht="10.5">
      <c r="A517" s="32">
        <v>96813520</v>
      </c>
      <c r="B517" s="33">
        <v>1</v>
      </c>
      <c r="C517" s="45" t="s">
        <v>397</v>
      </c>
      <c r="D517" s="46" t="s">
        <v>143</v>
      </c>
      <c r="E517" s="35">
        <v>39730</v>
      </c>
      <c r="F517" s="34" t="s">
        <v>37</v>
      </c>
      <c r="G517" s="37">
        <v>7000</v>
      </c>
      <c r="H517" s="34" t="s">
        <v>46</v>
      </c>
      <c r="I517" s="38">
        <v>2.75</v>
      </c>
      <c r="J517" s="36" t="s">
        <v>68</v>
      </c>
      <c r="K517" s="38">
        <v>5</v>
      </c>
      <c r="L517" s="40">
        <v>1800000</v>
      </c>
      <c r="M517" s="40">
        <v>1800000</v>
      </c>
      <c r="N517" s="40">
        <f>ROUND((M517*$E$8/1000),0)</f>
        <v>38658618</v>
      </c>
      <c r="O517" s="40">
        <v>263980</v>
      </c>
      <c r="P517" s="40">
        <v>38922598</v>
      </c>
    </row>
    <row r="518" spans="1:17" s="32" customFormat="1" ht="10.5">
      <c r="A518" s="32">
        <v>96813520</v>
      </c>
      <c r="B518" s="33">
        <v>1</v>
      </c>
      <c r="C518" s="45" t="s">
        <v>396</v>
      </c>
      <c r="D518" s="46">
        <v>550</v>
      </c>
      <c r="E518" s="35">
        <v>39707</v>
      </c>
      <c r="F518" s="34" t="s">
        <v>37</v>
      </c>
      <c r="G518" s="37">
        <v>8500</v>
      </c>
      <c r="H518" s="34"/>
      <c r="I518" s="38"/>
      <c r="J518" s="36" t="s">
        <v>81</v>
      </c>
      <c r="K518" s="38">
        <v>30</v>
      </c>
      <c r="L518" s="40"/>
      <c r="M518" s="40"/>
      <c r="N518" s="40"/>
      <c r="O518" s="40"/>
      <c r="P518" s="40"/>
    </row>
    <row r="519" spans="1:17" s="32" customFormat="1" ht="10.5">
      <c r="A519" s="32">
        <v>96813520</v>
      </c>
      <c r="B519" s="33">
        <v>1</v>
      </c>
      <c r="C519" s="45" t="s">
        <v>398</v>
      </c>
      <c r="D519" s="46" t="s">
        <v>143</v>
      </c>
      <c r="E519" s="35">
        <v>39730</v>
      </c>
      <c r="F519" s="34" t="s">
        <v>37</v>
      </c>
      <c r="G519" s="37">
        <v>7000</v>
      </c>
      <c r="H519" s="34" t="s">
        <v>90</v>
      </c>
      <c r="I519" s="38">
        <v>4.25</v>
      </c>
      <c r="J519" s="36" t="s">
        <v>68</v>
      </c>
      <c r="K519" s="38">
        <v>21</v>
      </c>
      <c r="L519" s="40">
        <v>4700000</v>
      </c>
      <c r="M519" s="40">
        <v>4700000</v>
      </c>
      <c r="N519" s="40">
        <f>ROUND((M519*$E$8/1000),0)</f>
        <v>100941947</v>
      </c>
      <c r="O519" s="40">
        <v>1061354</v>
      </c>
      <c r="P519" s="40">
        <v>102003301</v>
      </c>
    </row>
    <row r="520" spans="1:17" s="32" customFormat="1" ht="10.5">
      <c r="A520" s="32">
        <v>93834000</v>
      </c>
      <c r="B520" s="33">
        <v>5</v>
      </c>
      <c r="C520" s="45" t="s">
        <v>276</v>
      </c>
      <c r="D520" s="46">
        <v>551</v>
      </c>
      <c r="E520" s="35">
        <v>39735</v>
      </c>
      <c r="F520" s="34" t="s">
        <v>37</v>
      </c>
      <c r="G520" s="37">
        <v>12500</v>
      </c>
      <c r="H520" s="34"/>
      <c r="I520" s="38"/>
      <c r="J520" s="36" t="s">
        <v>81</v>
      </c>
      <c r="K520" s="38">
        <v>30</v>
      </c>
      <c r="L520" s="40"/>
      <c r="M520" s="40"/>
      <c r="N520" s="40"/>
      <c r="O520" s="40"/>
      <c r="P520" s="40"/>
    </row>
    <row r="521" spans="1:17" s="32" customFormat="1" ht="10.5">
      <c r="A521" s="32">
        <v>93834000</v>
      </c>
      <c r="B521" s="33">
        <v>5</v>
      </c>
      <c r="C521" s="45" t="s">
        <v>399</v>
      </c>
      <c r="D521" s="46" t="s">
        <v>143</v>
      </c>
      <c r="E521" s="35">
        <v>39769</v>
      </c>
      <c r="F521" s="34" t="s">
        <v>37</v>
      </c>
      <c r="G521" s="37">
        <v>6000</v>
      </c>
      <c r="H521" s="34" t="s">
        <v>53</v>
      </c>
      <c r="I521" s="38">
        <v>4.7</v>
      </c>
      <c r="J521" s="36" t="s">
        <v>81</v>
      </c>
      <c r="K521" s="38">
        <v>8</v>
      </c>
      <c r="L521" s="40"/>
      <c r="M521" s="40"/>
      <c r="N521" s="40"/>
      <c r="O521" s="40"/>
      <c r="P521" s="40"/>
    </row>
    <row r="522" spans="1:17" s="32" customFormat="1" ht="10.5">
      <c r="A522" s="32">
        <v>93834000</v>
      </c>
      <c r="B522" s="33">
        <v>5</v>
      </c>
      <c r="C522" s="45" t="s">
        <v>399</v>
      </c>
      <c r="D522" s="46" t="s">
        <v>143</v>
      </c>
      <c r="E522" s="35">
        <v>39769</v>
      </c>
      <c r="F522" s="34" t="s">
        <v>66</v>
      </c>
      <c r="G522" s="37">
        <v>187800</v>
      </c>
      <c r="H522" s="34" t="s">
        <v>59</v>
      </c>
      <c r="I522" s="38" t="s">
        <v>400</v>
      </c>
      <c r="J522" s="36" t="s">
        <v>81</v>
      </c>
      <c r="K522" s="38">
        <v>11</v>
      </c>
      <c r="L522" s="40"/>
      <c r="M522" s="40"/>
      <c r="N522" s="40"/>
      <c r="O522" s="40"/>
      <c r="P522" s="40"/>
      <c r="Q522" s="32" t="s">
        <v>69</v>
      </c>
    </row>
    <row r="523" spans="1:17" s="32" customFormat="1" ht="10.5">
      <c r="A523" s="32">
        <v>93834000</v>
      </c>
      <c r="B523" s="33">
        <v>5</v>
      </c>
      <c r="C523" s="45" t="s">
        <v>399</v>
      </c>
      <c r="D523" s="46" t="s">
        <v>143</v>
      </c>
      <c r="E523" s="35">
        <v>39769</v>
      </c>
      <c r="F523" s="34" t="s">
        <v>37</v>
      </c>
      <c r="G523" s="37">
        <v>6000</v>
      </c>
      <c r="H523" s="34" t="s">
        <v>60</v>
      </c>
      <c r="I523" s="38">
        <v>4.7</v>
      </c>
      <c r="J523" s="36" t="s">
        <v>81</v>
      </c>
      <c r="K523" s="38">
        <v>9</v>
      </c>
      <c r="L523" s="40"/>
      <c r="M523" s="40"/>
      <c r="N523" s="40"/>
      <c r="O523" s="40"/>
      <c r="P523" s="40"/>
    </row>
    <row r="524" spans="1:17" s="32" customFormat="1" ht="10.5">
      <c r="A524" s="32">
        <v>93834000</v>
      </c>
      <c r="B524" s="33">
        <v>5</v>
      </c>
      <c r="C524" s="45" t="s">
        <v>120</v>
      </c>
      <c r="D524" s="46" t="s">
        <v>143</v>
      </c>
      <c r="E524" s="35">
        <v>39769</v>
      </c>
      <c r="F524" s="34" t="s">
        <v>37</v>
      </c>
      <c r="G524" s="37">
        <v>6000</v>
      </c>
      <c r="H524" s="34" t="s">
        <v>64</v>
      </c>
      <c r="I524" s="38">
        <v>5.7</v>
      </c>
      <c r="J524" s="36" t="s">
        <v>68</v>
      </c>
      <c r="K524" s="38">
        <v>21</v>
      </c>
      <c r="L524" s="40">
        <v>3000000</v>
      </c>
      <c r="M524" s="40">
        <v>3000000</v>
      </c>
      <c r="N524" s="40">
        <f>ROUND((M524*$E$8/1000),0)</f>
        <v>64431030</v>
      </c>
      <c r="O524" s="40">
        <v>1056320</v>
      </c>
      <c r="P524" s="40">
        <v>65487350</v>
      </c>
    </row>
    <row r="525" spans="1:17" s="32" customFormat="1" ht="10.5">
      <c r="A525" s="32">
        <v>93834000</v>
      </c>
      <c r="B525" s="33">
        <v>5</v>
      </c>
      <c r="C525" s="45" t="s">
        <v>120</v>
      </c>
      <c r="D525" s="46" t="s">
        <v>152</v>
      </c>
      <c r="E525" s="35">
        <v>39877</v>
      </c>
      <c r="F525" s="34" t="s">
        <v>171</v>
      </c>
      <c r="G525" s="37">
        <v>30000000</v>
      </c>
      <c r="H525" s="34" t="s">
        <v>75</v>
      </c>
      <c r="I525" s="38">
        <v>7</v>
      </c>
      <c r="J525" s="36" t="s">
        <v>68</v>
      </c>
      <c r="K525" s="38">
        <v>5</v>
      </c>
      <c r="L525" s="40">
        <v>30000000000</v>
      </c>
      <c r="M525" s="40">
        <v>30000000000</v>
      </c>
      <c r="N525" s="40">
        <f>ROUND((M525/1000),0)</f>
        <v>30000000</v>
      </c>
      <c r="O525" s="40">
        <v>854465</v>
      </c>
      <c r="P525" s="40">
        <v>30854465</v>
      </c>
    </row>
    <row r="526" spans="1:17" s="32" customFormat="1" ht="10.5">
      <c r="A526" s="32">
        <v>93834000</v>
      </c>
      <c r="B526" s="33">
        <v>5</v>
      </c>
      <c r="C526" s="45" t="s">
        <v>120</v>
      </c>
      <c r="D526" s="46" t="s">
        <v>162</v>
      </c>
      <c r="E526" s="35">
        <v>39952</v>
      </c>
      <c r="F526" s="34" t="s">
        <v>37</v>
      </c>
      <c r="G526" s="37">
        <v>5500</v>
      </c>
      <c r="H526" s="34" t="s">
        <v>125</v>
      </c>
      <c r="I526" s="38">
        <v>4.0999999999999996</v>
      </c>
      <c r="J526" s="36" t="s">
        <v>68</v>
      </c>
      <c r="K526" s="38">
        <v>6</v>
      </c>
      <c r="L526" s="40">
        <v>1000000</v>
      </c>
      <c r="M526" s="40">
        <v>1000000</v>
      </c>
      <c r="N526" s="40">
        <f>ROUND((M526*$E$8/1000),0)</f>
        <v>21477010</v>
      </c>
      <c r="O526" s="40">
        <v>150128</v>
      </c>
      <c r="P526" s="40">
        <v>21627138</v>
      </c>
    </row>
    <row r="527" spans="1:17" s="32" customFormat="1" ht="10.5">
      <c r="A527" s="32">
        <v>93834000</v>
      </c>
      <c r="B527" s="33">
        <v>5</v>
      </c>
      <c r="C527" s="45" t="s">
        <v>399</v>
      </c>
      <c r="D527" s="46" t="s">
        <v>162</v>
      </c>
      <c r="E527" s="35">
        <v>39952</v>
      </c>
      <c r="F527" s="34" t="s">
        <v>171</v>
      </c>
      <c r="G527" s="37">
        <v>110000000</v>
      </c>
      <c r="H527" s="34" t="s">
        <v>132</v>
      </c>
      <c r="I527" s="38">
        <v>5.8</v>
      </c>
      <c r="J527" s="36" t="s">
        <v>68</v>
      </c>
      <c r="K527" s="38">
        <v>6</v>
      </c>
      <c r="L527" s="40"/>
      <c r="M527" s="40"/>
      <c r="N527" s="40"/>
      <c r="O527" s="40"/>
      <c r="P527" s="40"/>
    </row>
    <row r="528" spans="1:17" s="32" customFormat="1" ht="10.5">
      <c r="A528" s="32">
        <v>93834000</v>
      </c>
      <c r="B528" s="33">
        <v>5</v>
      </c>
      <c r="C528" s="45" t="s">
        <v>120</v>
      </c>
      <c r="D528" s="46" t="s">
        <v>162</v>
      </c>
      <c r="E528" s="35">
        <v>39952</v>
      </c>
      <c r="F528" s="34" t="s">
        <v>37</v>
      </c>
      <c r="G528" s="37">
        <v>5500</v>
      </c>
      <c r="H528" s="34" t="s">
        <v>176</v>
      </c>
      <c r="I528" s="38">
        <v>4.7</v>
      </c>
      <c r="J528" s="36" t="s">
        <v>68</v>
      </c>
      <c r="K528" s="38">
        <v>21</v>
      </c>
      <c r="L528" s="40">
        <v>4500000</v>
      </c>
      <c r="M528" s="40">
        <v>4500000</v>
      </c>
      <c r="N528" s="40">
        <f>ROUND((M528*$E$8/1000),0)</f>
        <v>96646545</v>
      </c>
      <c r="O528" s="40">
        <v>773312</v>
      </c>
      <c r="P528" s="40">
        <v>97419857</v>
      </c>
    </row>
    <row r="529" spans="1:16" s="32" customFormat="1" ht="10.5">
      <c r="A529" s="32">
        <v>91335000</v>
      </c>
      <c r="B529" s="33">
        <v>6</v>
      </c>
      <c r="C529" s="45" t="s">
        <v>401</v>
      </c>
      <c r="D529" s="46">
        <v>552</v>
      </c>
      <c r="E529" s="35">
        <v>39741</v>
      </c>
      <c r="F529" s="34" t="s">
        <v>37</v>
      </c>
      <c r="G529" s="37">
        <v>3500</v>
      </c>
      <c r="H529" s="34"/>
      <c r="I529" s="38"/>
      <c r="J529" s="36" t="s">
        <v>68</v>
      </c>
      <c r="K529" s="38">
        <v>10</v>
      </c>
      <c r="L529" s="40"/>
      <c r="M529" s="40"/>
      <c r="N529" s="40"/>
      <c r="O529" s="40"/>
      <c r="P529" s="40"/>
    </row>
    <row r="530" spans="1:16" s="32" customFormat="1" ht="10.5">
      <c r="A530" s="32">
        <v>91335000</v>
      </c>
      <c r="B530" s="33">
        <v>6</v>
      </c>
      <c r="C530" s="45" t="s">
        <v>402</v>
      </c>
      <c r="D530" s="46" t="s">
        <v>143</v>
      </c>
      <c r="E530" s="35">
        <v>39834</v>
      </c>
      <c r="F530" s="34" t="s">
        <v>37</v>
      </c>
      <c r="G530" s="37">
        <v>3500</v>
      </c>
      <c r="H530" s="34" t="s">
        <v>46</v>
      </c>
      <c r="I530" s="38">
        <v>6.4</v>
      </c>
      <c r="J530" s="36" t="s">
        <v>68</v>
      </c>
      <c r="K530" s="38">
        <v>5</v>
      </c>
      <c r="L530" s="40">
        <v>500000</v>
      </c>
      <c r="M530" s="40">
        <v>500000</v>
      </c>
      <c r="N530" s="40">
        <f>ROUND((M530*$E$8/1000),0)</f>
        <v>10738505</v>
      </c>
      <c r="O530" s="40">
        <v>16821</v>
      </c>
      <c r="P530" s="40">
        <v>10755326</v>
      </c>
    </row>
    <row r="531" spans="1:16" s="32" customFormat="1" ht="10.5">
      <c r="A531" s="32">
        <v>91335000</v>
      </c>
      <c r="B531" s="33">
        <v>6</v>
      </c>
      <c r="C531" s="45" t="s">
        <v>403</v>
      </c>
      <c r="D531" s="46" t="s">
        <v>143</v>
      </c>
      <c r="E531" s="35">
        <v>39834</v>
      </c>
      <c r="F531" s="34" t="s">
        <v>171</v>
      </c>
      <c r="G531" s="37">
        <v>75000000</v>
      </c>
      <c r="H531" s="34" t="s">
        <v>90</v>
      </c>
      <c r="I531" s="38">
        <v>8.5500000000000007</v>
      </c>
      <c r="J531" s="36" t="s">
        <v>68</v>
      </c>
      <c r="K531" s="38">
        <v>5</v>
      </c>
      <c r="L531" s="40"/>
      <c r="M531" s="40"/>
      <c r="N531" s="40"/>
      <c r="O531" s="40"/>
      <c r="P531" s="40"/>
    </row>
    <row r="532" spans="1:16" s="32" customFormat="1" ht="10.5">
      <c r="A532" s="32">
        <v>91335000</v>
      </c>
      <c r="B532" s="33">
        <v>6</v>
      </c>
      <c r="C532" s="45" t="s">
        <v>403</v>
      </c>
      <c r="D532" s="46" t="s">
        <v>143</v>
      </c>
      <c r="E532" s="35">
        <v>39834</v>
      </c>
      <c r="F532" s="34" t="s">
        <v>37</v>
      </c>
      <c r="G532" s="37">
        <v>3500</v>
      </c>
      <c r="H532" s="34" t="s">
        <v>92</v>
      </c>
      <c r="I532" s="38">
        <v>6.1</v>
      </c>
      <c r="J532" s="36" t="s">
        <v>68</v>
      </c>
      <c r="K532" s="38">
        <v>9.5</v>
      </c>
      <c r="L532" s="40"/>
      <c r="M532" s="40"/>
      <c r="N532" s="40"/>
      <c r="O532" s="40"/>
      <c r="P532" s="40"/>
    </row>
    <row r="533" spans="1:16" s="32" customFormat="1" ht="10.5">
      <c r="A533" s="32">
        <v>91335000</v>
      </c>
      <c r="B533" s="33">
        <v>6</v>
      </c>
      <c r="C533" s="45" t="s">
        <v>403</v>
      </c>
      <c r="D533" s="46" t="s">
        <v>143</v>
      </c>
      <c r="E533" s="35">
        <v>39834</v>
      </c>
      <c r="F533" s="34" t="s">
        <v>171</v>
      </c>
      <c r="G533" s="37">
        <v>75000000</v>
      </c>
      <c r="H533" s="34" t="s">
        <v>63</v>
      </c>
      <c r="I533" s="38">
        <v>8.5500000000000007</v>
      </c>
      <c r="J533" s="36" t="s">
        <v>68</v>
      </c>
      <c r="K533" s="38">
        <v>9.5</v>
      </c>
      <c r="L533" s="40"/>
      <c r="M533" s="40"/>
      <c r="N533" s="40"/>
      <c r="O533" s="40"/>
      <c r="P533" s="40"/>
    </row>
    <row r="534" spans="1:16" s="32" customFormat="1" ht="10.5">
      <c r="A534" s="32">
        <v>91335000</v>
      </c>
      <c r="B534" s="33">
        <v>6</v>
      </c>
      <c r="C534" s="45" t="s">
        <v>401</v>
      </c>
      <c r="D534" s="46">
        <v>553</v>
      </c>
      <c r="E534" s="35">
        <v>39741</v>
      </c>
      <c r="F534" s="34" t="s">
        <v>37</v>
      </c>
      <c r="G534" s="37">
        <v>3500</v>
      </c>
      <c r="H534" s="34"/>
      <c r="I534" s="38"/>
      <c r="J534" s="36" t="s">
        <v>68</v>
      </c>
      <c r="K534" s="38">
        <v>30</v>
      </c>
      <c r="L534" s="40"/>
      <c r="M534" s="40"/>
      <c r="N534" s="40"/>
      <c r="O534" s="40"/>
      <c r="P534" s="40"/>
    </row>
    <row r="535" spans="1:16" s="32" customFormat="1" ht="10.5">
      <c r="A535" s="32">
        <v>91335000</v>
      </c>
      <c r="B535" s="33">
        <v>6</v>
      </c>
      <c r="C535" s="45" t="s">
        <v>402</v>
      </c>
      <c r="D535" s="46" t="s">
        <v>143</v>
      </c>
      <c r="E535" s="35">
        <v>39834</v>
      </c>
      <c r="F535" s="34" t="s">
        <v>37</v>
      </c>
      <c r="G535" s="37">
        <v>3500</v>
      </c>
      <c r="H535" s="34" t="s">
        <v>56</v>
      </c>
      <c r="I535" s="36">
        <v>6.3</v>
      </c>
      <c r="J535" s="36" t="s">
        <v>68</v>
      </c>
      <c r="K535" s="38">
        <v>21</v>
      </c>
      <c r="L535" s="40">
        <v>3000000</v>
      </c>
      <c r="M535" s="40">
        <v>3000000</v>
      </c>
      <c r="N535" s="40">
        <f>ROUND((M535*$E$8/1000),0)</f>
        <v>64431030</v>
      </c>
      <c r="O535" s="40">
        <v>99377</v>
      </c>
      <c r="P535" s="40">
        <v>64530407</v>
      </c>
    </row>
    <row r="536" spans="1:16" s="32" customFormat="1" ht="10.5">
      <c r="A536" s="32">
        <v>81826800</v>
      </c>
      <c r="B536" s="33">
        <v>9</v>
      </c>
      <c r="C536" s="32" t="s">
        <v>319</v>
      </c>
      <c r="D536" s="46">
        <v>555</v>
      </c>
      <c r="E536" s="35">
        <v>39749</v>
      </c>
      <c r="F536" s="34" t="s">
        <v>37</v>
      </c>
      <c r="G536" s="37">
        <v>3250</v>
      </c>
      <c r="H536" s="34"/>
      <c r="I536" s="38"/>
      <c r="J536" s="36" t="s">
        <v>320</v>
      </c>
      <c r="K536" s="38">
        <v>10</v>
      </c>
      <c r="L536" s="40"/>
      <c r="M536" s="40"/>
      <c r="N536" s="40"/>
      <c r="O536" s="40"/>
      <c r="P536" s="40"/>
    </row>
    <row r="537" spans="1:16" s="32" customFormat="1" ht="10.5">
      <c r="A537" s="32">
        <v>81826800</v>
      </c>
      <c r="B537" s="33">
        <v>9</v>
      </c>
      <c r="C537" s="32" t="s">
        <v>404</v>
      </c>
      <c r="D537" s="46" t="s">
        <v>143</v>
      </c>
      <c r="E537" s="35">
        <v>39889</v>
      </c>
      <c r="F537" s="34" t="s">
        <v>171</v>
      </c>
      <c r="G537" s="37">
        <v>60000000</v>
      </c>
      <c r="H537" s="34" t="s">
        <v>90</v>
      </c>
      <c r="I537" s="38">
        <v>5.75</v>
      </c>
      <c r="J537" s="36" t="s">
        <v>320</v>
      </c>
      <c r="K537" s="38">
        <v>4</v>
      </c>
      <c r="L537" s="40"/>
      <c r="M537" s="40"/>
      <c r="N537" s="40"/>
      <c r="O537" s="40"/>
      <c r="P537" s="40"/>
    </row>
    <row r="538" spans="1:16" s="32" customFormat="1" ht="10.5">
      <c r="A538" s="32">
        <v>81826800</v>
      </c>
      <c r="B538" s="33">
        <v>9</v>
      </c>
      <c r="C538" s="32" t="s">
        <v>405</v>
      </c>
      <c r="D538" s="46" t="s">
        <v>152</v>
      </c>
      <c r="E538" s="35">
        <v>39889</v>
      </c>
      <c r="F538" s="34" t="s">
        <v>171</v>
      </c>
      <c r="G538" s="37">
        <v>60000000</v>
      </c>
      <c r="H538" s="34" t="s">
        <v>92</v>
      </c>
      <c r="I538" s="38">
        <v>6.15</v>
      </c>
      <c r="J538" s="36" t="s">
        <v>320</v>
      </c>
      <c r="K538" s="38">
        <v>4</v>
      </c>
      <c r="L538" s="40">
        <v>60000000000</v>
      </c>
      <c r="M538" s="40">
        <v>60000000000</v>
      </c>
      <c r="N538" s="40">
        <f>ROUND((M538/1000),0)</f>
        <v>60000000</v>
      </c>
      <c r="O538" s="40">
        <v>1373192</v>
      </c>
      <c r="P538" s="40">
        <v>61373192</v>
      </c>
    </row>
    <row r="539" spans="1:16" s="32" customFormat="1" ht="10.5">
      <c r="A539" s="32">
        <v>92544000</v>
      </c>
      <c r="B539" s="33">
        <v>0</v>
      </c>
      <c r="C539" s="32" t="s">
        <v>406</v>
      </c>
      <c r="D539" s="46">
        <v>556</v>
      </c>
      <c r="E539" s="35">
        <v>39756</v>
      </c>
      <c r="F539" s="34" t="s">
        <v>37</v>
      </c>
      <c r="G539" s="37">
        <v>1500</v>
      </c>
      <c r="H539" s="34"/>
      <c r="I539" s="38"/>
      <c r="J539" s="36" t="s">
        <v>68</v>
      </c>
      <c r="K539" s="38">
        <v>10</v>
      </c>
      <c r="L539" s="40"/>
      <c r="M539" s="40"/>
      <c r="N539" s="40"/>
      <c r="O539" s="40"/>
      <c r="P539" s="40"/>
    </row>
    <row r="540" spans="1:16" s="32" customFormat="1" ht="10.5">
      <c r="A540" s="32">
        <v>76022072</v>
      </c>
      <c r="B540" s="33">
        <v>8</v>
      </c>
      <c r="C540" s="32" t="s">
        <v>407</v>
      </c>
      <c r="D540" s="46">
        <v>558</v>
      </c>
      <c r="E540" s="35">
        <v>39787</v>
      </c>
      <c r="F540" s="34" t="s">
        <v>37</v>
      </c>
      <c r="G540" s="37">
        <v>4000</v>
      </c>
      <c r="H540" s="34"/>
      <c r="I540" s="38"/>
      <c r="J540" s="36" t="s">
        <v>287</v>
      </c>
      <c r="K540" s="38">
        <v>10</v>
      </c>
      <c r="L540" s="40"/>
      <c r="M540" s="40"/>
      <c r="N540" s="40"/>
      <c r="O540" s="40"/>
      <c r="P540" s="40"/>
    </row>
    <row r="541" spans="1:16" s="32" customFormat="1" ht="10.5">
      <c r="A541" s="32">
        <v>76022072</v>
      </c>
      <c r="B541" s="33">
        <v>8</v>
      </c>
      <c r="C541" s="32" t="s">
        <v>408</v>
      </c>
      <c r="D541" s="46" t="s">
        <v>143</v>
      </c>
      <c r="E541" s="35">
        <v>39793</v>
      </c>
      <c r="F541" s="34" t="s">
        <v>37</v>
      </c>
      <c r="G541" s="37">
        <v>4000</v>
      </c>
      <c r="H541" s="34" t="s">
        <v>90</v>
      </c>
      <c r="I541" s="38">
        <v>5</v>
      </c>
      <c r="J541" s="36" t="s">
        <v>68</v>
      </c>
      <c r="K541" s="38">
        <v>5</v>
      </c>
      <c r="L541" s="40"/>
      <c r="M541" s="40"/>
      <c r="N541" s="40"/>
      <c r="O541" s="40"/>
      <c r="P541" s="40"/>
    </row>
    <row r="542" spans="1:16" s="32" customFormat="1" ht="10.5">
      <c r="A542" s="32">
        <v>76022072</v>
      </c>
      <c r="B542" s="33">
        <v>8</v>
      </c>
      <c r="C542" s="32" t="s">
        <v>408</v>
      </c>
      <c r="D542" s="46" t="s">
        <v>143</v>
      </c>
      <c r="E542" s="35">
        <v>39793</v>
      </c>
      <c r="F542" s="34" t="s">
        <v>171</v>
      </c>
      <c r="G542" s="37">
        <v>85700000</v>
      </c>
      <c r="H542" s="34" t="s">
        <v>92</v>
      </c>
      <c r="I542" s="38">
        <v>7.5</v>
      </c>
      <c r="J542" s="36" t="s">
        <v>68</v>
      </c>
      <c r="K542" s="38">
        <v>5</v>
      </c>
      <c r="L542" s="40"/>
      <c r="M542" s="40"/>
      <c r="N542" s="40"/>
      <c r="O542" s="40"/>
      <c r="P542" s="40"/>
    </row>
    <row r="543" spans="1:16" s="32" customFormat="1" ht="10.5">
      <c r="A543" s="32">
        <v>76022072</v>
      </c>
      <c r="B543" s="33">
        <v>8</v>
      </c>
      <c r="C543" s="32" t="s">
        <v>409</v>
      </c>
      <c r="D543" s="46">
        <v>559</v>
      </c>
      <c r="E543" s="35">
        <v>39787</v>
      </c>
      <c r="F543" s="34" t="s">
        <v>37</v>
      </c>
      <c r="G543" s="37">
        <v>4000</v>
      </c>
      <c r="H543" s="34"/>
      <c r="I543" s="38"/>
      <c r="J543" s="36" t="s">
        <v>287</v>
      </c>
      <c r="K543" s="38">
        <v>30</v>
      </c>
      <c r="L543" s="40"/>
      <c r="M543" s="40"/>
      <c r="N543" s="40"/>
      <c r="O543" s="40"/>
      <c r="P543" s="40"/>
    </row>
    <row r="544" spans="1:16" s="32" customFormat="1" ht="10.5">
      <c r="A544" s="32">
        <v>76022072</v>
      </c>
      <c r="B544" s="33">
        <v>8</v>
      </c>
      <c r="C544" s="32" t="s">
        <v>337</v>
      </c>
      <c r="D544" s="46" t="s">
        <v>143</v>
      </c>
      <c r="E544" s="35">
        <v>39793</v>
      </c>
      <c r="F544" s="34" t="s">
        <v>37</v>
      </c>
      <c r="G544" s="37">
        <v>4000</v>
      </c>
      <c r="H544" s="34" t="s">
        <v>63</v>
      </c>
      <c r="I544" s="38">
        <v>5</v>
      </c>
      <c r="J544" s="36" t="s">
        <v>68</v>
      </c>
      <c r="K544" s="38">
        <v>21</v>
      </c>
      <c r="L544" s="40">
        <v>4000000</v>
      </c>
      <c r="M544" s="40">
        <v>4000000</v>
      </c>
      <c r="N544" s="40">
        <f>ROUND((M544*$E$8/1000),0)</f>
        <v>85908040</v>
      </c>
      <c r="O544" s="40">
        <v>2480149</v>
      </c>
      <c r="P544" s="40">
        <v>88388189</v>
      </c>
    </row>
    <row r="545" spans="1:16" s="32" customFormat="1" ht="10.5">
      <c r="A545" s="32">
        <v>96802690</v>
      </c>
      <c r="B545" s="33">
        <v>9</v>
      </c>
      <c r="C545" s="32" t="s">
        <v>273</v>
      </c>
      <c r="D545" s="46">
        <v>560</v>
      </c>
      <c r="E545" s="35">
        <v>39799</v>
      </c>
      <c r="F545" s="34" t="s">
        <v>37</v>
      </c>
      <c r="G545" s="37">
        <v>3500</v>
      </c>
      <c r="H545" s="34"/>
      <c r="I545" s="38"/>
      <c r="J545" s="36" t="s">
        <v>81</v>
      </c>
      <c r="K545" s="38">
        <v>30</v>
      </c>
      <c r="L545" s="40"/>
      <c r="M545" s="40"/>
      <c r="N545" s="40"/>
      <c r="O545" s="40"/>
      <c r="P545" s="40"/>
    </row>
    <row r="546" spans="1:16" s="32" customFormat="1" ht="10.5">
      <c r="A546" s="32">
        <v>96802690</v>
      </c>
      <c r="B546" s="33">
        <v>9</v>
      </c>
      <c r="C546" s="32" t="s">
        <v>196</v>
      </c>
      <c r="D546" s="46" t="s">
        <v>143</v>
      </c>
      <c r="E546" s="35">
        <v>39799</v>
      </c>
      <c r="F546" s="34" t="s">
        <v>37</v>
      </c>
      <c r="G546" s="37">
        <v>3500</v>
      </c>
      <c r="H546" s="34" t="s">
        <v>125</v>
      </c>
      <c r="I546" s="38">
        <v>5.5</v>
      </c>
      <c r="J546" s="36" t="s">
        <v>68</v>
      </c>
      <c r="K546" s="38">
        <v>21</v>
      </c>
      <c r="L546" s="40">
        <v>3500000</v>
      </c>
      <c r="M546" s="40">
        <v>3500000</v>
      </c>
      <c r="N546" s="40">
        <f>ROUND((M546*$E$8/1000),0)</f>
        <v>75169535</v>
      </c>
      <c r="O546" s="40">
        <v>509875</v>
      </c>
      <c r="P546" s="40">
        <v>75679410</v>
      </c>
    </row>
    <row r="547" spans="1:16" s="32" customFormat="1" ht="10.5">
      <c r="A547" s="55">
        <v>89900400</v>
      </c>
      <c r="B547" s="33">
        <v>0</v>
      </c>
      <c r="C547" s="32" t="s">
        <v>205</v>
      </c>
      <c r="D547" s="46">
        <v>561</v>
      </c>
      <c r="E547" s="35">
        <v>39813</v>
      </c>
      <c r="F547" s="34" t="s">
        <v>37</v>
      </c>
      <c r="G547" s="37">
        <v>2500</v>
      </c>
      <c r="H547" s="34"/>
      <c r="I547" s="38"/>
      <c r="J547" s="36" t="s">
        <v>410</v>
      </c>
      <c r="K547" s="38">
        <v>10</v>
      </c>
      <c r="L547" s="40"/>
      <c r="M547" s="40"/>
      <c r="N547" s="40"/>
      <c r="O547" s="40"/>
      <c r="P547" s="40"/>
    </row>
    <row r="548" spans="1:16" s="32" customFormat="1" ht="10.5">
      <c r="A548" s="55">
        <v>89900400</v>
      </c>
      <c r="B548" s="33">
        <v>0</v>
      </c>
      <c r="C548" s="32" t="s">
        <v>207</v>
      </c>
      <c r="D548" s="46" t="s">
        <v>143</v>
      </c>
      <c r="E548" s="35">
        <v>39834</v>
      </c>
      <c r="F548" s="34" t="s">
        <v>37</v>
      </c>
      <c r="G548" s="37">
        <v>2500</v>
      </c>
      <c r="H548" s="34" t="s">
        <v>75</v>
      </c>
      <c r="I548" s="38">
        <v>4.95</v>
      </c>
      <c r="J548" s="36" t="s">
        <v>410</v>
      </c>
      <c r="K548" s="38">
        <v>5</v>
      </c>
      <c r="L548" s="40">
        <v>500000</v>
      </c>
      <c r="M548" s="40">
        <v>500000</v>
      </c>
      <c r="N548" s="40">
        <f>ROUND((M548*$E$8/1000),0)</f>
        <v>10738505</v>
      </c>
      <c r="O548" s="40">
        <v>5803</v>
      </c>
      <c r="P548" s="40">
        <v>10744308</v>
      </c>
    </row>
    <row r="549" spans="1:16" s="32" customFormat="1" ht="10.5">
      <c r="A549" s="55">
        <v>89900400</v>
      </c>
      <c r="B549" s="33">
        <v>0</v>
      </c>
      <c r="C549" s="32" t="s">
        <v>411</v>
      </c>
      <c r="D549" s="46" t="s">
        <v>143</v>
      </c>
      <c r="E549" s="35">
        <v>39834</v>
      </c>
      <c r="F549" s="34" t="s">
        <v>37</v>
      </c>
      <c r="G549" s="37">
        <v>2500</v>
      </c>
      <c r="H549" s="34" t="s">
        <v>125</v>
      </c>
      <c r="I549" s="38">
        <v>4.8</v>
      </c>
      <c r="J549" s="36" t="s">
        <v>410</v>
      </c>
      <c r="K549" s="38">
        <v>10</v>
      </c>
      <c r="L549" s="40"/>
      <c r="M549" s="40"/>
      <c r="N549" s="40"/>
      <c r="O549" s="40"/>
      <c r="P549" s="40"/>
    </row>
    <row r="550" spans="1:16" s="32" customFormat="1" ht="10.5">
      <c r="A550" s="55">
        <v>89900400</v>
      </c>
      <c r="B550" s="33">
        <v>0</v>
      </c>
      <c r="C550" s="32" t="s">
        <v>205</v>
      </c>
      <c r="D550" s="46">
        <v>562</v>
      </c>
      <c r="E550" s="35">
        <v>39813</v>
      </c>
      <c r="F550" s="34" t="s">
        <v>37</v>
      </c>
      <c r="G550" s="37">
        <v>2500</v>
      </c>
      <c r="H550" s="34"/>
      <c r="I550" s="38"/>
      <c r="J550" s="36" t="s">
        <v>410</v>
      </c>
      <c r="K550" s="38">
        <v>30</v>
      </c>
      <c r="L550" s="40"/>
      <c r="M550" s="40"/>
      <c r="N550" s="40"/>
      <c r="O550" s="40"/>
      <c r="P550" s="40"/>
    </row>
    <row r="551" spans="1:16" s="32" customFormat="1" ht="10.5">
      <c r="A551" s="55">
        <v>89900400</v>
      </c>
      <c r="B551" s="33">
        <v>0</v>
      </c>
      <c r="C551" s="32" t="s">
        <v>207</v>
      </c>
      <c r="D551" s="46" t="s">
        <v>143</v>
      </c>
      <c r="E551" s="35">
        <v>39834</v>
      </c>
      <c r="F551" s="34" t="s">
        <v>37</v>
      </c>
      <c r="G551" s="37">
        <v>2500</v>
      </c>
      <c r="H551" s="34" t="s">
        <v>132</v>
      </c>
      <c r="I551" s="38">
        <v>4.9000000000000004</v>
      </c>
      <c r="J551" s="36" t="s">
        <v>410</v>
      </c>
      <c r="K551" s="38">
        <v>21</v>
      </c>
      <c r="L551" s="40">
        <v>2000000</v>
      </c>
      <c r="M551" s="40">
        <v>2000000</v>
      </c>
      <c r="N551" s="40">
        <f>ROUND((M551*$E$8/1000),0)</f>
        <v>42954020</v>
      </c>
      <c r="O551" s="40">
        <v>22979</v>
      </c>
      <c r="P551" s="40">
        <v>42976999</v>
      </c>
    </row>
    <row r="552" spans="1:16" s="32" customFormat="1" ht="10.5">
      <c r="A552" s="55">
        <v>93007000</v>
      </c>
      <c r="B552" s="33">
        <v>9</v>
      </c>
      <c r="C552" s="32" t="s">
        <v>282</v>
      </c>
      <c r="D552" s="46">
        <v>563</v>
      </c>
      <c r="E552" s="35">
        <v>39813</v>
      </c>
      <c r="F552" s="34" t="s">
        <v>37</v>
      </c>
      <c r="G552" s="37">
        <v>5000</v>
      </c>
      <c r="H552" s="34"/>
      <c r="I552" s="38"/>
      <c r="J552" s="36" t="s">
        <v>81</v>
      </c>
      <c r="K552" s="38">
        <v>10</v>
      </c>
      <c r="L552" s="40"/>
      <c r="M552" s="40"/>
      <c r="N552" s="40"/>
      <c r="O552" s="40"/>
      <c r="P552" s="40"/>
    </row>
    <row r="553" spans="1:16" s="32" customFormat="1" ht="10.5">
      <c r="A553" s="55">
        <v>93007000</v>
      </c>
      <c r="B553" s="33">
        <v>9</v>
      </c>
      <c r="C553" s="32" t="s">
        <v>412</v>
      </c>
      <c r="D553" s="46" t="s">
        <v>143</v>
      </c>
      <c r="E553" s="35">
        <v>39822</v>
      </c>
      <c r="F553" s="34" t="s">
        <v>37</v>
      </c>
      <c r="G553" s="37">
        <v>5000</v>
      </c>
      <c r="H553" s="34" t="s">
        <v>51</v>
      </c>
      <c r="I553" s="38">
        <v>5</v>
      </c>
      <c r="J553" s="36" t="s">
        <v>81</v>
      </c>
      <c r="K553" s="38">
        <v>5</v>
      </c>
      <c r="L553" s="40"/>
      <c r="M553" s="40"/>
      <c r="N553" s="40"/>
      <c r="O553" s="40"/>
      <c r="P553" s="40"/>
    </row>
    <row r="554" spans="1:16" s="32" customFormat="1" ht="10.5">
      <c r="A554" s="55">
        <v>93007000</v>
      </c>
      <c r="B554" s="33">
        <v>9</v>
      </c>
      <c r="C554" s="32" t="s">
        <v>413</v>
      </c>
      <c r="D554" s="46" t="s">
        <v>152</v>
      </c>
      <c r="E554" s="35">
        <v>39822</v>
      </c>
      <c r="F554" s="34" t="s">
        <v>171</v>
      </c>
      <c r="G554" s="37">
        <v>107290000</v>
      </c>
      <c r="H554" s="34" t="s">
        <v>53</v>
      </c>
      <c r="I554" s="38">
        <v>7</v>
      </c>
      <c r="J554" s="36" t="s">
        <v>81</v>
      </c>
      <c r="K554" s="38">
        <v>5</v>
      </c>
      <c r="L554" s="40">
        <v>21000000000</v>
      </c>
      <c r="M554" s="40">
        <v>21000000000</v>
      </c>
      <c r="N554" s="40">
        <f>ROUND((M554/1000),0)</f>
        <v>21000000</v>
      </c>
      <c r="O554" s="40">
        <v>102102</v>
      </c>
      <c r="P554" s="40">
        <v>21102102</v>
      </c>
    </row>
    <row r="555" spans="1:16" s="32" customFormat="1" ht="10.5">
      <c r="A555" s="55">
        <v>93007000</v>
      </c>
      <c r="B555" s="33">
        <v>9</v>
      </c>
      <c r="C555" s="32" t="s">
        <v>413</v>
      </c>
      <c r="D555" s="46" t="s">
        <v>162</v>
      </c>
      <c r="E555" s="35">
        <v>39938</v>
      </c>
      <c r="F555" s="34" t="s">
        <v>37</v>
      </c>
      <c r="G555" s="37">
        <v>4000</v>
      </c>
      <c r="H555" s="34" t="s">
        <v>60</v>
      </c>
      <c r="I555" s="38">
        <v>3</v>
      </c>
      <c r="J555" s="36" t="s">
        <v>81</v>
      </c>
      <c r="K555" s="38">
        <v>5</v>
      </c>
      <c r="L555" s="40">
        <v>1500000</v>
      </c>
      <c r="M555" s="40">
        <v>1500000</v>
      </c>
      <c r="N555" s="40">
        <f>ROUND((M555*$E$8/1000),0)</f>
        <v>32215515</v>
      </c>
      <c r="O555" s="40">
        <v>321528.18699999998</v>
      </c>
      <c r="P555" s="40">
        <v>32537043.186999999</v>
      </c>
    </row>
    <row r="556" spans="1:16" s="32" customFormat="1" ht="10.5">
      <c r="A556" s="55">
        <v>93007000</v>
      </c>
      <c r="B556" s="33">
        <v>9</v>
      </c>
      <c r="C556" s="32" t="s">
        <v>413</v>
      </c>
      <c r="D556" s="46" t="s">
        <v>163</v>
      </c>
      <c r="E556" s="35">
        <v>39938</v>
      </c>
      <c r="F556" s="34" t="s">
        <v>171</v>
      </c>
      <c r="G556" s="37">
        <v>83900000</v>
      </c>
      <c r="H556" s="34" t="s">
        <v>64</v>
      </c>
      <c r="I556" s="38">
        <v>5.5</v>
      </c>
      <c r="J556" s="36" t="s">
        <v>81</v>
      </c>
      <c r="K556" s="38">
        <v>5</v>
      </c>
      <c r="L556" s="40">
        <v>52000000000</v>
      </c>
      <c r="M556" s="40">
        <v>52000000000</v>
      </c>
      <c r="N556" s="40">
        <f>ROUND((M556/1000),0)</f>
        <v>52000000</v>
      </c>
      <c r="O556" s="40">
        <v>945744</v>
      </c>
      <c r="P556" s="40">
        <v>52945744</v>
      </c>
    </row>
    <row r="557" spans="1:16" s="32" customFormat="1" ht="10.5">
      <c r="A557" s="55">
        <v>93007000</v>
      </c>
      <c r="B557" s="33">
        <v>9</v>
      </c>
      <c r="C557" s="32" t="s">
        <v>414</v>
      </c>
      <c r="D557" s="46">
        <v>564</v>
      </c>
      <c r="E557" s="35">
        <v>39813</v>
      </c>
      <c r="F557" s="34" t="s">
        <v>37</v>
      </c>
      <c r="G557" s="37">
        <v>5000</v>
      </c>
      <c r="H557" s="34"/>
      <c r="I557" s="38"/>
      <c r="J557" s="36" t="s">
        <v>81</v>
      </c>
      <c r="K557" s="38">
        <v>30</v>
      </c>
      <c r="L557" s="40"/>
      <c r="M557" s="40"/>
      <c r="N557" s="40"/>
      <c r="O557" s="40"/>
      <c r="P557" s="40"/>
    </row>
    <row r="558" spans="1:16" s="32" customFormat="1" ht="10.5">
      <c r="A558" s="55">
        <v>93007000</v>
      </c>
      <c r="B558" s="33">
        <v>9</v>
      </c>
      <c r="C558" s="32" t="s">
        <v>413</v>
      </c>
      <c r="D558" s="46" t="s">
        <v>143</v>
      </c>
      <c r="E558" s="35">
        <v>39821</v>
      </c>
      <c r="F558" s="34" t="s">
        <v>37</v>
      </c>
      <c r="G558" s="37">
        <v>5000</v>
      </c>
      <c r="H558" s="34" t="s">
        <v>59</v>
      </c>
      <c r="I558" s="38">
        <v>4.9000000000000004</v>
      </c>
      <c r="J558" s="36" t="s">
        <v>81</v>
      </c>
      <c r="K558" s="38">
        <v>21</v>
      </c>
      <c r="L558" s="40">
        <v>4000000</v>
      </c>
      <c r="M558" s="40">
        <v>4000000</v>
      </c>
      <c r="N558" s="40">
        <f>ROUND((M558*$E$8/1000),0)</f>
        <v>85908040</v>
      </c>
      <c r="O558" s="40">
        <v>293853.12</v>
      </c>
      <c r="P558" s="40">
        <v>86201893.120000005</v>
      </c>
    </row>
    <row r="559" spans="1:16" s="32" customFormat="1" ht="10.5">
      <c r="A559" s="55">
        <v>93007000</v>
      </c>
      <c r="B559" s="33">
        <v>9</v>
      </c>
      <c r="C559" s="32" t="s">
        <v>415</v>
      </c>
      <c r="D559" s="46" t="s">
        <v>152</v>
      </c>
      <c r="E559" s="35">
        <v>39938</v>
      </c>
      <c r="F559" s="34" t="s">
        <v>37</v>
      </c>
      <c r="G559" s="37">
        <v>1000</v>
      </c>
      <c r="H559" s="34" t="s">
        <v>75</v>
      </c>
      <c r="I559" s="38">
        <v>4.25</v>
      </c>
      <c r="J559" s="36" t="s">
        <v>81</v>
      </c>
      <c r="K559" s="38">
        <v>21</v>
      </c>
      <c r="L559" s="40"/>
      <c r="M559" s="40"/>
      <c r="N559" s="40"/>
      <c r="O559" s="40"/>
      <c r="P559" s="40"/>
    </row>
    <row r="560" spans="1:16" s="32" customFormat="1" ht="10.5">
      <c r="A560" s="56">
        <v>99598300</v>
      </c>
      <c r="B560" s="57">
        <v>1</v>
      </c>
      <c r="C560" s="32" t="s">
        <v>416</v>
      </c>
      <c r="D560" s="46">
        <v>565</v>
      </c>
      <c r="E560" s="35">
        <v>39846</v>
      </c>
      <c r="F560" s="34" t="s">
        <v>37</v>
      </c>
      <c r="G560" s="37">
        <v>3000</v>
      </c>
      <c r="H560" s="34"/>
      <c r="I560" s="38"/>
      <c r="J560" s="36" t="s">
        <v>410</v>
      </c>
      <c r="K560" s="38">
        <v>10</v>
      </c>
      <c r="L560" s="40"/>
      <c r="M560" s="40"/>
      <c r="N560" s="40"/>
      <c r="O560" s="40"/>
      <c r="P560" s="40"/>
    </row>
    <row r="561" spans="1:16" s="32" customFormat="1" ht="10.5">
      <c r="A561" s="56">
        <v>99598300</v>
      </c>
      <c r="B561" s="57">
        <v>1</v>
      </c>
      <c r="C561" s="32" t="s">
        <v>417</v>
      </c>
      <c r="D561" s="46" t="s">
        <v>143</v>
      </c>
      <c r="E561" s="35">
        <v>39862</v>
      </c>
      <c r="F561" s="34" t="s">
        <v>171</v>
      </c>
      <c r="G561" s="37">
        <v>63500000</v>
      </c>
      <c r="H561" s="34" t="s">
        <v>46</v>
      </c>
      <c r="I561" s="38">
        <v>6.75</v>
      </c>
      <c r="J561" s="36" t="s">
        <v>81</v>
      </c>
      <c r="K561" s="38">
        <v>9.5</v>
      </c>
      <c r="L561" s="40"/>
      <c r="M561" s="40"/>
      <c r="N561" s="40"/>
      <c r="O561" s="40"/>
      <c r="P561" s="40"/>
    </row>
    <row r="562" spans="1:16" s="32" customFormat="1" ht="10.5">
      <c r="A562" s="56">
        <v>99598300</v>
      </c>
      <c r="B562" s="57">
        <v>1</v>
      </c>
      <c r="C562" s="32" t="s">
        <v>418</v>
      </c>
      <c r="D562" s="46" t="s">
        <v>143</v>
      </c>
      <c r="E562" s="35">
        <v>39862</v>
      </c>
      <c r="F562" s="34" t="s">
        <v>37</v>
      </c>
      <c r="G562" s="37">
        <v>3000</v>
      </c>
      <c r="H562" s="34" t="s">
        <v>90</v>
      </c>
      <c r="I562" s="38">
        <v>4.55</v>
      </c>
      <c r="J562" s="36" t="s">
        <v>81</v>
      </c>
      <c r="K562" s="38">
        <v>9.5</v>
      </c>
      <c r="L562" s="40">
        <v>1000000</v>
      </c>
      <c r="M562" s="40">
        <v>1000000</v>
      </c>
      <c r="N562" s="40">
        <f>ROUND((M562*$E$8/1000),0)</f>
        <v>21477010</v>
      </c>
      <c r="O562" s="40">
        <v>374221</v>
      </c>
      <c r="P562" s="40">
        <v>21851231</v>
      </c>
    </row>
    <row r="563" spans="1:16" s="32" customFormat="1" ht="10.5">
      <c r="A563" s="56">
        <v>99598300</v>
      </c>
      <c r="B563" s="57">
        <v>1</v>
      </c>
      <c r="C563" s="32" t="s">
        <v>416</v>
      </c>
      <c r="D563" s="46">
        <v>566</v>
      </c>
      <c r="E563" s="35">
        <v>39846</v>
      </c>
      <c r="F563" s="34" t="s">
        <v>37</v>
      </c>
      <c r="G563" s="37">
        <v>3000</v>
      </c>
      <c r="H563" s="34"/>
      <c r="I563" s="38"/>
      <c r="J563" s="36" t="s">
        <v>410</v>
      </c>
      <c r="K563" s="38">
        <v>30</v>
      </c>
      <c r="L563" s="40"/>
      <c r="M563" s="40"/>
      <c r="N563" s="40"/>
      <c r="O563" s="40"/>
      <c r="P563" s="40"/>
    </row>
    <row r="564" spans="1:16" s="32" customFormat="1" ht="10.5">
      <c r="A564" s="56">
        <v>99598300</v>
      </c>
      <c r="B564" s="57">
        <v>1</v>
      </c>
      <c r="C564" s="32" t="s">
        <v>418</v>
      </c>
      <c r="D564" s="46" t="s">
        <v>143</v>
      </c>
      <c r="E564" s="35">
        <v>39862</v>
      </c>
      <c r="F564" s="34" t="s">
        <v>37</v>
      </c>
      <c r="G564" s="37">
        <v>3000</v>
      </c>
      <c r="H564" s="34" t="s">
        <v>92</v>
      </c>
      <c r="I564" s="38">
        <v>5.3</v>
      </c>
      <c r="J564" s="36" t="s">
        <v>81</v>
      </c>
      <c r="K564" s="38">
        <v>21</v>
      </c>
      <c r="L564" s="40">
        <v>2000000</v>
      </c>
      <c r="M564" s="40">
        <v>2000000</v>
      </c>
      <c r="N564" s="40">
        <f>ROUND((M564*$E$8/1000),0)</f>
        <v>42954020</v>
      </c>
      <c r="O564" s="40">
        <v>871811</v>
      </c>
      <c r="P564" s="40">
        <v>43825831</v>
      </c>
    </row>
    <row r="565" spans="1:16" s="32" customFormat="1" ht="10.5">
      <c r="A565" s="56">
        <v>96591040</v>
      </c>
      <c r="B565" s="57">
        <v>9</v>
      </c>
      <c r="C565" s="32" t="s">
        <v>164</v>
      </c>
      <c r="D565" s="46">
        <v>567</v>
      </c>
      <c r="E565" s="35">
        <v>39885</v>
      </c>
      <c r="F565" s="34" t="s">
        <v>37</v>
      </c>
      <c r="G565" s="37">
        <v>3500</v>
      </c>
      <c r="H565" s="34"/>
      <c r="I565" s="38"/>
      <c r="J565" s="36" t="s">
        <v>68</v>
      </c>
      <c r="K565" s="38">
        <v>30</v>
      </c>
      <c r="L565" s="40"/>
      <c r="M565" s="40"/>
      <c r="N565" s="40"/>
      <c r="O565" s="40"/>
      <c r="P565" s="40"/>
    </row>
    <row r="566" spans="1:16" s="32" customFormat="1" ht="10.5">
      <c r="A566" s="56">
        <v>96591040</v>
      </c>
      <c r="B566" s="57">
        <v>9</v>
      </c>
      <c r="C566" s="32" t="s">
        <v>308</v>
      </c>
      <c r="D566" s="46" t="s">
        <v>143</v>
      </c>
      <c r="E566" s="35">
        <v>39919</v>
      </c>
      <c r="F566" s="34" t="s">
        <v>37</v>
      </c>
      <c r="G566" s="37">
        <v>3500</v>
      </c>
      <c r="H566" s="34" t="s">
        <v>64</v>
      </c>
      <c r="I566" s="38">
        <v>5.15</v>
      </c>
      <c r="J566" s="36" t="s">
        <v>68</v>
      </c>
      <c r="K566" s="38">
        <v>21</v>
      </c>
      <c r="L566" s="40">
        <v>2500000</v>
      </c>
      <c r="M566" s="40">
        <v>2500000</v>
      </c>
      <c r="N566" s="40">
        <f>ROUND((M566*$E$8/1000),0)</f>
        <v>53692525</v>
      </c>
      <c r="O566" s="40">
        <v>745887</v>
      </c>
      <c r="P566" s="40">
        <v>54438412</v>
      </c>
    </row>
    <row r="567" spans="1:16" s="32" customFormat="1" ht="10.5">
      <c r="A567" s="56">
        <v>96591040</v>
      </c>
      <c r="B567" s="57">
        <v>9</v>
      </c>
      <c r="C567" s="32" t="s">
        <v>164</v>
      </c>
      <c r="D567" s="46">
        <v>568</v>
      </c>
      <c r="E567" s="35">
        <v>39885</v>
      </c>
      <c r="F567" s="34" t="s">
        <v>37</v>
      </c>
      <c r="G567" s="37">
        <v>3500</v>
      </c>
      <c r="H567" s="34"/>
      <c r="I567" s="38"/>
      <c r="J567" s="36" t="s">
        <v>68</v>
      </c>
      <c r="K567" s="38">
        <v>10</v>
      </c>
      <c r="L567" s="40"/>
      <c r="M567" s="40"/>
      <c r="N567" s="40"/>
      <c r="O567" s="40"/>
      <c r="P567" s="40"/>
    </row>
    <row r="568" spans="1:16" s="32" customFormat="1" ht="10.5">
      <c r="A568" s="56">
        <v>96591040</v>
      </c>
      <c r="B568" s="57">
        <v>9</v>
      </c>
      <c r="C568" s="32" t="s">
        <v>419</v>
      </c>
      <c r="D568" s="46" t="s">
        <v>143</v>
      </c>
      <c r="E568" s="35">
        <v>39919</v>
      </c>
      <c r="F568" s="34" t="s">
        <v>171</v>
      </c>
      <c r="G568" s="37">
        <v>73000000</v>
      </c>
      <c r="H568" s="34" t="s">
        <v>59</v>
      </c>
      <c r="I568" s="38">
        <v>6.9</v>
      </c>
      <c r="J568" s="36" t="s">
        <v>68</v>
      </c>
      <c r="K568" s="38">
        <v>7</v>
      </c>
      <c r="L568" s="40"/>
      <c r="M568" s="40"/>
      <c r="N568" s="40"/>
      <c r="O568" s="40"/>
      <c r="P568" s="40"/>
    </row>
    <row r="569" spans="1:16" s="32" customFormat="1" ht="10.5">
      <c r="A569" s="56">
        <v>96591040</v>
      </c>
      <c r="B569" s="57">
        <v>9</v>
      </c>
      <c r="C569" s="32" t="s">
        <v>308</v>
      </c>
      <c r="D569" s="46" t="s">
        <v>143</v>
      </c>
      <c r="E569" s="35">
        <v>39919</v>
      </c>
      <c r="F569" s="34" t="s">
        <v>37</v>
      </c>
      <c r="G569" s="37">
        <v>3500</v>
      </c>
      <c r="H569" s="34" t="s">
        <v>60</v>
      </c>
      <c r="I569" s="38">
        <v>4</v>
      </c>
      <c r="J569" s="36" t="s">
        <v>68</v>
      </c>
      <c r="K569" s="38">
        <v>7</v>
      </c>
      <c r="L569" s="40">
        <v>1000000</v>
      </c>
      <c r="M569" s="40">
        <v>1000000</v>
      </c>
      <c r="N569" s="40">
        <f>ROUND((M569*$E$8/1000),0)</f>
        <v>21477010</v>
      </c>
      <c r="O569" s="40">
        <v>232665</v>
      </c>
      <c r="P569" s="40">
        <v>21709675</v>
      </c>
    </row>
    <row r="570" spans="1:16" s="32" customFormat="1" ht="10.5">
      <c r="A570" s="56">
        <v>96596540</v>
      </c>
      <c r="B570" s="57">
        <v>8</v>
      </c>
      <c r="C570" s="32" t="s">
        <v>420</v>
      </c>
      <c r="D570" s="46">
        <v>569</v>
      </c>
      <c r="E570" s="35">
        <v>39888</v>
      </c>
      <c r="F570" s="34" t="s">
        <v>37</v>
      </c>
      <c r="G570" s="37">
        <v>10000</v>
      </c>
      <c r="H570" s="34"/>
      <c r="I570" s="38"/>
      <c r="J570" s="36"/>
      <c r="K570" s="38">
        <v>10</v>
      </c>
      <c r="L570" s="40"/>
      <c r="M570" s="40"/>
      <c r="N570" s="40"/>
      <c r="O570" s="40"/>
      <c r="P570" s="40"/>
    </row>
    <row r="571" spans="1:16" s="32" customFormat="1" ht="10.5">
      <c r="A571" s="56">
        <v>96596540</v>
      </c>
      <c r="B571" s="57">
        <v>8</v>
      </c>
      <c r="C571" s="32" t="s">
        <v>421</v>
      </c>
      <c r="D571" s="46" t="s">
        <v>143</v>
      </c>
      <c r="E571" s="35">
        <v>39892</v>
      </c>
      <c r="F571" s="34" t="s">
        <v>171</v>
      </c>
      <c r="G571" s="37">
        <v>209900000</v>
      </c>
      <c r="H571" s="34" t="s">
        <v>92</v>
      </c>
      <c r="I571" s="38">
        <v>5.5</v>
      </c>
      <c r="J571" s="36" t="s">
        <v>422</v>
      </c>
      <c r="K571" s="38">
        <v>5</v>
      </c>
      <c r="L571" s="40"/>
      <c r="M571" s="40"/>
      <c r="N571" s="40"/>
      <c r="O571" s="40"/>
      <c r="P571" s="40"/>
    </row>
    <row r="572" spans="1:16" s="32" customFormat="1" ht="10.5">
      <c r="A572" s="56">
        <v>96596540</v>
      </c>
      <c r="B572" s="57">
        <v>8</v>
      </c>
      <c r="C572" s="32" t="s">
        <v>423</v>
      </c>
      <c r="D572" s="46" t="s">
        <v>143</v>
      </c>
      <c r="E572" s="35">
        <v>39892</v>
      </c>
      <c r="F572" s="34" t="s">
        <v>37</v>
      </c>
      <c r="G572" s="37">
        <v>10000</v>
      </c>
      <c r="H572" s="34" t="s">
        <v>63</v>
      </c>
      <c r="I572" s="38">
        <v>2.9</v>
      </c>
      <c r="J572" s="36" t="s">
        <v>422</v>
      </c>
      <c r="K572" s="38">
        <v>5</v>
      </c>
      <c r="L572" s="40">
        <v>3000000</v>
      </c>
      <c r="M572" s="40">
        <v>3000000</v>
      </c>
      <c r="N572" s="40">
        <f>ROUND((M572*$E$8/1000),0)</f>
        <v>64431030</v>
      </c>
      <c r="O572" s="40">
        <v>654437</v>
      </c>
      <c r="P572" s="40">
        <v>65085467</v>
      </c>
    </row>
    <row r="573" spans="1:16" s="32" customFormat="1" ht="10.5">
      <c r="A573" s="56">
        <v>96596540</v>
      </c>
      <c r="B573" s="57">
        <v>8</v>
      </c>
      <c r="C573" s="32" t="s">
        <v>421</v>
      </c>
      <c r="D573" s="46" t="s">
        <v>143</v>
      </c>
      <c r="E573" s="35">
        <v>39892</v>
      </c>
      <c r="F573" s="34" t="s">
        <v>37</v>
      </c>
      <c r="G573" s="37">
        <v>10000</v>
      </c>
      <c r="H573" s="34" t="s">
        <v>56</v>
      </c>
      <c r="I573" s="38">
        <v>3.7</v>
      </c>
      <c r="J573" s="36" t="s">
        <v>422</v>
      </c>
      <c r="K573" s="38">
        <v>10</v>
      </c>
      <c r="L573" s="40"/>
      <c r="M573" s="40"/>
      <c r="N573" s="40"/>
      <c r="O573" s="40"/>
      <c r="P573" s="40"/>
    </row>
    <row r="574" spans="1:16" s="32" customFormat="1" ht="10.5">
      <c r="A574" s="56">
        <v>96596540</v>
      </c>
      <c r="B574" s="57">
        <v>8</v>
      </c>
      <c r="C574" s="32" t="s">
        <v>290</v>
      </c>
      <c r="D574" s="46">
        <v>570</v>
      </c>
      <c r="E574" s="35">
        <v>39888</v>
      </c>
      <c r="F574" s="34" t="s">
        <v>37</v>
      </c>
      <c r="G574" s="37">
        <v>10000</v>
      </c>
      <c r="H574" s="34"/>
      <c r="I574" s="38"/>
      <c r="J574" s="36"/>
      <c r="K574" s="38">
        <v>30</v>
      </c>
      <c r="L574" s="40"/>
      <c r="M574" s="40"/>
      <c r="N574" s="40"/>
      <c r="O574" s="40"/>
      <c r="P574" s="40"/>
    </row>
    <row r="575" spans="1:16" s="32" customFormat="1" ht="10.5">
      <c r="A575" s="56">
        <v>96596540</v>
      </c>
      <c r="B575" s="57">
        <v>8</v>
      </c>
      <c r="C575" s="32" t="s">
        <v>423</v>
      </c>
      <c r="D575" s="46" t="s">
        <v>143</v>
      </c>
      <c r="E575" s="35">
        <v>39892</v>
      </c>
      <c r="F575" s="34" t="s">
        <v>37</v>
      </c>
      <c r="G575" s="37">
        <v>10000</v>
      </c>
      <c r="H575" s="34" t="s">
        <v>51</v>
      </c>
      <c r="I575" s="38">
        <v>4.3</v>
      </c>
      <c r="J575" s="36" t="s">
        <v>422</v>
      </c>
      <c r="K575" s="38">
        <v>21</v>
      </c>
      <c r="L575" s="40">
        <v>7000000</v>
      </c>
      <c r="M575" s="40">
        <v>7000000</v>
      </c>
      <c r="N575" s="40">
        <f>ROUND((M575*$E$8/1000),0)</f>
        <v>150339070</v>
      </c>
      <c r="O575" s="40">
        <v>2256588</v>
      </c>
      <c r="P575" s="40">
        <v>152595658</v>
      </c>
    </row>
    <row r="576" spans="1:16" s="32" customFormat="1" ht="10.5">
      <c r="A576" s="56">
        <v>90413000</v>
      </c>
      <c r="B576" s="57">
        <v>1</v>
      </c>
      <c r="C576" s="32" t="s">
        <v>424</v>
      </c>
      <c r="D576" s="46">
        <v>572</v>
      </c>
      <c r="E576" s="35">
        <v>39895</v>
      </c>
      <c r="F576" s="34" t="s">
        <v>37</v>
      </c>
      <c r="G576" s="37">
        <v>5000</v>
      </c>
      <c r="H576" s="34"/>
      <c r="I576" s="38"/>
      <c r="J576" s="36" t="s">
        <v>81</v>
      </c>
      <c r="K576" s="38">
        <v>10</v>
      </c>
      <c r="L576" s="40"/>
      <c r="M576" s="40"/>
      <c r="N576" s="40"/>
      <c r="O576" s="40"/>
      <c r="P576" s="40"/>
    </row>
    <row r="577" spans="1:16" s="32" customFormat="1" ht="10.5">
      <c r="A577" s="56">
        <v>90413000</v>
      </c>
      <c r="B577" s="57">
        <v>1</v>
      </c>
      <c r="C577" s="32" t="s">
        <v>425</v>
      </c>
      <c r="D577" s="46" t="s">
        <v>143</v>
      </c>
      <c r="E577" s="35">
        <v>39899</v>
      </c>
      <c r="F577" s="34" t="s">
        <v>171</v>
      </c>
      <c r="G577" s="37">
        <v>100000000</v>
      </c>
      <c r="H577" s="34" t="s">
        <v>51</v>
      </c>
      <c r="I577" s="38">
        <v>5.5</v>
      </c>
      <c r="J577" s="36" t="s">
        <v>68</v>
      </c>
      <c r="K577" s="38">
        <v>5</v>
      </c>
      <c r="L577" s="40"/>
      <c r="M577" s="40"/>
      <c r="N577" s="40"/>
      <c r="O577" s="40"/>
      <c r="P577" s="40"/>
    </row>
    <row r="578" spans="1:16" s="32" customFormat="1" ht="10.5">
      <c r="A578" s="56">
        <v>90413000</v>
      </c>
      <c r="B578" s="57">
        <v>1</v>
      </c>
      <c r="C578" s="32" t="s">
        <v>425</v>
      </c>
      <c r="D578" s="46" t="s">
        <v>143</v>
      </c>
      <c r="E578" s="35">
        <v>39899</v>
      </c>
      <c r="F578" s="34" t="s">
        <v>37</v>
      </c>
      <c r="G578" s="37">
        <v>5000</v>
      </c>
      <c r="H578" s="34" t="s">
        <v>53</v>
      </c>
      <c r="I578" s="38">
        <v>3.9</v>
      </c>
      <c r="J578" s="36" t="s">
        <v>68</v>
      </c>
      <c r="K578" s="38">
        <v>10</v>
      </c>
      <c r="L578" s="40"/>
      <c r="M578" s="40"/>
      <c r="N578" s="40"/>
      <c r="O578" s="40"/>
      <c r="P578" s="40"/>
    </row>
    <row r="579" spans="1:16" s="32" customFormat="1" ht="10.5">
      <c r="A579" s="56">
        <v>90413000</v>
      </c>
      <c r="B579" s="57">
        <v>1</v>
      </c>
      <c r="C579" s="32" t="s">
        <v>224</v>
      </c>
      <c r="D579" s="46" t="s">
        <v>152</v>
      </c>
      <c r="E579" s="35">
        <v>39902</v>
      </c>
      <c r="F579" s="34" t="s">
        <v>37</v>
      </c>
      <c r="G579" s="37">
        <v>5000</v>
      </c>
      <c r="H579" s="34" t="s">
        <v>60</v>
      </c>
      <c r="I579" s="38">
        <v>3</v>
      </c>
      <c r="J579" s="36" t="s">
        <v>68</v>
      </c>
      <c r="K579" s="38">
        <v>5</v>
      </c>
      <c r="L579" s="40">
        <v>3000000</v>
      </c>
      <c r="M579" s="40">
        <v>3000000</v>
      </c>
      <c r="N579" s="40">
        <f>ROUND((M579*$E$8/1000),0)</f>
        <v>64431030</v>
      </c>
      <c r="O579" s="40">
        <v>731418</v>
      </c>
      <c r="P579" s="40">
        <v>65162448</v>
      </c>
    </row>
    <row r="580" spans="1:16" s="32" customFormat="1" ht="10.5">
      <c r="A580" s="56">
        <v>90413000</v>
      </c>
      <c r="B580" s="57">
        <v>1</v>
      </c>
      <c r="C580" s="32" t="s">
        <v>424</v>
      </c>
      <c r="D580" s="46">
        <v>573</v>
      </c>
      <c r="E580" s="35">
        <v>39895</v>
      </c>
      <c r="F580" s="34" t="s">
        <v>37</v>
      </c>
      <c r="G580" s="37">
        <v>5000</v>
      </c>
      <c r="H580" s="34"/>
      <c r="I580" s="38"/>
      <c r="J580" s="36" t="s">
        <v>81</v>
      </c>
      <c r="K580" s="38">
        <v>30</v>
      </c>
      <c r="L580" s="40"/>
      <c r="M580" s="40"/>
      <c r="N580" s="40"/>
      <c r="O580" s="40"/>
      <c r="P580" s="40"/>
    </row>
    <row r="581" spans="1:16" s="32" customFormat="1" ht="10.5">
      <c r="A581" s="56">
        <v>90413000</v>
      </c>
      <c r="B581" s="57">
        <v>1</v>
      </c>
      <c r="C581" s="32" t="s">
        <v>426</v>
      </c>
      <c r="D581" s="46" t="s">
        <v>143</v>
      </c>
      <c r="E581" s="35">
        <v>39899</v>
      </c>
      <c r="F581" s="34" t="s">
        <v>37</v>
      </c>
      <c r="G581" s="37">
        <v>5000</v>
      </c>
      <c r="H581" s="34" t="s">
        <v>59</v>
      </c>
      <c r="I581" s="38">
        <v>4.25</v>
      </c>
      <c r="J581" s="36" t="s">
        <v>68</v>
      </c>
      <c r="K581" s="38">
        <v>21</v>
      </c>
      <c r="L581" s="40">
        <v>2000000</v>
      </c>
      <c r="M581" s="40">
        <v>2000000</v>
      </c>
      <c r="N581" s="40">
        <f>ROUND((M581*$E$8/1000),0)</f>
        <v>42954020</v>
      </c>
      <c r="O581" s="40">
        <v>688685</v>
      </c>
      <c r="P581" s="40">
        <v>43642705</v>
      </c>
    </row>
    <row r="582" spans="1:16" s="32" customFormat="1" ht="10.5">
      <c r="A582" s="56">
        <v>90227000</v>
      </c>
      <c r="B582" s="57">
        <v>0</v>
      </c>
      <c r="C582" s="32" t="s">
        <v>427</v>
      </c>
      <c r="D582" s="46">
        <v>574</v>
      </c>
      <c r="E582" s="35">
        <v>39895</v>
      </c>
      <c r="F582" s="34" t="s">
        <v>37</v>
      </c>
      <c r="G582" s="37">
        <v>2000</v>
      </c>
      <c r="H582" s="34"/>
      <c r="I582" s="38"/>
      <c r="J582" s="36" t="s">
        <v>329</v>
      </c>
      <c r="K582" s="38">
        <v>10</v>
      </c>
      <c r="L582" s="40"/>
      <c r="M582" s="40"/>
      <c r="N582" s="40"/>
      <c r="O582" s="40"/>
      <c r="P582" s="40"/>
    </row>
    <row r="583" spans="1:16" s="32" customFormat="1" ht="10.5">
      <c r="A583" s="56">
        <v>90227000</v>
      </c>
      <c r="B583" s="57">
        <v>0</v>
      </c>
      <c r="C583" s="32" t="s">
        <v>428</v>
      </c>
      <c r="D583" s="46" t="s">
        <v>143</v>
      </c>
      <c r="E583" s="35">
        <v>39990</v>
      </c>
      <c r="F583" s="34" t="s">
        <v>37</v>
      </c>
      <c r="G583" s="37">
        <v>1500</v>
      </c>
      <c r="H583" s="34" t="s">
        <v>63</v>
      </c>
      <c r="I583" s="38">
        <v>3.6</v>
      </c>
      <c r="J583" s="36" t="s">
        <v>68</v>
      </c>
      <c r="K583" s="38">
        <v>6</v>
      </c>
      <c r="L583" s="40"/>
      <c r="M583" s="40"/>
      <c r="N583" s="40"/>
      <c r="O583" s="40"/>
      <c r="P583" s="40"/>
    </row>
    <row r="584" spans="1:16" s="32" customFormat="1" ht="10.5">
      <c r="A584" s="56">
        <v>90227000</v>
      </c>
      <c r="B584" s="57">
        <v>0</v>
      </c>
      <c r="C584" s="32" t="s">
        <v>428</v>
      </c>
      <c r="D584" s="46" t="s">
        <v>143</v>
      </c>
      <c r="E584" s="35">
        <v>39990</v>
      </c>
      <c r="F584" s="34" t="s">
        <v>171</v>
      </c>
      <c r="G584" s="37">
        <v>31000000</v>
      </c>
      <c r="H584" s="34" t="s">
        <v>56</v>
      </c>
      <c r="I584" s="38">
        <v>6</v>
      </c>
      <c r="J584" s="36" t="s">
        <v>68</v>
      </c>
      <c r="K584" s="38">
        <v>6</v>
      </c>
      <c r="L584" s="40"/>
      <c r="M584" s="40"/>
      <c r="N584" s="40"/>
      <c r="O584" s="40"/>
      <c r="P584" s="40"/>
    </row>
    <row r="585" spans="1:16" s="32" customFormat="1" ht="10.5">
      <c r="A585" s="56">
        <v>90227000</v>
      </c>
      <c r="B585" s="57">
        <v>0</v>
      </c>
      <c r="C585" s="32" t="s">
        <v>429</v>
      </c>
      <c r="D585" s="46">
        <v>575</v>
      </c>
      <c r="E585" s="35">
        <v>39895</v>
      </c>
      <c r="F585" s="34" t="s">
        <v>37</v>
      </c>
      <c r="G585" s="37">
        <v>2000</v>
      </c>
      <c r="H585" s="34"/>
      <c r="I585" s="38"/>
      <c r="J585" s="36" t="s">
        <v>329</v>
      </c>
      <c r="K585" s="38">
        <v>30</v>
      </c>
      <c r="L585" s="40"/>
      <c r="M585" s="40"/>
      <c r="N585" s="40"/>
      <c r="O585" s="40"/>
      <c r="P585" s="40"/>
    </row>
    <row r="586" spans="1:16" s="32" customFormat="1" ht="10.5">
      <c r="A586" s="56">
        <v>90635000</v>
      </c>
      <c r="B586" s="57">
        <v>9</v>
      </c>
      <c r="C586" s="32" t="s">
        <v>430</v>
      </c>
      <c r="D586" s="46">
        <v>576</v>
      </c>
      <c r="E586" s="35">
        <v>39903</v>
      </c>
      <c r="F586" s="34" t="s">
        <v>37</v>
      </c>
      <c r="G586" s="37">
        <v>8000</v>
      </c>
      <c r="H586" s="34"/>
      <c r="I586" s="38"/>
      <c r="J586" s="36" t="s">
        <v>81</v>
      </c>
      <c r="K586" s="38">
        <v>10</v>
      </c>
      <c r="L586" s="40"/>
      <c r="M586" s="40"/>
      <c r="N586" s="40"/>
      <c r="O586" s="40"/>
      <c r="P586" s="40"/>
    </row>
    <row r="587" spans="1:16" s="32" customFormat="1" ht="10.5">
      <c r="A587" s="56">
        <v>90635000</v>
      </c>
      <c r="B587" s="57">
        <v>9</v>
      </c>
      <c r="C587" s="32" t="s">
        <v>431</v>
      </c>
      <c r="D587" s="46" t="s">
        <v>143</v>
      </c>
      <c r="E587" s="35">
        <v>39910</v>
      </c>
      <c r="F587" s="34" t="s">
        <v>171</v>
      </c>
      <c r="G587" s="37">
        <v>125500000</v>
      </c>
      <c r="H587" s="34" t="s">
        <v>132</v>
      </c>
      <c r="I587" s="38">
        <v>6.05</v>
      </c>
      <c r="J587" s="36" t="s">
        <v>68</v>
      </c>
      <c r="K587" s="38">
        <v>5</v>
      </c>
      <c r="L587" s="40">
        <v>20500000000</v>
      </c>
      <c r="M587" s="40">
        <v>20500000000</v>
      </c>
      <c r="N587" s="40">
        <f>ROUND((M587/1000),0)</f>
        <v>20500000</v>
      </c>
      <c r="O587" s="40">
        <v>407601</v>
      </c>
      <c r="P587" s="40">
        <v>20907601</v>
      </c>
    </row>
    <row r="588" spans="1:16" s="32" customFormat="1" ht="10.5">
      <c r="A588" s="56">
        <v>90635000</v>
      </c>
      <c r="B588" s="57">
        <v>9</v>
      </c>
      <c r="C588" s="32" t="s">
        <v>431</v>
      </c>
      <c r="D588" s="46" t="s">
        <v>143</v>
      </c>
      <c r="E588" s="35">
        <v>39910</v>
      </c>
      <c r="F588" s="34" t="s">
        <v>37</v>
      </c>
      <c r="G588" s="37">
        <v>6000</v>
      </c>
      <c r="H588" s="34" t="s">
        <v>176</v>
      </c>
      <c r="I588" s="38">
        <v>3.5</v>
      </c>
      <c r="J588" s="36" t="s">
        <v>68</v>
      </c>
      <c r="K588" s="38">
        <v>5</v>
      </c>
      <c r="L588" s="40">
        <v>5000000</v>
      </c>
      <c r="M588" s="40">
        <v>5000000</v>
      </c>
      <c r="N588" s="40">
        <f>ROUND((M588*$E$8/1000),0)</f>
        <v>107385050</v>
      </c>
      <c r="O588" s="40">
        <v>1245296</v>
      </c>
      <c r="P588" s="40">
        <v>108630346</v>
      </c>
    </row>
    <row r="589" spans="1:16" s="32" customFormat="1" ht="10.5">
      <c r="A589" s="56">
        <v>90635000</v>
      </c>
      <c r="B589" s="57">
        <v>9</v>
      </c>
      <c r="C589" s="32" t="s">
        <v>432</v>
      </c>
      <c r="D589" s="46" t="s">
        <v>143</v>
      </c>
      <c r="E589" s="35">
        <v>39910</v>
      </c>
      <c r="F589" s="34" t="s">
        <v>171</v>
      </c>
      <c r="G589" s="37">
        <v>125500000</v>
      </c>
      <c r="H589" s="34" t="s">
        <v>177</v>
      </c>
      <c r="I589" s="38">
        <v>7</v>
      </c>
      <c r="J589" s="36" t="s">
        <v>68</v>
      </c>
      <c r="K589" s="38">
        <v>9.5</v>
      </c>
      <c r="L589" s="40"/>
      <c r="M589" s="40"/>
      <c r="N589" s="40"/>
      <c r="O589" s="40"/>
      <c r="P589" s="40"/>
    </row>
    <row r="590" spans="1:16" s="32" customFormat="1" ht="10.5">
      <c r="A590" s="56">
        <v>90635000</v>
      </c>
      <c r="B590" s="57">
        <v>9</v>
      </c>
      <c r="C590" s="32" t="s">
        <v>432</v>
      </c>
      <c r="D590" s="46" t="s">
        <v>143</v>
      </c>
      <c r="E590" s="35">
        <v>39910</v>
      </c>
      <c r="F590" s="34" t="s">
        <v>37</v>
      </c>
      <c r="G590" s="37">
        <v>6000</v>
      </c>
      <c r="H590" s="34" t="s">
        <v>201</v>
      </c>
      <c r="I590" s="38">
        <v>4.25</v>
      </c>
      <c r="J590" s="36" t="s">
        <v>68</v>
      </c>
      <c r="K590" s="38">
        <v>9.5</v>
      </c>
      <c r="L590" s="40"/>
      <c r="M590" s="40"/>
      <c r="N590" s="40"/>
      <c r="O590" s="40"/>
      <c r="P590" s="40"/>
    </row>
    <row r="591" spans="1:16" s="32" customFormat="1" ht="10.5">
      <c r="A591" s="56">
        <v>90635000</v>
      </c>
      <c r="B591" s="57">
        <v>9</v>
      </c>
      <c r="C591" s="32" t="s">
        <v>433</v>
      </c>
      <c r="D591" s="46">
        <v>577</v>
      </c>
      <c r="E591" s="35">
        <v>39903</v>
      </c>
      <c r="F591" s="34" t="s">
        <v>37</v>
      </c>
      <c r="G591" s="37">
        <v>8000</v>
      </c>
      <c r="H591" s="34"/>
      <c r="I591" s="38"/>
      <c r="J591" s="36" t="s">
        <v>81</v>
      </c>
      <c r="K591" s="38">
        <v>30</v>
      </c>
      <c r="L591" s="40"/>
      <c r="M591" s="40"/>
      <c r="N591" s="40"/>
      <c r="O591" s="40"/>
      <c r="P591" s="40"/>
    </row>
    <row r="592" spans="1:16" s="32" customFormat="1" ht="10.5">
      <c r="A592" s="32">
        <v>90749000</v>
      </c>
      <c r="B592" s="33" t="s">
        <v>35</v>
      </c>
      <c r="C592" s="32" t="s">
        <v>231</v>
      </c>
      <c r="D592" s="46">
        <v>578</v>
      </c>
      <c r="E592" s="35">
        <v>39919</v>
      </c>
      <c r="F592" s="34" t="s">
        <v>37</v>
      </c>
      <c r="G592" s="37">
        <v>8000</v>
      </c>
      <c r="H592" s="34"/>
      <c r="I592" s="38"/>
      <c r="J592" s="36" t="s">
        <v>81</v>
      </c>
      <c r="K592" s="38">
        <v>10</v>
      </c>
      <c r="L592" s="40"/>
      <c r="M592" s="40"/>
      <c r="N592" s="40"/>
      <c r="O592" s="40"/>
      <c r="P592" s="40"/>
    </row>
    <row r="593" spans="1:16" s="32" customFormat="1" ht="10.5">
      <c r="A593" s="32">
        <v>90749000</v>
      </c>
      <c r="B593" s="33" t="s">
        <v>35</v>
      </c>
      <c r="C593" s="32" t="s">
        <v>230</v>
      </c>
      <c r="D593" s="46" t="s">
        <v>143</v>
      </c>
      <c r="E593" s="35">
        <v>39926</v>
      </c>
      <c r="F593" s="34" t="s">
        <v>171</v>
      </c>
      <c r="G593" s="37">
        <v>167630000</v>
      </c>
      <c r="H593" s="34" t="s">
        <v>53</v>
      </c>
      <c r="I593" s="38">
        <v>5.3</v>
      </c>
      <c r="J593" s="36" t="s">
        <v>68</v>
      </c>
      <c r="K593" s="38">
        <v>6</v>
      </c>
      <c r="L593" s="40">
        <v>31000000000</v>
      </c>
      <c r="M593" s="40">
        <v>31000000000</v>
      </c>
      <c r="N593" s="40">
        <f>ROUND((M593/1000),0)</f>
        <v>31000000</v>
      </c>
      <c r="O593" s="40">
        <v>540605</v>
      </c>
      <c r="P593" s="40">
        <v>31540605</v>
      </c>
    </row>
    <row r="594" spans="1:16" s="32" customFormat="1" ht="10.5">
      <c r="A594" s="32">
        <v>90749000</v>
      </c>
      <c r="B594" s="33" t="s">
        <v>35</v>
      </c>
      <c r="C594" s="32" t="s">
        <v>434</v>
      </c>
      <c r="D594" s="46" t="s">
        <v>143</v>
      </c>
      <c r="E594" s="35">
        <v>39926</v>
      </c>
      <c r="F594" s="34" t="s">
        <v>37</v>
      </c>
      <c r="G594" s="37">
        <v>8000</v>
      </c>
      <c r="H594" s="34" t="s">
        <v>59</v>
      </c>
      <c r="I594" s="38">
        <v>2.8</v>
      </c>
      <c r="J594" s="36" t="s">
        <v>68</v>
      </c>
      <c r="K594" s="38">
        <v>6</v>
      </c>
      <c r="L594" s="40">
        <v>3000000</v>
      </c>
      <c r="M594" s="40">
        <v>3000000</v>
      </c>
      <c r="N594" s="40">
        <f>ROUND((M594*$E$8/1000),0)</f>
        <v>64431030</v>
      </c>
      <c r="O594" s="40">
        <v>597190</v>
      </c>
      <c r="P594" s="40">
        <v>65028220</v>
      </c>
    </row>
    <row r="595" spans="1:16" s="32" customFormat="1" ht="10.5">
      <c r="A595" s="32">
        <v>90749000</v>
      </c>
      <c r="B595" s="33">
        <v>9</v>
      </c>
      <c r="C595" s="32" t="s">
        <v>231</v>
      </c>
      <c r="D595" s="46">
        <v>579</v>
      </c>
      <c r="E595" s="35">
        <v>39919</v>
      </c>
      <c r="F595" s="34" t="s">
        <v>37</v>
      </c>
      <c r="G595" s="37">
        <v>8000</v>
      </c>
      <c r="H595" s="34"/>
      <c r="I595" s="38"/>
      <c r="J595" s="36" t="s">
        <v>81</v>
      </c>
      <c r="K595" s="38">
        <v>30</v>
      </c>
      <c r="L595" s="40"/>
      <c r="M595" s="40"/>
      <c r="N595" s="40"/>
      <c r="O595" s="40"/>
      <c r="P595" s="40"/>
    </row>
    <row r="596" spans="1:16" s="32" customFormat="1" ht="10.5">
      <c r="A596" s="32">
        <v>90749000</v>
      </c>
      <c r="B596" s="33">
        <v>9</v>
      </c>
      <c r="C596" s="32" t="s">
        <v>435</v>
      </c>
      <c r="D596" s="46" t="s">
        <v>143</v>
      </c>
      <c r="E596" s="35">
        <v>39926</v>
      </c>
      <c r="F596" s="34" t="s">
        <v>37</v>
      </c>
      <c r="G596" s="37">
        <v>8000</v>
      </c>
      <c r="H596" s="34" t="s">
        <v>60</v>
      </c>
      <c r="I596" s="38">
        <v>3.8</v>
      </c>
      <c r="J596" s="36" t="s">
        <v>81</v>
      </c>
      <c r="K596" s="38">
        <v>12</v>
      </c>
      <c r="L596" s="40"/>
      <c r="M596" s="40"/>
      <c r="N596" s="40"/>
      <c r="O596" s="40"/>
      <c r="P596" s="40"/>
    </row>
    <row r="597" spans="1:16" s="32" customFormat="1" ht="10.5">
      <c r="A597" s="32">
        <v>90749000</v>
      </c>
      <c r="B597" s="33">
        <v>9</v>
      </c>
      <c r="C597" s="32" t="s">
        <v>434</v>
      </c>
      <c r="D597" s="46" t="s">
        <v>143</v>
      </c>
      <c r="E597" s="35">
        <v>39926</v>
      </c>
      <c r="F597" s="34" t="s">
        <v>37</v>
      </c>
      <c r="G597" s="37">
        <v>8000</v>
      </c>
      <c r="H597" s="34" t="s">
        <v>64</v>
      </c>
      <c r="I597" s="38">
        <v>4</v>
      </c>
      <c r="J597" s="36" t="s">
        <v>81</v>
      </c>
      <c r="K597" s="38">
        <v>24</v>
      </c>
      <c r="L597" s="40">
        <v>3500000</v>
      </c>
      <c r="M597" s="40">
        <v>3500000</v>
      </c>
      <c r="N597" s="40">
        <f>ROUND((M597*$E$8/1000),0)</f>
        <v>75169535</v>
      </c>
      <c r="O597" s="40">
        <v>992438</v>
      </c>
      <c r="P597" s="40">
        <v>76161973</v>
      </c>
    </row>
    <row r="598" spans="1:16" s="32" customFormat="1" ht="10.5">
      <c r="A598" s="32">
        <v>61808000</v>
      </c>
      <c r="B598" s="33" t="s">
        <v>83</v>
      </c>
      <c r="C598" s="32" t="s">
        <v>360</v>
      </c>
      <c r="D598" s="46">
        <v>580</v>
      </c>
      <c r="E598" s="35">
        <v>39924</v>
      </c>
      <c r="F598" s="34" t="s">
        <v>37</v>
      </c>
      <c r="G598" s="37">
        <v>3500</v>
      </c>
      <c r="H598" s="34"/>
      <c r="I598" s="38"/>
      <c r="J598" s="36" t="s">
        <v>81</v>
      </c>
      <c r="K598" s="38">
        <v>10</v>
      </c>
      <c r="L598" s="40"/>
      <c r="M598" s="40"/>
      <c r="N598" s="40"/>
      <c r="O598" s="40"/>
      <c r="P598" s="40"/>
    </row>
    <row r="599" spans="1:16" s="32" customFormat="1" ht="10.5">
      <c r="A599" s="32">
        <v>61808000</v>
      </c>
      <c r="B599" s="33" t="s">
        <v>83</v>
      </c>
      <c r="C599" s="32" t="s">
        <v>158</v>
      </c>
      <c r="D599" s="46" t="s">
        <v>143</v>
      </c>
      <c r="E599" s="35">
        <v>39946</v>
      </c>
      <c r="F599" s="34" t="s">
        <v>37</v>
      </c>
      <c r="G599" s="37">
        <v>3000</v>
      </c>
      <c r="H599" s="34" t="s">
        <v>60</v>
      </c>
      <c r="I599" s="38">
        <v>3.7</v>
      </c>
      <c r="J599" s="36" t="s">
        <v>39</v>
      </c>
      <c r="K599" s="38">
        <v>6.5</v>
      </c>
      <c r="L599" s="40">
        <v>2000000</v>
      </c>
      <c r="M599" s="40">
        <v>2000000</v>
      </c>
      <c r="N599" s="40">
        <f>ROUND((M599*$E$8/1000),0)</f>
        <v>42954020</v>
      </c>
      <c r="O599" s="40">
        <v>262478</v>
      </c>
      <c r="P599" s="40">
        <v>43216498</v>
      </c>
    </row>
    <row r="600" spans="1:16" s="32" customFormat="1" ht="10.5">
      <c r="A600" s="32">
        <v>61808000</v>
      </c>
      <c r="B600" s="33" t="s">
        <v>83</v>
      </c>
      <c r="C600" s="32" t="s">
        <v>436</v>
      </c>
      <c r="D600" s="46" t="s">
        <v>143</v>
      </c>
      <c r="E600" s="35">
        <v>39946</v>
      </c>
      <c r="F600" s="34" t="s">
        <v>37</v>
      </c>
      <c r="G600" s="37">
        <v>3000</v>
      </c>
      <c r="H600" s="34" t="s">
        <v>64</v>
      </c>
      <c r="I600" s="38">
        <v>4</v>
      </c>
      <c r="J600" s="36" t="s">
        <v>39</v>
      </c>
      <c r="K600" s="38">
        <v>9.5</v>
      </c>
      <c r="L600" s="40">
        <v>1000000</v>
      </c>
      <c r="M600" s="40">
        <v>1000000</v>
      </c>
      <c r="N600" s="40">
        <f>ROUND((M600*$E$8/1000),0)</f>
        <v>21477010</v>
      </c>
      <c r="O600" s="40">
        <v>141777</v>
      </c>
      <c r="P600" s="40">
        <v>21618787</v>
      </c>
    </row>
    <row r="601" spans="1:16" s="32" customFormat="1" ht="10.5">
      <c r="A601" s="32">
        <v>61808000</v>
      </c>
      <c r="B601" s="33" t="s">
        <v>83</v>
      </c>
      <c r="C601" s="32" t="s">
        <v>437</v>
      </c>
      <c r="D601" s="46">
        <v>581</v>
      </c>
      <c r="E601" s="35">
        <v>39924</v>
      </c>
      <c r="F601" s="34" t="s">
        <v>37</v>
      </c>
      <c r="G601" s="37">
        <v>3500</v>
      </c>
      <c r="H601" s="34"/>
      <c r="I601" s="38"/>
      <c r="J601" s="36" t="s">
        <v>81</v>
      </c>
      <c r="K601" s="38">
        <v>30</v>
      </c>
      <c r="L601" s="40"/>
      <c r="M601" s="40"/>
      <c r="N601" s="40"/>
      <c r="O601" s="40"/>
      <c r="P601" s="40"/>
    </row>
    <row r="602" spans="1:16" s="32" customFormat="1" ht="10.5">
      <c r="A602" s="32">
        <v>76017019</v>
      </c>
      <c r="B602" s="33">
        <v>4</v>
      </c>
      <c r="C602" s="32" t="s">
        <v>438</v>
      </c>
      <c r="D602" s="46">
        <v>583</v>
      </c>
      <c r="E602" s="35">
        <v>39933</v>
      </c>
      <c r="F602" s="34" t="s">
        <v>37</v>
      </c>
      <c r="G602" s="37">
        <v>5000</v>
      </c>
      <c r="H602" s="34"/>
      <c r="I602" s="38"/>
      <c r="J602" s="36" t="s">
        <v>81</v>
      </c>
      <c r="K602" s="38">
        <v>10</v>
      </c>
      <c r="L602" s="40"/>
      <c r="M602" s="40"/>
      <c r="N602" s="40"/>
      <c r="O602" s="40"/>
      <c r="P602" s="40"/>
    </row>
    <row r="603" spans="1:16" s="32" customFormat="1" ht="10.5">
      <c r="A603" s="32">
        <v>76017019</v>
      </c>
      <c r="B603" s="33">
        <v>4</v>
      </c>
      <c r="C603" s="32" t="s">
        <v>439</v>
      </c>
      <c r="D603" s="46" t="s">
        <v>143</v>
      </c>
      <c r="E603" s="35">
        <v>39941</v>
      </c>
      <c r="F603" s="34" t="s">
        <v>37</v>
      </c>
      <c r="G603" s="37">
        <v>5000</v>
      </c>
      <c r="H603" s="34" t="s">
        <v>46</v>
      </c>
      <c r="I603" s="38">
        <v>3</v>
      </c>
      <c r="J603" s="36" t="s">
        <v>68</v>
      </c>
      <c r="K603" s="38">
        <v>5</v>
      </c>
      <c r="L603" s="40">
        <v>2000000</v>
      </c>
      <c r="M603" s="40">
        <v>2000000</v>
      </c>
      <c r="N603" s="40">
        <f>ROUND((M603*$E$8/1000),0)</f>
        <v>42954020</v>
      </c>
      <c r="O603" s="40">
        <v>322155</v>
      </c>
      <c r="P603" s="40">
        <v>43276175</v>
      </c>
    </row>
    <row r="604" spans="1:16" s="32" customFormat="1" ht="10.5">
      <c r="A604" s="32">
        <v>76017019</v>
      </c>
      <c r="B604" s="33">
        <v>4</v>
      </c>
      <c r="C604" s="32" t="s">
        <v>440</v>
      </c>
      <c r="D604" s="46" t="s">
        <v>143</v>
      </c>
      <c r="E604" s="35">
        <v>39941</v>
      </c>
      <c r="F604" s="34" t="s">
        <v>171</v>
      </c>
      <c r="G604" s="37">
        <v>105000000</v>
      </c>
      <c r="H604" s="34" t="s">
        <v>90</v>
      </c>
      <c r="I604" s="38">
        <v>5</v>
      </c>
      <c r="J604" s="36" t="s">
        <v>68</v>
      </c>
      <c r="K604" s="38">
        <v>5</v>
      </c>
      <c r="L604" s="40"/>
      <c r="M604" s="40"/>
      <c r="N604" s="40"/>
      <c r="O604" s="40"/>
      <c r="P604" s="40"/>
    </row>
    <row r="605" spans="1:16" s="32" customFormat="1" ht="10.5">
      <c r="A605" s="32">
        <v>76017019</v>
      </c>
      <c r="B605" s="33">
        <v>4</v>
      </c>
      <c r="C605" s="32" t="s">
        <v>439</v>
      </c>
      <c r="D605" s="46" t="s">
        <v>152</v>
      </c>
      <c r="E605" s="35">
        <v>40470</v>
      </c>
      <c r="F605" s="34" t="s">
        <v>37</v>
      </c>
      <c r="G605" s="37">
        <v>3000</v>
      </c>
      <c r="H605" s="34" t="s">
        <v>63</v>
      </c>
      <c r="I605" s="38">
        <v>3.85</v>
      </c>
      <c r="J605" s="36" t="s">
        <v>68</v>
      </c>
      <c r="K605" s="38">
        <v>21</v>
      </c>
      <c r="L605" s="40">
        <v>3000000</v>
      </c>
      <c r="M605" s="40">
        <v>3000000</v>
      </c>
      <c r="N605" s="40">
        <f>ROUND((M605*$E$8/1000),0)</f>
        <v>64431030</v>
      </c>
      <c r="O605" s="40">
        <v>675273</v>
      </c>
      <c r="P605" s="40">
        <v>65106303</v>
      </c>
    </row>
    <row r="606" spans="1:16" s="32" customFormat="1" ht="10.5">
      <c r="A606" s="32">
        <v>76017019</v>
      </c>
      <c r="B606" s="33">
        <v>4</v>
      </c>
      <c r="C606" s="32" t="s">
        <v>438</v>
      </c>
      <c r="D606" s="46">
        <v>584</v>
      </c>
      <c r="E606" s="35">
        <v>39933</v>
      </c>
      <c r="F606" s="34" t="s">
        <v>37</v>
      </c>
      <c r="G606" s="37">
        <v>5000</v>
      </c>
      <c r="H606" s="34"/>
      <c r="I606" s="38"/>
      <c r="J606" s="36" t="s">
        <v>81</v>
      </c>
      <c r="K606" s="38">
        <v>30</v>
      </c>
      <c r="L606" s="40"/>
      <c r="M606" s="40"/>
      <c r="N606" s="40"/>
      <c r="O606" s="40"/>
      <c r="P606" s="40"/>
    </row>
    <row r="607" spans="1:16" s="32" customFormat="1" ht="10.5">
      <c r="A607" s="32">
        <v>76017019</v>
      </c>
      <c r="B607" s="33">
        <v>4</v>
      </c>
      <c r="C607" s="32" t="s">
        <v>439</v>
      </c>
      <c r="D607" s="46" t="s">
        <v>143</v>
      </c>
      <c r="E607" s="35">
        <v>39941</v>
      </c>
      <c r="F607" s="34" t="s">
        <v>37</v>
      </c>
      <c r="G607" s="37">
        <v>5000</v>
      </c>
      <c r="H607" s="34" t="s">
        <v>92</v>
      </c>
      <c r="I607" s="38">
        <v>4.5</v>
      </c>
      <c r="J607" s="36" t="s">
        <v>68</v>
      </c>
      <c r="K607" s="38">
        <v>21</v>
      </c>
      <c r="L607" s="40">
        <v>3000000</v>
      </c>
      <c r="M607" s="40">
        <v>3000000</v>
      </c>
      <c r="N607" s="40">
        <f>ROUND((M607*$E$8/1000),0)</f>
        <v>64431030</v>
      </c>
      <c r="O607" s="40">
        <v>724849</v>
      </c>
      <c r="P607" s="40">
        <v>65155879</v>
      </c>
    </row>
    <row r="608" spans="1:16" s="32" customFormat="1" ht="10.5">
      <c r="A608" s="32">
        <v>76017019</v>
      </c>
      <c r="B608" s="33">
        <v>4</v>
      </c>
      <c r="C608" s="32" t="s">
        <v>439</v>
      </c>
      <c r="D608" s="46" t="s">
        <v>152</v>
      </c>
      <c r="E608" s="35">
        <v>40470</v>
      </c>
      <c r="F608" s="34" t="s">
        <v>37</v>
      </c>
      <c r="G608" s="37">
        <v>2000</v>
      </c>
      <c r="H608" s="34" t="s">
        <v>56</v>
      </c>
      <c r="I608" s="38">
        <v>3.85</v>
      </c>
      <c r="J608" s="36" t="s">
        <v>68</v>
      </c>
      <c r="K608" s="38">
        <v>21</v>
      </c>
      <c r="L608" s="40">
        <v>2000000</v>
      </c>
      <c r="M608" s="40">
        <v>2000000</v>
      </c>
      <c r="N608" s="40">
        <f>ROUND((M608*$E$8/1000),0)</f>
        <v>42954020</v>
      </c>
      <c r="O608" s="40">
        <v>450182</v>
      </c>
      <c r="P608" s="40">
        <v>43404202</v>
      </c>
    </row>
    <row r="609" spans="1:16" s="32" customFormat="1" ht="10.5">
      <c r="A609" s="32">
        <v>76017019</v>
      </c>
      <c r="B609" s="33">
        <v>4</v>
      </c>
      <c r="C609" s="32" t="s">
        <v>440</v>
      </c>
      <c r="D609" s="46" t="s">
        <v>152</v>
      </c>
      <c r="E609" s="35">
        <v>40470</v>
      </c>
      <c r="F609" s="34" t="s">
        <v>37</v>
      </c>
      <c r="G609" s="37">
        <v>2000</v>
      </c>
      <c r="H609" s="34" t="s">
        <v>51</v>
      </c>
      <c r="I609" s="38">
        <v>3.55</v>
      </c>
      <c r="J609" s="36" t="s">
        <v>68</v>
      </c>
      <c r="K609" s="38">
        <v>7</v>
      </c>
      <c r="L609" s="40"/>
      <c r="M609" s="40"/>
      <c r="N609" s="40"/>
      <c r="O609" s="40"/>
      <c r="P609" s="40"/>
    </row>
    <row r="610" spans="1:16" s="32" customFormat="1" ht="10.5">
      <c r="A610" s="32">
        <v>92604000</v>
      </c>
      <c r="B610" s="33" t="s">
        <v>96</v>
      </c>
      <c r="C610" s="32" t="s">
        <v>441</v>
      </c>
      <c r="D610" s="46">
        <v>585</v>
      </c>
      <c r="E610" s="35">
        <v>39940</v>
      </c>
      <c r="F610" s="34" t="s">
        <v>37</v>
      </c>
      <c r="G610" s="37">
        <v>14500</v>
      </c>
      <c r="H610" s="34"/>
      <c r="I610" s="38"/>
      <c r="J610" s="36" t="s">
        <v>81</v>
      </c>
      <c r="K610" s="38">
        <v>10</v>
      </c>
      <c r="L610" s="40"/>
      <c r="M610" s="40"/>
      <c r="N610" s="40"/>
      <c r="O610" s="40"/>
      <c r="P610" s="40"/>
    </row>
    <row r="611" spans="1:16" s="32" customFormat="1" ht="10.5">
      <c r="A611" s="32">
        <v>93458000</v>
      </c>
      <c r="B611" s="33">
        <v>1</v>
      </c>
      <c r="C611" s="45" t="s">
        <v>442</v>
      </c>
      <c r="D611" s="46">
        <v>587</v>
      </c>
      <c r="E611" s="35">
        <v>39968</v>
      </c>
      <c r="F611" s="34" t="s">
        <v>37</v>
      </c>
      <c r="G611" s="37">
        <v>20000</v>
      </c>
      <c r="H611" s="34"/>
      <c r="I611" s="38"/>
      <c r="J611" s="36" t="s">
        <v>390</v>
      </c>
      <c r="K611" s="38">
        <v>10</v>
      </c>
      <c r="L611" s="40"/>
      <c r="M611" s="40"/>
      <c r="N611" s="40"/>
      <c r="O611" s="40"/>
      <c r="P611" s="40"/>
    </row>
    <row r="612" spans="1:16" s="32" customFormat="1" ht="10.5">
      <c r="A612" s="32">
        <v>93458000</v>
      </c>
      <c r="B612" s="33">
        <v>1</v>
      </c>
      <c r="C612" s="45" t="s">
        <v>388</v>
      </c>
      <c r="D612" s="46" t="s">
        <v>143</v>
      </c>
      <c r="E612" s="35">
        <v>40413</v>
      </c>
      <c r="F612" s="34" t="s">
        <v>37</v>
      </c>
      <c r="G612" s="37">
        <v>5000</v>
      </c>
      <c r="H612" s="34" t="s">
        <v>60</v>
      </c>
      <c r="I612" s="38">
        <v>3.25</v>
      </c>
      <c r="J612" s="36" t="s">
        <v>68</v>
      </c>
      <c r="K612" s="38">
        <v>8</v>
      </c>
      <c r="L612" s="40"/>
      <c r="M612" s="40"/>
      <c r="N612" s="40"/>
      <c r="O612" s="40"/>
      <c r="P612" s="40"/>
    </row>
    <row r="613" spans="1:16" s="32" customFormat="1" ht="10.5">
      <c r="A613" s="32">
        <v>93458000</v>
      </c>
      <c r="B613" s="33">
        <v>1</v>
      </c>
      <c r="C613" s="45" t="s">
        <v>442</v>
      </c>
      <c r="D613" s="46">
        <v>588</v>
      </c>
      <c r="E613" s="35">
        <v>39968</v>
      </c>
      <c r="F613" s="34" t="s">
        <v>37</v>
      </c>
      <c r="G613" s="37">
        <v>20000</v>
      </c>
      <c r="H613" s="34"/>
      <c r="I613" s="38"/>
      <c r="J613" s="36" t="s">
        <v>390</v>
      </c>
      <c r="K613" s="38">
        <v>30</v>
      </c>
      <c r="L613" s="40"/>
      <c r="M613" s="40"/>
      <c r="N613" s="40"/>
      <c r="O613" s="40"/>
      <c r="P613" s="40"/>
    </row>
    <row r="614" spans="1:16" s="32" customFormat="1" ht="10.5">
      <c r="A614" s="32">
        <v>93458000</v>
      </c>
      <c r="B614" s="33">
        <v>1</v>
      </c>
      <c r="C614" s="45" t="s">
        <v>392</v>
      </c>
      <c r="D614" s="46" t="s">
        <v>143</v>
      </c>
      <c r="E614" s="35">
        <v>40413</v>
      </c>
      <c r="F614" s="34" t="s">
        <v>37</v>
      </c>
      <c r="G614" s="37">
        <v>5000</v>
      </c>
      <c r="H614" s="34" t="s">
        <v>64</v>
      </c>
      <c r="I614" s="38">
        <v>3.25</v>
      </c>
      <c r="J614" s="36" t="s">
        <v>68</v>
      </c>
      <c r="K614" s="38">
        <v>10</v>
      </c>
      <c r="L614" s="40">
        <v>5000000</v>
      </c>
      <c r="M614" s="40">
        <v>5000000</v>
      </c>
      <c r="N614" s="40">
        <f>ROUND((M614*$E$8/1000),0)</f>
        <v>107385050</v>
      </c>
      <c r="O614" s="40">
        <v>1423312</v>
      </c>
      <c r="P614" s="40">
        <v>108808362</v>
      </c>
    </row>
    <row r="615" spans="1:16" s="32" customFormat="1" ht="10.5">
      <c r="A615" s="32">
        <v>87845500</v>
      </c>
      <c r="B615" s="33">
        <v>2</v>
      </c>
      <c r="C615" s="32" t="s">
        <v>443</v>
      </c>
      <c r="D615" s="46">
        <v>589</v>
      </c>
      <c r="E615" s="35">
        <v>39974</v>
      </c>
      <c r="F615" s="34" t="s">
        <v>37</v>
      </c>
      <c r="G615" s="37">
        <v>11000</v>
      </c>
      <c r="H615" s="34"/>
      <c r="I615" s="38"/>
      <c r="J615" s="36" t="s">
        <v>390</v>
      </c>
      <c r="K615" s="38">
        <v>10</v>
      </c>
      <c r="L615" s="40"/>
      <c r="M615" s="40"/>
      <c r="N615" s="40"/>
      <c r="O615" s="40"/>
      <c r="P615" s="40"/>
    </row>
    <row r="616" spans="1:16" s="32" customFormat="1" ht="10.5">
      <c r="A616" s="32">
        <v>87845500</v>
      </c>
      <c r="B616" s="33">
        <v>2</v>
      </c>
      <c r="C616" s="32" t="s">
        <v>444</v>
      </c>
      <c r="D616" s="46" t="s">
        <v>143</v>
      </c>
      <c r="E616" s="35">
        <v>40015</v>
      </c>
      <c r="F616" s="34" t="s">
        <v>171</v>
      </c>
      <c r="G616" s="37">
        <v>32000000</v>
      </c>
      <c r="H616" s="34" t="s">
        <v>46</v>
      </c>
      <c r="I616" s="38">
        <v>5.6</v>
      </c>
      <c r="J616" s="36" t="s">
        <v>445</v>
      </c>
      <c r="K616" s="38">
        <v>5</v>
      </c>
      <c r="L616" s="40">
        <v>32000000000</v>
      </c>
      <c r="M616" s="40">
        <v>32000000000</v>
      </c>
      <c r="N616" s="40">
        <f>ROUND((M616/1000),0)</f>
        <v>32000000</v>
      </c>
      <c r="O616" s="40">
        <v>77160</v>
      </c>
      <c r="P616" s="40">
        <v>32077160</v>
      </c>
    </row>
    <row r="617" spans="1:16" s="32" customFormat="1" ht="10.5">
      <c r="A617" s="32">
        <v>87845500</v>
      </c>
      <c r="B617" s="33">
        <v>2</v>
      </c>
      <c r="C617" s="32" t="s">
        <v>446</v>
      </c>
      <c r="D617" s="46" t="s">
        <v>143</v>
      </c>
      <c r="E617" s="35">
        <v>40015</v>
      </c>
      <c r="F617" s="34" t="s">
        <v>37</v>
      </c>
      <c r="G617" s="37">
        <v>1500</v>
      </c>
      <c r="H617" s="34" t="s">
        <v>90</v>
      </c>
      <c r="I617" s="38">
        <v>3.5</v>
      </c>
      <c r="J617" s="36" t="s">
        <v>445</v>
      </c>
      <c r="K617" s="38">
        <v>5</v>
      </c>
      <c r="L617" s="40"/>
      <c r="M617" s="40"/>
      <c r="N617" s="40"/>
      <c r="O617" s="40"/>
      <c r="P617" s="40"/>
    </row>
    <row r="618" spans="1:16" s="32" customFormat="1" ht="10.5">
      <c r="A618" s="32">
        <v>87845500</v>
      </c>
      <c r="B618" s="33">
        <v>2</v>
      </c>
      <c r="C618" s="32" t="s">
        <v>447</v>
      </c>
      <c r="D618" s="46">
        <v>590</v>
      </c>
      <c r="E618" s="35">
        <v>39974</v>
      </c>
      <c r="F618" s="34" t="s">
        <v>37</v>
      </c>
      <c r="G618" s="37">
        <v>11000</v>
      </c>
      <c r="H618" s="34"/>
      <c r="I618" s="38"/>
      <c r="J618" s="36" t="s">
        <v>390</v>
      </c>
      <c r="K618" s="38">
        <v>30</v>
      </c>
      <c r="L618" s="40"/>
      <c r="M618" s="40"/>
      <c r="N618" s="40"/>
      <c r="O618" s="40"/>
      <c r="P618" s="40"/>
    </row>
    <row r="619" spans="1:16" s="32" customFormat="1" ht="10.5">
      <c r="A619" s="32">
        <v>91297000</v>
      </c>
      <c r="B619" s="33">
        <v>0</v>
      </c>
      <c r="C619" s="32" t="s">
        <v>448</v>
      </c>
      <c r="D619" s="46">
        <v>591</v>
      </c>
      <c r="E619" s="35">
        <v>39975</v>
      </c>
      <c r="F619" s="34" t="s">
        <v>37</v>
      </c>
      <c r="G619" s="37">
        <v>5000</v>
      </c>
      <c r="H619" s="34"/>
      <c r="I619" s="38"/>
      <c r="J619" s="36" t="s">
        <v>81</v>
      </c>
      <c r="K619" s="38">
        <v>10</v>
      </c>
      <c r="L619" s="40"/>
      <c r="M619" s="40"/>
      <c r="N619" s="40"/>
      <c r="O619" s="40"/>
      <c r="P619" s="40"/>
    </row>
    <row r="620" spans="1:16" s="32" customFormat="1" ht="10.5">
      <c r="A620" s="32">
        <v>91297000</v>
      </c>
      <c r="B620" s="33">
        <v>0</v>
      </c>
      <c r="C620" s="32" t="s">
        <v>448</v>
      </c>
      <c r="D620" s="46">
        <v>592</v>
      </c>
      <c r="E620" s="35">
        <v>39975</v>
      </c>
      <c r="F620" s="34" t="s">
        <v>37</v>
      </c>
      <c r="G620" s="37">
        <v>5000</v>
      </c>
      <c r="H620" s="34"/>
      <c r="I620" s="38"/>
      <c r="J620" s="36" t="s">
        <v>81</v>
      </c>
      <c r="K620" s="38">
        <v>10</v>
      </c>
      <c r="L620" s="40"/>
      <c r="M620" s="40"/>
      <c r="N620" s="40"/>
      <c r="O620" s="40"/>
      <c r="P620" s="40"/>
    </row>
    <row r="621" spans="1:16" s="32" customFormat="1" ht="10.5">
      <c r="A621" s="32">
        <v>90320000</v>
      </c>
      <c r="B621" s="33">
        <v>6</v>
      </c>
      <c r="C621" s="32" t="s">
        <v>449</v>
      </c>
      <c r="D621" s="46">
        <v>593</v>
      </c>
      <c r="E621" s="35">
        <v>39995</v>
      </c>
      <c r="F621" s="34" t="s">
        <v>37</v>
      </c>
      <c r="G621" s="37">
        <v>1500</v>
      </c>
      <c r="H621" s="34"/>
      <c r="I621" s="38"/>
      <c r="J621" s="36" t="s">
        <v>81</v>
      </c>
      <c r="K621" s="38">
        <v>10</v>
      </c>
      <c r="L621" s="40"/>
      <c r="M621" s="40"/>
      <c r="N621" s="40"/>
      <c r="O621" s="40"/>
      <c r="P621" s="40"/>
    </row>
    <row r="622" spans="1:16" s="32" customFormat="1" ht="10.5">
      <c r="A622" s="32">
        <v>90320000</v>
      </c>
      <c r="B622" s="33">
        <v>6</v>
      </c>
      <c r="C622" s="32" t="s">
        <v>450</v>
      </c>
      <c r="D622" s="46">
        <v>594</v>
      </c>
      <c r="E622" s="35">
        <v>39995</v>
      </c>
      <c r="F622" s="34" t="s">
        <v>37</v>
      </c>
      <c r="G622" s="37">
        <v>1500</v>
      </c>
      <c r="H622" s="34"/>
      <c r="I622" s="38"/>
      <c r="J622" s="36" t="s">
        <v>81</v>
      </c>
      <c r="K622" s="38">
        <v>30</v>
      </c>
      <c r="L622" s="40"/>
      <c r="M622" s="40"/>
      <c r="N622" s="40"/>
      <c r="O622" s="40"/>
      <c r="P622" s="40"/>
    </row>
    <row r="623" spans="1:16" s="32" customFormat="1" ht="10.5">
      <c r="A623" s="32">
        <v>90320000</v>
      </c>
      <c r="B623" s="33">
        <v>6</v>
      </c>
      <c r="C623" s="32" t="s">
        <v>451</v>
      </c>
      <c r="D623" s="46" t="s">
        <v>143</v>
      </c>
      <c r="E623" s="35">
        <v>39996</v>
      </c>
      <c r="F623" s="34" t="s">
        <v>37</v>
      </c>
      <c r="G623" s="37">
        <v>1500</v>
      </c>
      <c r="H623" s="34" t="s">
        <v>63</v>
      </c>
      <c r="I623" s="38">
        <v>4.5999999999999996</v>
      </c>
      <c r="J623" s="36" t="s">
        <v>68</v>
      </c>
      <c r="K623" s="38">
        <v>23</v>
      </c>
      <c r="L623" s="40">
        <v>1500000</v>
      </c>
      <c r="M623" s="40">
        <v>1500000</v>
      </c>
      <c r="N623" s="40">
        <f>ROUND((M623*$E$8/1000),0)</f>
        <v>32215515</v>
      </c>
      <c r="O623" s="40">
        <v>61811</v>
      </c>
      <c r="P623" s="40">
        <v>32277326</v>
      </c>
    </row>
    <row r="624" spans="1:16" s="32" customFormat="1" ht="10.5">
      <c r="A624" s="32">
        <v>91705000</v>
      </c>
      <c r="B624" s="33">
        <v>7</v>
      </c>
      <c r="C624" s="32" t="s">
        <v>261</v>
      </c>
      <c r="D624" s="46">
        <v>595</v>
      </c>
      <c r="E624" s="35">
        <v>40001</v>
      </c>
      <c r="F624" s="34" t="s">
        <v>37</v>
      </c>
      <c r="G624" s="37">
        <v>5000</v>
      </c>
      <c r="H624" s="34"/>
      <c r="I624" s="38"/>
      <c r="J624" s="36" t="s">
        <v>390</v>
      </c>
      <c r="K624" s="38">
        <v>10</v>
      </c>
      <c r="L624" s="40"/>
      <c r="M624" s="40"/>
      <c r="N624" s="40"/>
      <c r="O624" s="40"/>
      <c r="P624" s="40"/>
    </row>
    <row r="625" spans="1:16" s="32" customFormat="1" ht="10.5">
      <c r="A625" s="32">
        <v>91705000</v>
      </c>
      <c r="B625" s="33">
        <v>7</v>
      </c>
      <c r="C625" s="32" t="s">
        <v>261</v>
      </c>
      <c r="D625" s="46">
        <v>596</v>
      </c>
      <c r="E625" s="35">
        <v>40001</v>
      </c>
      <c r="F625" s="34" t="s">
        <v>37</v>
      </c>
      <c r="G625" s="37">
        <v>7000</v>
      </c>
      <c r="H625" s="34"/>
      <c r="I625" s="38"/>
      <c r="J625" s="36" t="s">
        <v>390</v>
      </c>
      <c r="K625" s="38">
        <v>30</v>
      </c>
      <c r="L625" s="40"/>
      <c r="M625" s="40"/>
      <c r="N625" s="40"/>
      <c r="O625" s="40"/>
      <c r="P625" s="40"/>
    </row>
    <row r="626" spans="1:16" s="32" customFormat="1" ht="10.5">
      <c r="A626" s="32">
        <v>96929880</v>
      </c>
      <c r="B626" s="33">
        <v>5</v>
      </c>
      <c r="C626" s="32" t="s">
        <v>216</v>
      </c>
      <c r="D626" s="46">
        <v>597</v>
      </c>
      <c r="E626" s="35">
        <v>40004</v>
      </c>
      <c r="F626" s="34" t="s">
        <v>37</v>
      </c>
      <c r="G626" s="37">
        <v>3000</v>
      </c>
      <c r="H626" s="34"/>
      <c r="I626" s="38"/>
      <c r="J626" s="36" t="s">
        <v>390</v>
      </c>
      <c r="K626" s="38">
        <v>30</v>
      </c>
      <c r="L626" s="40"/>
      <c r="M626" s="40"/>
      <c r="N626" s="40"/>
      <c r="O626" s="40"/>
      <c r="P626" s="40"/>
    </row>
    <row r="627" spans="1:16" s="32" customFormat="1" ht="10.5">
      <c r="A627" s="32">
        <v>96929880</v>
      </c>
      <c r="B627" s="33">
        <v>5</v>
      </c>
      <c r="C627" s="32" t="s">
        <v>217</v>
      </c>
      <c r="D627" s="46" t="s">
        <v>143</v>
      </c>
      <c r="E627" s="35">
        <v>40008</v>
      </c>
      <c r="F627" s="34" t="s">
        <v>37</v>
      </c>
      <c r="G627" s="37">
        <v>3000</v>
      </c>
      <c r="H627" s="34" t="s">
        <v>92</v>
      </c>
      <c r="I627" s="38">
        <v>4.8499999999999996</v>
      </c>
      <c r="J627" s="36" t="s">
        <v>68</v>
      </c>
      <c r="K627" s="38">
        <v>30</v>
      </c>
      <c r="L627" s="40">
        <v>3000000</v>
      </c>
      <c r="M627" s="40">
        <v>3000000</v>
      </c>
      <c r="N627" s="40">
        <f>ROUND((M627*$E$8/1000),0)</f>
        <v>64431030</v>
      </c>
      <c r="O627" s="40">
        <v>2265556</v>
      </c>
      <c r="P627" s="40">
        <v>66696586</v>
      </c>
    </row>
    <row r="628" spans="1:16" s="32" customFormat="1" ht="10.5">
      <c r="A628" s="32">
        <v>76555400</v>
      </c>
      <c r="B628" s="33">
        <v>4</v>
      </c>
      <c r="C628" s="32" t="s">
        <v>314</v>
      </c>
      <c r="D628" s="46">
        <v>598</v>
      </c>
      <c r="E628" s="35">
        <v>40025</v>
      </c>
      <c r="F628" s="34" t="s">
        <v>37</v>
      </c>
      <c r="G628" s="37">
        <v>20000</v>
      </c>
      <c r="H628" s="34"/>
      <c r="I628" s="38"/>
      <c r="J628" s="36" t="s">
        <v>390</v>
      </c>
      <c r="K628" s="38">
        <v>10</v>
      </c>
      <c r="L628" s="40"/>
      <c r="M628" s="40"/>
      <c r="N628" s="40"/>
      <c r="O628" s="40"/>
      <c r="P628" s="40"/>
    </row>
    <row r="629" spans="1:16" s="32" customFormat="1" ht="10.5">
      <c r="A629" s="32">
        <v>76555400</v>
      </c>
      <c r="B629" s="33">
        <v>4</v>
      </c>
      <c r="C629" s="32" t="s">
        <v>315</v>
      </c>
      <c r="D629" s="46" t="s">
        <v>143</v>
      </c>
      <c r="E629" s="35">
        <v>40030</v>
      </c>
      <c r="F629" s="34" t="s">
        <v>37</v>
      </c>
      <c r="G629" s="37">
        <v>9000</v>
      </c>
      <c r="H629" s="34" t="s">
        <v>56</v>
      </c>
      <c r="I629" s="38">
        <v>3.9</v>
      </c>
      <c r="J629" s="36" t="s">
        <v>68</v>
      </c>
      <c r="K629" s="38">
        <v>5</v>
      </c>
      <c r="L629" s="40">
        <v>3300000</v>
      </c>
      <c r="M629" s="40">
        <v>3300000</v>
      </c>
      <c r="N629" s="40">
        <f>ROUND((M629*$E$8/1000),0)</f>
        <v>70874133</v>
      </c>
      <c r="O629" s="40">
        <v>0</v>
      </c>
      <c r="P629" s="40">
        <v>70874133</v>
      </c>
    </row>
    <row r="630" spans="1:16" s="32" customFormat="1" ht="10.5">
      <c r="A630" s="32">
        <v>76555400</v>
      </c>
      <c r="B630" s="33">
        <v>4</v>
      </c>
      <c r="C630" s="32" t="s">
        <v>315</v>
      </c>
      <c r="D630" s="46" t="s">
        <v>143</v>
      </c>
      <c r="E630" s="35">
        <v>40030</v>
      </c>
      <c r="F630" s="34" t="s">
        <v>171</v>
      </c>
      <c r="G630" s="37">
        <v>180000000</v>
      </c>
      <c r="H630" s="34" t="s">
        <v>51</v>
      </c>
      <c r="I630" s="38">
        <v>5.7</v>
      </c>
      <c r="J630" s="36" t="s">
        <v>68</v>
      </c>
      <c r="K630" s="38">
        <v>5</v>
      </c>
      <c r="L630" s="40">
        <v>33600000000</v>
      </c>
      <c r="M630" s="40">
        <v>33600000000</v>
      </c>
      <c r="N630" s="40">
        <f>ROUND((M630/1000),0)</f>
        <v>33600000</v>
      </c>
      <c r="O630" s="40">
        <v>0</v>
      </c>
      <c r="P630" s="40">
        <v>33600000</v>
      </c>
    </row>
    <row r="631" spans="1:16" s="32" customFormat="1" ht="10.5">
      <c r="A631" s="32">
        <v>76555400</v>
      </c>
      <c r="B631" s="33">
        <v>4</v>
      </c>
      <c r="C631" s="32" t="s">
        <v>452</v>
      </c>
      <c r="D631" s="46" t="s">
        <v>152</v>
      </c>
      <c r="E631" s="35">
        <v>40133</v>
      </c>
      <c r="F631" s="34" t="s">
        <v>171</v>
      </c>
      <c r="G631" s="37">
        <v>65020000</v>
      </c>
      <c r="H631" s="34" t="s">
        <v>64</v>
      </c>
      <c r="I631" s="38">
        <v>6.3</v>
      </c>
      <c r="J631" s="36" t="s">
        <v>445</v>
      </c>
      <c r="K631" s="38">
        <v>5</v>
      </c>
      <c r="L631" s="40"/>
      <c r="M631" s="40"/>
      <c r="N631" s="40"/>
      <c r="O631" s="40"/>
      <c r="P631" s="40"/>
    </row>
    <row r="632" spans="1:16" s="32" customFormat="1" ht="10.5">
      <c r="A632" s="32">
        <v>76555400</v>
      </c>
      <c r="B632" s="33">
        <v>4</v>
      </c>
      <c r="C632" s="32" t="s">
        <v>315</v>
      </c>
      <c r="D632" s="46" t="s">
        <v>152</v>
      </c>
      <c r="E632" s="35">
        <v>40133</v>
      </c>
      <c r="F632" s="34" t="s">
        <v>37</v>
      </c>
      <c r="G632" s="37">
        <v>3100</v>
      </c>
      <c r="H632" s="34" t="s">
        <v>60</v>
      </c>
      <c r="I632" s="38">
        <v>3.5</v>
      </c>
      <c r="J632" s="36" t="s">
        <v>445</v>
      </c>
      <c r="K632" s="38">
        <v>5</v>
      </c>
      <c r="L632" s="40">
        <v>1500000</v>
      </c>
      <c r="M632" s="40">
        <v>1500000</v>
      </c>
      <c r="N632" s="40">
        <f>ROUND((M632*$E$8/1000),0)</f>
        <v>32215515</v>
      </c>
      <c r="O632" s="40">
        <v>465087</v>
      </c>
      <c r="P632" s="40">
        <v>32680602</v>
      </c>
    </row>
    <row r="633" spans="1:16" s="32" customFormat="1" ht="10.5">
      <c r="A633" s="32">
        <v>76555400</v>
      </c>
      <c r="B633" s="33">
        <v>4</v>
      </c>
      <c r="C633" s="32" t="s">
        <v>315</v>
      </c>
      <c r="D633" s="46" t="s">
        <v>162</v>
      </c>
      <c r="E633" s="35">
        <v>40541</v>
      </c>
      <c r="F633" s="34" t="s">
        <v>37</v>
      </c>
      <c r="G633" s="37">
        <v>6500</v>
      </c>
      <c r="H633" s="34" t="s">
        <v>125</v>
      </c>
      <c r="I633" s="38">
        <v>3.65</v>
      </c>
      <c r="J633" s="36" t="s">
        <v>445</v>
      </c>
      <c r="K633" s="38">
        <v>5</v>
      </c>
      <c r="L633" s="40">
        <v>2500000</v>
      </c>
      <c r="M633" s="40">
        <v>2500000</v>
      </c>
      <c r="N633" s="40">
        <f>ROUND((M633*$E$8/1000),0)</f>
        <v>53692525</v>
      </c>
      <c r="O633" s="40">
        <v>246512</v>
      </c>
      <c r="P633" s="40">
        <v>53939037</v>
      </c>
    </row>
    <row r="634" spans="1:16" s="32" customFormat="1" ht="10.5">
      <c r="A634" s="32">
        <v>76555400</v>
      </c>
      <c r="B634" s="33">
        <v>4</v>
      </c>
      <c r="C634" s="32" t="s">
        <v>314</v>
      </c>
      <c r="D634" s="46">
        <v>599</v>
      </c>
      <c r="E634" s="35">
        <v>40025</v>
      </c>
      <c r="F634" s="34" t="s">
        <v>37</v>
      </c>
      <c r="G634" s="37">
        <v>20000</v>
      </c>
      <c r="H634" s="34"/>
      <c r="I634" s="38"/>
      <c r="J634" s="36" t="s">
        <v>390</v>
      </c>
      <c r="K634" s="38">
        <v>30</v>
      </c>
      <c r="L634" s="40"/>
      <c r="M634" s="40"/>
      <c r="N634" s="40"/>
      <c r="O634" s="40"/>
      <c r="P634" s="40"/>
    </row>
    <row r="635" spans="1:16" s="32" customFormat="1" ht="10.5">
      <c r="A635" s="32">
        <v>76555400</v>
      </c>
      <c r="B635" s="33">
        <v>4</v>
      </c>
      <c r="C635" s="32" t="s">
        <v>452</v>
      </c>
      <c r="D635" s="46" t="s">
        <v>143</v>
      </c>
      <c r="E635" s="35">
        <v>40030</v>
      </c>
      <c r="F635" s="34" t="s">
        <v>37</v>
      </c>
      <c r="G635" s="37">
        <v>9000</v>
      </c>
      <c r="H635" s="34" t="s">
        <v>53</v>
      </c>
      <c r="I635" s="38">
        <v>4.2</v>
      </c>
      <c r="J635" s="36" t="s">
        <v>68</v>
      </c>
      <c r="K635" s="38">
        <v>10</v>
      </c>
      <c r="L635" s="40"/>
      <c r="M635" s="40"/>
      <c r="N635" s="40"/>
      <c r="O635" s="40"/>
      <c r="P635" s="40"/>
    </row>
    <row r="636" spans="1:16" s="32" customFormat="1" ht="10.5">
      <c r="A636" s="32">
        <v>76555400</v>
      </c>
      <c r="B636" s="33">
        <v>4</v>
      </c>
      <c r="C636" s="32" t="s">
        <v>315</v>
      </c>
      <c r="D636" s="46" t="s">
        <v>143</v>
      </c>
      <c r="E636" s="35">
        <v>40030</v>
      </c>
      <c r="F636" s="34" t="s">
        <v>37</v>
      </c>
      <c r="G636" s="37">
        <v>9000</v>
      </c>
      <c r="H636" s="34" t="s">
        <v>59</v>
      </c>
      <c r="I636" s="38">
        <v>4.8</v>
      </c>
      <c r="J636" s="36" t="s">
        <v>68</v>
      </c>
      <c r="K636" s="38">
        <v>22</v>
      </c>
      <c r="L636" s="40">
        <v>3000000</v>
      </c>
      <c r="M636" s="40">
        <v>3000000</v>
      </c>
      <c r="N636" s="40">
        <f>ROUND((M636*$E$8/1000),0)</f>
        <v>64431030</v>
      </c>
      <c r="O636" s="40">
        <v>0</v>
      </c>
      <c r="P636" s="40">
        <v>64431030</v>
      </c>
    </row>
    <row r="637" spans="1:16" s="32" customFormat="1" ht="10.5">
      <c r="A637" s="32">
        <v>76555400</v>
      </c>
      <c r="B637" s="33">
        <v>4</v>
      </c>
      <c r="C637" s="32" t="s">
        <v>453</v>
      </c>
      <c r="D637" s="46" t="s">
        <v>152</v>
      </c>
      <c r="E637" s="35">
        <v>40133</v>
      </c>
      <c r="F637" s="34" t="s">
        <v>37</v>
      </c>
      <c r="G637" s="37">
        <v>3100</v>
      </c>
      <c r="H637" s="34" t="s">
        <v>75</v>
      </c>
      <c r="I637" s="38">
        <v>4.5999999999999996</v>
      </c>
      <c r="J637" s="36" t="s">
        <v>445</v>
      </c>
      <c r="K637" s="38">
        <v>22</v>
      </c>
      <c r="L637" s="40">
        <v>1600000</v>
      </c>
      <c r="M637" s="40">
        <v>1600000</v>
      </c>
      <c r="N637" s="40">
        <f>ROUND((M637*$E$8/1000),0)</f>
        <v>34363216</v>
      </c>
      <c r="O637" s="40">
        <v>649988</v>
      </c>
      <c r="P637" s="40">
        <v>35013204</v>
      </c>
    </row>
    <row r="638" spans="1:16" s="32" customFormat="1" ht="10.5">
      <c r="A638" s="32">
        <v>76555400</v>
      </c>
      <c r="B638" s="33">
        <v>4</v>
      </c>
      <c r="C638" s="32" t="s">
        <v>315</v>
      </c>
      <c r="D638" s="46" t="s">
        <v>162</v>
      </c>
      <c r="E638" s="35">
        <v>40541</v>
      </c>
      <c r="F638" s="34" t="s">
        <v>37</v>
      </c>
      <c r="G638" s="37">
        <v>6500</v>
      </c>
      <c r="H638" s="34" t="s">
        <v>132</v>
      </c>
      <c r="I638" s="38">
        <v>4.05</v>
      </c>
      <c r="J638" s="36" t="s">
        <v>445</v>
      </c>
      <c r="K638" s="38">
        <v>22</v>
      </c>
      <c r="L638" s="40">
        <v>1500000</v>
      </c>
      <c r="M638" s="40">
        <v>1500000</v>
      </c>
      <c r="N638" s="40">
        <f>ROUND((M638*$E$8/1000),0)</f>
        <v>32215515</v>
      </c>
      <c r="O638" s="40">
        <v>163843</v>
      </c>
      <c r="P638" s="40">
        <v>32379358</v>
      </c>
    </row>
    <row r="639" spans="1:16" s="32" customFormat="1" ht="10.5">
      <c r="A639" s="32">
        <v>76555400</v>
      </c>
      <c r="B639" s="33">
        <v>4</v>
      </c>
      <c r="C639" s="32" t="s">
        <v>315</v>
      </c>
      <c r="D639" s="46" t="s">
        <v>162</v>
      </c>
      <c r="E639" s="35">
        <v>40541</v>
      </c>
      <c r="F639" s="34" t="s">
        <v>37</v>
      </c>
      <c r="G639" s="37">
        <v>6500</v>
      </c>
      <c r="H639" s="34" t="s">
        <v>176</v>
      </c>
      <c r="I639" s="38">
        <v>3.95</v>
      </c>
      <c r="J639" s="36" t="s">
        <v>445</v>
      </c>
      <c r="K639" s="38">
        <v>28</v>
      </c>
      <c r="L639" s="40">
        <v>3000000</v>
      </c>
      <c r="M639" s="40">
        <v>3000000</v>
      </c>
      <c r="N639" s="40">
        <f>ROUND((M639*$E$8/1000),0)</f>
        <v>64431030</v>
      </c>
      <c r="O639" s="40">
        <v>319734</v>
      </c>
      <c r="P639" s="40">
        <v>64750764</v>
      </c>
    </row>
    <row r="640" spans="1:16" s="32" customFormat="1" ht="10.5">
      <c r="A640" s="32">
        <v>96505760</v>
      </c>
      <c r="B640" s="33">
        <v>9</v>
      </c>
      <c r="C640" s="32" t="s">
        <v>454</v>
      </c>
      <c r="D640" s="46">
        <v>600</v>
      </c>
      <c r="E640" s="35">
        <v>40039</v>
      </c>
      <c r="F640" s="34" t="s">
        <v>37</v>
      </c>
      <c r="G640" s="37">
        <v>7000</v>
      </c>
      <c r="H640" s="34"/>
      <c r="I640" s="38"/>
      <c r="J640" s="36" t="s">
        <v>455</v>
      </c>
      <c r="K640" s="38">
        <v>10</v>
      </c>
      <c r="L640" s="40"/>
      <c r="M640" s="40"/>
      <c r="N640" s="40"/>
      <c r="O640" s="40"/>
      <c r="P640" s="40"/>
    </row>
    <row r="641" spans="1:16" s="32" customFormat="1" ht="10.5">
      <c r="A641" s="32">
        <v>96505760</v>
      </c>
      <c r="B641" s="33">
        <v>9</v>
      </c>
      <c r="C641" s="32" t="s">
        <v>454</v>
      </c>
      <c r="D641" s="46">
        <v>601</v>
      </c>
      <c r="E641" s="35">
        <v>40039</v>
      </c>
      <c r="F641" s="34" t="s">
        <v>37</v>
      </c>
      <c r="G641" s="37">
        <v>7000</v>
      </c>
      <c r="H641" s="34"/>
      <c r="I641" s="38"/>
      <c r="J641" s="36" t="s">
        <v>455</v>
      </c>
      <c r="K641" s="38">
        <v>30</v>
      </c>
      <c r="L641" s="40"/>
      <c r="M641" s="40"/>
      <c r="N641" s="40"/>
      <c r="O641" s="40"/>
      <c r="P641" s="40"/>
    </row>
    <row r="642" spans="1:16" s="32" customFormat="1" ht="10.5">
      <c r="A642" s="32">
        <v>76023435</v>
      </c>
      <c r="B642" s="33">
        <v>4</v>
      </c>
      <c r="C642" s="32" t="s">
        <v>456</v>
      </c>
      <c r="D642" s="46">
        <v>603</v>
      </c>
      <c r="E642" s="35">
        <v>40043</v>
      </c>
      <c r="F642" s="34" t="s">
        <v>37</v>
      </c>
      <c r="G642" s="37">
        <v>7500</v>
      </c>
      <c r="H642" s="34"/>
      <c r="I642" s="38"/>
      <c r="J642" s="36" t="s">
        <v>455</v>
      </c>
      <c r="K642" s="38">
        <v>10</v>
      </c>
      <c r="L642" s="40"/>
      <c r="M642" s="40"/>
      <c r="N642" s="40"/>
      <c r="O642" s="40"/>
      <c r="P642" s="40"/>
    </row>
    <row r="643" spans="1:16" s="32" customFormat="1" ht="10.5">
      <c r="A643" s="32">
        <v>76023435</v>
      </c>
      <c r="B643" s="33">
        <v>4</v>
      </c>
      <c r="C643" s="32" t="s">
        <v>457</v>
      </c>
      <c r="D643" s="46" t="s">
        <v>143</v>
      </c>
      <c r="E643" s="35">
        <v>40063</v>
      </c>
      <c r="F643" s="34" t="s">
        <v>171</v>
      </c>
      <c r="G643" s="37">
        <v>156675000</v>
      </c>
      <c r="H643" s="34" t="s">
        <v>46</v>
      </c>
      <c r="I643" s="38">
        <v>4.5999999999999996</v>
      </c>
      <c r="J643" s="36" t="s">
        <v>68</v>
      </c>
      <c r="K643" s="38">
        <v>5</v>
      </c>
      <c r="L643" s="40"/>
      <c r="M643" s="40"/>
      <c r="N643" s="40"/>
      <c r="O643" s="40"/>
      <c r="P643" s="40"/>
    </row>
    <row r="644" spans="1:16" s="32" customFormat="1" ht="10.5">
      <c r="A644" s="32">
        <v>76023435</v>
      </c>
      <c r="B644" s="33">
        <v>4</v>
      </c>
      <c r="C644" s="32" t="s">
        <v>457</v>
      </c>
      <c r="D644" s="46" t="s">
        <v>143</v>
      </c>
      <c r="E644" s="35">
        <v>40063</v>
      </c>
      <c r="F644" s="34" t="s">
        <v>171</v>
      </c>
      <c r="G644" s="37">
        <v>156675000</v>
      </c>
      <c r="H644" s="34" t="s">
        <v>90</v>
      </c>
      <c r="I644" s="38">
        <v>5.9</v>
      </c>
      <c r="J644" s="36" t="s">
        <v>68</v>
      </c>
      <c r="K644" s="38">
        <v>5</v>
      </c>
      <c r="L644" s="40"/>
      <c r="M644" s="40"/>
      <c r="N644" s="40"/>
      <c r="O644" s="40"/>
      <c r="P644" s="40"/>
    </row>
    <row r="645" spans="1:16" s="32" customFormat="1" ht="10.5">
      <c r="A645" s="32">
        <v>76023435</v>
      </c>
      <c r="B645" s="33">
        <v>4</v>
      </c>
      <c r="C645" s="32" t="s">
        <v>458</v>
      </c>
      <c r="D645" s="46" t="s">
        <v>143</v>
      </c>
      <c r="E645" s="35">
        <v>40063</v>
      </c>
      <c r="F645" s="34" t="s">
        <v>37</v>
      </c>
      <c r="G645" s="37">
        <v>7500</v>
      </c>
      <c r="H645" s="34" t="s">
        <v>92</v>
      </c>
      <c r="I645" s="38">
        <v>2.9</v>
      </c>
      <c r="J645" s="36" t="s">
        <v>68</v>
      </c>
      <c r="K645" s="38">
        <v>5</v>
      </c>
      <c r="L645" s="40">
        <v>2200000</v>
      </c>
      <c r="M645" s="40">
        <v>1760000</v>
      </c>
      <c r="N645" s="40">
        <f>ROUND((M645*$E$8/1000),0)</f>
        <v>37799538</v>
      </c>
      <c r="O645" s="40">
        <v>435931</v>
      </c>
      <c r="P645" s="40">
        <v>38235469</v>
      </c>
    </row>
    <row r="646" spans="1:16" s="32" customFormat="1" ht="10.5">
      <c r="A646" s="32">
        <v>76023435</v>
      </c>
      <c r="B646" s="33">
        <v>4</v>
      </c>
      <c r="C646" s="32" t="s">
        <v>457</v>
      </c>
      <c r="D646" s="46" t="s">
        <v>143</v>
      </c>
      <c r="E646" s="35">
        <v>40063</v>
      </c>
      <c r="F646" s="34" t="s">
        <v>37</v>
      </c>
      <c r="G646" s="37">
        <v>7500</v>
      </c>
      <c r="H646" s="34" t="s">
        <v>63</v>
      </c>
      <c r="I646" s="38">
        <v>3.5</v>
      </c>
      <c r="J646" s="36" t="s">
        <v>68</v>
      </c>
      <c r="K646" s="38">
        <v>7</v>
      </c>
      <c r="L646" s="40"/>
      <c r="M646" s="40"/>
      <c r="N646" s="40"/>
      <c r="O646" s="40"/>
      <c r="P646" s="40"/>
    </row>
    <row r="647" spans="1:16" s="32" customFormat="1" ht="10.5">
      <c r="A647" s="32">
        <v>76023435</v>
      </c>
      <c r="B647" s="33">
        <v>4</v>
      </c>
      <c r="C647" s="32" t="s">
        <v>456</v>
      </c>
      <c r="D647" s="46">
        <v>604</v>
      </c>
      <c r="E647" s="35">
        <v>40043</v>
      </c>
      <c r="F647" s="34" t="s">
        <v>37</v>
      </c>
      <c r="G647" s="37">
        <v>7500</v>
      </c>
      <c r="H647" s="34"/>
      <c r="I647" s="38"/>
      <c r="J647" s="36" t="s">
        <v>455</v>
      </c>
      <c r="K647" s="38">
        <v>30</v>
      </c>
      <c r="L647" s="40"/>
      <c r="M647" s="40"/>
      <c r="N647" s="40"/>
      <c r="O647" s="40"/>
      <c r="P647" s="40"/>
    </row>
    <row r="648" spans="1:16" s="32" customFormat="1" ht="10.5">
      <c r="A648" s="32">
        <v>76023435</v>
      </c>
      <c r="B648" s="33">
        <v>4</v>
      </c>
      <c r="C648" s="32" t="s">
        <v>458</v>
      </c>
      <c r="D648" s="46" t="s">
        <v>143</v>
      </c>
      <c r="E648" s="35">
        <v>40063</v>
      </c>
      <c r="F648" s="34" t="s">
        <v>37</v>
      </c>
      <c r="G648" s="37">
        <v>7500</v>
      </c>
      <c r="H648" s="34" t="s">
        <v>56</v>
      </c>
      <c r="I648" s="38">
        <v>4.7</v>
      </c>
      <c r="J648" s="36" t="s">
        <v>68</v>
      </c>
      <c r="K648" s="38">
        <v>25</v>
      </c>
      <c r="L648" s="40">
        <v>5000000</v>
      </c>
      <c r="M648" s="40">
        <v>5000000</v>
      </c>
      <c r="N648" s="40">
        <f>ROUND((M648*$E$8/1000),0)</f>
        <v>107385050</v>
      </c>
      <c r="O648" s="40">
        <v>1998400</v>
      </c>
      <c r="P648" s="40">
        <v>109383450</v>
      </c>
    </row>
    <row r="649" spans="1:16" s="32" customFormat="1" ht="10.5">
      <c r="A649" s="32">
        <v>76023435</v>
      </c>
      <c r="B649" s="33">
        <v>4</v>
      </c>
      <c r="C649" s="32" t="s">
        <v>457</v>
      </c>
      <c r="D649" s="46" t="s">
        <v>143</v>
      </c>
      <c r="E649" s="35">
        <v>40063</v>
      </c>
      <c r="F649" s="34" t="s">
        <v>37</v>
      </c>
      <c r="G649" s="37">
        <v>7500</v>
      </c>
      <c r="H649" s="34" t="s">
        <v>51</v>
      </c>
      <c r="I649" s="38">
        <v>4.8</v>
      </c>
      <c r="J649" s="36" t="s">
        <v>68</v>
      </c>
      <c r="K649" s="38">
        <v>25</v>
      </c>
      <c r="L649" s="40"/>
      <c r="M649" s="40"/>
      <c r="N649" s="40"/>
      <c r="O649" s="40"/>
      <c r="P649" s="40"/>
    </row>
    <row r="650" spans="1:16" s="32" customFormat="1" ht="10.5">
      <c r="A650" s="32">
        <v>90331000</v>
      </c>
      <c r="B650" s="33">
        <v>6</v>
      </c>
      <c r="C650" s="32" t="s">
        <v>254</v>
      </c>
      <c r="D650" s="46">
        <v>605</v>
      </c>
      <c r="E650" s="35">
        <v>40043</v>
      </c>
      <c r="F650" s="34" t="s">
        <v>37</v>
      </c>
      <c r="G650" s="37">
        <v>2000</v>
      </c>
      <c r="H650" s="34"/>
      <c r="I650" s="38"/>
      <c r="J650" s="36" t="s">
        <v>455</v>
      </c>
      <c r="K650" s="38">
        <v>10</v>
      </c>
      <c r="L650" s="40"/>
      <c r="M650" s="40"/>
      <c r="N650" s="40"/>
      <c r="O650" s="40"/>
      <c r="P650" s="40"/>
    </row>
    <row r="651" spans="1:16" s="32" customFormat="1" ht="10.5">
      <c r="A651" s="32">
        <v>90331000</v>
      </c>
      <c r="B651" s="33">
        <v>6</v>
      </c>
      <c r="C651" s="32" t="s">
        <v>459</v>
      </c>
      <c r="D651" s="46" t="s">
        <v>143</v>
      </c>
      <c r="E651" s="35">
        <v>40044</v>
      </c>
      <c r="F651" s="34" t="s">
        <v>37</v>
      </c>
      <c r="G651" s="37">
        <v>2000</v>
      </c>
      <c r="H651" s="34" t="s">
        <v>53</v>
      </c>
      <c r="I651" s="38">
        <v>3.25</v>
      </c>
      <c r="J651" s="36" t="s">
        <v>68</v>
      </c>
      <c r="K651" s="38">
        <v>5</v>
      </c>
      <c r="L651" s="40">
        <v>1000000</v>
      </c>
      <c r="M651" s="40">
        <v>1000000</v>
      </c>
      <c r="N651" s="40">
        <f>ROUND((M651*$E$8/1000),0)</f>
        <v>21477010</v>
      </c>
      <c r="O651" s="40">
        <v>307742</v>
      </c>
      <c r="P651" s="40">
        <v>21784752</v>
      </c>
    </row>
    <row r="652" spans="1:16" s="32" customFormat="1" ht="10.5">
      <c r="A652" s="32">
        <v>90331000</v>
      </c>
      <c r="B652" s="33">
        <v>6</v>
      </c>
      <c r="C652" s="32" t="s">
        <v>254</v>
      </c>
      <c r="D652" s="46">
        <v>606</v>
      </c>
      <c r="E652" s="35">
        <v>40043</v>
      </c>
      <c r="F652" s="34" t="s">
        <v>37</v>
      </c>
      <c r="G652" s="37">
        <v>2000</v>
      </c>
      <c r="H652" s="34"/>
      <c r="I652" s="38"/>
      <c r="J652" s="36" t="s">
        <v>455</v>
      </c>
      <c r="K652" s="38">
        <v>30</v>
      </c>
      <c r="L652" s="40"/>
      <c r="M652" s="40"/>
      <c r="N652" s="40"/>
      <c r="O652" s="40"/>
      <c r="P652" s="40"/>
    </row>
    <row r="653" spans="1:16" s="32" customFormat="1" ht="10.5">
      <c r="A653" s="32">
        <v>90331000</v>
      </c>
      <c r="B653" s="33">
        <v>6</v>
      </c>
      <c r="C653" s="32" t="s">
        <v>459</v>
      </c>
      <c r="D653" s="46" t="s">
        <v>143</v>
      </c>
      <c r="E653" s="35">
        <v>40044</v>
      </c>
      <c r="F653" s="34" t="s">
        <v>37</v>
      </c>
      <c r="G653" s="37">
        <v>2000</v>
      </c>
      <c r="H653" s="34" t="s">
        <v>51</v>
      </c>
      <c r="I653" s="38">
        <v>3.75</v>
      </c>
      <c r="J653" s="36" t="s">
        <v>68</v>
      </c>
      <c r="K653" s="38">
        <v>21</v>
      </c>
      <c r="L653" s="40">
        <v>1000000</v>
      </c>
      <c r="M653" s="40">
        <v>1000000</v>
      </c>
      <c r="N653" s="40">
        <f>ROUND((M653*$E$8/1000),0)</f>
        <v>21477010</v>
      </c>
      <c r="O653" s="40">
        <v>354647</v>
      </c>
      <c r="P653" s="40">
        <v>21831657</v>
      </c>
    </row>
    <row r="654" spans="1:16" s="32" customFormat="1" ht="10.5">
      <c r="A654" s="32">
        <v>61704000</v>
      </c>
      <c r="B654" s="33" t="s">
        <v>75</v>
      </c>
      <c r="C654" s="32" t="s">
        <v>460</v>
      </c>
      <c r="D654" s="46">
        <v>608</v>
      </c>
      <c r="E654" s="35">
        <v>40051</v>
      </c>
      <c r="F654" s="34" t="s">
        <v>37</v>
      </c>
      <c r="G654" s="37">
        <v>11000</v>
      </c>
      <c r="H654" s="34"/>
      <c r="I654" s="38"/>
      <c r="J654" s="36" t="s">
        <v>455</v>
      </c>
      <c r="K654" s="38">
        <v>25</v>
      </c>
      <c r="L654" s="40"/>
      <c r="M654" s="40"/>
      <c r="N654" s="40"/>
      <c r="O654" s="40"/>
      <c r="P654" s="40"/>
    </row>
    <row r="655" spans="1:16" s="32" customFormat="1" ht="10.5">
      <c r="A655" s="32">
        <v>96719210</v>
      </c>
      <c r="B655" s="33">
        <v>4</v>
      </c>
      <c r="C655" s="32" t="s">
        <v>191</v>
      </c>
      <c r="D655" s="46">
        <v>609</v>
      </c>
      <c r="E655" s="35">
        <v>40060</v>
      </c>
      <c r="F655" s="34" t="s">
        <v>37</v>
      </c>
      <c r="G655" s="37">
        <v>3000</v>
      </c>
      <c r="H655" s="34"/>
      <c r="I655" s="38"/>
      <c r="J655" s="36" t="s">
        <v>81</v>
      </c>
      <c r="K655" s="38">
        <v>10</v>
      </c>
      <c r="L655" s="40"/>
      <c r="M655" s="40"/>
      <c r="N655" s="40"/>
      <c r="O655" s="40"/>
      <c r="P655" s="40"/>
    </row>
    <row r="656" spans="1:16" s="32" customFormat="1" ht="10.5">
      <c r="A656" s="32">
        <v>96719210</v>
      </c>
      <c r="B656" s="33">
        <v>4</v>
      </c>
      <c r="C656" s="32" t="s">
        <v>461</v>
      </c>
      <c r="D656" s="46" t="s">
        <v>143</v>
      </c>
      <c r="E656" s="35">
        <v>40065</v>
      </c>
      <c r="F656" s="34" t="s">
        <v>37</v>
      </c>
      <c r="G656" s="37">
        <v>1000</v>
      </c>
      <c r="H656" s="34" t="s">
        <v>92</v>
      </c>
      <c r="I656" s="38">
        <v>3</v>
      </c>
      <c r="J656" s="36" t="s">
        <v>81</v>
      </c>
      <c r="K656" s="38">
        <v>7</v>
      </c>
      <c r="L656" s="40"/>
      <c r="M656" s="40"/>
      <c r="N656" s="40"/>
      <c r="O656" s="40"/>
      <c r="P656" s="40"/>
    </row>
    <row r="657" spans="1:16" s="32" customFormat="1" ht="10.5">
      <c r="A657" s="32">
        <v>96719210</v>
      </c>
      <c r="B657" s="33">
        <v>4</v>
      </c>
      <c r="C657" s="32" t="s">
        <v>191</v>
      </c>
      <c r="D657" s="46">
        <v>610</v>
      </c>
      <c r="E657" s="35">
        <v>40060</v>
      </c>
      <c r="F657" s="34" t="s">
        <v>37</v>
      </c>
      <c r="G657" s="37">
        <v>5000</v>
      </c>
      <c r="H657" s="34"/>
      <c r="I657" s="38"/>
      <c r="J657" s="36" t="s">
        <v>81</v>
      </c>
      <c r="K657" s="38">
        <v>30</v>
      </c>
      <c r="L657" s="40"/>
      <c r="M657" s="40"/>
      <c r="N657" s="40"/>
      <c r="O657" s="40"/>
      <c r="P657" s="40"/>
    </row>
    <row r="658" spans="1:16" s="32" customFormat="1" ht="10.5">
      <c r="A658" s="32">
        <v>96719210</v>
      </c>
      <c r="B658" s="33">
        <v>4</v>
      </c>
      <c r="C658" s="32" t="s">
        <v>462</v>
      </c>
      <c r="D658" s="46" t="s">
        <v>143</v>
      </c>
      <c r="E658" s="35">
        <v>40065</v>
      </c>
      <c r="F658" s="34" t="s">
        <v>37</v>
      </c>
      <c r="G658" s="37">
        <v>3500</v>
      </c>
      <c r="H658" s="34" t="s">
        <v>63</v>
      </c>
      <c r="I658" s="38">
        <v>4.3</v>
      </c>
      <c r="J658" s="36" t="s">
        <v>81</v>
      </c>
      <c r="K658" s="38">
        <v>21</v>
      </c>
      <c r="L658" s="40">
        <v>3500000</v>
      </c>
      <c r="M658" s="40">
        <v>3500000</v>
      </c>
      <c r="N658" s="40">
        <f>ROUND((M658*$E$8/1000),0)</f>
        <v>75169535</v>
      </c>
      <c r="O658" s="40">
        <v>1272257</v>
      </c>
      <c r="P658" s="40">
        <v>76441792</v>
      </c>
    </row>
    <row r="659" spans="1:16" s="32" customFormat="1" ht="10.5">
      <c r="A659" s="32">
        <v>76045822</v>
      </c>
      <c r="B659" s="33">
        <v>8</v>
      </c>
      <c r="C659" s="32" t="s">
        <v>463</v>
      </c>
      <c r="D659" s="46">
        <v>611</v>
      </c>
      <c r="E659" s="35">
        <v>40067</v>
      </c>
      <c r="F659" s="34" t="s">
        <v>66</v>
      </c>
      <c r="G659" s="37">
        <v>300000</v>
      </c>
      <c r="H659" s="34"/>
      <c r="I659" s="38"/>
      <c r="J659" s="36" t="s">
        <v>374</v>
      </c>
      <c r="K659" s="38">
        <v>10</v>
      </c>
      <c r="L659" s="40"/>
      <c r="M659" s="40"/>
      <c r="N659" s="40"/>
      <c r="O659" s="40"/>
      <c r="P659" s="40"/>
    </row>
    <row r="660" spans="1:16" s="32" customFormat="1" ht="10.5">
      <c r="A660" s="32">
        <v>76045822</v>
      </c>
      <c r="B660" s="33">
        <v>8</v>
      </c>
      <c r="C660" s="32" t="s">
        <v>464</v>
      </c>
      <c r="D660" s="46" t="s">
        <v>143</v>
      </c>
      <c r="E660" s="35">
        <v>40095</v>
      </c>
      <c r="F660" s="34" t="s">
        <v>37</v>
      </c>
      <c r="G660" s="37">
        <v>2700</v>
      </c>
      <c r="H660" s="34" t="s">
        <v>46</v>
      </c>
      <c r="I660" s="38">
        <v>3.5</v>
      </c>
      <c r="J660" s="36" t="s">
        <v>374</v>
      </c>
      <c r="K660" s="38">
        <v>5</v>
      </c>
      <c r="L660" s="40">
        <v>2700000</v>
      </c>
      <c r="M660" s="40">
        <v>2700000</v>
      </c>
      <c r="N660" s="40">
        <f>ROUND((M660*$E$8/1000),0)</f>
        <v>57987927</v>
      </c>
      <c r="O660" s="40">
        <v>515738.04800000001</v>
      </c>
      <c r="P660" s="40">
        <v>58503665.048</v>
      </c>
    </row>
    <row r="661" spans="1:16" s="32" customFormat="1" ht="10.5">
      <c r="A661" s="32">
        <v>76045822</v>
      </c>
      <c r="B661" s="33">
        <v>8</v>
      </c>
      <c r="C661" s="32" t="s">
        <v>465</v>
      </c>
      <c r="D661" s="46" t="s">
        <v>143</v>
      </c>
      <c r="E661" s="35">
        <v>40095</v>
      </c>
      <c r="F661" s="34" t="s">
        <v>171</v>
      </c>
      <c r="G661" s="37">
        <v>41000000</v>
      </c>
      <c r="H661" s="34" t="s">
        <v>90</v>
      </c>
      <c r="I661" s="38">
        <v>6.5</v>
      </c>
      <c r="J661" s="36" t="s">
        <v>374</v>
      </c>
      <c r="K661" s="38">
        <v>5</v>
      </c>
      <c r="L661" s="40"/>
      <c r="M661" s="40"/>
      <c r="N661" s="40"/>
      <c r="O661" s="40"/>
      <c r="P661" s="40"/>
    </row>
    <row r="662" spans="1:16" s="32" customFormat="1" ht="10.5">
      <c r="A662" s="32">
        <v>96686870</v>
      </c>
      <c r="B662" s="33">
        <v>8</v>
      </c>
      <c r="C662" s="32" t="s">
        <v>466</v>
      </c>
      <c r="D662" s="46">
        <v>613</v>
      </c>
      <c r="E662" s="35">
        <v>40094</v>
      </c>
      <c r="F662" s="34" t="s">
        <v>37</v>
      </c>
      <c r="G662" s="37">
        <v>1000</v>
      </c>
      <c r="H662" s="34"/>
      <c r="I662" s="38"/>
      <c r="J662" s="36" t="s">
        <v>81</v>
      </c>
      <c r="K662" s="38">
        <v>10</v>
      </c>
      <c r="L662" s="40"/>
      <c r="M662" s="40"/>
      <c r="N662" s="40"/>
      <c r="O662" s="40"/>
      <c r="P662" s="40"/>
    </row>
    <row r="663" spans="1:16" s="32" customFormat="1" ht="10.5">
      <c r="A663" s="32">
        <v>96686870</v>
      </c>
      <c r="B663" s="33">
        <v>8</v>
      </c>
      <c r="C663" s="32" t="s">
        <v>467</v>
      </c>
      <c r="D663" s="46" t="s">
        <v>143</v>
      </c>
      <c r="E663" s="35">
        <v>40106</v>
      </c>
      <c r="F663" s="34" t="s">
        <v>171</v>
      </c>
      <c r="G663" s="37">
        <v>15000000</v>
      </c>
      <c r="H663" s="34" t="s">
        <v>46</v>
      </c>
      <c r="I663" s="38">
        <v>7</v>
      </c>
      <c r="J663" s="36" t="s">
        <v>81</v>
      </c>
      <c r="K663" s="38">
        <v>6</v>
      </c>
      <c r="L663" s="40"/>
      <c r="M663" s="40"/>
      <c r="N663" s="40"/>
      <c r="O663" s="40"/>
      <c r="P663" s="40"/>
    </row>
    <row r="664" spans="1:16" s="32" customFormat="1" ht="10.5">
      <c r="A664" s="32">
        <v>96686870</v>
      </c>
      <c r="B664" s="33">
        <v>8</v>
      </c>
      <c r="C664" s="32" t="s">
        <v>467</v>
      </c>
      <c r="D664" s="46" t="s">
        <v>143</v>
      </c>
      <c r="E664" s="35">
        <v>40106</v>
      </c>
      <c r="F664" s="34" t="s">
        <v>37</v>
      </c>
      <c r="G664" s="37">
        <v>750</v>
      </c>
      <c r="H664" s="34" t="s">
        <v>90</v>
      </c>
      <c r="I664" s="38">
        <v>4</v>
      </c>
      <c r="J664" s="36" t="s">
        <v>81</v>
      </c>
      <c r="K664" s="38">
        <v>6</v>
      </c>
      <c r="L664" s="40"/>
      <c r="M664" s="40"/>
      <c r="N664" s="40"/>
      <c r="O664" s="40"/>
      <c r="P664" s="40"/>
    </row>
    <row r="665" spans="1:16" s="32" customFormat="1" ht="10.5">
      <c r="A665" s="32">
        <v>86547900</v>
      </c>
      <c r="B665" s="33" t="s">
        <v>75</v>
      </c>
      <c r="C665" s="32" t="s">
        <v>468</v>
      </c>
      <c r="D665" s="46">
        <v>615</v>
      </c>
      <c r="E665" s="35">
        <v>40099</v>
      </c>
      <c r="F665" s="34" t="s">
        <v>37</v>
      </c>
      <c r="G665" s="37">
        <v>2000</v>
      </c>
      <c r="H665" s="34"/>
      <c r="I665" s="38"/>
      <c r="J665" s="36" t="s">
        <v>81</v>
      </c>
      <c r="K665" s="38">
        <v>10</v>
      </c>
      <c r="L665" s="40"/>
      <c r="M665" s="40"/>
      <c r="N665" s="40"/>
      <c r="O665" s="40"/>
      <c r="P665" s="40"/>
    </row>
    <row r="666" spans="1:16" s="32" customFormat="1" ht="10.5">
      <c r="A666" s="32">
        <v>86547900</v>
      </c>
      <c r="B666" s="33" t="s">
        <v>75</v>
      </c>
      <c r="C666" s="32" t="s">
        <v>469</v>
      </c>
      <c r="D666" s="46" t="s">
        <v>143</v>
      </c>
      <c r="E666" s="35">
        <v>40108</v>
      </c>
      <c r="F666" s="34" t="s">
        <v>37</v>
      </c>
      <c r="G666" s="37">
        <v>2000</v>
      </c>
      <c r="H666" s="34" t="s">
        <v>56</v>
      </c>
      <c r="I666" s="38">
        <v>3.1</v>
      </c>
      <c r="J666" s="36" t="s">
        <v>81</v>
      </c>
      <c r="K666" s="38">
        <v>7</v>
      </c>
      <c r="L666" s="40"/>
      <c r="M666" s="40"/>
      <c r="N666" s="40"/>
      <c r="O666" s="40"/>
      <c r="P666" s="40"/>
    </row>
    <row r="667" spans="1:16" s="32" customFormat="1" ht="10.5">
      <c r="A667" s="32">
        <v>86547900</v>
      </c>
      <c r="B667" s="33" t="s">
        <v>75</v>
      </c>
      <c r="C667" s="32" t="s">
        <v>468</v>
      </c>
      <c r="D667" s="46">
        <v>616</v>
      </c>
      <c r="E667" s="35">
        <v>40099</v>
      </c>
      <c r="F667" s="34" t="s">
        <v>37</v>
      </c>
      <c r="G667" s="37">
        <v>2000</v>
      </c>
      <c r="H667" s="34"/>
      <c r="I667" s="38"/>
      <c r="J667" s="36" t="s">
        <v>81</v>
      </c>
      <c r="K667" s="38">
        <v>30</v>
      </c>
      <c r="L667" s="40"/>
      <c r="M667" s="40"/>
      <c r="N667" s="40"/>
      <c r="O667" s="40"/>
      <c r="P667" s="40"/>
    </row>
    <row r="668" spans="1:16" s="32" customFormat="1" ht="10.5">
      <c r="A668" s="32">
        <v>86547900</v>
      </c>
      <c r="B668" s="33" t="s">
        <v>75</v>
      </c>
      <c r="C668" s="32" t="s">
        <v>470</v>
      </c>
      <c r="D668" s="46" t="s">
        <v>143</v>
      </c>
      <c r="E668" s="35">
        <v>40108</v>
      </c>
      <c r="F668" s="34" t="s">
        <v>37</v>
      </c>
      <c r="G668" s="37">
        <v>2000</v>
      </c>
      <c r="H668" s="34" t="s">
        <v>51</v>
      </c>
      <c r="I668" s="38">
        <v>4.4000000000000004</v>
      </c>
      <c r="J668" s="36" t="s">
        <v>81</v>
      </c>
      <c r="K668" s="38">
        <v>21</v>
      </c>
      <c r="L668" s="40">
        <v>1750000</v>
      </c>
      <c r="M668" s="40">
        <v>1750000</v>
      </c>
      <c r="N668" s="40">
        <f>ROUND((M668*$E$8/1000),0)</f>
        <v>37584768</v>
      </c>
      <c r="O668" s="40">
        <v>620205</v>
      </c>
      <c r="P668" s="40">
        <v>38204973</v>
      </c>
    </row>
    <row r="669" spans="1:16" s="32" customFormat="1" ht="10.5">
      <c r="A669" s="32">
        <v>96751830</v>
      </c>
      <c r="B669" s="33">
        <v>1</v>
      </c>
      <c r="C669" s="32" t="s">
        <v>471</v>
      </c>
      <c r="D669" s="46">
        <v>617</v>
      </c>
      <c r="E669" s="35">
        <v>40102</v>
      </c>
      <c r="F669" s="34" t="s">
        <v>37</v>
      </c>
      <c r="G669" s="37">
        <v>6000</v>
      </c>
      <c r="H669" s="34"/>
      <c r="I669" s="38"/>
      <c r="J669" s="36" t="s">
        <v>390</v>
      </c>
      <c r="K669" s="38">
        <v>10</v>
      </c>
      <c r="L669" s="40"/>
      <c r="M669" s="40"/>
      <c r="N669" s="40"/>
      <c r="O669" s="40"/>
      <c r="P669" s="40"/>
    </row>
    <row r="670" spans="1:16" s="32" customFormat="1" ht="10.5">
      <c r="A670" s="32">
        <v>96751830</v>
      </c>
      <c r="B670" s="33">
        <v>1</v>
      </c>
      <c r="C670" s="32" t="s">
        <v>472</v>
      </c>
      <c r="D670" s="46" t="s">
        <v>143</v>
      </c>
      <c r="E670" s="35">
        <v>40107</v>
      </c>
      <c r="F670" s="34" t="s">
        <v>37</v>
      </c>
      <c r="G670" s="37">
        <v>6000</v>
      </c>
      <c r="H670" s="34" t="s">
        <v>46</v>
      </c>
      <c r="I670" s="38">
        <v>3.2</v>
      </c>
      <c r="J670" s="36" t="s">
        <v>39</v>
      </c>
      <c r="K670" s="38">
        <v>7.5</v>
      </c>
      <c r="L670" s="40">
        <v>2500000</v>
      </c>
      <c r="M670" s="40">
        <v>2500000</v>
      </c>
      <c r="N670" s="40">
        <f>ROUND((M670*$E$8/1000),0)</f>
        <v>53692525</v>
      </c>
      <c r="O670" s="40">
        <v>1532027</v>
      </c>
      <c r="P670" s="40">
        <v>55224552</v>
      </c>
    </row>
    <row r="671" spans="1:16" s="32" customFormat="1" ht="10.5">
      <c r="A671" s="32">
        <v>96751830</v>
      </c>
      <c r="B671" s="33">
        <v>1</v>
      </c>
      <c r="C671" s="32" t="s">
        <v>471</v>
      </c>
      <c r="D671" s="46">
        <v>618</v>
      </c>
      <c r="E671" s="35">
        <v>40102</v>
      </c>
      <c r="F671" s="34" t="s">
        <v>37</v>
      </c>
      <c r="G671" s="37">
        <v>6000</v>
      </c>
      <c r="H671" s="34"/>
      <c r="I671" s="38"/>
      <c r="J671" s="36" t="s">
        <v>390</v>
      </c>
      <c r="K671" s="38">
        <v>30</v>
      </c>
      <c r="L671" s="40"/>
      <c r="M671" s="40"/>
      <c r="N671" s="40"/>
      <c r="O671" s="40"/>
      <c r="P671" s="40"/>
    </row>
    <row r="672" spans="1:16" s="32" customFormat="1" ht="10.5">
      <c r="A672" s="32">
        <v>96751830</v>
      </c>
      <c r="B672" s="33">
        <v>1</v>
      </c>
      <c r="C672" s="32" t="s">
        <v>473</v>
      </c>
      <c r="D672" s="46" t="s">
        <v>143</v>
      </c>
      <c r="E672" s="35">
        <v>40107</v>
      </c>
      <c r="F672" s="34" t="s">
        <v>37</v>
      </c>
      <c r="G672" s="37">
        <v>6000</v>
      </c>
      <c r="H672" s="34" t="s">
        <v>90</v>
      </c>
      <c r="I672" s="38">
        <v>4.5</v>
      </c>
      <c r="J672" s="36" t="s">
        <v>39</v>
      </c>
      <c r="K672" s="38">
        <v>20.5</v>
      </c>
      <c r="L672" s="40">
        <v>3200000</v>
      </c>
      <c r="M672" s="40">
        <v>3200000</v>
      </c>
      <c r="N672" s="40">
        <f>ROUND((M672*$E$8/1000),0)</f>
        <v>68726432</v>
      </c>
      <c r="O672" s="40">
        <v>2757648</v>
      </c>
      <c r="P672" s="40">
        <v>71484080</v>
      </c>
    </row>
    <row r="673" spans="1:16" s="32" customFormat="1" ht="10.5">
      <c r="A673" s="32">
        <v>61219000</v>
      </c>
      <c r="B673" s="33">
        <v>3</v>
      </c>
      <c r="C673" s="32" t="s">
        <v>345</v>
      </c>
      <c r="D673" s="46">
        <v>619</v>
      </c>
      <c r="E673" s="35">
        <v>40116</v>
      </c>
      <c r="F673" s="34" t="s">
        <v>37</v>
      </c>
      <c r="G673" s="37">
        <v>4000</v>
      </c>
      <c r="H673" s="34"/>
      <c r="I673" s="38"/>
      <c r="J673" s="36" t="s">
        <v>81</v>
      </c>
      <c r="K673" s="38">
        <v>30</v>
      </c>
      <c r="L673" s="40"/>
      <c r="M673" s="40"/>
      <c r="N673" s="40"/>
      <c r="O673" s="40"/>
      <c r="P673" s="40"/>
    </row>
    <row r="674" spans="1:16" s="32" customFormat="1" ht="10.5">
      <c r="A674" s="32">
        <v>61219000</v>
      </c>
      <c r="B674" s="33">
        <v>3</v>
      </c>
      <c r="C674" s="32" t="s">
        <v>474</v>
      </c>
      <c r="D674" s="46" t="s">
        <v>143</v>
      </c>
      <c r="E674" s="35">
        <v>40126</v>
      </c>
      <c r="F674" s="34" t="s">
        <v>37</v>
      </c>
      <c r="G674" s="37">
        <v>4000</v>
      </c>
      <c r="H674" s="34" t="s">
        <v>64</v>
      </c>
      <c r="I674" s="38">
        <v>4.5</v>
      </c>
      <c r="J674" s="36" t="s">
        <v>81</v>
      </c>
      <c r="K674" s="38">
        <v>25</v>
      </c>
      <c r="L674" s="40">
        <v>4000000</v>
      </c>
      <c r="M674" s="40">
        <v>4000000</v>
      </c>
      <c r="N674" s="40">
        <f>ROUND((M674*$E$8/1000),0)</f>
        <v>85908040</v>
      </c>
      <c r="O674" s="40">
        <v>775270</v>
      </c>
      <c r="P674" s="40">
        <v>86683310</v>
      </c>
    </row>
    <row r="675" spans="1:16" s="32" customFormat="1" ht="10.5">
      <c r="A675" s="32">
        <v>96604380</v>
      </c>
      <c r="B675" s="33">
        <v>6</v>
      </c>
      <c r="C675" s="32" t="s">
        <v>338</v>
      </c>
      <c r="D675" s="46">
        <v>620</v>
      </c>
      <c r="E675" s="35">
        <v>40137</v>
      </c>
      <c r="F675" s="34" t="s">
        <v>37</v>
      </c>
      <c r="G675" s="37">
        <v>1250</v>
      </c>
      <c r="H675" s="34"/>
      <c r="I675" s="38"/>
      <c r="J675" s="36" t="s">
        <v>81</v>
      </c>
      <c r="K675" s="38">
        <v>25</v>
      </c>
      <c r="L675" s="40"/>
      <c r="M675" s="40"/>
      <c r="N675" s="40"/>
      <c r="O675" s="40"/>
      <c r="P675" s="40"/>
    </row>
    <row r="676" spans="1:16" s="32" customFormat="1" ht="10.5">
      <c r="A676" s="32">
        <v>96604380</v>
      </c>
      <c r="B676" s="33">
        <v>6</v>
      </c>
      <c r="C676" s="32" t="s">
        <v>208</v>
      </c>
      <c r="D676" s="46" t="s">
        <v>143</v>
      </c>
      <c r="E676" s="35">
        <v>40137</v>
      </c>
      <c r="F676" s="34" t="s">
        <v>37</v>
      </c>
      <c r="G676" s="37">
        <v>1250</v>
      </c>
      <c r="H676" s="34" t="s">
        <v>51</v>
      </c>
      <c r="I676" s="38">
        <v>4.5</v>
      </c>
      <c r="J676" s="36" t="s">
        <v>81</v>
      </c>
      <c r="K676" s="38">
        <v>23</v>
      </c>
      <c r="L676" s="40">
        <v>750000</v>
      </c>
      <c r="M676" s="40">
        <v>750000</v>
      </c>
      <c r="N676" s="40">
        <f>ROUND((M676*$E$8/1000),0)</f>
        <v>16107758</v>
      </c>
      <c r="O676" s="40">
        <v>275258</v>
      </c>
      <c r="P676" s="40">
        <v>16383016</v>
      </c>
    </row>
    <row r="677" spans="1:16" s="32" customFormat="1" ht="10.5">
      <c r="A677" s="32">
        <v>83628100</v>
      </c>
      <c r="B677" s="33">
        <v>4</v>
      </c>
      <c r="C677" s="32" t="s">
        <v>475</v>
      </c>
      <c r="D677" s="46">
        <v>621</v>
      </c>
      <c r="E677" s="35">
        <v>40148</v>
      </c>
      <c r="F677" s="34" t="s">
        <v>37</v>
      </c>
      <c r="G677" s="37">
        <v>3000</v>
      </c>
      <c r="H677" s="34"/>
      <c r="I677" s="38"/>
      <c r="J677" s="36" t="s">
        <v>81</v>
      </c>
      <c r="K677" s="38">
        <v>25</v>
      </c>
      <c r="L677" s="40"/>
      <c r="M677" s="40"/>
      <c r="N677" s="40"/>
      <c r="O677" s="40"/>
      <c r="P677" s="40"/>
    </row>
    <row r="678" spans="1:16" s="32" customFormat="1" ht="10.5">
      <c r="A678" s="32">
        <v>83628100</v>
      </c>
      <c r="B678" s="33">
        <v>4</v>
      </c>
      <c r="C678" s="32" t="s">
        <v>476</v>
      </c>
      <c r="D678" s="46" t="s">
        <v>143</v>
      </c>
      <c r="E678" s="35">
        <v>40154</v>
      </c>
      <c r="F678" s="34" t="s">
        <v>37</v>
      </c>
      <c r="G678" s="37">
        <v>3000</v>
      </c>
      <c r="H678" s="34" t="s">
        <v>92</v>
      </c>
      <c r="I678" s="38">
        <v>4.5</v>
      </c>
      <c r="J678" s="36" t="s">
        <v>39</v>
      </c>
      <c r="K678" s="38">
        <v>21</v>
      </c>
      <c r="L678" s="40">
        <v>1500000</v>
      </c>
      <c r="M678" s="40">
        <v>1500000</v>
      </c>
      <c r="N678" s="40">
        <f>ROUND((M678*$E$8/1000),0)</f>
        <v>32215515</v>
      </c>
      <c r="O678" s="40">
        <v>187326</v>
      </c>
      <c r="P678" s="40">
        <v>32402841</v>
      </c>
    </row>
    <row r="679" spans="1:16" s="32" customFormat="1" ht="10.5">
      <c r="A679" s="32">
        <v>83628100</v>
      </c>
      <c r="B679" s="33">
        <v>4</v>
      </c>
      <c r="C679" s="32" t="s">
        <v>475</v>
      </c>
      <c r="D679" s="46">
        <v>622</v>
      </c>
      <c r="E679" s="35">
        <v>40148</v>
      </c>
      <c r="F679" s="34" t="s">
        <v>37</v>
      </c>
      <c r="G679" s="37">
        <v>3000</v>
      </c>
      <c r="H679" s="34"/>
      <c r="I679" s="38"/>
      <c r="J679" s="36" t="s">
        <v>81</v>
      </c>
      <c r="K679" s="38">
        <v>10</v>
      </c>
      <c r="L679" s="40"/>
      <c r="M679" s="40"/>
      <c r="N679" s="40"/>
      <c r="O679" s="40"/>
      <c r="P679" s="40"/>
    </row>
    <row r="680" spans="1:16" s="32" customFormat="1" ht="10.5">
      <c r="A680" s="32">
        <v>83628100</v>
      </c>
      <c r="B680" s="33">
        <v>4</v>
      </c>
      <c r="C680" s="32" t="s">
        <v>476</v>
      </c>
      <c r="D680" s="46" t="s">
        <v>143</v>
      </c>
      <c r="E680" s="35">
        <v>40154</v>
      </c>
      <c r="F680" s="34" t="s">
        <v>37</v>
      </c>
      <c r="G680" s="37">
        <v>3000</v>
      </c>
      <c r="H680" s="34" t="s">
        <v>46</v>
      </c>
      <c r="I680" s="38">
        <v>3.5</v>
      </c>
      <c r="J680" s="36" t="s">
        <v>39</v>
      </c>
      <c r="K680" s="38">
        <v>5</v>
      </c>
      <c r="L680" s="40">
        <v>1500000</v>
      </c>
      <c r="M680" s="40">
        <v>1500000</v>
      </c>
      <c r="N680" s="40">
        <f>ROUND((M680*$E$8/1000),0)</f>
        <v>32215515</v>
      </c>
      <c r="O680" s="40">
        <v>240266</v>
      </c>
      <c r="P680" s="40">
        <v>32455781</v>
      </c>
    </row>
    <row r="681" spans="1:16" s="32" customFormat="1" ht="10.5">
      <c r="A681" s="32">
        <v>83628100</v>
      </c>
      <c r="B681" s="33">
        <v>4</v>
      </c>
      <c r="C681" s="32" t="s">
        <v>477</v>
      </c>
      <c r="D681" s="46" t="s">
        <v>143</v>
      </c>
      <c r="E681" s="35">
        <v>40154</v>
      </c>
      <c r="F681" s="34" t="s">
        <v>171</v>
      </c>
      <c r="G681" s="37">
        <v>60000000</v>
      </c>
      <c r="H681" s="34" t="s">
        <v>90</v>
      </c>
      <c r="I681" s="38">
        <v>6</v>
      </c>
      <c r="J681" s="36" t="s">
        <v>39</v>
      </c>
      <c r="K681" s="38">
        <v>5</v>
      </c>
      <c r="L681" s="40"/>
      <c r="M681" s="40"/>
      <c r="N681" s="40"/>
      <c r="O681" s="40"/>
      <c r="P681" s="40"/>
    </row>
    <row r="682" spans="1:16" s="32" customFormat="1" ht="10.5">
      <c r="A682" s="32">
        <v>90690000</v>
      </c>
      <c r="B682" s="33">
        <v>9</v>
      </c>
      <c r="C682" s="32" t="s">
        <v>478</v>
      </c>
      <c r="D682" s="46">
        <v>623</v>
      </c>
      <c r="E682" s="35">
        <v>40158</v>
      </c>
      <c r="F682" s="34" t="s">
        <v>37</v>
      </c>
      <c r="G682" s="37">
        <v>10000</v>
      </c>
      <c r="H682" s="34"/>
      <c r="I682" s="38"/>
      <c r="J682" s="36" t="s">
        <v>390</v>
      </c>
      <c r="K682" s="38">
        <v>10</v>
      </c>
      <c r="L682" s="40"/>
      <c r="M682" s="40"/>
      <c r="N682" s="40"/>
      <c r="O682" s="40"/>
      <c r="P682" s="40"/>
    </row>
    <row r="683" spans="1:16" s="32" customFormat="1" ht="10.5">
      <c r="A683" s="32">
        <v>90690000</v>
      </c>
      <c r="B683" s="33">
        <v>9</v>
      </c>
      <c r="C683" s="32" t="s">
        <v>479</v>
      </c>
      <c r="D683" s="46" t="s">
        <v>143</v>
      </c>
      <c r="E683" s="35">
        <v>40158</v>
      </c>
      <c r="F683" s="34" t="s">
        <v>37</v>
      </c>
      <c r="G683" s="37">
        <v>10000</v>
      </c>
      <c r="H683" s="34" t="s">
        <v>46</v>
      </c>
      <c r="I683" s="38">
        <v>3.25</v>
      </c>
      <c r="J683" s="36" t="s">
        <v>81</v>
      </c>
      <c r="K683" s="38">
        <v>5</v>
      </c>
      <c r="L683" s="40"/>
      <c r="M683" s="40"/>
      <c r="N683" s="40"/>
      <c r="O683" s="40"/>
      <c r="P683" s="40"/>
    </row>
    <row r="684" spans="1:16" s="32" customFormat="1" ht="10.5">
      <c r="A684" s="32">
        <v>90690000</v>
      </c>
      <c r="B684" s="33">
        <v>9</v>
      </c>
      <c r="C684" s="32" t="s">
        <v>479</v>
      </c>
      <c r="D684" s="46" t="s">
        <v>143</v>
      </c>
      <c r="E684" s="35">
        <v>40158</v>
      </c>
      <c r="F684" s="34" t="s">
        <v>171</v>
      </c>
      <c r="G684" s="37">
        <v>209500000</v>
      </c>
      <c r="H684" s="34" t="s">
        <v>90</v>
      </c>
      <c r="I684" s="38">
        <v>5.75</v>
      </c>
      <c r="J684" s="36" t="s">
        <v>81</v>
      </c>
      <c r="K684" s="38">
        <v>5</v>
      </c>
      <c r="L684" s="40"/>
      <c r="M684" s="40"/>
      <c r="N684" s="40"/>
      <c r="O684" s="40"/>
      <c r="P684" s="40"/>
    </row>
    <row r="685" spans="1:16" s="32" customFormat="1" ht="10.5">
      <c r="A685" s="32">
        <v>90690000</v>
      </c>
      <c r="B685" s="33">
        <v>9</v>
      </c>
      <c r="C685" s="32" t="s">
        <v>478</v>
      </c>
      <c r="D685" s="46">
        <v>624</v>
      </c>
      <c r="E685" s="35">
        <v>40158</v>
      </c>
      <c r="F685" s="34" t="s">
        <v>37</v>
      </c>
      <c r="G685" s="37">
        <v>10000</v>
      </c>
      <c r="H685" s="34"/>
      <c r="I685" s="38"/>
      <c r="J685" s="36" t="s">
        <v>390</v>
      </c>
      <c r="K685" s="38">
        <v>30</v>
      </c>
      <c r="L685" s="40"/>
      <c r="M685" s="40"/>
      <c r="N685" s="40"/>
      <c r="O685" s="40"/>
      <c r="P685" s="40"/>
    </row>
    <row r="686" spans="1:16" s="32" customFormat="1" ht="10.5">
      <c r="A686" s="32">
        <v>90690000</v>
      </c>
      <c r="B686" s="33">
        <v>9</v>
      </c>
      <c r="C686" s="32" t="s">
        <v>480</v>
      </c>
      <c r="D686" s="46" t="s">
        <v>143</v>
      </c>
      <c r="E686" s="35">
        <v>40158</v>
      </c>
      <c r="F686" s="34" t="s">
        <v>37</v>
      </c>
      <c r="G686" s="37">
        <v>10000</v>
      </c>
      <c r="H686" s="34" t="s">
        <v>92</v>
      </c>
      <c r="I686" s="38">
        <v>4.25</v>
      </c>
      <c r="J686" s="36" t="s">
        <v>81</v>
      </c>
      <c r="K686" s="38">
        <v>21</v>
      </c>
      <c r="L686" s="40">
        <v>7000000</v>
      </c>
      <c r="M686" s="40">
        <v>7000000</v>
      </c>
      <c r="N686" s="40">
        <f>ROUND((M686*$E$8/1000),0)</f>
        <v>150339070</v>
      </c>
      <c r="O686" s="40">
        <v>1065281</v>
      </c>
      <c r="P686" s="40">
        <v>151404351</v>
      </c>
    </row>
    <row r="687" spans="1:16" s="32" customFormat="1" ht="10.5">
      <c r="A687" s="32">
        <v>90690000</v>
      </c>
      <c r="B687" s="33">
        <v>9</v>
      </c>
      <c r="C687" s="32" t="s">
        <v>479</v>
      </c>
      <c r="D687" s="46" t="s">
        <v>143</v>
      </c>
      <c r="E687" s="35">
        <v>40158</v>
      </c>
      <c r="F687" s="34" t="s">
        <v>37</v>
      </c>
      <c r="G687" s="37">
        <v>10000</v>
      </c>
      <c r="H687" s="34" t="s">
        <v>63</v>
      </c>
      <c r="I687" s="38">
        <v>4.25</v>
      </c>
      <c r="J687" s="36" t="s">
        <v>81</v>
      </c>
      <c r="K687" s="38">
        <v>21</v>
      </c>
      <c r="L687" s="40"/>
      <c r="M687" s="40"/>
      <c r="N687" s="40"/>
      <c r="O687" s="40"/>
      <c r="P687" s="40"/>
    </row>
    <row r="688" spans="1:16" s="32" customFormat="1" ht="10.5">
      <c r="A688" s="32">
        <v>96667560</v>
      </c>
      <c r="B688" s="33">
        <v>8</v>
      </c>
      <c r="C688" s="32" t="s">
        <v>339</v>
      </c>
      <c r="D688" s="46">
        <v>625</v>
      </c>
      <c r="E688" s="35">
        <v>40162</v>
      </c>
      <c r="F688" s="34" t="s">
        <v>37</v>
      </c>
      <c r="G688" s="37">
        <v>2000</v>
      </c>
      <c r="H688" s="34"/>
      <c r="I688" s="38"/>
      <c r="J688" s="36" t="s">
        <v>81</v>
      </c>
      <c r="K688" s="38">
        <v>10</v>
      </c>
      <c r="L688" s="40"/>
      <c r="M688" s="40"/>
      <c r="N688" s="40"/>
      <c r="O688" s="40"/>
      <c r="P688" s="40"/>
    </row>
    <row r="689" spans="1:16" s="32" customFormat="1" ht="10.5">
      <c r="A689" s="32">
        <v>96667560</v>
      </c>
      <c r="B689" s="33">
        <v>8</v>
      </c>
      <c r="C689" s="32" t="s">
        <v>340</v>
      </c>
      <c r="D689" s="46" t="s">
        <v>143</v>
      </c>
      <c r="E689" s="35">
        <v>40164</v>
      </c>
      <c r="F689" s="34" t="s">
        <v>171</v>
      </c>
      <c r="G689" s="37">
        <v>20000000</v>
      </c>
      <c r="H689" s="34" t="s">
        <v>92</v>
      </c>
      <c r="I689" s="38">
        <v>6.5</v>
      </c>
      <c r="J689" s="36" t="s">
        <v>39</v>
      </c>
      <c r="K689" s="38">
        <v>4.5</v>
      </c>
      <c r="L689" s="40">
        <v>20000000000</v>
      </c>
      <c r="M689" s="40">
        <v>20000000000</v>
      </c>
      <c r="N689" s="40">
        <f>ROUND((M689/1000),0)</f>
        <v>20000000</v>
      </c>
      <c r="O689" s="40">
        <v>159940</v>
      </c>
      <c r="P689" s="40">
        <v>20159940</v>
      </c>
    </row>
    <row r="690" spans="1:16" s="32" customFormat="1" ht="10.5">
      <c r="A690" s="32">
        <v>96667560</v>
      </c>
      <c r="B690" s="33">
        <v>8</v>
      </c>
      <c r="C690" s="32" t="s">
        <v>481</v>
      </c>
      <c r="D690" s="46" t="s">
        <v>152</v>
      </c>
      <c r="E690" s="35">
        <v>40399</v>
      </c>
      <c r="F690" s="34" t="s">
        <v>171</v>
      </c>
      <c r="G690" s="37">
        <v>20000000</v>
      </c>
      <c r="H690" s="34" t="s">
        <v>56</v>
      </c>
      <c r="I690" s="38">
        <v>7</v>
      </c>
      <c r="J690" s="36" t="s">
        <v>39</v>
      </c>
      <c r="K690" s="38">
        <v>5</v>
      </c>
      <c r="L690" s="40">
        <v>20000000000</v>
      </c>
      <c r="M690" s="40">
        <v>20000000000</v>
      </c>
      <c r="N690" s="40">
        <f>ROUND((M690/1000),0)</f>
        <v>20000000</v>
      </c>
      <c r="O690" s="40">
        <v>634636</v>
      </c>
      <c r="P690" s="40">
        <v>20634636</v>
      </c>
    </row>
    <row r="691" spans="1:16" s="32" customFormat="1" ht="10.5">
      <c r="A691" s="32">
        <v>96667560</v>
      </c>
      <c r="B691" s="33">
        <v>8</v>
      </c>
      <c r="C691" s="32" t="s">
        <v>482</v>
      </c>
      <c r="D691" s="46" t="s">
        <v>152</v>
      </c>
      <c r="E691" s="35">
        <v>40399</v>
      </c>
      <c r="F691" s="34" t="s">
        <v>37</v>
      </c>
      <c r="G691" s="37">
        <v>1000</v>
      </c>
      <c r="H691" s="34" t="s">
        <v>63</v>
      </c>
      <c r="I691" s="38">
        <v>3.3</v>
      </c>
      <c r="J691" s="36" t="s">
        <v>39</v>
      </c>
      <c r="K691" s="38">
        <v>5</v>
      </c>
      <c r="L691" s="40"/>
      <c r="M691" s="40"/>
      <c r="N691" s="40"/>
      <c r="O691" s="40"/>
      <c r="P691" s="40"/>
    </row>
    <row r="692" spans="1:16" s="32" customFormat="1" ht="10.5">
      <c r="A692" s="32">
        <v>95819000</v>
      </c>
      <c r="B692" s="33" t="s">
        <v>75</v>
      </c>
      <c r="C692" s="32" t="s">
        <v>483</v>
      </c>
      <c r="D692" s="46">
        <v>627</v>
      </c>
      <c r="E692" s="35">
        <v>40199</v>
      </c>
      <c r="F692" s="34" t="s">
        <v>37</v>
      </c>
      <c r="G692" s="37">
        <v>1000</v>
      </c>
      <c r="H692" s="34"/>
      <c r="I692" s="38"/>
      <c r="J692" s="36" t="s">
        <v>484</v>
      </c>
      <c r="K692" s="38">
        <v>10</v>
      </c>
      <c r="L692" s="40"/>
      <c r="M692" s="40"/>
      <c r="N692" s="40"/>
      <c r="O692" s="40"/>
      <c r="P692" s="40"/>
    </row>
    <row r="693" spans="1:16" s="32" customFormat="1" ht="10.5">
      <c r="A693" s="32">
        <v>95819000</v>
      </c>
      <c r="B693" s="33" t="s">
        <v>75</v>
      </c>
      <c r="C693" s="32" t="s">
        <v>485</v>
      </c>
      <c r="D693" s="46" t="s">
        <v>143</v>
      </c>
      <c r="E693" s="35">
        <v>40210</v>
      </c>
      <c r="F693" s="34" t="s">
        <v>171</v>
      </c>
      <c r="G693" s="37">
        <v>20900000</v>
      </c>
      <c r="H693" s="34" t="s">
        <v>46</v>
      </c>
      <c r="I693" s="38">
        <v>6.5</v>
      </c>
      <c r="J693" s="36" t="s">
        <v>81</v>
      </c>
      <c r="K693" s="38">
        <v>5</v>
      </c>
      <c r="L693" s="40"/>
      <c r="M693" s="40"/>
      <c r="N693" s="40"/>
      <c r="O693" s="40"/>
      <c r="P693" s="40"/>
    </row>
    <row r="694" spans="1:16" s="32" customFormat="1" ht="10.5">
      <c r="A694" s="32">
        <v>61808000</v>
      </c>
      <c r="B694" s="33">
        <v>5</v>
      </c>
      <c r="C694" s="32" t="s">
        <v>360</v>
      </c>
      <c r="D694" s="46">
        <v>629</v>
      </c>
      <c r="E694" s="35">
        <v>40252</v>
      </c>
      <c r="F694" s="34" t="s">
        <v>37</v>
      </c>
      <c r="G694" s="37">
        <v>4000</v>
      </c>
      <c r="H694" s="34"/>
      <c r="I694" s="38"/>
      <c r="J694" s="36" t="s">
        <v>81</v>
      </c>
      <c r="K694" s="38">
        <v>10</v>
      </c>
      <c r="L694" s="40"/>
      <c r="M694" s="40"/>
      <c r="N694" s="40"/>
      <c r="O694" s="40"/>
      <c r="P694" s="40"/>
    </row>
    <row r="695" spans="1:16" s="32" customFormat="1" ht="10.5">
      <c r="A695" s="32">
        <v>61808000</v>
      </c>
      <c r="B695" s="33">
        <v>5</v>
      </c>
      <c r="C695" s="32" t="s">
        <v>158</v>
      </c>
      <c r="D695" s="46" t="s">
        <v>143</v>
      </c>
      <c r="E695" s="35">
        <v>40267</v>
      </c>
      <c r="F695" s="34" t="s">
        <v>37</v>
      </c>
      <c r="G695" s="37">
        <v>4000</v>
      </c>
      <c r="H695" s="34" t="s">
        <v>75</v>
      </c>
      <c r="I695" s="38">
        <v>20.9</v>
      </c>
      <c r="J695" s="36" t="s">
        <v>39</v>
      </c>
      <c r="K695" s="38">
        <v>6.5</v>
      </c>
      <c r="L695" s="40">
        <v>1000000</v>
      </c>
      <c r="M695" s="40">
        <v>1000000</v>
      </c>
      <c r="N695" s="40">
        <f>ROUND((M695*$E$8/1000),0)</f>
        <v>21477010</v>
      </c>
      <c r="O695" s="40">
        <v>206122</v>
      </c>
      <c r="P695" s="40">
        <v>21683132</v>
      </c>
    </row>
    <row r="696" spans="1:16" s="32" customFormat="1" ht="10.5">
      <c r="A696" s="32">
        <v>61808000</v>
      </c>
      <c r="B696" s="33">
        <v>5</v>
      </c>
      <c r="C696" s="32" t="s">
        <v>486</v>
      </c>
      <c r="D696" s="46" t="s">
        <v>143</v>
      </c>
      <c r="E696" s="35">
        <v>40267</v>
      </c>
      <c r="F696" s="34" t="s">
        <v>37</v>
      </c>
      <c r="G696" s="37">
        <v>4000</v>
      </c>
      <c r="H696" s="34" t="s">
        <v>125</v>
      </c>
      <c r="I696" s="38">
        <v>3.9</v>
      </c>
      <c r="J696" s="36" t="s">
        <v>39</v>
      </c>
      <c r="K696" s="38">
        <v>9.5</v>
      </c>
      <c r="L696" s="40"/>
      <c r="M696" s="40"/>
      <c r="N696" s="40"/>
      <c r="O696" s="40"/>
      <c r="P696" s="40"/>
    </row>
    <row r="697" spans="1:16" s="32" customFormat="1" ht="10.5">
      <c r="A697" s="32">
        <v>61808000</v>
      </c>
      <c r="B697" s="33">
        <v>5</v>
      </c>
      <c r="C697" s="32" t="s">
        <v>156</v>
      </c>
      <c r="D697" s="46">
        <v>630</v>
      </c>
      <c r="E697" s="35">
        <v>40252</v>
      </c>
      <c r="F697" s="34" t="s">
        <v>37</v>
      </c>
      <c r="G697" s="37">
        <v>4000</v>
      </c>
      <c r="H697" s="34"/>
      <c r="I697" s="38"/>
      <c r="J697" s="36" t="s">
        <v>81</v>
      </c>
      <c r="K697" s="38">
        <v>30</v>
      </c>
      <c r="L697" s="40"/>
      <c r="M697" s="40"/>
      <c r="N697" s="40"/>
      <c r="O697" s="40"/>
      <c r="P697" s="40"/>
    </row>
    <row r="698" spans="1:16" s="32" customFormat="1" ht="10.5">
      <c r="A698" s="32">
        <v>61808000</v>
      </c>
      <c r="B698" s="33">
        <v>5</v>
      </c>
      <c r="C698" s="32" t="s">
        <v>118</v>
      </c>
      <c r="D698" s="46" t="s">
        <v>143</v>
      </c>
      <c r="E698" s="35">
        <v>40267</v>
      </c>
      <c r="F698" s="34" t="s">
        <v>37</v>
      </c>
      <c r="G698" s="37">
        <v>4000</v>
      </c>
      <c r="H698" s="34" t="s">
        <v>132</v>
      </c>
      <c r="I698" s="38">
        <v>4.2</v>
      </c>
      <c r="J698" s="36" t="s">
        <v>39</v>
      </c>
      <c r="K698" s="38">
        <v>21</v>
      </c>
      <c r="L698" s="40">
        <v>1750000</v>
      </c>
      <c r="M698" s="40">
        <v>1750000</v>
      </c>
      <c r="N698" s="40">
        <f>ROUND((M698*$E$8/1000),0)</f>
        <v>37584768</v>
      </c>
      <c r="O698" s="40">
        <v>520774</v>
      </c>
      <c r="P698" s="40">
        <v>38105542</v>
      </c>
    </row>
    <row r="699" spans="1:16" s="32" customFormat="1" ht="10.5">
      <c r="A699" s="32">
        <v>90299000</v>
      </c>
      <c r="B699" s="33">
        <v>3</v>
      </c>
      <c r="C699" s="32" t="s">
        <v>487</v>
      </c>
      <c r="D699" s="46">
        <v>632</v>
      </c>
      <c r="E699" s="35">
        <v>40324</v>
      </c>
      <c r="F699" s="34" t="s">
        <v>37</v>
      </c>
      <c r="G699" s="37">
        <v>2000</v>
      </c>
      <c r="H699" s="34"/>
      <c r="I699" s="38"/>
      <c r="J699" s="36" t="s">
        <v>390</v>
      </c>
      <c r="K699" s="38">
        <v>10</v>
      </c>
      <c r="L699" s="40"/>
      <c r="M699" s="40"/>
      <c r="N699" s="40"/>
      <c r="O699" s="40"/>
      <c r="P699" s="40"/>
    </row>
    <row r="700" spans="1:16" s="32" customFormat="1" ht="10.5">
      <c r="A700" s="32">
        <v>90299000</v>
      </c>
      <c r="B700" s="33">
        <v>3</v>
      </c>
      <c r="C700" s="32" t="s">
        <v>488</v>
      </c>
      <c r="D700" s="46" t="s">
        <v>143</v>
      </c>
      <c r="E700" s="35">
        <v>40325</v>
      </c>
      <c r="F700" s="34" t="s">
        <v>37</v>
      </c>
      <c r="G700" s="37">
        <v>2000</v>
      </c>
      <c r="H700" s="34" t="s">
        <v>60</v>
      </c>
      <c r="I700" s="38">
        <v>2.75</v>
      </c>
      <c r="J700" s="36" t="s">
        <v>68</v>
      </c>
      <c r="K700" s="38">
        <v>5</v>
      </c>
      <c r="L700" s="40"/>
      <c r="M700" s="40"/>
      <c r="N700" s="40"/>
      <c r="O700" s="40"/>
      <c r="P700" s="40"/>
    </row>
    <row r="701" spans="1:16" s="32" customFormat="1" ht="10.5">
      <c r="A701" s="32">
        <v>90299000</v>
      </c>
      <c r="B701" s="33">
        <v>3</v>
      </c>
      <c r="C701" s="32" t="s">
        <v>488</v>
      </c>
      <c r="D701" s="46" t="s">
        <v>143</v>
      </c>
      <c r="E701" s="35">
        <v>40325</v>
      </c>
      <c r="F701" s="34" t="s">
        <v>171</v>
      </c>
      <c r="G701" s="37">
        <v>42000000</v>
      </c>
      <c r="H701" s="34" t="s">
        <v>64</v>
      </c>
      <c r="I701" s="38">
        <v>6.25</v>
      </c>
      <c r="J701" s="36" t="s">
        <v>68</v>
      </c>
      <c r="K701" s="38">
        <v>5</v>
      </c>
      <c r="L701" s="40"/>
      <c r="M701" s="40"/>
      <c r="N701" s="40"/>
      <c r="O701" s="40"/>
      <c r="P701" s="40"/>
    </row>
    <row r="702" spans="1:16" s="32" customFormat="1" ht="10.5">
      <c r="A702" s="32">
        <v>90299000</v>
      </c>
      <c r="B702" s="33">
        <v>3</v>
      </c>
      <c r="C702" s="32" t="s">
        <v>489</v>
      </c>
      <c r="D702" s="46">
        <v>633</v>
      </c>
      <c r="E702" s="35">
        <v>40324</v>
      </c>
      <c r="F702" s="34" t="s">
        <v>37</v>
      </c>
      <c r="G702" s="37">
        <v>2000</v>
      </c>
      <c r="H702" s="34"/>
      <c r="I702" s="38"/>
      <c r="J702" s="36" t="s">
        <v>390</v>
      </c>
      <c r="K702" s="38">
        <v>30</v>
      </c>
      <c r="L702" s="40"/>
      <c r="M702" s="40"/>
      <c r="N702" s="40"/>
      <c r="O702" s="40"/>
      <c r="P702" s="40"/>
    </row>
    <row r="703" spans="1:16" s="32" customFormat="1" ht="10.5">
      <c r="A703" s="32">
        <v>90299000</v>
      </c>
      <c r="B703" s="33">
        <v>3</v>
      </c>
      <c r="C703" s="32" t="s">
        <v>490</v>
      </c>
      <c r="D703" s="46" t="s">
        <v>143</v>
      </c>
      <c r="E703" s="35">
        <v>40325</v>
      </c>
      <c r="F703" s="34" t="s">
        <v>37</v>
      </c>
      <c r="G703" s="37">
        <v>2000</v>
      </c>
      <c r="H703" s="34" t="s">
        <v>75</v>
      </c>
      <c r="I703" s="38">
        <v>4.2</v>
      </c>
      <c r="J703" s="36" t="s">
        <v>68</v>
      </c>
      <c r="K703" s="38">
        <v>21</v>
      </c>
      <c r="L703" s="40">
        <v>1770000</v>
      </c>
      <c r="M703" s="40">
        <v>1770000</v>
      </c>
      <c r="N703" s="40">
        <f>ROUND((M703*$E$8/1000),0)</f>
        <v>38014308</v>
      </c>
      <c r="O703" s="40">
        <v>263363</v>
      </c>
      <c r="P703" s="40">
        <v>38277671</v>
      </c>
    </row>
    <row r="704" spans="1:16" s="32" customFormat="1" ht="10.5">
      <c r="A704" s="32">
        <v>91755000</v>
      </c>
      <c r="B704" s="33" t="s">
        <v>75</v>
      </c>
      <c r="C704" s="32" t="s">
        <v>491</v>
      </c>
      <c r="D704" s="46">
        <v>635</v>
      </c>
      <c r="E704" s="35">
        <v>40346</v>
      </c>
      <c r="F704" s="34" t="s">
        <v>37</v>
      </c>
      <c r="G704" s="37">
        <v>5000</v>
      </c>
      <c r="H704" s="34"/>
      <c r="I704" s="38"/>
      <c r="J704" s="36" t="s">
        <v>492</v>
      </c>
      <c r="K704" s="38">
        <v>10</v>
      </c>
      <c r="L704" s="40"/>
      <c r="M704" s="40"/>
      <c r="N704" s="40"/>
      <c r="O704" s="40"/>
      <c r="P704" s="40"/>
    </row>
    <row r="705" spans="1:16" s="32" customFormat="1" ht="10.5">
      <c r="A705" s="32">
        <v>91755000</v>
      </c>
      <c r="B705" s="33" t="s">
        <v>75</v>
      </c>
      <c r="C705" s="32" t="s">
        <v>491</v>
      </c>
      <c r="D705" s="46">
        <v>636</v>
      </c>
      <c r="E705" s="35">
        <v>40346</v>
      </c>
      <c r="F705" s="34" t="s">
        <v>37</v>
      </c>
      <c r="G705" s="37">
        <v>5000</v>
      </c>
      <c r="H705" s="34"/>
      <c r="I705" s="38"/>
      <c r="J705" s="36" t="s">
        <v>492</v>
      </c>
      <c r="K705" s="38">
        <v>30</v>
      </c>
      <c r="L705" s="40"/>
      <c r="M705" s="40"/>
      <c r="N705" s="40"/>
      <c r="O705" s="40"/>
      <c r="P705" s="40"/>
    </row>
    <row r="706" spans="1:16" s="32" customFormat="1" ht="10.5">
      <c r="A706" s="32">
        <v>96970380</v>
      </c>
      <c r="B706" s="33">
        <v>7</v>
      </c>
      <c r="C706" s="32" t="s">
        <v>493</v>
      </c>
      <c r="D706" s="46">
        <v>637</v>
      </c>
      <c r="E706" s="35">
        <v>40346</v>
      </c>
      <c r="F706" s="34" t="s">
        <v>37</v>
      </c>
      <c r="G706" s="37">
        <v>3000</v>
      </c>
      <c r="H706" s="34"/>
      <c r="I706" s="38"/>
      <c r="J706" s="36" t="s">
        <v>390</v>
      </c>
      <c r="K706" s="38">
        <v>10</v>
      </c>
      <c r="L706" s="40"/>
      <c r="M706" s="40"/>
      <c r="N706" s="40"/>
      <c r="O706" s="40"/>
      <c r="P706" s="40"/>
    </row>
    <row r="707" spans="1:16" s="32" customFormat="1" ht="10.5">
      <c r="A707" s="32">
        <v>96970380</v>
      </c>
      <c r="B707" s="33">
        <v>7</v>
      </c>
      <c r="C707" s="32" t="s">
        <v>494</v>
      </c>
      <c r="D707" s="46" t="s">
        <v>143</v>
      </c>
      <c r="E707" s="35">
        <v>40346</v>
      </c>
      <c r="F707" s="34" t="s">
        <v>37</v>
      </c>
      <c r="G707" s="37">
        <v>3000</v>
      </c>
      <c r="H707" s="34" t="s">
        <v>46</v>
      </c>
      <c r="I707" s="38">
        <v>4</v>
      </c>
      <c r="J707" s="36" t="s">
        <v>68</v>
      </c>
      <c r="K707" s="38">
        <v>5</v>
      </c>
      <c r="L707" s="40">
        <v>1000000</v>
      </c>
      <c r="M707" s="40">
        <v>1000000</v>
      </c>
      <c r="N707" s="40">
        <f>ROUND((M707*$E$8/1000),0)</f>
        <v>21477010</v>
      </c>
      <c r="O707" s="40">
        <v>98153</v>
      </c>
      <c r="P707" s="40">
        <v>21575163</v>
      </c>
    </row>
    <row r="708" spans="1:16" s="32" customFormat="1" ht="10.5">
      <c r="A708" s="32">
        <v>96970380</v>
      </c>
      <c r="B708" s="33">
        <v>7</v>
      </c>
      <c r="C708" s="32" t="s">
        <v>495</v>
      </c>
      <c r="D708" s="46" t="s">
        <v>143</v>
      </c>
      <c r="E708" s="35">
        <v>40346</v>
      </c>
      <c r="F708" s="34" t="s">
        <v>171</v>
      </c>
      <c r="G708" s="37">
        <v>63400000</v>
      </c>
      <c r="H708" s="34" t="s">
        <v>90</v>
      </c>
      <c r="I708" s="38">
        <v>7.25</v>
      </c>
      <c r="J708" s="36" t="s">
        <v>68</v>
      </c>
      <c r="K708" s="38">
        <v>5</v>
      </c>
      <c r="L708" s="40"/>
      <c r="M708" s="40"/>
      <c r="N708" s="40"/>
      <c r="O708" s="40"/>
      <c r="P708" s="40"/>
    </row>
    <row r="709" spans="1:16" s="32" customFormat="1" ht="10.5">
      <c r="A709" s="32">
        <v>96970380</v>
      </c>
      <c r="B709" s="33">
        <v>7</v>
      </c>
      <c r="C709" s="32" t="s">
        <v>494</v>
      </c>
      <c r="D709" s="46" t="s">
        <v>152</v>
      </c>
      <c r="E709" s="35">
        <v>40423</v>
      </c>
      <c r="F709" s="34" t="s">
        <v>171</v>
      </c>
      <c r="G709" s="37">
        <v>42630000</v>
      </c>
      <c r="H709" s="34" t="s">
        <v>63</v>
      </c>
      <c r="I709" s="38">
        <v>7</v>
      </c>
      <c r="J709" s="36" t="s">
        <v>81</v>
      </c>
      <c r="K709" s="38">
        <v>5</v>
      </c>
      <c r="L709" s="40">
        <v>21300000000</v>
      </c>
      <c r="M709" s="40">
        <v>21300000000</v>
      </c>
      <c r="N709" s="40">
        <f>ROUND((M709/1000),0)</f>
        <v>21300000</v>
      </c>
      <c r="O709" s="40">
        <v>169129</v>
      </c>
      <c r="P709" s="40">
        <v>21469129</v>
      </c>
    </row>
    <row r="710" spans="1:16" s="32" customFormat="1" ht="10.5">
      <c r="A710" s="32">
        <v>96970380</v>
      </c>
      <c r="B710" s="33">
        <v>7</v>
      </c>
      <c r="C710" s="32" t="s">
        <v>493</v>
      </c>
      <c r="D710" s="46">
        <v>638</v>
      </c>
      <c r="E710" s="35">
        <v>40346</v>
      </c>
      <c r="F710" s="34" t="s">
        <v>37</v>
      </c>
      <c r="G710" s="37">
        <v>3000</v>
      </c>
      <c r="H710" s="34"/>
      <c r="I710" s="38"/>
      <c r="J710" s="36" t="s">
        <v>390</v>
      </c>
      <c r="K710" s="38">
        <v>30</v>
      </c>
      <c r="L710" s="40"/>
      <c r="M710" s="40"/>
      <c r="N710" s="40"/>
      <c r="O710" s="40"/>
      <c r="P710" s="40"/>
    </row>
    <row r="711" spans="1:16" s="32" customFormat="1" ht="10.5">
      <c r="A711" s="32">
        <v>96970380</v>
      </c>
      <c r="B711" s="33">
        <v>7</v>
      </c>
      <c r="C711" s="32" t="s">
        <v>494</v>
      </c>
      <c r="D711" s="46" t="s">
        <v>143</v>
      </c>
      <c r="E711" s="35">
        <v>40346</v>
      </c>
      <c r="F711" s="34" t="s">
        <v>37</v>
      </c>
      <c r="G711" s="37">
        <v>3000</v>
      </c>
      <c r="H711" s="34" t="s">
        <v>92</v>
      </c>
      <c r="I711" s="38">
        <v>4.75</v>
      </c>
      <c r="J711" s="36" t="s">
        <v>68</v>
      </c>
      <c r="K711" s="38">
        <v>14</v>
      </c>
      <c r="L711" s="40">
        <v>2000000</v>
      </c>
      <c r="M711" s="40">
        <v>2000000</v>
      </c>
      <c r="N711" s="40">
        <f>ROUND((M711*$E$8/1000),0)</f>
        <v>42954020</v>
      </c>
      <c r="O711" s="40">
        <v>232685</v>
      </c>
      <c r="P711" s="40">
        <v>43186705</v>
      </c>
    </row>
    <row r="712" spans="1:16" s="32" customFormat="1" ht="10.5">
      <c r="A712" s="32">
        <v>96970380</v>
      </c>
      <c r="B712" s="33">
        <v>7</v>
      </c>
      <c r="C712" s="32" t="s">
        <v>496</v>
      </c>
      <c r="D712" s="46" t="s">
        <v>152</v>
      </c>
      <c r="E712" s="35">
        <v>40423</v>
      </c>
      <c r="F712" s="34" t="s">
        <v>37</v>
      </c>
      <c r="G712" s="37">
        <v>1000</v>
      </c>
      <c r="H712" s="34" t="s">
        <v>56</v>
      </c>
      <c r="I712" s="38">
        <v>4.25</v>
      </c>
      <c r="J712" s="36" t="s">
        <v>81</v>
      </c>
      <c r="K712" s="38">
        <v>14</v>
      </c>
      <c r="L712" s="40">
        <v>1000000</v>
      </c>
      <c r="M712" s="40">
        <v>1000000</v>
      </c>
      <c r="N712" s="40">
        <f>ROUND((M712*$E$8/1000),0)</f>
        <v>21477010</v>
      </c>
      <c r="O712" s="40">
        <v>104225</v>
      </c>
      <c r="P712" s="40">
        <v>21581235</v>
      </c>
    </row>
    <row r="713" spans="1:16" s="32" customFormat="1" ht="10.5">
      <c r="A713" s="32">
        <v>76100458</v>
      </c>
      <c r="B713" s="33">
        <v>1</v>
      </c>
      <c r="C713" s="32" t="s">
        <v>497</v>
      </c>
      <c r="D713" s="46">
        <v>639</v>
      </c>
      <c r="E713" s="35">
        <v>40382</v>
      </c>
      <c r="F713" s="34" t="s">
        <v>66</v>
      </c>
      <c r="G713" s="37">
        <v>200000</v>
      </c>
      <c r="H713" s="34"/>
      <c r="I713" s="38"/>
      <c r="J713" s="36" t="s">
        <v>390</v>
      </c>
      <c r="K713" s="38">
        <v>10</v>
      </c>
      <c r="L713" s="40"/>
      <c r="M713" s="40"/>
      <c r="N713" s="40"/>
      <c r="O713" s="40"/>
      <c r="P713" s="40"/>
    </row>
    <row r="714" spans="1:16" s="32" customFormat="1" ht="10.5">
      <c r="A714" s="32">
        <v>76100458</v>
      </c>
      <c r="B714" s="33">
        <v>1</v>
      </c>
      <c r="C714" s="32" t="s">
        <v>498</v>
      </c>
      <c r="D714" s="46" t="s">
        <v>143</v>
      </c>
      <c r="E714" s="35">
        <v>40555</v>
      </c>
      <c r="F714" s="34" t="s">
        <v>37</v>
      </c>
      <c r="G714" s="37">
        <v>2500</v>
      </c>
      <c r="H714" s="34" t="s">
        <v>46</v>
      </c>
      <c r="I714" s="38">
        <v>3.3</v>
      </c>
      <c r="J714" s="36" t="s">
        <v>499</v>
      </c>
      <c r="K714" s="38">
        <v>3</v>
      </c>
      <c r="L714" s="40"/>
      <c r="M714" s="40"/>
      <c r="N714" s="40"/>
      <c r="O714" s="40"/>
      <c r="P714" s="40"/>
    </row>
    <row r="715" spans="1:16" s="32" customFormat="1" ht="10.5">
      <c r="A715" s="32">
        <v>76100458</v>
      </c>
      <c r="B715" s="33">
        <v>1</v>
      </c>
      <c r="C715" s="32" t="s">
        <v>498</v>
      </c>
      <c r="D715" s="46" t="s">
        <v>143</v>
      </c>
      <c r="E715" s="35">
        <v>40555</v>
      </c>
      <c r="F715" s="34" t="s">
        <v>37</v>
      </c>
      <c r="G715" s="37">
        <v>2500</v>
      </c>
      <c r="H715" s="34" t="s">
        <v>90</v>
      </c>
      <c r="I715" s="38">
        <v>3.85</v>
      </c>
      <c r="J715" s="36" t="s">
        <v>499</v>
      </c>
      <c r="K715" s="38">
        <v>5</v>
      </c>
      <c r="L715" s="40"/>
      <c r="M715" s="40"/>
      <c r="N715" s="40"/>
      <c r="O715" s="40"/>
      <c r="P715" s="40"/>
    </row>
    <row r="716" spans="1:16" s="32" customFormat="1" ht="10.5">
      <c r="A716" s="32">
        <v>93473000</v>
      </c>
      <c r="B716" s="33">
        <v>3</v>
      </c>
      <c r="C716" s="32" t="s">
        <v>256</v>
      </c>
      <c r="D716" s="46">
        <v>640</v>
      </c>
      <c r="E716" s="35">
        <v>40413</v>
      </c>
      <c r="F716" s="34" t="s">
        <v>37</v>
      </c>
      <c r="G716" s="37">
        <v>2500</v>
      </c>
      <c r="H716" s="34"/>
      <c r="I716" s="38"/>
      <c r="J716" s="36" t="s">
        <v>390</v>
      </c>
      <c r="K716" s="38">
        <v>10</v>
      </c>
      <c r="L716" s="40"/>
      <c r="M716" s="40"/>
      <c r="N716" s="40"/>
      <c r="O716" s="40"/>
      <c r="P716" s="40"/>
    </row>
    <row r="717" spans="1:16" s="32" customFormat="1" ht="10.5">
      <c r="A717" s="32">
        <v>93473000</v>
      </c>
      <c r="B717" s="33">
        <v>3</v>
      </c>
      <c r="C717" s="32" t="s">
        <v>500</v>
      </c>
      <c r="D717" s="46" t="s">
        <v>143</v>
      </c>
      <c r="E717" s="35">
        <v>40413</v>
      </c>
      <c r="F717" s="34" t="s">
        <v>37</v>
      </c>
      <c r="G717" s="37">
        <v>2500</v>
      </c>
      <c r="H717" s="34" t="s">
        <v>46</v>
      </c>
      <c r="I717" s="38">
        <v>3</v>
      </c>
      <c r="J717" s="36" t="s">
        <v>81</v>
      </c>
      <c r="K717" s="38">
        <v>7</v>
      </c>
      <c r="L717" s="40">
        <v>1000000</v>
      </c>
      <c r="M717" s="40">
        <v>1000000</v>
      </c>
      <c r="N717" s="40">
        <f>ROUND((M717*$E$8/1000),0)</f>
        <v>21477010</v>
      </c>
      <c r="O717" s="40">
        <v>293703</v>
      </c>
      <c r="P717" s="40">
        <v>21770713</v>
      </c>
    </row>
    <row r="718" spans="1:16" s="32" customFormat="1" ht="10.5">
      <c r="A718" s="32">
        <v>93473000</v>
      </c>
      <c r="B718" s="33">
        <v>3</v>
      </c>
      <c r="C718" s="32" t="s">
        <v>501</v>
      </c>
      <c r="D718" s="46" t="s">
        <v>143</v>
      </c>
      <c r="E718" s="35">
        <v>40413</v>
      </c>
      <c r="F718" s="34" t="s">
        <v>171</v>
      </c>
      <c r="G718" s="37">
        <v>53000000</v>
      </c>
      <c r="H718" s="34" t="s">
        <v>90</v>
      </c>
      <c r="I718" s="38">
        <v>6.5</v>
      </c>
      <c r="J718" s="36" t="s">
        <v>81</v>
      </c>
      <c r="K718" s="38">
        <v>7</v>
      </c>
      <c r="L718" s="40"/>
      <c r="M718" s="40"/>
      <c r="N718" s="40"/>
      <c r="O718" s="40"/>
      <c r="P718" s="40"/>
    </row>
    <row r="719" spans="1:16" s="32" customFormat="1" ht="10.5">
      <c r="A719" s="32">
        <v>93473000</v>
      </c>
      <c r="B719" s="33">
        <v>3</v>
      </c>
      <c r="C719" s="32" t="s">
        <v>256</v>
      </c>
      <c r="D719" s="46">
        <v>641</v>
      </c>
      <c r="E719" s="35">
        <v>40413</v>
      </c>
      <c r="F719" s="34" t="s">
        <v>37</v>
      </c>
      <c r="G719" s="37">
        <v>2500</v>
      </c>
      <c r="H719" s="34"/>
      <c r="I719" s="38"/>
      <c r="J719" s="36" t="s">
        <v>390</v>
      </c>
      <c r="K719" s="38">
        <v>30</v>
      </c>
      <c r="L719" s="40"/>
      <c r="M719" s="40"/>
      <c r="N719" s="40"/>
      <c r="O719" s="40"/>
      <c r="P719" s="40"/>
    </row>
    <row r="720" spans="1:16" s="32" customFormat="1" ht="10.5">
      <c r="A720" s="32">
        <v>93473000</v>
      </c>
      <c r="B720" s="33">
        <v>3</v>
      </c>
      <c r="C720" s="32" t="s">
        <v>500</v>
      </c>
      <c r="D720" s="46" t="s">
        <v>143</v>
      </c>
      <c r="E720" s="35">
        <v>40413</v>
      </c>
      <c r="F720" s="34" t="s">
        <v>37</v>
      </c>
      <c r="G720" s="37">
        <v>2500</v>
      </c>
      <c r="H720" s="34" t="s">
        <v>92</v>
      </c>
      <c r="I720" s="38">
        <v>4</v>
      </c>
      <c r="J720" s="36" t="s">
        <v>81</v>
      </c>
      <c r="K720" s="38">
        <v>21</v>
      </c>
      <c r="L720" s="40">
        <v>1500000</v>
      </c>
      <c r="M720" s="40">
        <v>1500000</v>
      </c>
      <c r="N720" s="40">
        <f>ROUND((M720*$E$8/1000),0)</f>
        <v>32215515</v>
      </c>
      <c r="O720" s="40">
        <v>585986</v>
      </c>
      <c r="P720" s="40">
        <v>32801501</v>
      </c>
    </row>
    <row r="721" spans="1:16" s="32" customFormat="1" ht="10.5">
      <c r="A721" s="32">
        <v>96885880</v>
      </c>
      <c r="B721" s="33">
        <v>7</v>
      </c>
      <c r="C721" s="32" t="s">
        <v>502</v>
      </c>
      <c r="D721" s="46">
        <v>642</v>
      </c>
      <c r="E721" s="35">
        <v>40423</v>
      </c>
      <c r="F721" s="34" t="s">
        <v>37</v>
      </c>
      <c r="G721" s="37">
        <v>2000</v>
      </c>
      <c r="H721" s="34"/>
      <c r="I721" s="38"/>
      <c r="J721" s="36" t="s">
        <v>371</v>
      </c>
      <c r="K721" s="38">
        <v>10</v>
      </c>
      <c r="L721" s="40"/>
      <c r="M721" s="40"/>
      <c r="N721" s="40"/>
      <c r="O721" s="40"/>
      <c r="P721" s="40"/>
    </row>
    <row r="722" spans="1:16" s="32" customFormat="1" ht="10.5">
      <c r="A722" s="32">
        <v>96885880</v>
      </c>
      <c r="B722" s="33">
        <v>7</v>
      </c>
      <c r="C722" s="32" t="s">
        <v>369</v>
      </c>
      <c r="D722" s="46" t="s">
        <v>143</v>
      </c>
      <c r="E722" s="35">
        <v>40424</v>
      </c>
      <c r="F722" s="34" t="s">
        <v>37</v>
      </c>
      <c r="G722" s="37">
        <v>2000</v>
      </c>
      <c r="H722" s="34" t="s">
        <v>51</v>
      </c>
      <c r="I722" s="38">
        <v>3.25</v>
      </c>
      <c r="J722" s="36" t="s">
        <v>68</v>
      </c>
      <c r="K722" s="38">
        <v>5</v>
      </c>
      <c r="L722" s="40">
        <v>1000000</v>
      </c>
      <c r="M722" s="40">
        <v>1000000</v>
      </c>
      <c r="N722" s="40">
        <f>ROUND((M722*$E$8/1000),0)</f>
        <v>21477010</v>
      </c>
      <c r="O722" s="40">
        <v>205443</v>
      </c>
      <c r="P722" s="40">
        <v>21682453</v>
      </c>
    </row>
    <row r="723" spans="1:16" s="32" customFormat="1" ht="10.5">
      <c r="A723" s="32">
        <v>96885880</v>
      </c>
      <c r="B723" s="33">
        <v>7</v>
      </c>
      <c r="C723" s="32" t="s">
        <v>368</v>
      </c>
      <c r="D723" s="46">
        <v>643</v>
      </c>
      <c r="E723" s="35">
        <v>40423</v>
      </c>
      <c r="F723" s="34" t="s">
        <v>37</v>
      </c>
      <c r="G723" s="37">
        <v>2000</v>
      </c>
      <c r="H723" s="34"/>
      <c r="I723" s="38"/>
      <c r="J723" s="36" t="s">
        <v>371</v>
      </c>
      <c r="K723" s="38">
        <v>30</v>
      </c>
      <c r="L723" s="40"/>
      <c r="M723" s="40"/>
      <c r="N723" s="40"/>
      <c r="O723" s="40"/>
      <c r="P723" s="40"/>
    </row>
    <row r="724" spans="1:16" s="32" customFormat="1" ht="10.5">
      <c r="A724" s="32">
        <v>96885880</v>
      </c>
      <c r="B724" s="33">
        <v>7</v>
      </c>
      <c r="C724" s="32" t="s">
        <v>370</v>
      </c>
      <c r="D724" s="46" t="s">
        <v>143</v>
      </c>
      <c r="E724" s="35">
        <v>40424</v>
      </c>
      <c r="F724" s="34" t="s">
        <v>37</v>
      </c>
      <c r="G724" s="37">
        <v>2000</v>
      </c>
      <c r="H724" s="34" t="s">
        <v>53</v>
      </c>
      <c r="I724" s="38">
        <v>4</v>
      </c>
      <c r="J724" s="36" t="s">
        <v>68</v>
      </c>
      <c r="K724" s="38">
        <v>21</v>
      </c>
      <c r="L724" s="40">
        <v>1000000</v>
      </c>
      <c r="M724" s="40">
        <v>1000000</v>
      </c>
      <c r="N724" s="40">
        <f>ROUND((M724*$E$8/1000),0)</f>
        <v>21477010</v>
      </c>
      <c r="O724" s="40">
        <v>252394</v>
      </c>
      <c r="P724" s="40">
        <v>21729404</v>
      </c>
    </row>
    <row r="725" spans="1:16" s="32" customFormat="1" ht="11.25" customHeight="1">
      <c r="A725" s="32">
        <v>91550000</v>
      </c>
      <c r="B725" s="33">
        <v>5</v>
      </c>
      <c r="C725" s="32" t="s">
        <v>503</v>
      </c>
      <c r="D725" s="46">
        <v>644</v>
      </c>
      <c r="E725" s="35">
        <v>40485</v>
      </c>
      <c r="F725" s="34" t="s">
        <v>37</v>
      </c>
      <c r="G725" s="37">
        <v>2000</v>
      </c>
      <c r="H725" s="34"/>
      <c r="I725" s="38"/>
      <c r="J725" s="36" t="s">
        <v>445</v>
      </c>
      <c r="K725" s="38">
        <v>10</v>
      </c>
      <c r="L725" s="40"/>
      <c r="M725" s="40"/>
      <c r="N725" s="40"/>
      <c r="O725" s="40"/>
      <c r="P725" s="40"/>
    </row>
    <row r="726" spans="1:16" s="32" customFormat="1" ht="10.5">
      <c r="A726" s="32">
        <v>91550000</v>
      </c>
      <c r="B726" s="33">
        <v>5</v>
      </c>
      <c r="C726" s="32" t="s">
        <v>504</v>
      </c>
      <c r="D726" s="46" t="s">
        <v>143</v>
      </c>
      <c r="E726" s="35">
        <v>40486</v>
      </c>
      <c r="F726" s="34" t="s">
        <v>37</v>
      </c>
      <c r="G726" s="37">
        <v>2000</v>
      </c>
      <c r="H726" s="34" t="s">
        <v>46</v>
      </c>
      <c r="I726" s="38">
        <v>4</v>
      </c>
      <c r="J726" s="36" t="s">
        <v>68</v>
      </c>
      <c r="K726" s="38">
        <v>7</v>
      </c>
      <c r="L726" s="40">
        <v>1590000</v>
      </c>
      <c r="M726" s="40">
        <v>1590000</v>
      </c>
      <c r="N726" s="40">
        <f>ROUND((M726*$E$8/1000),0)</f>
        <v>34148446</v>
      </c>
      <c r="O726" s="40">
        <v>280169</v>
      </c>
      <c r="P726" s="40">
        <v>34428615</v>
      </c>
    </row>
    <row r="727" spans="1:16" s="32" customFormat="1" ht="10.5">
      <c r="A727" s="32">
        <v>70016160</v>
      </c>
      <c r="B727" s="33">
        <v>9</v>
      </c>
      <c r="C727" s="32" t="s">
        <v>505</v>
      </c>
      <c r="D727" s="46">
        <v>645</v>
      </c>
      <c r="E727" s="35">
        <v>40498</v>
      </c>
      <c r="F727" s="34" t="s">
        <v>171</v>
      </c>
      <c r="G727" s="37">
        <v>45000000</v>
      </c>
      <c r="H727" s="34"/>
      <c r="I727" s="38"/>
      <c r="J727" s="36" t="s">
        <v>250</v>
      </c>
      <c r="K727" s="38">
        <v>10</v>
      </c>
      <c r="L727" s="40"/>
      <c r="M727" s="40"/>
      <c r="N727" s="40"/>
      <c r="O727" s="40"/>
      <c r="P727" s="40"/>
    </row>
    <row r="728" spans="1:16" s="32" customFormat="1" ht="10.5">
      <c r="A728" s="32">
        <v>70016160</v>
      </c>
      <c r="B728" s="33">
        <v>9</v>
      </c>
      <c r="C728" s="32" t="s">
        <v>506</v>
      </c>
      <c r="D728" s="46" t="s">
        <v>143</v>
      </c>
      <c r="E728" s="35">
        <v>40501</v>
      </c>
      <c r="F728" s="34" t="s">
        <v>171</v>
      </c>
      <c r="G728" s="37">
        <v>45000000</v>
      </c>
      <c r="H728" s="34" t="s">
        <v>46</v>
      </c>
      <c r="I728" s="38">
        <v>7</v>
      </c>
      <c r="J728" s="36" t="s">
        <v>250</v>
      </c>
      <c r="K728" s="38">
        <v>5</v>
      </c>
      <c r="L728" s="40">
        <v>20000000000</v>
      </c>
      <c r="M728" s="40">
        <v>20000000000</v>
      </c>
      <c r="N728" s="40">
        <f>ROUND((M728/1000),0)</f>
        <v>20000000</v>
      </c>
      <c r="O728" s="40">
        <v>387000</v>
      </c>
      <c r="P728" s="40">
        <v>20387000</v>
      </c>
    </row>
    <row r="729" spans="1:16" s="32" customFormat="1" ht="10.5">
      <c r="A729" s="32">
        <v>76022072</v>
      </c>
      <c r="B729" s="33">
        <v>8</v>
      </c>
      <c r="C729" s="32" t="s">
        <v>407</v>
      </c>
      <c r="D729" s="46">
        <v>646</v>
      </c>
      <c r="E729" s="35">
        <v>40499</v>
      </c>
      <c r="F729" s="34" t="s">
        <v>37</v>
      </c>
      <c r="G729" s="37">
        <v>10000</v>
      </c>
      <c r="H729" s="34"/>
      <c r="I729" s="38"/>
      <c r="J729" s="36" t="s">
        <v>390</v>
      </c>
      <c r="K729" s="38">
        <v>30</v>
      </c>
      <c r="L729" s="40"/>
      <c r="M729" s="40"/>
      <c r="N729" s="40"/>
      <c r="O729" s="40"/>
      <c r="P729" s="40"/>
    </row>
    <row r="730" spans="1:16" s="32" customFormat="1" ht="10.5">
      <c r="A730" s="32">
        <v>76022072</v>
      </c>
      <c r="B730" s="33">
        <v>8</v>
      </c>
      <c r="C730" s="32" t="s">
        <v>337</v>
      </c>
      <c r="D730" s="46" t="s">
        <v>143</v>
      </c>
      <c r="E730" s="35">
        <v>40504</v>
      </c>
      <c r="F730" s="34" t="s">
        <v>37</v>
      </c>
      <c r="G730" s="37">
        <v>4500</v>
      </c>
      <c r="H730" s="34" t="s">
        <v>56</v>
      </c>
      <c r="I730" s="38">
        <v>4</v>
      </c>
      <c r="J730" s="36" t="s">
        <v>68</v>
      </c>
      <c r="K730" s="38">
        <v>21</v>
      </c>
      <c r="L730" s="40">
        <v>4000000</v>
      </c>
      <c r="M730" s="40">
        <v>4000000</v>
      </c>
      <c r="N730" s="40">
        <f>ROUND((M730*$E$8/1000),0)</f>
        <v>85908040</v>
      </c>
      <c r="O730" s="40">
        <v>667092</v>
      </c>
      <c r="P730" s="40">
        <v>86575132</v>
      </c>
    </row>
    <row r="731" spans="1:16" s="32" customFormat="1" ht="10.5">
      <c r="A731" s="32">
        <v>96874030</v>
      </c>
      <c r="B731" s="33" t="s">
        <v>75</v>
      </c>
      <c r="C731" s="32" t="s">
        <v>341</v>
      </c>
      <c r="D731" s="46">
        <v>647</v>
      </c>
      <c r="E731" s="35">
        <v>40528</v>
      </c>
      <c r="F731" s="34" t="s">
        <v>37</v>
      </c>
      <c r="G731" s="37">
        <v>5000</v>
      </c>
      <c r="H731" s="34"/>
      <c r="I731" s="38"/>
      <c r="J731" s="36" t="s">
        <v>390</v>
      </c>
      <c r="K731" s="38">
        <v>10</v>
      </c>
      <c r="L731" s="40"/>
      <c r="M731" s="40"/>
      <c r="N731" s="40"/>
      <c r="O731" s="40"/>
      <c r="P731" s="40"/>
    </row>
    <row r="732" spans="1:16" s="32" customFormat="1" ht="10.5">
      <c r="A732" s="32">
        <v>96874030</v>
      </c>
      <c r="B732" s="33" t="s">
        <v>75</v>
      </c>
      <c r="C732" s="32" t="s">
        <v>507</v>
      </c>
      <c r="D732" s="46" t="s">
        <v>143</v>
      </c>
      <c r="E732" s="35">
        <v>40534</v>
      </c>
      <c r="F732" s="34" t="s">
        <v>37</v>
      </c>
      <c r="G732" s="37">
        <v>5000</v>
      </c>
      <c r="H732" s="34" t="s">
        <v>92</v>
      </c>
      <c r="I732" s="38">
        <v>3.85</v>
      </c>
      <c r="J732" s="36" t="s">
        <v>68</v>
      </c>
      <c r="K732" s="38">
        <v>6</v>
      </c>
      <c r="L732" s="40">
        <v>1000000</v>
      </c>
      <c r="M732" s="40">
        <v>1000000</v>
      </c>
      <c r="N732" s="40">
        <f>ROUND((M732*$E$8/1000),0)</f>
        <v>21477010</v>
      </c>
      <c r="O732" s="40">
        <v>113757</v>
      </c>
      <c r="P732" s="40">
        <v>21590767</v>
      </c>
    </row>
    <row r="733" spans="1:16" s="32" customFormat="1" ht="10.5">
      <c r="A733" s="32">
        <v>96874030</v>
      </c>
      <c r="B733" s="33" t="s">
        <v>75</v>
      </c>
      <c r="C733" s="32" t="s">
        <v>507</v>
      </c>
      <c r="D733" s="46" t="s">
        <v>143</v>
      </c>
      <c r="E733" s="35">
        <v>40534</v>
      </c>
      <c r="F733" s="34" t="s">
        <v>37</v>
      </c>
      <c r="G733" s="37">
        <v>5000</v>
      </c>
      <c r="H733" s="34" t="s">
        <v>63</v>
      </c>
      <c r="I733" s="38">
        <v>4.25</v>
      </c>
      <c r="J733" s="36" t="s">
        <v>68</v>
      </c>
      <c r="K733" s="38">
        <v>10</v>
      </c>
      <c r="L733" s="40">
        <v>1000000</v>
      </c>
      <c r="M733" s="40">
        <v>1000000</v>
      </c>
      <c r="N733" s="40">
        <f>ROUND((M733*$E$8/1000),0)</f>
        <v>21477010</v>
      </c>
      <c r="O733" s="40">
        <v>125456</v>
      </c>
      <c r="P733" s="40">
        <v>21602466</v>
      </c>
    </row>
    <row r="734" spans="1:16" s="32" customFormat="1" ht="10.5">
      <c r="A734" s="32">
        <v>96874030</v>
      </c>
      <c r="B734" s="33" t="s">
        <v>75</v>
      </c>
      <c r="C734" s="32" t="s">
        <v>341</v>
      </c>
      <c r="D734" s="46">
        <v>648</v>
      </c>
      <c r="E734" s="35">
        <v>40528</v>
      </c>
      <c r="F734" s="34" t="s">
        <v>37</v>
      </c>
      <c r="G734" s="37">
        <v>5000</v>
      </c>
      <c r="H734" s="34"/>
      <c r="I734" s="38"/>
      <c r="J734" s="36" t="s">
        <v>390</v>
      </c>
      <c r="K734" s="38">
        <v>25</v>
      </c>
      <c r="L734" s="40"/>
      <c r="M734" s="40"/>
      <c r="N734" s="40"/>
      <c r="O734" s="40"/>
      <c r="P734" s="40"/>
    </row>
    <row r="735" spans="1:16" s="32" customFormat="1" ht="10.5">
      <c r="A735" s="32">
        <v>96874030</v>
      </c>
      <c r="B735" s="33" t="s">
        <v>75</v>
      </c>
      <c r="C735" s="32" t="s">
        <v>507</v>
      </c>
      <c r="D735" s="46" t="s">
        <v>143</v>
      </c>
      <c r="E735" s="35">
        <v>40534</v>
      </c>
      <c r="F735" s="34" t="s">
        <v>37</v>
      </c>
      <c r="G735" s="37">
        <v>5000</v>
      </c>
      <c r="H735" s="34" t="s">
        <v>56</v>
      </c>
      <c r="I735" s="38">
        <v>4.55</v>
      </c>
      <c r="J735" s="36" t="s">
        <v>68</v>
      </c>
      <c r="K735" s="38">
        <v>21</v>
      </c>
      <c r="L735" s="40">
        <v>3000000</v>
      </c>
      <c r="M735" s="40">
        <v>3000000</v>
      </c>
      <c r="N735" s="40">
        <f>ROUND((M735*$E$8/1000),0)</f>
        <v>64431030</v>
      </c>
      <c r="O735" s="40">
        <v>402640</v>
      </c>
      <c r="P735" s="40">
        <v>64833670</v>
      </c>
    </row>
    <row r="736" spans="1:16" s="32" customFormat="1" ht="10.5">
      <c r="A736" s="32">
        <v>76007675</v>
      </c>
      <c r="B736" s="33">
        <v>9</v>
      </c>
      <c r="C736" s="32" t="s">
        <v>508</v>
      </c>
      <c r="D736" s="46">
        <v>649</v>
      </c>
      <c r="E736" s="35">
        <v>40532</v>
      </c>
      <c r="F736" s="34" t="s">
        <v>37</v>
      </c>
      <c r="G736" s="37">
        <v>5500</v>
      </c>
      <c r="H736" s="34"/>
      <c r="I736" s="38"/>
      <c r="J736" s="36" t="s">
        <v>509</v>
      </c>
      <c r="K736" s="38">
        <v>10</v>
      </c>
      <c r="L736" s="40"/>
      <c r="M736" s="40"/>
      <c r="N736" s="40"/>
      <c r="O736" s="40"/>
      <c r="P736" s="40"/>
    </row>
    <row r="737" spans="1:17" s="32" customFormat="1" ht="10.5">
      <c r="A737" s="32">
        <v>76007675</v>
      </c>
      <c r="B737" s="33">
        <v>9</v>
      </c>
      <c r="C737" s="32" t="s">
        <v>510</v>
      </c>
      <c r="D737" s="46" t="s">
        <v>143</v>
      </c>
      <c r="E737" s="35">
        <v>40556</v>
      </c>
      <c r="F737" s="34" t="s">
        <v>37</v>
      </c>
      <c r="G737" s="37">
        <v>3000</v>
      </c>
      <c r="H737" s="34" t="s">
        <v>46</v>
      </c>
      <c r="I737" s="38">
        <v>4.0999999999999996</v>
      </c>
      <c r="J737" s="36" t="s">
        <v>492</v>
      </c>
      <c r="K737" s="38">
        <v>4.8</v>
      </c>
      <c r="L737" s="40">
        <v>2000000</v>
      </c>
      <c r="M737" s="40">
        <v>2000000</v>
      </c>
      <c r="N737" s="40">
        <f>ROUND((M737*$E$8/1000),0)</f>
        <v>42954020</v>
      </c>
      <c r="O737" s="40">
        <v>401143</v>
      </c>
      <c r="P737" s="40">
        <v>43355163</v>
      </c>
    </row>
    <row r="738" spans="1:17" s="32" customFormat="1" ht="10.5">
      <c r="A738" s="32">
        <v>76007675</v>
      </c>
      <c r="B738" s="33">
        <v>9</v>
      </c>
      <c r="C738" s="32" t="s">
        <v>511</v>
      </c>
      <c r="D738" s="46" t="s">
        <v>143</v>
      </c>
      <c r="E738" s="35">
        <v>40556</v>
      </c>
      <c r="F738" s="34" t="s">
        <v>171</v>
      </c>
      <c r="G738" s="37">
        <v>60000000</v>
      </c>
      <c r="H738" s="34" t="s">
        <v>90</v>
      </c>
      <c r="I738" s="38">
        <v>7.2</v>
      </c>
      <c r="J738" s="36" t="s">
        <v>492</v>
      </c>
      <c r="K738" s="38">
        <v>4.8</v>
      </c>
      <c r="L738" s="40"/>
      <c r="M738" s="40"/>
      <c r="N738" s="40"/>
      <c r="O738" s="40"/>
      <c r="P738" s="40"/>
    </row>
    <row r="739" spans="1:17" s="32" customFormat="1" ht="10.5">
      <c r="A739" s="32">
        <v>76007675</v>
      </c>
      <c r="B739" s="33">
        <v>9</v>
      </c>
      <c r="C739" s="32" t="s">
        <v>511</v>
      </c>
      <c r="D739" s="46" t="s">
        <v>143</v>
      </c>
      <c r="E739" s="35">
        <v>40556</v>
      </c>
      <c r="F739" s="34" t="s">
        <v>37</v>
      </c>
      <c r="G739" s="37">
        <v>3000</v>
      </c>
      <c r="H739" s="34" t="s">
        <v>92</v>
      </c>
      <c r="I739" s="38">
        <v>4.3</v>
      </c>
      <c r="J739" s="36" t="s">
        <v>492</v>
      </c>
      <c r="K739" s="38">
        <v>9.8000000000000007</v>
      </c>
      <c r="L739" s="40"/>
      <c r="M739" s="40"/>
      <c r="N739" s="40"/>
      <c r="O739" s="40"/>
      <c r="P739" s="40"/>
    </row>
    <row r="740" spans="1:17" s="32" customFormat="1" ht="10.5">
      <c r="A740" s="32">
        <v>76007675</v>
      </c>
      <c r="B740" s="33">
        <v>9</v>
      </c>
      <c r="C740" s="32" t="s">
        <v>508</v>
      </c>
      <c r="D740" s="46">
        <v>650</v>
      </c>
      <c r="E740" s="35">
        <v>40532</v>
      </c>
      <c r="F740" s="34" t="s">
        <v>37</v>
      </c>
      <c r="G740" s="37">
        <v>5500</v>
      </c>
      <c r="H740" s="34"/>
      <c r="I740" s="38"/>
      <c r="J740" s="36" t="s">
        <v>509</v>
      </c>
      <c r="K740" s="38">
        <v>30</v>
      </c>
      <c r="L740" s="40"/>
      <c r="M740" s="40"/>
      <c r="N740" s="40"/>
      <c r="O740" s="40"/>
      <c r="P740" s="40"/>
    </row>
    <row r="741" spans="1:17" s="32" customFormat="1" ht="10.5">
      <c r="A741" s="32">
        <v>76007675</v>
      </c>
      <c r="B741" s="33">
        <v>9</v>
      </c>
      <c r="C741" s="32" t="s">
        <v>510</v>
      </c>
      <c r="D741" s="46" t="s">
        <v>143</v>
      </c>
      <c r="E741" s="35">
        <v>40556</v>
      </c>
      <c r="F741" s="34" t="s">
        <v>37</v>
      </c>
      <c r="G741" s="37">
        <v>3000</v>
      </c>
      <c r="H741" s="34" t="s">
        <v>63</v>
      </c>
      <c r="I741" s="38">
        <v>4.7</v>
      </c>
      <c r="J741" s="36" t="s">
        <v>492</v>
      </c>
      <c r="K741" s="38">
        <v>27.8</v>
      </c>
      <c r="L741" s="40">
        <v>1000000</v>
      </c>
      <c r="M741" s="40">
        <v>1000000</v>
      </c>
      <c r="N741" s="40">
        <f>ROUND((M741*$E$8/1000),0)</f>
        <v>21477010</v>
      </c>
      <c r="O741" s="40">
        <v>229923</v>
      </c>
      <c r="P741" s="40">
        <v>21706933</v>
      </c>
    </row>
    <row r="742" spans="1:17" s="32" customFormat="1" ht="10.5">
      <c r="A742" s="32">
        <v>90146000</v>
      </c>
      <c r="B742" s="33">
        <v>0</v>
      </c>
      <c r="C742" s="32" t="s">
        <v>512</v>
      </c>
      <c r="D742" s="46">
        <v>651</v>
      </c>
      <c r="E742" s="35">
        <v>40561</v>
      </c>
      <c r="F742" s="34" t="s">
        <v>37</v>
      </c>
      <c r="G742" s="37">
        <v>1000</v>
      </c>
      <c r="H742" s="34"/>
      <c r="I742" s="38"/>
      <c r="J742" s="36" t="s">
        <v>513</v>
      </c>
      <c r="K742" s="38">
        <v>10</v>
      </c>
      <c r="L742" s="40"/>
      <c r="M742" s="40"/>
      <c r="N742" s="40"/>
      <c r="O742" s="40"/>
      <c r="P742" s="40"/>
    </row>
    <row r="743" spans="1:17" s="32" customFormat="1" ht="10.5">
      <c r="A743" s="32">
        <v>76038659</v>
      </c>
      <c r="B743" s="33">
        <v>6</v>
      </c>
      <c r="C743" s="32" t="s">
        <v>514</v>
      </c>
      <c r="D743" s="46">
        <v>652</v>
      </c>
      <c r="E743" s="35">
        <v>40564</v>
      </c>
      <c r="F743" s="34" t="s">
        <v>37</v>
      </c>
      <c r="G743" s="37">
        <v>5500</v>
      </c>
      <c r="H743" s="34"/>
      <c r="I743" s="38"/>
      <c r="J743" s="36" t="s">
        <v>68</v>
      </c>
      <c r="K743" s="38">
        <v>24</v>
      </c>
      <c r="L743" s="40"/>
      <c r="M743" s="40"/>
      <c r="N743" s="40"/>
      <c r="O743" s="40"/>
      <c r="P743" s="40"/>
    </row>
    <row r="744" spans="1:17" s="32" customFormat="1" ht="10.5">
      <c r="A744" s="32">
        <v>76038659</v>
      </c>
      <c r="B744" s="33">
        <v>6</v>
      </c>
      <c r="C744" s="32" t="s">
        <v>515</v>
      </c>
      <c r="D744" s="46" t="s">
        <v>143</v>
      </c>
      <c r="E744" s="35">
        <v>40564</v>
      </c>
      <c r="F744" s="34" t="s">
        <v>37</v>
      </c>
      <c r="G744" s="37">
        <v>5500</v>
      </c>
      <c r="H744" s="34" t="s">
        <v>46</v>
      </c>
      <c r="I744" s="38">
        <v>4.7</v>
      </c>
      <c r="J744" s="36" t="s">
        <v>68</v>
      </c>
      <c r="K744" s="38">
        <v>21</v>
      </c>
      <c r="L744" s="40">
        <v>5500000</v>
      </c>
      <c r="M744" s="40">
        <v>5500000</v>
      </c>
      <c r="N744" s="40">
        <f>ROUND((M744*$E$8/1000),0)</f>
        <v>118123555</v>
      </c>
      <c r="O744" s="40">
        <v>738890</v>
      </c>
      <c r="P744" s="40">
        <v>118862445</v>
      </c>
    </row>
    <row r="745" spans="1:17" s="32" customFormat="1" ht="10.5">
      <c r="A745" s="58">
        <v>96678790</v>
      </c>
      <c r="B745" s="59" t="s">
        <v>168</v>
      </c>
      <c r="C745" s="32" t="s">
        <v>516</v>
      </c>
      <c r="D745" s="46">
        <v>653</v>
      </c>
      <c r="E745" s="35">
        <v>40568</v>
      </c>
      <c r="F745" s="34" t="s">
        <v>37</v>
      </c>
      <c r="G745" s="37">
        <v>1000</v>
      </c>
      <c r="H745" s="34"/>
      <c r="I745" s="38"/>
      <c r="J745" s="36" t="s">
        <v>390</v>
      </c>
      <c r="K745" s="38">
        <v>10</v>
      </c>
      <c r="L745" s="40"/>
      <c r="M745" s="40"/>
      <c r="N745" s="40"/>
      <c r="O745" s="40"/>
      <c r="P745" s="40"/>
    </row>
    <row r="746" spans="1:17" s="32" customFormat="1" ht="18.75" customHeight="1">
      <c r="A746" s="60"/>
      <c r="B746" s="61"/>
      <c r="C746" s="62" t="s">
        <v>517</v>
      </c>
      <c r="D746" s="63"/>
      <c r="E746" s="63"/>
      <c r="F746" s="60"/>
      <c r="G746" s="64"/>
      <c r="H746" s="60"/>
      <c r="I746" s="60"/>
      <c r="J746" s="60" t="s">
        <v>1</v>
      </c>
      <c r="K746" s="65"/>
      <c r="L746" s="60"/>
      <c r="M746" s="66"/>
      <c r="N746" s="66">
        <f>SUM(N10:N745)</f>
        <v>14675441360</v>
      </c>
      <c r="O746" s="66">
        <f>SUM(O11:O745)</f>
        <v>162867439.70600003</v>
      </c>
      <c r="P746" s="66">
        <f>SUM(P10:P745)</f>
        <v>14838308799.706001</v>
      </c>
      <c r="Q746" s="66"/>
    </row>
    <row r="747" spans="1:17" s="32" customFormat="1" ht="12.75" customHeight="1">
      <c r="B747" s="67"/>
      <c r="C747" s="338" t="s">
        <v>518</v>
      </c>
      <c r="D747" s="351"/>
      <c r="E747" s="351"/>
      <c r="F747" s="351"/>
      <c r="G747" s="351"/>
      <c r="H747" s="351"/>
      <c r="I747" s="56"/>
      <c r="J747" s="56"/>
      <c r="K747" s="68"/>
      <c r="L747" s="69" t="s">
        <v>86</v>
      </c>
      <c r="M747" s="69" t="s">
        <v>86</v>
      </c>
      <c r="N747" s="69" t="s">
        <v>86</v>
      </c>
      <c r="O747" s="69" t="s">
        <v>86</v>
      </c>
      <c r="P747" s="69" t="s">
        <v>86</v>
      </c>
      <c r="Q747" s="40"/>
    </row>
    <row r="748" spans="1:17" s="32" customFormat="1" ht="15.75" customHeight="1">
      <c r="B748" s="67"/>
      <c r="C748" s="351"/>
      <c r="D748" s="351"/>
      <c r="E748" s="351"/>
      <c r="F748" s="351"/>
      <c r="G748" s="351"/>
      <c r="H748" s="351"/>
      <c r="I748" s="56"/>
      <c r="J748" s="56"/>
      <c r="K748" s="68"/>
      <c r="L748" s="70" t="s">
        <v>86</v>
      </c>
      <c r="M748" s="70" t="s">
        <v>86</v>
      </c>
      <c r="N748" s="70" t="s">
        <v>86</v>
      </c>
      <c r="O748" s="70" t="s">
        <v>86</v>
      </c>
      <c r="P748" s="70" t="s">
        <v>86</v>
      </c>
      <c r="Q748" s="40"/>
    </row>
    <row r="749" spans="1:17" s="32" customFormat="1" ht="10.5">
      <c r="B749" s="67"/>
      <c r="C749" s="334" t="s">
        <v>519</v>
      </c>
      <c r="D749" s="335"/>
      <c r="E749" s="46"/>
      <c r="G749" s="72"/>
      <c r="I749" s="73"/>
      <c r="J749" s="74"/>
      <c r="K749" s="68"/>
      <c r="L749" s="70" t="s">
        <v>86</v>
      </c>
      <c r="M749" s="70" t="s">
        <v>86</v>
      </c>
      <c r="N749" s="70" t="s">
        <v>86</v>
      </c>
      <c r="O749" s="70" t="s">
        <v>86</v>
      </c>
      <c r="P749" s="70" t="s">
        <v>86</v>
      </c>
    </row>
    <row r="750" spans="1:17" s="32" customFormat="1" ht="10.5">
      <c r="B750" s="67"/>
      <c r="C750" s="53" t="s">
        <v>520</v>
      </c>
      <c r="D750" s="46"/>
      <c r="E750" s="46"/>
      <c r="G750" s="72"/>
      <c r="L750" s="70" t="s">
        <v>86</v>
      </c>
      <c r="M750" s="70" t="s">
        <v>86</v>
      </c>
      <c r="N750" s="70" t="s">
        <v>86</v>
      </c>
      <c r="O750" s="70" t="s">
        <v>86</v>
      </c>
      <c r="P750" s="70" t="s">
        <v>86</v>
      </c>
    </row>
    <row r="751" spans="1:17" s="32" customFormat="1" ht="10.5">
      <c r="B751" s="67"/>
      <c r="C751" s="53" t="s">
        <v>521</v>
      </c>
      <c r="D751" s="46"/>
      <c r="E751" s="46"/>
      <c r="G751" s="72"/>
      <c r="L751" s="70" t="s">
        <v>86</v>
      </c>
      <c r="M751" s="70" t="s">
        <v>86</v>
      </c>
      <c r="N751" s="70" t="s">
        <v>86</v>
      </c>
      <c r="O751" s="70" t="s">
        <v>86</v>
      </c>
      <c r="P751" s="70" t="s">
        <v>86</v>
      </c>
    </row>
    <row r="752" spans="1:17" s="32" customFormat="1" ht="10.5">
      <c r="B752" s="67"/>
      <c r="C752" s="53" t="s">
        <v>522</v>
      </c>
      <c r="D752" s="46"/>
      <c r="E752" s="46"/>
      <c r="G752" s="72"/>
      <c r="L752" s="70" t="s">
        <v>86</v>
      </c>
      <c r="M752" s="70" t="s">
        <v>86</v>
      </c>
      <c r="N752" s="70" t="s">
        <v>86</v>
      </c>
      <c r="O752" s="70" t="s">
        <v>86</v>
      </c>
      <c r="P752" s="70" t="s">
        <v>86</v>
      </c>
    </row>
    <row r="753" spans="2:16" s="32" customFormat="1" ht="10.5">
      <c r="B753" s="67"/>
      <c r="C753" s="53" t="s">
        <v>523</v>
      </c>
      <c r="D753" s="46"/>
      <c r="E753" s="46"/>
      <c r="G753" s="72"/>
      <c r="K753" s="75"/>
      <c r="L753" s="70" t="s">
        <v>86</v>
      </c>
      <c r="M753" s="70" t="s">
        <v>86</v>
      </c>
      <c r="N753" s="70" t="s">
        <v>86</v>
      </c>
      <c r="O753" s="70" t="s">
        <v>86</v>
      </c>
      <c r="P753" s="70" t="s">
        <v>86</v>
      </c>
    </row>
    <row r="754" spans="2:16" s="32" customFormat="1" ht="10.5">
      <c r="B754" s="67"/>
      <c r="C754" s="53" t="s">
        <v>524</v>
      </c>
      <c r="D754" s="46"/>
      <c r="E754" s="46"/>
      <c r="G754" s="72"/>
      <c r="L754" s="70" t="s">
        <v>86</v>
      </c>
      <c r="M754" s="70" t="s">
        <v>86</v>
      </c>
      <c r="N754" s="70" t="s">
        <v>86</v>
      </c>
      <c r="O754" s="70" t="s">
        <v>86</v>
      </c>
      <c r="P754" s="70" t="s">
        <v>86</v>
      </c>
    </row>
    <row r="755" spans="2:16" s="32" customFormat="1" ht="10.5">
      <c r="B755" s="67"/>
      <c r="C755" s="53" t="s">
        <v>525</v>
      </c>
      <c r="D755" s="46"/>
      <c r="E755" s="46"/>
      <c r="G755" s="72"/>
      <c r="L755" s="70" t="s">
        <v>86</v>
      </c>
      <c r="M755" s="70" t="s">
        <v>86</v>
      </c>
      <c r="N755" s="70" t="s">
        <v>86</v>
      </c>
      <c r="O755" s="70" t="s">
        <v>86</v>
      </c>
      <c r="P755" s="70" t="s">
        <v>86</v>
      </c>
    </row>
    <row r="756" spans="2:16" s="32" customFormat="1" ht="10.5">
      <c r="B756" s="67"/>
      <c r="C756" s="53" t="s">
        <v>526</v>
      </c>
      <c r="D756" s="46"/>
      <c r="E756" s="46"/>
      <c r="G756" s="72"/>
      <c r="L756" s="70" t="s">
        <v>86</v>
      </c>
      <c r="M756" s="70" t="s">
        <v>86</v>
      </c>
      <c r="N756" s="70" t="s">
        <v>86</v>
      </c>
      <c r="O756" s="70" t="s">
        <v>86</v>
      </c>
      <c r="P756" s="70" t="s">
        <v>86</v>
      </c>
    </row>
    <row r="757" spans="2:16" s="32" customFormat="1" ht="10.5">
      <c r="B757" s="67"/>
      <c r="C757" s="53" t="s">
        <v>527</v>
      </c>
      <c r="D757" s="46"/>
      <c r="E757" s="46"/>
      <c r="G757" s="72"/>
      <c r="L757" s="70" t="s">
        <v>86</v>
      </c>
      <c r="M757" s="70" t="s">
        <v>86</v>
      </c>
      <c r="N757" s="70" t="s">
        <v>86</v>
      </c>
      <c r="O757" s="70" t="s">
        <v>86</v>
      </c>
      <c r="P757" s="70" t="s">
        <v>86</v>
      </c>
    </row>
    <row r="758" spans="2:16" s="32" customFormat="1" ht="12" customHeight="1">
      <c r="B758" s="67"/>
      <c r="C758" s="53" t="s">
        <v>528</v>
      </c>
      <c r="D758" s="46"/>
      <c r="E758" s="46"/>
      <c r="G758" s="72"/>
      <c r="L758" s="70" t="s">
        <v>86</v>
      </c>
      <c r="M758" s="70" t="s">
        <v>86</v>
      </c>
      <c r="N758" s="70" t="s">
        <v>86</v>
      </c>
      <c r="O758" s="70" t="s">
        <v>86</v>
      </c>
      <c r="P758" s="70" t="s">
        <v>86</v>
      </c>
    </row>
    <row r="759" spans="2:16" s="32" customFormat="1" ht="12" customHeight="1">
      <c r="B759" s="67"/>
      <c r="C759" s="45" t="s">
        <v>529</v>
      </c>
      <c r="D759" s="46"/>
      <c r="E759" s="46"/>
      <c r="G759" s="72"/>
      <c r="L759" s="70" t="s">
        <v>86</v>
      </c>
      <c r="M759" s="70" t="s">
        <v>86</v>
      </c>
      <c r="N759" s="70" t="s">
        <v>86</v>
      </c>
      <c r="O759" s="70" t="s">
        <v>86</v>
      </c>
      <c r="P759" s="70" t="s">
        <v>86</v>
      </c>
    </row>
    <row r="760" spans="2:16" s="32" customFormat="1" ht="12" customHeight="1">
      <c r="B760" s="67"/>
      <c r="C760" s="53" t="s">
        <v>530</v>
      </c>
      <c r="D760" s="46"/>
      <c r="E760" s="46"/>
      <c r="G760" s="72"/>
      <c r="L760" s="70" t="s">
        <v>86</v>
      </c>
      <c r="M760" s="70" t="s">
        <v>86</v>
      </c>
      <c r="N760" s="70" t="s">
        <v>86</v>
      </c>
      <c r="O760" s="70" t="s">
        <v>86</v>
      </c>
      <c r="P760" s="70" t="s">
        <v>86</v>
      </c>
    </row>
    <row r="761" spans="2:16" s="32" customFormat="1" ht="12" customHeight="1">
      <c r="B761" s="67"/>
      <c r="C761" s="53" t="s">
        <v>531</v>
      </c>
      <c r="D761" s="46"/>
      <c r="E761" s="46"/>
      <c r="G761" s="72"/>
      <c r="L761" s="70" t="s">
        <v>86</v>
      </c>
      <c r="M761" s="70" t="s">
        <v>86</v>
      </c>
      <c r="N761" s="70" t="s">
        <v>86</v>
      </c>
      <c r="O761" s="70" t="s">
        <v>86</v>
      </c>
      <c r="P761" s="70" t="s">
        <v>86</v>
      </c>
    </row>
    <row r="762" spans="2:16" s="32" customFormat="1" ht="12" customHeight="1">
      <c r="B762" s="67"/>
      <c r="C762" s="45" t="s">
        <v>532</v>
      </c>
      <c r="D762" s="46"/>
      <c r="E762" s="46"/>
      <c r="G762" s="72"/>
      <c r="L762" s="70" t="s">
        <v>86</v>
      </c>
      <c r="M762" s="70" t="s">
        <v>86</v>
      </c>
      <c r="N762" s="70" t="s">
        <v>86</v>
      </c>
      <c r="O762" s="70" t="s">
        <v>86</v>
      </c>
      <c r="P762" s="70" t="s">
        <v>86</v>
      </c>
    </row>
    <row r="763" spans="2:16" s="32" customFormat="1" ht="12" customHeight="1">
      <c r="B763" s="67"/>
      <c r="C763" s="45" t="s">
        <v>533</v>
      </c>
      <c r="D763" s="46"/>
      <c r="E763" s="46"/>
      <c r="G763" s="72"/>
      <c r="L763" s="70" t="s">
        <v>86</v>
      </c>
      <c r="M763" s="70" t="s">
        <v>86</v>
      </c>
      <c r="N763" s="70" t="s">
        <v>86</v>
      </c>
      <c r="O763" s="70" t="s">
        <v>86</v>
      </c>
      <c r="P763" s="70" t="s">
        <v>86</v>
      </c>
    </row>
    <row r="764" spans="2:16" s="32" customFormat="1" ht="12" customHeight="1">
      <c r="B764" s="67"/>
      <c r="C764" s="53" t="s">
        <v>534</v>
      </c>
      <c r="D764" s="46"/>
      <c r="E764" s="46"/>
      <c r="G764" s="72"/>
      <c r="L764" s="70" t="s">
        <v>86</v>
      </c>
      <c r="M764" s="70" t="s">
        <v>86</v>
      </c>
      <c r="N764" s="70" t="s">
        <v>86</v>
      </c>
      <c r="O764" s="70" t="s">
        <v>86</v>
      </c>
      <c r="P764" s="70" t="s">
        <v>86</v>
      </c>
    </row>
    <row r="765" spans="2:16" s="32" customFormat="1" ht="12" customHeight="1">
      <c r="B765" s="67"/>
      <c r="C765" s="53" t="s">
        <v>535</v>
      </c>
      <c r="D765" s="46"/>
      <c r="E765" s="46"/>
      <c r="G765" s="72"/>
      <c r="L765" s="70" t="s">
        <v>86</v>
      </c>
      <c r="M765" s="70" t="s">
        <v>86</v>
      </c>
      <c r="N765" s="70" t="s">
        <v>86</v>
      </c>
      <c r="O765" s="70" t="s">
        <v>86</v>
      </c>
      <c r="P765" s="70" t="s">
        <v>86</v>
      </c>
    </row>
    <row r="766" spans="2:16" s="32" customFormat="1" ht="10.5">
      <c r="B766" s="67"/>
      <c r="C766" s="76" t="s">
        <v>536</v>
      </c>
      <c r="D766" s="46"/>
      <c r="E766" s="46"/>
      <c r="G766" s="72"/>
      <c r="L766" s="70" t="s">
        <v>86</v>
      </c>
      <c r="M766" s="70" t="s">
        <v>86</v>
      </c>
      <c r="N766" s="70" t="s">
        <v>86</v>
      </c>
      <c r="O766" s="70" t="s">
        <v>86</v>
      </c>
      <c r="P766" s="70" t="s">
        <v>86</v>
      </c>
    </row>
    <row r="767" spans="2:16" s="32" customFormat="1" ht="10.5">
      <c r="B767" s="67"/>
      <c r="C767" s="77" t="s">
        <v>537</v>
      </c>
      <c r="D767" s="46"/>
      <c r="E767" s="46"/>
      <c r="G767" s="72"/>
      <c r="L767" s="70" t="s">
        <v>86</v>
      </c>
      <c r="M767" s="70" t="s">
        <v>86</v>
      </c>
      <c r="N767" s="70" t="s">
        <v>86</v>
      </c>
      <c r="O767" s="70" t="s">
        <v>86</v>
      </c>
      <c r="P767" s="70" t="s">
        <v>86</v>
      </c>
    </row>
    <row r="768" spans="2:16" s="32" customFormat="1" ht="10.5">
      <c r="B768" s="67"/>
      <c r="C768" s="76" t="s">
        <v>538</v>
      </c>
      <c r="D768" s="46"/>
      <c r="E768" s="46"/>
      <c r="G768" s="72"/>
      <c r="L768" s="70" t="s">
        <v>86</v>
      </c>
      <c r="M768" s="70" t="s">
        <v>86</v>
      </c>
      <c r="N768" s="70" t="s">
        <v>86</v>
      </c>
      <c r="O768" s="70" t="s">
        <v>86</v>
      </c>
      <c r="P768" s="70" t="s">
        <v>86</v>
      </c>
    </row>
    <row r="769" spans="2:16" s="32" customFormat="1" ht="10.5">
      <c r="B769" s="67"/>
      <c r="C769" s="77" t="s">
        <v>539</v>
      </c>
      <c r="D769" s="78"/>
      <c r="E769" s="46"/>
      <c r="G769" s="72"/>
      <c r="L769" s="70" t="s">
        <v>86</v>
      </c>
      <c r="M769" s="70" t="s">
        <v>86</v>
      </c>
      <c r="N769" s="70" t="s">
        <v>86</v>
      </c>
      <c r="O769" s="70" t="s">
        <v>86</v>
      </c>
      <c r="P769" s="70" t="s">
        <v>86</v>
      </c>
    </row>
    <row r="770" spans="2:16" s="32" customFormat="1" ht="10.5">
      <c r="B770" s="67"/>
      <c r="C770" s="77" t="s">
        <v>540</v>
      </c>
      <c r="D770" s="78"/>
      <c r="E770" s="79"/>
      <c r="G770" s="72"/>
      <c r="L770" s="70" t="s">
        <v>86</v>
      </c>
      <c r="M770" s="70" t="s">
        <v>86</v>
      </c>
      <c r="N770" s="70" t="s">
        <v>86</v>
      </c>
      <c r="O770" s="70" t="s">
        <v>86</v>
      </c>
      <c r="P770" s="70" t="s">
        <v>86</v>
      </c>
    </row>
    <row r="771" spans="2:16" s="32" customFormat="1" ht="10.5">
      <c r="B771" s="67"/>
      <c r="C771" s="76" t="s">
        <v>541</v>
      </c>
      <c r="D771" s="46"/>
      <c r="E771" s="46"/>
      <c r="G771" s="72"/>
      <c r="L771" s="70" t="s">
        <v>86</v>
      </c>
      <c r="M771" s="70" t="s">
        <v>86</v>
      </c>
      <c r="N771" s="70" t="s">
        <v>86</v>
      </c>
      <c r="O771" s="70" t="s">
        <v>86</v>
      </c>
      <c r="P771" s="70" t="s">
        <v>86</v>
      </c>
    </row>
    <row r="772" spans="2:16" s="32" customFormat="1" ht="10.5">
      <c r="B772" s="67"/>
      <c r="C772" s="76" t="s">
        <v>542</v>
      </c>
      <c r="D772" s="46"/>
      <c r="E772" s="46"/>
      <c r="G772" s="72"/>
      <c r="L772" s="70" t="s">
        <v>86</v>
      </c>
      <c r="M772" s="70" t="s">
        <v>86</v>
      </c>
      <c r="N772" s="70" t="s">
        <v>86</v>
      </c>
      <c r="O772" s="70" t="s">
        <v>86</v>
      </c>
      <c r="P772" s="70" t="s">
        <v>86</v>
      </c>
    </row>
    <row r="773" spans="2:16" s="32" customFormat="1" ht="10.5">
      <c r="B773" s="67"/>
      <c r="C773" s="77" t="s">
        <v>543</v>
      </c>
      <c r="D773" s="46"/>
      <c r="E773" s="46"/>
      <c r="G773" s="72"/>
      <c r="L773" s="70" t="s">
        <v>86</v>
      </c>
      <c r="M773" s="70" t="s">
        <v>86</v>
      </c>
      <c r="N773" s="70" t="s">
        <v>86</v>
      </c>
      <c r="O773" s="70" t="s">
        <v>86</v>
      </c>
      <c r="P773" s="70" t="s">
        <v>86</v>
      </c>
    </row>
    <row r="774" spans="2:16" s="32" customFormat="1" ht="10.5">
      <c r="B774" s="67"/>
      <c r="C774" s="77" t="s">
        <v>544</v>
      </c>
      <c r="D774" s="46"/>
      <c r="E774" s="46"/>
      <c r="G774" s="72"/>
      <c r="L774" s="70" t="s">
        <v>86</v>
      </c>
      <c r="M774" s="70" t="s">
        <v>86</v>
      </c>
      <c r="N774" s="70" t="s">
        <v>86</v>
      </c>
      <c r="O774" s="70" t="s">
        <v>86</v>
      </c>
      <c r="P774" s="70" t="s">
        <v>86</v>
      </c>
    </row>
    <row r="775" spans="2:16" s="32" customFormat="1" ht="10.5">
      <c r="B775" s="67"/>
      <c r="D775" s="46"/>
      <c r="E775" s="46"/>
      <c r="G775" s="72"/>
      <c r="L775" s="70" t="s">
        <v>86</v>
      </c>
      <c r="M775" s="70" t="s">
        <v>86</v>
      </c>
      <c r="N775" s="70" t="s">
        <v>86</v>
      </c>
      <c r="O775" s="70" t="s">
        <v>86</v>
      </c>
      <c r="P775" s="70" t="s">
        <v>86</v>
      </c>
    </row>
    <row r="776" spans="2:16" s="32" customFormat="1" ht="10.5">
      <c r="B776" s="67"/>
      <c r="D776" s="46"/>
      <c r="E776" s="46"/>
      <c r="G776" s="72"/>
      <c r="L776" s="70" t="s">
        <v>86</v>
      </c>
      <c r="M776" s="70" t="s">
        <v>86</v>
      </c>
      <c r="N776" s="70" t="s">
        <v>86</v>
      </c>
      <c r="O776" s="70" t="s">
        <v>86</v>
      </c>
      <c r="P776" s="70" t="s">
        <v>86</v>
      </c>
    </row>
    <row r="777" spans="2:16" s="32" customFormat="1" ht="10.5">
      <c r="B777" s="67"/>
      <c r="D777" s="46"/>
      <c r="E777" s="46"/>
      <c r="G777" s="72"/>
      <c r="L777" s="70" t="s">
        <v>86</v>
      </c>
      <c r="M777" s="70" t="s">
        <v>86</v>
      </c>
      <c r="N777" s="70" t="s">
        <v>86</v>
      </c>
      <c r="O777" s="70" t="s">
        <v>86</v>
      </c>
      <c r="P777" s="70" t="s">
        <v>86</v>
      </c>
    </row>
    <row r="778" spans="2:16" s="32" customFormat="1">
      <c r="B778" s="67"/>
      <c r="C778" s="89" t="s">
        <v>545</v>
      </c>
      <c r="D778" s="84"/>
      <c r="E778" s="84"/>
      <c r="F778" s="1"/>
      <c r="G778" s="1"/>
      <c r="H778" s="1"/>
      <c r="I778" s="90"/>
      <c r="J778" s="5"/>
      <c r="K778" s="1"/>
      <c r="L778" s="1"/>
      <c r="M778" s="1"/>
      <c r="N778" s="1"/>
      <c r="O778" s="91"/>
      <c r="P778" s="70" t="s">
        <v>86</v>
      </c>
    </row>
    <row r="779" spans="2:16" s="32" customFormat="1">
      <c r="B779" s="67"/>
      <c r="C779" s="3" t="s">
        <v>2</v>
      </c>
      <c r="D779" s="84"/>
      <c r="E779" s="84"/>
      <c r="F779" s="1"/>
      <c r="G779" s="1"/>
      <c r="H779" s="1"/>
      <c r="I779" s="90"/>
      <c r="J779" s="5"/>
      <c r="K779" s="1"/>
      <c r="L779" s="1"/>
      <c r="M779" s="1"/>
      <c r="N779" s="1"/>
      <c r="O779" s="91"/>
      <c r="P779" s="70" t="s">
        <v>86</v>
      </c>
    </row>
    <row r="780" spans="2:16" s="32" customFormat="1">
      <c r="B780" s="67"/>
      <c r="C780" s="387" t="s">
        <v>583</v>
      </c>
      <c r="D780" s="1"/>
      <c r="E780" s="1"/>
      <c r="F780" s="1"/>
      <c r="G780" s="1"/>
      <c r="H780" s="1"/>
      <c r="I780" s="90"/>
      <c r="J780" s="5"/>
      <c r="K780" s="1"/>
      <c r="L780" s="1"/>
      <c r="M780" s="1"/>
      <c r="N780" s="1"/>
      <c r="O780" s="91"/>
      <c r="P780" s="70" t="s">
        <v>86</v>
      </c>
    </row>
    <row r="781" spans="2:16" s="32" customFormat="1" ht="10.5">
      <c r="B781" s="67"/>
      <c r="C781" s="11"/>
      <c r="D781" s="11"/>
      <c r="E781" s="11"/>
      <c r="F781" s="11"/>
      <c r="G781" s="11"/>
      <c r="H781" s="11"/>
      <c r="I781" s="93"/>
      <c r="J781" s="4"/>
      <c r="K781" s="11"/>
      <c r="L781" s="11"/>
      <c r="M781" s="11"/>
      <c r="N781" s="11"/>
      <c r="O781" s="91"/>
      <c r="P781" s="70" t="s">
        <v>86</v>
      </c>
    </row>
    <row r="782" spans="2:16" s="32" customFormat="1">
      <c r="B782" s="67"/>
      <c r="C782" s="94"/>
      <c r="D782" s="95" t="s">
        <v>546</v>
      </c>
      <c r="E782" s="95"/>
      <c r="F782" s="95"/>
      <c r="G782" s="95"/>
      <c r="H782" s="96"/>
      <c r="I782" s="97" t="s">
        <v>547</v>
      </c>
      <c r="J782" s="95" t="s">
        <v>548</v>
      </c>
      <c r="K782" s="95" t="s">
        <v>549</v>
      </c>
      <c r="L782" s="95" t="s">
        <v>550</v>
      </c>
      <c r="M782" s="95" t="s">
        <v>549</v>
      </c>
      <c r="N782" s="95" t="s">
        <v>551</v>
      </c>
      <c r="O782" s="98" t="s">
        <v>552</v>
      </c>
      <c r="P782" s="70" t="s">
        <v>86</v>
      </c>
    </row>
    <row r="783" spans="2:16" s="32" customFormat="1">
      <c r="B783" s="67"/>
      <c r="C783" s="99" t="s">
        <v>5</v>
      </c>
      <c r="D783" s="100" t="s">
        <v>553</v>
      </c>
      <c r="E783" s="100" t="s">
        <v>554</v>
      </c>
      <c r="F783" s="100" t="s">
        <v>6</v>
      </c>
      <c r="G783" s="100" t="s">
        <v>6</v>
      </c>
      <c r="H783" s="100" t="s">
        <v>8</v>
      </c>
      <c r="I783" s="101" t="s">
        <v>555</v>
      </c>
      <c r="J783" s="100" t="s">
        <v>556</v>
      </c>
      <c r="K783" s="100" t="s">
        <v>557</v>
      </c>
      <c r="L783" s="100" t="s">
        <v>558</v>
      </c>
      <c r="M783" s="100" t="s">
        <v>559</v>
      </c>
      <c r="N783" s="100" t="s">
        <v>560</v>
      </c>
      <c r="O783" s="102" t="s">
        <v>561</v>
      </c>
      <c r="P783" s="70" t="s">
        <v>86</v>
      </c>
    </row>
    <row r="784" spans="2:16" s="32" customFormat="1">
      <c r="B784" s="67"/>
      <c r="C784" s="99" t="s">
        <v>562</v>
      </c>
      <c r="D784" s="100" t="s">
        <v>563</v>
      </c>
      <c r="E784" s="100" t="s">
        <v>564</v>
      </c>
      <c r="F784" s="100" t="s">
        <v>565</v>
      </c>
      <c r="G784" s="100" t="s">
        <v>565</v>
      </c>
      <c r="H784" s="18"/>
      <c r="I784" s="101" t="s">
        <v>566</v>
      </c>
      <c r="J784" s="100" t="s">
        <v>567</v>
      </c>
      <c r="K784" s="100" t="s">
        <v>559</v>
      </c>
      <c r="L784" s="100" t="s">
        <v>568</v>
      </c>
      <c r="M784" s="100" t="s">
        <v>21</v>
      </c>
      <c r="N784" s="103" t="s">
        <v>21</v>
      </c>
      <c r="O784" s="104" t="s">
        <v>569</v>
      </c>
      <c r="P784" s="70" t="s">
        <v>86</v>
      </c>
    </row>
    <row r="785" spans="1:17" s="32" customFormat="1">
      <c r="B785" s="67"/>
      <c r="C785" s="105"/>
      <c r="D785" s="106" t="s">
        <v>570</v>
      </c>
      <c r="E785" s="106"/>
      <c r="F785" s="106"/>
      <c r="G785" s="106"/>
      <c r="H785" s="28"/>
      <c r="I785" s="107"/>
      <c r="J785" s="106"/>
      <c r="K785" s="106"/>
      <c r="L785" s="106" t="s">
        <v>34</v>
      </c>
      <c r="M785" s="106"/>
      <c r="N785" s="108"/>
      <c r="O785" s="109" t="s">
        <v>571</v>
      </c>
      <c r="P785" s="70" t="s">
        <v>86</v>
      </c>
    </row>
    <row r="786" spans="1:17" s="32" customFormat="1" ht="10.5">
      <c r="B786" s="67"/>
      <c r="C786" s="11"/>
      <c r="D786" s="11"/>
      <c r="E786" s="11"/>
      <c r="F786" s="11"/>
      <c r="G786" s="11"/>
      <c r="H786" s="11"/>
      <c r="I786" s="93"/>
      <c r="J786" s="4"/>
      <c r="K786" s="11"/>
      <c r="L786" s="11"/>
      <c r="M786" s="11"/>
      <c r="N786" s="11"/>
      <c r="O786" s="91"/>
      <c r="P786" s="70" t="s">
        <v>86</v>
      </c>
    </row>
    <row r="787" spans="1:17" s="32" customFormat="1" ht="10.5">
      <c r="B787" s="67"/>
      <c r="C787" s="32" t="s">
        <v>315</v>
      </c>
      <c r="D787" s="110" t="s">
        <v>572</v>
      </c>
      <c r="E787" s="32" t="s">
        <v>573</v>
      </c>
      <c r="F787" s="46">
        <v>598</v>
      </c>
      <c r="G787" s="46" t="s">
        <v>574</v>
      </c>
      <c r="H787" s="34" t="s">
        <v>125</v>
      </c>
      <c r="I787" s="111">
        <v>40527</v>
      </c>
      <c r="J787" s="112" t="s">
        <v>37</v>
      </c>
      <c r="K787" s="113">
        <v>2500000</v>
      </c>
      <c r="L787" s="113">
        <v>53875952</v>
      </c>
      <c r="M787" s="113">
        <v>53245269</v>
      </c>
      <c r="N787" s="113">
        <v>423525</v>
      </c>
      <c r="O787" s="114">
        <v>3.7400000000000003E-2</v>
      </c>
      <c r="P787" s="70" t="s">
        <v>86</v>
      </c>
    </row>
    <row r="788" spans="1:17" s="32" customFormat="1" ht="10.5">
      <c r="B788" s="67"/>
      <c r="C788" s="32" t="s">
        <v>315</v>
      </c>
      <c r="D788" s="110" t="s">
        <v>572</v>
      </c>
      <c r="E788" s="32" t="s">
        <v>573</v>
      </c>
      <c r="F788" s="46">
        <v>599</v>
      </c>
      <c r="G788" s="46" t="s">
        <v>575</v>
      </c>
      <c r="H788" s="34" t="s">
        <v>132</v>
      </c>
      <c r="I788" s="111">
        <v>40527</v>
      </c>
      <c r="J788" s="112" t="s">
        <v>37</v>
      </c>
      <c r="K788" s="113">
        <v>1500000</v>
      </c>
      <c r="L788" s="113">
        <v>32337516</v>
      </c>
      <c r="M788" s="113">
        <v>31413788</v>
      </c>
      <c r="N788" s="113">
        <v>249873</v>
      </c>
      <c r="O788" s="114">
        <v>4.2000000000000003E-2</v>
      </c>
      <c r="P788" s="70" t="s">
        <v>86</v>
      </c>
    </row>
    <row r="789" spans="1:17" s="32" customFormat="1" ht="10.5">
      <c r="B789" s="67"/>
      <c r="C789" s="32" t="s">
        <v>315</v>
      </c>
      <c r="D789" s="110" t="s">
        <v>572</v>
      </c>
      <c r="E789" s="32" t="s">
        <v>573</v>
      </c>
      <c r="F789" s="46">
        <v>599</v>
      </c>
      <c r="G789" s="46" t="s">
        <v>575</v>
      </c>
      <c r="H789" s="34" t="s">
        <v>176</v>
      </c>
      <c r="I789" s="111">
        <v>40527</v>
      </c>
      <c r="J789" s="112" t="s">
        <v>37</v>
      </c>
      <c r="K789" s="113">
        <v>3000000</v>
      </c>
      <c r="L789" s="113">
        <v>64669069</v>
      </c>
      <c r="M789" s="113">
        <v>61172486</v>
      </c>
      <c r="N789" s="113">
        <v>486580</v>
      </c>
      <c r="O789" s="114">
        <v>4.24E-2</v>
      </c>
      <c r="P789" s="70" t="s">
        <v>86</v>
      </c>
    </row>
    <row r="790" spans="1:17" s="32" customFormat="1" ht="10.5">
      <c r="B790" s="67"/>
      <c r="C790" s="32" t="s">
        <v>510</v>
      </c>
      <c r="D790" s="110" t="s">
        <v>576</v>
      </c>
      <c r="E790" s="32" t="s">
        <v>573</v>
      </c>
      <c r="F790" s="46">
        <v>659</v>
      </c>
      <c r="G790" s="46" t="s">
        <v>577</v>
      </c>
      <c r="H790" s="34" t="s">
        <v>46</v>
      </c>
      <c r="I790" s="111">
        <v>40492</v>
      </c>
      <c r="J790" s="34" t="s">
        <v>37</v>
      </c>
      <c r="K790" s="113">
        <v>2000000</v>
      </c>
      <c r="L790" s="113">
        <v>43301351</v>
      </c>
      <c r="M790" s="113">
        <v>43286388</v>
      </c>
      <c r="N790" s="113">
        <v>172783</v>
      </c>
      <c r="O790" s="114">
        <v>0.04</v>
      </c>
      <c r="P790" s="70" t="s">
        <v>86</v>
      </c>
    </row>
    <row r="791" spans="1:17" s="32" customFormat="1" ht="10.5">
      <c r="B791" s="67"/>
      <c r="C791" s="32" t="s">
        <v>510</v>
      </c>
      <c r="D791" s="110" t="s">
        <v>576</v>
      </c>
      <c r="E791" s="32" t="s">
        <v>573</v>
      </c>
      <c r="F791" s="46">
        <v>650</v>
      </c>
      <c r="G791" s="46" t="s">
        <v>578</v>
      </c>
      <c r="H791" s="34" t="s">
        <v>63</v>
      </c>
      <c r="I791" s="111">
        <v>40492</v>
      </c>
      <c r="J791" s="34" t="s">
        <v>37</v>
      </c>
      <c r="K791" s="113">
        <v>1000000</v>
      </c>
      <c r="L791" s="113">
        <v>21676090</v>
      </c>
      <c r="M791" s="113">
        <v>21825968</v>
      </c>
      <c r="N791" s="113">
        <v>86378</v>
      </c>
      <c r="O791" s="114">
        <v>4.5999999999999999E-2</v>
      </c>
      <c r="P791" s="70" t="s">
        <v>86</v>
      </c>
    </row>
    <row r="792" spans="1:17" s="83" customFormat="1">
      <c r="A792" s="32"/>
      <c r="B792" s="82"/>
      <c r="C792" s="32" t="s">
        <v>515</v>
      </c>
      <c r="D792" s="110" t="s">
        <v>579</v>
      </c>
      <c r="E792" s="32" t="s">
        <v>573</v>
      </c>
      <c r="F792" s="46">
        <v>652</v>
      </c>
      <c r="G792" s="46" t="s">
        <v>580</v>
      </c>
      <c r="H792" s="34" t="s">
        <v>46</v>
      </c>
      <c r="I792" s="111">
        <v>40527</v>
      </c>
      <c r="J792" s="34" t="s">
        <v>37</v>
      </c>
      <c r="K792" s="113">
        <v>5500000</v>
      </c>
      <c r="L792" s="113">
        <v>118815291</v>
      </c>
      <c r="M792" s="113">
        <v>116564330</v>
      </c>
      <c r="N792" s="113">
        <v>2155585</v>
      </c>
      <c r="O792" s="114">
        <v>4.82E-2</v>
      </c>
      <c r="P792" s="70" t="s">
        <v>86</v>
      </c>
      <c r="Q792" s="32"/>
    </row>
    <row r="793" spans="1:17">
      <c r="C793" s="115" t="s">
        <v>517</v>
      </c>
      <c r="D793" s="60"/>
      <c r="E793" s="60"/>
      <c r="F793" s="60"/>
      <c r="G793" s="60"/>
      <c r="H793" s="60"/>
      <c r="I793" s="116"/>
      <c r="J793" s="63"/>
      <c r="K793" s="62"/>
      <c r="L793" s="62">
        <f>SUM(L787:L792)</f>
        <v>334675269</v>
      </c>
      <c r="M793" s="62">
        <f>SUM(M787:M792)</f>
        <v>327508229</v>
      </c>
      <c r="N793" s="62">
        <f>SUM(N787:N792)</f>
        <v>3574724</v>
      </c>
      <c r="O793" s="117" t="s">
        <v>86</v>
      </c>
      <c r="P793" s="70" t="s">
        <v>86</v>
      </c>
    </row>
    <row r="794" spans="1:17">
      <c r="C794" s="336" t="s">
        <v>581</v>
      </c>
      <c r="D794" s="336"/>
      <c r="E794" s="336"/>
      <c r="F794" s="336"/>
      <c r="G794" s="336"/>
      <c r="H794" s="336"/>
      <c r="I794" s="336"/>
      <c r="J794" s="336"/>
      <c r="K794" s="118" t="s">
        <v>86</v>
      </c>
      <c r="L794" s="118" t="s">
        <v>86</v>
      </c>
      <c r="M794" s="118" t="s">
        <v>86</v>
      </c>
      <c r="N794" s="118" t="s">
        <v>86</v>
      </c>
      <c r="O794" s="118" t="s">
        <v>86</v>
      </c>
      <c r="P794" s="70" t="s">
        <v>86</v>
      </c>
    </row>
    <row r="795" spans="1:17">
      <c r="D795" s="1"/>
      <c r="E795" s="1"/>
      <c r="G795" s="1"/>
      <c r="I795" s="90"/>
      <c r="J795" s="5"/>
      <c r="O795" s="91"/>
      <c r="P795" s="70" t="s">
        <v>86</v>
      </c>
    </row>
    <row r="796" spans="1:17">
      <c r="D796" s="1"/>
      <c r="E796" s="1"/>
      <c r="G796" s="1"/>
      <c r="I796" s="90"/>
      <c r="J796" s="5"/>
      <c r="O796" s="91"/>
      <c r="P796" s="70" t="s">
        <v>86</v>
      </c>
    </row>
    <row r="797" spans="1:17">
      <c r="D797" s="1"/>
      <c r="E797" s="1"/>
      <c r="G797" s="1"/>
      <c r="I797" s="90"/>
      <c r="J797" s="5"/>
      <c r="O797" s="91"/>
      <c r="P797" s="70" t="s">
        <v>86</v>
      </c>
      <c r="Q797" s="84"/>
    </row>
    <row r="798" spans="1:17">
      <c r="C798" s="92" t="s">
        <v>582</v>
      </c>
      <c r="E798" s="1"/>
      <c r="G798" s="1"/>
      <c r="I798" s="90"/>
      <c r="J798" s="5"/>
      <c r="O798" s="91"/>
      <c r="P798" s="70" t="s">
        <v>86</v>
      </c>
    </row>
    <row r="799" spans="1:17">
      <c r="C799" s="3" t="s">
        <v>2</v>
      </c>
      <c r="E799" s="1"/>
      <c r="G799" s="1"/>
      <c r="L799" s="70" t="s">
        <v>86</v>
      </c>
      <c r="M799" s="70" t="s">
        <v>86</v>
      </c>
      <c r="N799" s="70" t="s">
        <v>86</v>
      </c>
      <c r="O799" s="70" t="s">
        <v>86</v>
      </c>
      <c r="P799" s="70" t="s">
        <v>86</v>
      </c>
    </row>
    <row r="800" spans="1:17">
      <c r="C800" s="119" t="s">
        <v>583</v>
      </c>
      <c r="E800" s="1"/>
      <c r="G800" s="1"/>
      <c r="L800" s="70" t="s">
        <v>86</v>
      </c>
      <c r="M800" s="70" t="s">
        <v>86</v>
      </c>
      <c r="N800" s="70" t="s">
        <v>86</v>
      </c>
      <c r="O800" s="70" t="s">
        <v>86</v>
      </c>
      <c r="P800" s="70" t="s">
        <v>86</v>
      </c>
    </row>
    <row r="801" spans="3:17">
      <c r="C801" s="11"/>
      <c r="D801" s="4"/>
      <c r="E801" s="11"/>
      <c r="F801" s="11"/>
      <c r="G801" s="11"/>
      <c r="H801" s="11"/>
      <c r="L801" s="70" t="s">
        <v>86</v>
      </c>
      <c r="M801" s="70" t="s">
        <v>86</v>
      </c>
      <c r="N801" s="70" t="s">
        <v>86</v>
      </c>
      <c r="O801" s="70" t="s">
        <v>86</v>
      </c>
      <c r="P801" s="70" t="s">
        <v>86</v>
      </c>
    </row>
    <row r="802" spans="3:17">
      <c r="C802" s="94"/>
      <c r="D802" s="95"/>
      <c r="E802" s="120"/>
      <c r="F802" s="120" t="s">
        <v>584</v>
      </c>
      <c r="G802" s="95"/>
      <c r="H802" s="98" t="s">
        <v>585</v>
      </c>
      <c r="I802" s="84"/>
      <c r="J802" s="84"/>
      <c r="K802" s="84"/>
      <c r="L802" s="70" t="s">
        <v>86</v>
      </c>
      <c r="M802" s="70" t="s">
        <v>86</v>
      </c>
      <c r="N802" s="70" t="s">
        <v>86</v>
      </c>
      <c r="O802" s="70" t="s">
        <v>86</v>
      </c>
      <c r="P802" s="70" t="s">
        <v>86</v>
      </c>
      <c r="Q802" s="84"/>
    </row>
    <row r="803" spans="3:17">
      <c r="C803" s="99" t="s">
        <v>5</v>
      </c>
      <c r="D803" s="100" t="s">
        <v>6</v>
      </c>
      <c r="E803" s="18"/>
      <c r="F803" s="100" t="s">
        <v>586</v>
      </c>
      <c r="G803" s="100" t="s">
        <v>587</v>
      </c>
      <c r="H803" s="102" t="s">
        <v>588</v>
      </c>
      <c r="I803" s="86"/>
      <c r="K803" s="7"/>
      <c r="L803" s="70" t="s">
        <v>86</v>
      </c>
      <c r="M803" s="70" t="s">
        <v>86</v>
      </c>
      <c r="N803" s="70" t="s">
        <v>86</v>
      </c>
      <c r="O803" s="70" t="s">
        <v>86</v>
      </c>
      <c r="P803" s="70" t="s">
        <v>86</v>
      </c>
    </row>
    <row r="804" spans="3:17">
      <c r="C804" s="99" t="s">
        <v>562</v>
      </c>
      <c r="D804" s="100" t="s">
        <v>589</v>
      </c>
      <c r="E804" s="100" t="s">
        <v>8</v>
      </c>
      <c r="F804" s="100" t="s">
        <v>590</v>
      </c>
      <c r="G804" s="100" t="s">
        <v>591</v>
      </c>
      <c r="H804" s="102" t="s">
        <v>592</v>
      </c>
      <c r="I804" s="86"/>
      <c r="K804" s="7"/>
      <c r="L804" s="70" t="s">
        <v>86</v>
      </c>
      <c r="M804" s="70" t="s">
        <v>86</v>
      </c>
      <c r="N804" s="70" t="s">
        <v>86</v>
      </c>
      <c r="O804" s="70" t="s">
        <v>86</v>
      </c>
      <c r="P804" s="70" t="s">
        <v>86</v>
      </c>
    </row>
    <row r="805" spans="3:17">
      <c r="C805" s="105"/>
      <c r="D805" s="106"/>
      <c r="E805" s="28"/>
      <c r="F805" s="106" t="s">
        <v>34</v>
      </c>
      <c r="G805" s="106" t="s">
        <v>34</v>
      </c>
      <c r="H805" s="121" t="s">
        <v>34</v>
      </c>
      <c r="I805" s="86"/>
      <c r="K805" s="7"/>
      <c r="L805" s="70" t="s">
        <v>86</v>
      </c>
      <c r="M805" s="70" t="s">
        <v>86</v>
      </c>
      <c r="N805" s="70" t="s">
        <v>86</v>
      </c>
      <c r="O805" s="70" t="s">
        <v>86</v>
      </c>
      <c r="P805" s="70" t="s">
        <v>86</v>
      </c>
    </row>
    <row r="806" spans="3:17">
      <c r="C806" s="11"/>
      <c r="D806" s="4"/>
      <c r="E806" s="11"/>
      <c r="F806" s="11"/>
      <c r="G806" s="11"/>
      <c r="H806" s="11"/>
      <c r="I806" s="86"/>
      <c r="K806" s="7"/>
      <c r="L806" s="70" t="s">
        <v>86</v>
      </c>
      <c r="M806" s="70" t="s">
        <v>86</v>
      </c>
      <c r="N806" s="70" t="s">
        <v>86</v>
      </c>
      <c r="O806" s="70" t="s">
        <v>86</v>
      </c>
      <c r="P806" s="70" t="s">
        <v>86</v>
      </c>
    </row>
    <row r="807" spans="3:17">
      <c r="C807" s="53" t="s">
        <v>593</v>
      </c>
      <c r="D807" s="36">
        <v>190</v>
      </c>
      <c r="E807" s="36" t="s">
        <v>53</v>
      </c>
      <c r="F807" s="122">
        <v>312393</v>
      </c>
      <c r="G807" s="122">
        <v>689513</v>
      </c>
      <c r="H807" s="113"/>
      <c r="I807" s="86"/>
      <c r="K807" s="7"/>
      <c r="L807" s="70" t="s">
        <v>86</v>
      </c>
      <c r="M807" s="70" t="s">
        <v>86</v>
      </c>
      <c r="N807" s="70" t="s">
        <v>86</v>
      </c>
      <c r="O807" s="70" t="s">
        <v>86</v>
      </c>
      <c r="P807" s="70" t="s">
        <v>86</v>
      </c>
    </row>
    <row r="808" spans="3:17">
      <c r="C808" s="45" t="s">
        <v>593</v>
      </c>
      <c r="D808" s="34">
        <v>212</v>
      </c>
      <c r="E808" s="34" t="s">
        <v>64</v>
      </c>
      <c r="F808" s="122"/>
      <c r="G808" s="122">
        <v>215875</v>
      </c>
      <c r="H808" s="113"/>
      <c r="K808" s="7"/>
      <c r="L808" s="70" t="s">
        <v>86</v>
      </c>
      <c r="M808" s="70" t="s">
        <v>86</v>
      </c>
      <c r="N808" s="70" t="s">
        <v>86</v>
      </c>
      <c r="O808" s="70" t="s">
        <v>86</v>
      </c>
      <c r="P808" s="70" t="s">
        <v>86</v>
      </c>
    </row>
    <row r="809" spans="3:17">
      <c r="C809" s="45" t="s">
        <v>594</v>
      </c>
      <c r="D809" s="34">
        <v>257</v>
      </c>
      <c r="E809" s="34" t="s">
        <v>46</v>
      </c>
      <c r="F809" s="122"/>
      <c r="G809" s="122">
        <v>2490170</v>
      </c>
      <c r="H809" s="113"/>
      <c r="I809" s="86"/>
      <c r="K809" s="7"/>
      <c r="L809" s="70" t="s">
        <v>86</v>
      </c>
      <c r="M809" s="70" t="s">
        <v>86</v>
      </c>
      <c r="N809" s="70" t="s">
        <v>86</v>
      </c>
      <c r="O809" s="70" t="s">
        <v>86</v>
      </c>
      <c r="P809" s="70" t="s">
        <v>86</v>
      </c>
    </row>
    <row r="810" spans="3:17">
      <c r="C810" s="45" t="s">
        <v>595</v>
      </c>
      <c r="D810" s="36">
        <v>264</v>
      </c>
      <c r="E810" s="34" t="s">
        <v>51</v>
      </c>
      <c r="F810" s="122">
        <v>322155</v>
      </c>
      <c r="G810" s="122">
        <v>924628</v>
      </c>
      <c r="H810" s="113"/>
      <c r="I810" s="86"/>
      <c r="K810" s="7"/>
      <c r="L810" s="70" t="s">
        <v>86</v>
      </c>
      <c r="M810" s="70" t="s">
        <v>86</v>
      </c>
      <c r="N810" s="70" t="s">
        <v>86</v>
      </c>
      <c r="O810" s="70" t="s">
        <v>86</v>
      </c>
      <c r="P810" s="70" t="s">
        <v>86</v>
      </c>
    </row>
    <row r="811" spans="3:17">
      <c r="C811" s="45" t="s">
        <v>596</v>
      </c>
      <c r="D811" s="34">
        <v>287</v>
      </c>
      <c r="E811" s="34" t="s">
        <v>134</v>
      </c>
      <c r="F811" s="122">
        <v>2972418</v>
      </c>
      <c r="G811" s="122">
        <v>1389189</v>
      </c>
      <c r="H811" s="113"/>
      <c r="I811" s="86"/>
      <c r="K811" s="7"/>
      <c r="L811" s="70" t="s">
        <v>86</v>
      </c>
      <c r="M811" s="70" t="s">
        <v>86</v>
      </c>
      <c r="N811" s="70" t="s">
        <v>86</v>
      </c>
      <c r="O811" s="70" t="s">
        <v>86</v>
      </c>
      <c r="P811" s="70" t="s">
        <v>86</v>
      </c>
    </row>
    <row r="812" spans="3:17">
      <c r="C812" s="45" t="s">
        <v>596</v>
      </c>
      <c r="D812" s="34">
        <v>287</v>
      </c>
      <c r="E812" s="34" t="s">
        <v>135</v>
      </c>
      <c r="F812" s="122">
        <v>743105</v>
      </c>
      <c r="G812" s="122">
        <v>347297</v>
      </c>
      <c r="H812" s="113"/>
      <c r="I812" s="86"/>
      <c r="K812" s="7"/>
      <c r="L812" s="70" t="s">
        <v>86</v>
      </c>
      <c r="M812" s="70" t="s">
        <v>86</v>
      </c>
      <c r="N812" s="70" t="s">
        <v>86</v>
      </c>
      <c r="O812" s="70" t="s">
        <v>86</v>
      </c>
      <c r="P812" s="70" t="s">
        <v>86</v>
      </c>
    </row>
    <row r="813" spans="3:17">
      <c r="C813" s="45" t="s">
        <v>596</v>
      </c>
      <c r="D813" s="34">
        <v>287</v>
      </c>
      <c r="E813" s="34" t="s">
        <v>136</v>
      </c>
      <c r="F813" s="122">
        <v>270066</v>
      </c>
      <c r="G813" s="122">
        <v>542575</v>
      </c>
      <c r="H813" s="113"/>
      <c r="I813" s="86"/>
      <c r="K813" s="7"/>
      <c r="L813" s="70" t="s">
        <v>86</v>
      </c>
      <c r="M813" s="70" t="s">
        <v>86</v>
      </c>
      <c r="N813" s="70" t="s">
        <v>86</v>
      </c>
      <c r="O813" s="70" t="s">
        <v>86</v>
      </c>
      <c r="P813" s="70" t="s">
        <v>86</v>
      </c>
    </row>
    <row r="814" spans="3:17">
      <c r="C814" s="45" t="s">
        <v>596</v>
      </c>
      <c r="D814" s="34">
        <v>287</v>
      </c>
      <c r="E814" s="34" t="s">
        <v>137</v>
      </c>
      <c r="F814" s="122">
        <v>68213</v>
      </c>
      <c r="G814" s="122">
        <v>137042</v>
      </c>
      <c r="H814" s="113"/>
      <c r="I814" s="86"/>
      <c r="K814" s="7"/>
      <c r="L814" s="70" t="s">
        <v>86</v>
      </c>
      <c r="M814" s="70" t="s">
        <v>86</v>
      </c>
      <c r="N814" s="70" t="s">
        <v>86</v>
      </c>
      <c r="O814" s="70" t="s">
        <v>86</v>
      </c>
      <c r="P814" s="70" t="s">
        <v>86</v>
      </c>
    </row>
    <row r="815" spans="3:17">
      <c r="C815" s="45" t="s">
        <v>597</v>
      </c>
      <c r="D815" s="34">
        <v>291</v>
      </c>
      <c r="E815" s="34" t="s">
        <v>71</v>
      </c>
      <c r="F815" s="122">
        <v>220452</v>
      </c>
      <c r="G815" s="122">
        <v>491264</v>
      </c>
      <c r="H815" s="113"/>
      <c r="I815" s="86"/>
      <c r="K815" s="7"/>
      <c r="L815" s="70" t="s">
        <v>86</v>
      </c>
      <c r="M815" s="70" t="s">
        <v>86</v>
      </c>
      <c r="N815" s="70" t="s">
        <v>86</v>
      </c>
      <c r="O815" s="70" t="s">
        <v>86</v>
      </c>
      <c r="P815" s="70" t="s">
        <v>86</v>
      </c>
    </row>
    <row r="816" spans="3:17">
      <c r="C816" s="45" t="s">
        <v>597</v>
      </c>
      <c r="D816" s="34">
        <v>291</v>
      </c>
      <c r="E816" s="34" t="s">
        <v>72</v>
      </c>
      <c r="F816" s="122">
        <v>658383</v>
      </c>
      <c r="G816" s="122">
        <v>1467166</v>
      </c>
      <c r="H816" s="113"/>
      <c r="I816" s="86"/>
      <c r="K816" s="7"/>
      <c r="L816" s="70" t="s">
        <v>86</v>
      </c>
      <c r="M816" s="70" t="s">
        <v>86</v>
      </c>
      <c r="N816" s="70" t="s">
        <v>86</v>
      </c>
      <c r="O816" s="70" t="s">
        <v>86</v>
      </c>
      <c r="P816" s="70" t="s">
        <v>86</v>
      </c>
    </row>
    <row r="817" spans="3:16">
      <c r="C817" s="45" t="s">
        <v>598</v>
      </c>
      <c r="D817" s="34">
        <v>297</v>
      </c>
      <c r="E817" s="34" t="s">
        <v>92</v>
      </c>
      <c r="F817" s="122"/>
      <c r="G817" s="122">
        <v>2329799</v>
      </c>
      <c r="H817" s="113"/>
      <c r="I817" s="86"/>
      <c r="K817" s="7"/>
      <c r="L817" s="70" t="s">
        <v>86</v>
      </c>
      <c r="M817" s="70" t="s">
        <v>86</v>
      </c>
      <c r="N817" s="70" t="s">
        <v>86</v>
      </c>
      <c r="O817" s="70" t="s">
        <v>86</v>
      </c>
      <c r="P817" s="70" t="s">
        <v>86</v>
      </c>
    </row>
    <row r="818" spans="3:16">
      <c r="C818" s="32" t="s">
        <v>155</v>
      </c>
      <c r="D818" s="34" t="s">
        <v>599</v>
      </c>
      <c r="E818" s="34" t="s">
        <v>90</v>
      </c>
      <c r="F818" s="122"/>
      <c r="G818" s="122">
        <v>4707853</v>
      </c>
      <c r="H818" s="113"/>
      <c r="I818" s="86"/>
      <c r="K818" s="7"/>
      <c r="L818" s="87"/>
      <c r="M818" s="87"/>
      <c r="N818" s="87"/>
      <c r="O818" s="87"/>
      <c r="P818" s="87"/>
    </row>
    <row r="819" spans="3:16">
      <c r="C819" s="45" t="s">
        <v>600</v>
      </c>
      <c r="D819" s="46">
        <v>339</v>
      </c>
      <c r="E819" s="46" t="s">
        <v>63</v>
      </c>
      <c r="F819" s="122"/>
      <c r="G819" s="122">
        <v>2329799</v>
      </c>
      <c r="H819" s="113"/>
      <c r="I819" s="86"/>
      <c r="K819" s="7"/>
      <c r="L819" s="87"/>
      <c r="M819" s="87"/>
      <c r="N819" s="87"/>
      <c r="O819" s="87"/>
      <c r="P819" s="87"/>
    </row>
    <row r="820" spans="3:16">
      <c r="C820" s="53" t="s">
        <v>593</v>
      </c>
      <c r="D820" s="46">
        <v>366</v>
      </c>
      <c r="E820" s="34" t="s">
        <v>201</v>
      </c>
      <c r="F820" s="122"/>
      <c r="G820" s="122">
        <v>1448670</v>
      </c>
      <c r="H820" s="113"/>
      <c r="K820" s="7"/>
    </row>
    <row r="821" spans="3:16">
      <c r="C821" s="45" t="s">
        <v>598</v>
      </c>
      <c r="D821" s="46">
        <v>371</v>
      </c>
      <c r="E821" s="34" t="s">
        <v>51</v>
      </c>
      <c r="F821" s="122"/>
      <c r="G821" s="122">
        <v>1106655</v>
      </c>
      <c r="H821" s="113"/>
      <c r="I821" s="86"/>
      <c r="K821" s="7"/>
      <c r="L821" s="87"/>
      <c r="M821" s="87"/>
      <c r="N821" s="87"/>
      <c r="O821" s="87"/>
      <c r="P821" s="87"/>
    </row>
    <row r="822" spans="3:16">
      <c r="C822" s="45" t="s">
        <v>207</v>
      </c>
      <c r="D822" s="46" t="s">
        <v>601</v>
      </c>
      <c r="E822" s="34" t="s">
        <v>56</v>
      </c>
      <c r="F822" s="122">
        <v>5771946</v>
      </c>
      <c r="G822" s="122">
        <v>438183</v>
      </c>
      <c r="H822" s="113"/>
      <c r="I822" s="86"/>
      <c r="K822" s="7"/>
      <c r="L822" s="87"/>
      <c r="M822" s="87"/>
      <c r="N822" s="87"/>
      <c r="O822" s="87"/>
      <c r="P822" s="87"/>
    </row>
    <row r="823" spans="3:16">
      <c r="C823" s="45" t="s">
        <v>120</v>
      </c>
      <c r="D823" s="46" t="s">
        <v>602</v>
      </c>
      <c r="E823" s="34" t="s">
        <v>56</v>
      </c>
      <c r="F823" s="122">
        <v>1002265</v>
      </c>
      <c r="G823" s="122">
        <v>22303</v>
      </c>
      <c r="H823" s="113"/>
      <c r="I823" s="86"/>
      <c r="K823" s="7"/>
      <c r="L823" s="87"/>
      <c r="M823" s="87"/>
      <c r="N823" s="87"/>
      <c r="O823" s="87"/>
      <c r="P823" s="87"/>
    </row>
    <row r="824" spans="3:16">
      <c r="C824" s="45" t="s">
        <v>120</v>
      </c>
      <c r="D824" s="46" t="s">
        <v>603</v>
      </c>
      <c r="E824" s="34" t="s">
        <v>51</v>
      </c>
      <c r="F824" s="122">
        <v>582947</v>
      </c>
      <c r="G824" s="122">
        <v>446273</v>
      </c>
      <c r="H824" s="113"/>
      <c r="I824" s="86"/>
      <c r="K824" s="7"/>
      <c r="L824" s="87"/>
      <c r="M824" s="87"/>
      <c r="N824" s="87"/>
      <c r="O824" s="87"/>
      <c r="P824" s="87"/>
    </row>
    <row r="825" spans="3:16">
      <c r="C825" s="45" t="s">
        <v>593</v>
      </c>
      <c r="D825" s="46">
        <v>406</v>
      </c>
      <c r="E825" s="34" t="s">
        <v>239</v>
      </c>
      <c r="F825" s="122"/>
      <c r="G825" s="122">
        <v>1929640</v>
      </c>
      <c r="H825" s="113"/>
      <c r="I825" s="86"/>
      <c r="K825" s="7"/>
      <c r="L825" s="87"/>
      <c r="M825" s="87"/>
      <c r="N825" s="87"/>
      <c r="O825" s="87"/>
      <c r="P825" s="87"/>
    </row>
    <row r="826" spans="3:16">
      <c r="C826" s="32" t="s">
        <v>248</v>
      </c>
      <c r="D826" s="46" t="s">
        <v>604</v>
      </c>
      <c r="E826" s="34" t="s">
        <v>46</v>
      </c>
      <c r="F826" s="122">
        <v>805387.875</v>
      </c>
      <c r="G826" s="122">
        <v>445695.20699999999</v>
      </c>
      <c r="H826" s="113"/>
      <c r="I826" s="86"/>
      <c r="K826" s="7"/>
    </row>
    <row r="827" spans="3:16">
      <c r="C827" s="45" t="s">
        <v>605</v>
      </c>
      <c r="D827" s="46" t="s">
        <v>606</v>
      </c>
      <c r="E827" s="34" t="s">
        <v>46</v>
      </c>
      <c r="F827" s="122"/>
      <c r="G827" s="122">
        <v>839956</v>
      </c>
      <c r="H827" s="113"/>
      <c r="I827" s="86"/>
      <c r="K827" s="7"/>
      <c r="L827" s="87"/>
      <c r="M827" s="87"/>
      <c r="N827" s="87"/>
      <c r="O827" s="87"/>
      <c r="P827" s="87"/>
    </row>
    <row r="828" spans="3:16">
      <c r="C828" s="45" t="s">
        <v>605</v>
      </c>
      <c r="D828" s="46" t="s">
        <v>606</v>
      </c>
      <c r="E828" s="34" t="s">
        <v>90</v>
      </c>
      <c r="F828" s="122"/>
      <c r="G828" s="122">
        <v>878732</v>
      </c>
      <c r="H828" s="113"/>
      <c r="I828" s="86"/>
      <c r="K828" s="7"/>
      <c r="L828" s="87"/>
      <c r="M828" s="87"/>
      <c r="N828" s="87"/>
      <c r="O828" s="87"/>
      <c r="P828" s="87"/>
    </row>
    <row r="829" spans="3:16">
      <c r="C829" s="45" t="s">
        <v>605</v>
      </c>
      <c r="D829" s="46" t="s">
        <v>607</v>
      </c>
      <c r="E829" s="34" t="s">
        <v>92</v>
      </c>
      <c r="F829" s="122"/>
      <c r="G829" s="122">
        <v>766343</v>
      </c>
      <c r="H829" s="113"/>
      <c r="I829" s="86"/>
      <c r="K829" s="7"/>
      <c r="L829" s="87"/>
      <c r="M829" s="87"/>
      <c r="N829" s="87"/>
      <c r="O829" s="87"/>
      <c r="P829" s="87"/>
    </row>
    <row r="830" spans="3:16">
      <c r="C830" s="45" t="s">
        <v>608</v>
      </c>
      <c r="D830" s="46">
        <v>459</v>
      </c>
      <c r="E830" s="34" t="s">
        <v>292</v>
      </c>
      <c r="F830" s="122"/>
      <c r="G830" s="122">
        <v>1121779</v>
      </c>
      <c r="H830" s="113"/>
      <c r="I830" s="86"/>
      <c r="K830" s="7"/>
      <c r="L830" s="87"/>
      <c r="M830" s="87"/>
      <c r="N830" s="87"/>
      <c r="O830" s="87"/>
      <c r="P830" s="87"/>
    </row>
    <row r="831" spans="3:16">
      <c r="C831" s="45" t="s">
        <v>327</v>
      </c>
      <c r="D831" s="46" t="s">
        <v>609</v>
      </c>
      <c r="E831" s="34" t="s">
        <v>51</v>
      </c>
      <c r="F831" s="122">
        <v>1000000</v>
      </c>
      <c r="G831" s="122">
        <v>515508</v>
      </c>
      <c r="H831" s="113"/>
      <c r="I831" s="86"/>
      <c r="K831" s="7"/>
      <c r="L831" s="87"/>
      <c r="M831" s="87"/>
      <c r="N831" s="87"/>
      <c r="O831" s="87"/>
      <c r="P831" s="87"/>
    </row>
    <row r="832" spans="3:16">
      <c r="C832" s="45" t="s">
        <v>596</v>
      </c>
      <c r="D832" s="46">
        <v>464</v>
      </c>
      <c r="E832" s="34" t="s">
        <v>157</v>
      </c>
      <c r="F832" s="122"/>
      <c r="G832" s="122">
        <v>107385</v>
      </c>
      <c r="H832" s="113"/>
      <c r="I832" s="86"/>
      <c r="K832" s="7"/>
    </row>
    <row r="833" spans="3:17">
      <c r="C833" s="45" t="s">
        <v>596</v>
      </c>
      <c r="D833" s="46">
        <v>464</v>
      </c>
      <c r="E833" s="34" t="s">
        <v>159</v>
      </c>
      <c r="F833" s="122"/>
      <c r="G833" s="122">
        <v>11</v>
      </c>
      <c r="H833" s="113"/>
      <c r="I833" s="86"/>
      <c r="K833" s="7"/>
      <c r="L833" s="87"/>
      <c r="M833" s="87"/>
      <c r="N833" s="87"/>
      <c r="O833" s="87"/>
      <c r="P833" s="87"/>
    </row>
    <row r="834" spans="3:17">
      <c r="C834" s="45" t="s">
        <v>434</v>
      </c>
      <c r="D834" s="46" t="s">
        <v>610</v>
      </c>
      <c r="E834" s="34" t="s">
        <v>51</v>
      </c>
      <c r="F834" s="122"/>
      <c r="G834" s="122">
        <v>1806560</v>
      </c>
      <c r="H834" s="113"/>
      <c r="I834" s="86"/>
      <c r="K834" s="7"/>
      <c r="L834" s="87"/>
      <c r="M834" s="87"/>
      <c r="N834" s="87"/>
      <c r="O834" s="87"/>
      <c r="P834" s="87"/>
    </row>
    <row r="835" spans="3:17">
      <c r="C835" s="45" t="s">
        <v>611</v>
      </c>
      <c r="D835" s="46" t="s">
        <v>612</v>
      </c>
      <c r="E835" s="34" t="s">
        <v>56</v>
      </c>
      <c r="F835" s="122"/>
      <c r="G835" s="122">
        <v>1074518</v>
      </c>
      <c r="H835" s="113"/>
      <c r="I835" s="86"/>
      <c r="K835" s="7"/>
      <c r="L835" s="87"/>
      <c r="M835" s="87"/>
      <c r="N835" s="87"/>
      <c r="O835" s="87"/>
      <c r="P835" s="87"/>
    </row>
    <row r="836" spans="3:17">
      <c r="C836" s="45" t="s">
        <v>321</v>
      </c>
      <c r="D836" s="46" t="s">
        <v>613</v>
      </c>
      <c r="E836" s="34" t="s">
        <v>46</v>
      </c>
      <c r="F836" s="122"/>
      <c r="G836" s="122">
        <v>1948380</v>
      </c>
      <c r="H836" s="113"/>
      <c r="I836" s="86"/>
      <c r="K836" s="7"/>
      <c r="L836" s="87"/>
      <c r="M836" s="87"/>
      <c r="N836" s="87"/>
      <c r="O836" s="87"/>
      <c r="P836" s="87"/>
      <c r="Q836" s="84"/>
    </row>
    <row r="837" spans="3:17">
      <c r="C837" s="45" t="s">
        <v>597</v>
      </c>
      <c r="D837" s="46">
        <v>489</v>
      </c>
      <c r="E837" s="34" t="s">
        <v>104</v>
      </c>
      <c r="F837" s="122">
        <v>224376</v>
      </c>
      <c r="G837" s="122">
        <v>425259</v>
      </c>
      <c r="H837" s="113"/>
      <c r="I837" s="86"/>
      <c r="K837" s="7"/>
    </row>
    <row r="838" spans="3:17">
      <c r="C838" s="45" t="s">
        <v>597</v>
      </c>
      <c r="D838" s="46">
        <v>489</v>
      </c>
      <c r="E838" s="34" t="s">
        <v>105</v>
      </c>
      <c r="F838" s="122">
        <v>37</v>
      </c>
      <c r="G838" s="122">
        <v>71</v>
      </c>
      <c r="H838" s="113"/>
      <c r="I838" s="86"/>
      <c r="K838" s="7"/>
      <c r="L838" s="87"/>
      <c r="M838" s="87"/>
      <c r="N838" s="87"/>
      <c r="O838" s="87"/>
      <c r="P838" s="87"/>
    </row>
    <row r="839" spans="3:17">
      <c r="C839" s="45" t="s">
        <v>346</v>
      </c>
      <c r="D839" s="46" t="s">
        <v>614</v>
      </c>
      <c r="E839" s="34" t="s">
        <v>59</v>
      </c>
      <c r="F839" s="122"/>
      <c r="G839" s="122">
        <v>456689</v>
      </c>
      <c r="H839" s="113"/>
      <c r="I839" s="86"/>
      <c r="K839" s="7"/>
      <c r="L839" s="87"/>
      <c r="M839" s="87"/>
      <c r="N839" s="87"/>
      <c r="O839" s="87"/>
      <c r="P839" s="87"/>
    </row>
    <row r="840" spans="3:17">
      <c r="C840" s="45" t="s">
        <v>346</v>
      </c>
      <c r="D840" s="46" t="s">
        <v>614</v>
      </c>
      <c r="E840" s="34" t="s">
        <v>60</v>
      </c>
      <c r="F840" s="122"/>
      <c r="G840" s="122">
        <v>1421266</v>
      </c>
      <c r="H840" s="113"/>
      <c r="I840" s="86"/>
      <c r="K840" s="7"/>
      <c r="L840" s="87"/>
      <c r="M840" s="87"/>
      <c r="N840" s="87"/>
      <c r="O840" s="87"/>
      <c r="P840" s="87"/>
    </row>
    <row r="841" spans="3:17">
      <c r="C841" s="32" t="s">
        <v>615</v>
      </c>
      <c r="D841" s="46" t="s">
        <v>616</v>
      </c>
      <c r="E841" s="34" t="s">
        <v>51</v>
      </c>
      <c r="F841" s="122"/>
      <c r="G841" s="122">
        <v>1106905</v>
      </c>
      <c r="H841" s="113"/>
      <c r="I841" s="86"/>
      <c r="K841" s="7"/>
      <c r="L841" s="87"/>
      <c r="M841" s="87"/>
      <c r="N841" s="87"/>
      <c r="O841" s="87"/>
      <c r="P841" s="87"/>
    </row>
    <row r="842" spans="3:17">
      <c r="C842" s="53" t="s">
        <v>617</v>
      </c>
      <c r="D842" s="46" t="s">
        <v>618</v>
      </c>
      <c r="E842" s="34" t="s">
        <v>64</v>
      </c>
      <c r="F842" s="122"/>
      <c r="G842" s="122">
        <v>252076</v>
      </c>
      <c r="H842" s="113"/>
    </row>
    <row r="843" spans="3:17">
      <c r="C843" s="45" t="s">
        <v>402</v>
      </c>
      <c r="D843" s="46" t="s">
        <v>619</v>
      </c>
      <c r="E843" s="34" t="s">
        <v>46</v>
      </c>
      <c r="F843" s="122"/>
      <c r="G843" s="122">
        <v>338229</v>
      </c>
      <c r="H843" s="113"/>
      <c r="I843" s="86"/>
      <c r="K843" s="7"/>
      <c r="L843" s="87"/>
      <c r="M843" s="87"/>
      <c r="N843" s="87"/>
      <c r="O843" s="87"/>
      <c r="P843" s="87"/>
    </row>
    <row r="844" spans="3:17">
      <c r="C844" s="45" t="s">
        <v>620</v>
      </c>
      <c r="D844" s="46" t="s">
        <v>621</v>
      </c>
      <c r="E844" s="34" t="s">
        <v>56</v>
      </c>
      <c r="F844" s="122"/>
      <c r="G844" s="122">
        <v>1998135</v>
      </c>
      <c r="H844" s="113"/>
      <c r="I844" s="86"/>
      <c r="K844" s="7"/>
      <c r="L844" s="87"/>
      <c r="M844" s="87"/>
      <c r="N844" s="87"/>
      <c r="O844" s="87"/>
      <c r="P844" s="87"/>
    </row>
    <row r="845" spans="3:17">
      <c r="C845" s="32" t="s">
        <v>207</v>
      </c>
      <c r="D845" s="46" t="s">
        <v>622</v>
      </c>
      <c r="E845" s="34" t="s">
        <v>75</v>
      </c>
      <c r="F845" s="122"/>
      <c r="G845" s="122">
        <v>262567</v>
      </c>
      <c r="H845" s="113"/>
      <c r="I845" s="86"/>
      <c r="K845" s="7"/>
      <c r="L845" s="87"/>
      <c r="M845" s="87"/>
      <c r="N845" s="87"/>
      <c r="O845" s="87"/>
      <c r="P845" s="87"/>
    </row>
    <row r="846" spans="3:17">
      <c r="C846" s="32" t="s">
        <v>207</v>
      </c>
      <c r="D846" s="46" t="s">
        <v>623</v>
      </c>
      <c r="E846" s="34" t="s">
        <v>132</v>
      </c>
      <c r="F846" s="122"/>
      <c r="G846" s="122">
        <v>1039788</v>
      </c>
      <c r="H846" s="113"/>
      <c r="I846" s="86"/>
      <c r="K846" s="7"/>
      <c r="L846" s="87"/>
      <c r="M846" s="87"/>
      <c r="N846" s="87"/>
      <c r="O846" s="87"/>
      <c r="P846" s="87"/>
    </row>
    <row r="847" spans="3:17">
      <c r="C847" s="32" t="s">
        <v>284</v>
      </c>
      <c r="D847" s="46" t="s">
        <v>624</v>
      </c>
      <c r="E847" s="34" t="s">
        <v>53</v>
      </c>
      <c r="F847" s="122"/>
      <c r="G847" s="122">
        <v>722568</v>
      </c>
      <c r="H847" s="113"/>
      <c r="I847" s="86"/>
      <c r="K847" s="7"/>
    </row>
    <row r="848" spans="3:17">
      <c r="C848" s="32" t="s">
        <v>284</v>
      </c>
      <c r="D848" s="46" t="s">
        <v>625</v>
      </c>
      <c r="E848" s="34" t="s">
        <v>59</v>
      </c>
      <c r="F848" s="122"/>
      <c r="G848" s="122">
        <v>2079575.9240000001</v>
      </c>
      <c r="H848" s="113"/>
      <c r="I848" s="86"/>
      <c r="K848" s="7"/>
      <c r="L848" s="87"/>
      <c r="M848" s="87"/>
      <c r="N848" s="87"/>
      <c r="O848" s="87"/>
      <c r="P848" s="87"/>
    </row>
    <row r="849" spans="3:16">
      <c r="C849" s="32" t="s">
        <v>626</v>
      </c>
      <c r="D849" s="46" t="s">
        <v>627</v>
      </c>
      <c r="E849" s="34" t="s">
        <v>46</v>
      </c>
      <c r="F849" s="122"/>
      <c r="G849" s="122">
        <v>883808</v>
      </c>
      <c r="H849" s="113"/>
      <c r="I849" s="86"/>
      <c r="K849" s="7"/>
      <c r="L849" s="87"/>
      <c r="M849" s="87"/>
      <c r="N849" s="87"/>
      <c r="O849" s="87"/>
      <c r="P849" s="87"/>
    </row>
    <row r="850" spans="3:16">
      <c r="C850" s="32" t="s">
        <v>451</v>
      </c>
      <c r="D850" s="46" t="s">
        <v>628</v>
      </c>
      <c r="E850" s="34" t="s">
        <v>63</v>
      </c>
      <c r="F850" s="122"/>
      <c r="G850" s="122">
        <v>724104</v>
      </c>
      <c r="H850" s="113"/>
      <c r="I850" s="86"/>
      <c r="K850" s="7"/>
      <c r="L850" s="87"/>
      <c r="M850" s="87"/>
      <c r="N850" s="87"/>
      <c r="O850" s="87"/>
      <c r="P850" s="87"/>
    </row>
    <row r="851" spans="3:16">
      <c r="C851" s="32" t="s">
        <v>315</v>
      </c>
      <c r="D851" s="46" t="s">
        <v>629</v>
      </c>
      <c r="E851" s="34" t="s">
        <v>56</v>
      </c>
      <c r="F851" s="122"/>
      <c r="G851" s="122">
        <v>1368792</v>
      </c>
      <c r="H851" s="113"/>
      <c r="I851" s="86"/>
      <c r="K851" s="7"/>
      <c r="L851" s="87"/>
      <c r="M851" s="87"/>
      <c r="N851" s="87"/>
      <c r="O851" s="87"/>
      <c r="P851" s="87"/>
    </row>
    <row r="852" spans="3:16">
      <c r="C852" s="32" t="s">
        <v>315</v>
      </c>
      <c r="D852" s="46" t="s">
        <v>629</v>
      </c>
      <c r="E852" s="34" t="s">
        <v>51</v>
      </c>
      <c r="F852" s="122"/>
      <c r="G852" s="122">
        <v>944328</v>
      </c>
      <c r="H852" s="113"/>
      <c r="I852" s="86"/>
    </row>
    <row r="853" spans="3:16">
      <c r="C853" s="32" t="s">
        <v>315</v>
      </c>
      <c r="D853" s="46" t="s">
        <v>630</v>
      </c>
      <c r="E853" s="34" t="s">
        <v>59</v>
      </c>
      <c r="F853" s="122"/>
      <c r="G853" s="122">
        <v>1528240</v>
      </c>
      <c r="H853" s="113"/>
      <c r="I853" s="86"/>
      <c r="K853" s="7"/>
      <c r="L853" s="87"/>
      <c r="M853" s="87"/>
      <c r="N853" s="87"/>
      <c r="O853" s="87"/>
      <c r="P853" s="87"/>
    </row>
    <row r="854" spans="3:16">
      <c r="C854" s="32" t="s">
        <v>631</v>
      </c>
      <c r="D854" s="46" t="s">
        <v>632</v>
      </c>
      <c r="E854" s="46" t="s">
        <v>92</v>
      </c>
      <c r="F854" s="32"/>
      <c r="G854" s="122">
        <v>3155136</v>
      </c>
      <c r="H854" s="113"/>
      <c r="I854" s="86"/>
      <c r="K854" s="7"/>
      <c r="L854" s="87"/>
      <c r="M854" s="87"/>
      <c r="N854" s="87"/>
      <c r="O854" s="87"/>
      <c r="P854" s="87"/>
    </row>
    <row r="855" spans="3:16">
      <c r="C855" s="123" t="s">
        <v>517</v>
      </c>
      <c r="D855" s="63"/>
      <c r="E855" s="60"/>
      <c r="F855" s="62">
        <f>SUM(F807:F854)</f>
        <v>14954143.875</v>
      </c>
      <c r="G855" s="62">
        <f>SUM(G807:G854)</f>
        <v>51666298.131000005</v>
      </c>
      <c r="H855" s="62">
        <f>SUM(H807:H854)</f>
        <v>0</v>
      </c>
      <c r="I855" s="86"/>
      <c r="K855" s="7"/>
      <c r="L855" s="87"/>
      <c r="M855" s="87"/>
      <c r="N855" s="87"/>
      <c r="O855" s="87"/>
      <c r="P855" s="87"/>
    </row>
    <row r="856" spans="3:16">
      <c r="C856" s="337" t="s">
        <v>518</v>
      </c>
      <c r="D856" s="337"/>
      <c r="E856" s="337"/>
      <c r="F856" s="69" t="s">
        <v>86</v>
      </c>
      <c r="G856" s="69" t="s">
        <v>86</v>
      </c>
      <c r="H856" s="69" t="s">
        <v>86</v>
      </c>
      <c r="I856" s="86"/>
      <c r="K856" s="7"/>
      <c r="L856" s="87"/>
      <c r="M856" s="87"/>
      <c r="N856" s="87"/>
      <c r="O856" s="87"/>
      <c r="P856" s="87"/>
    </row>
    <row r="857" spans="3:16">
      <c r="C857" s="338"/>
      <c r="D857" s="338"/>
      <c r="E857" s="338"/>
      <c r="F857" s="70" t="s">
        <v>86</v>
      </c>
      <c r="G857" s="70" t="s">
        <v>86</v>
      </c>
      <c r="H857" s="70" t="s">
        <v>86</v>
      </c>
      <c r="I857" s="86"/>
      <c r="K857" s="7"/>
      <c r="L857" s="87"/>
      <c r="M857" s="87"/>
      <c r="N857" s="87"/>
      <c r="O857" s="87"/>
      <c r="P857" s="87"/>
    </row>
    <row r="858" spans="3:16">
      <c r="E858" s="1"/>
      <c r="G858" s="1"/>
      <c r="I858" s="86"/>
    </row>
    <row r="859" spans="3:16">
      <c r="E859" s="1"/>
      <c r="G859" s="1"/>
      <c r="I859" s="86"/>
      <c r="K859" s="7"/>
      <c r="L859" s="87"/>
      <c r="M859" s="87"/>
      <c r="N859" s="87"/>
      <c r="O859" s="87"/>
      <c r="P859" s="87"/>
    </row>
    <row r="860" spans="3:16">
      <c r="E860" s="1"/>
      <c r="G860" s="1"/>
      <c r="I860" s="86"/>
      <c r="K860" s="7"/>
      <c r="L860" s="87"/>
      <c r="M860" s="87"/>
      <c r="N860" s="87"/>
      <c r="O860" s="87"/>
      <c r="P860" s="87"/>
    </row>
    <row r="861" spans="3:16">
      <c r="C861" s="84"/>
      <c r="D861" s="4"/>
      <c r="E861" s="4"/>
      <c r="F861" s="84"/>
      <c r="G861" s="7"/>
      <c r="H861" s="84"/>
      <c r="I861" s="86"/>
      <c r="K861" s="7"/>
      <c r="L861" s="87"/>
      <c r="M861" s="87"/>
      <c r="N861" s="87"/>
      <c r="O861" s="87"/>
      <c r="P861" s="87"/>
    </row>
    <row r="862" spans="3:16">
      <c r="C862" s="84"/>
      <c r="D862" s="4"/>
      <c r="E862" s="4"/>
      <c r="F862" s="84"/>
      <c r="G862" s="7"/>
      <c r="H862" s="84"/>
      <c r="I862" s="86"/>
      <c r="K862" s="7"/>
      <c r="L862" s="87"/>
      <c r="M862" s="87"/>
      <c r="N862" s="87"/>
      <c r="O862" s="87"/>
      <c r="P862" s="87"/>
    </row>
    <row r="863" spans="3:16">
      <c r="C863" s="84"/>
      <c r="D863" s="4"/>
      <c r="E863" s="4"/>
      <c r="F863" s="84"/>
      <c r="G863" s="7"/>
      <c r="H863" s="84"/>
      <c r="I863" s="86"/>
      <c r="K863" s="7"/>
      <c r="L863" s="87"/>
      <c r="M863" s="87"/>
      <c r="N863" s="87"/>
      <c r="O863" s="87"/>
      <c r="P863" s="87"/>
    </row>
    <row r="864" spans="3:16">
      <c r="C864" s="84"/>
      <c r="I864" s="86"/>
      <c r="K864" s="7"/>
    </row>
    <row r="865" spans="3:17">
      <c r="D865" s="4"/>
      <c r="E865" s="4"/>
      <c r="F865" s="84"/>
      <c r="G865" s="7"/>
      <c r="H865" s="84"/>
      <c r="I865" s="86"/>
      <c r="K865" s="7"/>
      <c r="L865" s="87"/>
      <c r="M865" s="87"/>
      <c r="N865" s="87"/>
      <c r="O865" s="87"/>
      <c r="P865" s="87"/>
    </row>
    <row r="866" spans="3:17">
      <c r="C866" s="84"/>
      <c r="D866" s="4"/>
      <c r="E866" s="4"/>
      <c r="F866" s="84"/>
      <c r="G866" s="7"/>
      <c r="H866" s="84"/>
      <c r="I866" s="86"/>
      <c r="K866" s="7"/>
      <c r="L866" s="87"/>
      <c r="M866" s="87"/>
      <c r="N866" s="87"/>
      <c r="O866" s="87"/>
      <c r="P866" s="87"/>
    </row>
    <row r="867" spans="3:17">
      <c r="C867" s="84"/>
      <c r="D867" s="4"/>
      <c r="E867" s="4"/>
      <c r="F867" s="84"/>
      <c r="G867" s="7"/>
      <c r="H867" s="84"/>
      <c r="I867" s="86"/>
      <c r="K867" s="7"/>
      <c r="L867" s="87"/>
      <c r="M867" s="87"/>
      <c r="N867" s="87"/>
      <c r="O867" s="87"/>
      <c r="P867" s="87"/>
    </row>
    <row r="868" spans="3:17">
      <c r="C868" s="84"/>
      <c r="D868" s="4"/>
      <c r="E868" s="4"/>
      <c r="F868" s="84"/>
      <c r="G868" s="7"/>
      <c r="H868" s="84"/>
      <c r="I868" s="86"/>
      <c r="K868" s="7"/>
      <c r="L868" s="87"/>
      <c r="M868" s="87"/>
      <c r="N868" s="87"/>
      <c r="O868" s="87"/>
      <c r="P868" s="87"/>
    </row>
    <row r="869" spans="3:17">
      <c r="C869" s="84"/>
      <c r="D869" s="4"/>
      <c r="E869" s="4"/>
      <c r="F869" s="84"/>
      <c r="G869" s="7"/>
      <c r="H869" s="84"/>
      <c r="I869" s="86"/>
      <c r="K869" s="7"/>
      <c r="L869" s="87"/>
      <c r="M869" s="87"/>
      <c r="N869" s="87"/>
      <c r="O869" s="87"/>
      <c r="P869" s="87"/>
    </row>
    <row r="870" spans="3:17">
      <c r="C870" s="84"/>
      <c r="G870" s="7"/>
      <c r="I870" s="86"/>
      <c r="K870" s="7"/>
    </row>
    <row r="871" spans="3:17">
      <c r="G871" s="7"/>
      <c r="H871" s="84"/>
      <c r="I871" s="86"/>
      <c r="K871" s="7"/>
      <c r="L871" s="87"/>
      <c r="M871" s="87"/>
      <c r="N871" s="87"/>
      <c r="O871" s="87"/>
      <c r="P871" s="87"/>
    </row>
    <row r="872" spans="3:17">
      <c r="G872" s="7"/>
      <c r="I872" s="86"/>
      <c r="K872" s="7"/>
      <c r="L872" s="87"/>
      <c r="M872" s="87"/>
      <c r="N872" s="87"/>
      <c r="O872" s="87"/>
      <c r="P872" s="87"/>
    </row>
    <row r="873" spans="3:17">
      <c r="G873" s="7"/>
      <c r="I873" s="86"/>
      <c r="K873" s="7"/>
      <c r="L873" s="87"/>
      <c r="M873" s="87"/>
      <c r="N873" s="87"/>
      <c r="O873" s="87"/>
      <c r="P873" s="87"/>
    </row>
    <row r="874" spans="3:17">
      <c r="G874" s="7"/>
      <c r="I874" s="86"/>
      <c r="K874" s="7"/>
      <c r="L874" s="87"/>
      <c r="M874" s="87"/>
      <c r="N874" s="87"/>
      <c r="O874" s="87"/>
      <c r="P874" s="87"/>
    </row>
    <row r="875" spans="3:17">
      <c r="G875" s="7"/>
      <c r="I875" s="86"/>
      <c r="K875" s="7"/>
      <c r="L875" s="87"/>
      <c r="M875" s="87"/>
      <c r="N875" s="87"/>
      <c r="O875" s="87"/>
      <c r="P875" s="87"/>
    </row>
    <row r="876" spans="3:17">
      <c r="G876" s="7"/>
      <c r="I876" s="86"/>
      <c r="K876" s="7"/>
    </row>
    <row r="877" spans="3:17">
      <c r="G877" s="7"/>
      <c r="I877" s="86"/>
      <c r="K877" s="7"/>
      <c r="L877" s="87"/>
      <c r="M877" s="87"/>
      <c r="N877" s="87"/>
      <c r="O877" s="87"/>
      <c r="P877" s="87"/>
      <c r="Q877" s="87"/>
    </row>
    <row r="878" spans="3:17">
      <c r="G878" s="7"/>
      <c r="I878" s="86"/>
      <c r="K878" s="7"/>
      <c r="L878" s="87"/>
      <c r="M878" s="87"/>
      <c r="N878" s="87"/>
      <c r="O878" s="87"/>
      <c r="P878" s="87"/>
      <c r="Q878" s="87"/>
    </row>
    <row r="879" spans="3:17">
      <c r="G879" s="7"/>
      <c r="I879" s="86"/>
      <c r="K879" s="7"/>
      <c r="L879" s="87"/>
      <c r="M879" s="87"/>
      <c r="N879" s="87"/>
      <c r="O879" s="87"/>
      <c r="P879" s="87"/>
      <c r="Q879" s="87"/>
    </row>
    <row r="880" spans="3:17">
      <c r="G880" s="7"/>
      <c r="I880" s="88"/>
      <c r="K880" s="7"/>
      <c r="L880" s="87"/>
      <c r="M880" s="87"/>
      <c r="N880" s="87"/>
      <c r="O880" s="87"/>
      <c r="P880" s="87"/>
      <c r="Q880" s="87"/>
    </row>
    <row r="881" spans="3:17">
      <c r="G881" s="7"/>
      <c r="I881" s="88"/>
      <c r="K881" s="7"/>
      <c r="L881" s="87"/>
      <c r="M881" s="87"/>
      <c r="N881" s="87"/>
      <c r="O881" s="87"/>
      <c r="P881" s="87"/>
      <c r="Q881" s="87"/>
    </row>
    <row r="882" spans="3:17">
      <c r="G882" s="7"/>
      <c r="I882" s="88"/>
      <c r="K882" s="7"/>
    </row>
    <row r="883" spans="3:17">
      <c r="G883" s="7"/>
      <c r="I883" s="88"/>
      <c r="K883" s="7"/>
    </row>
    <row r="884" spans="3:17">
      <c r="I884" s="88"/>
      <c r="K884" s="7"/>
    </row>
    <row r="885" spans="3:17">
      <c r="D885" s="4"/>
      <c r="E885" s="4"/>
      <c r="F885" s="84"/>
      <c r="G885" s="7"/>
      <c r="H885" s="84"/>
      <c r="I885" s="84"/>
      <c r="J885" s="84"/>
      <c r="K885" s="84"/>
      <c r="L885" s="87"/>
      <c r="M885" s="87"/>
      <c r="N885" s="87"/>
      <c r="O885" s="87"/>
      <c r="P885" s="87"/>
      <c r="Q885" s="84"/>
    </row>
    <row r="886" spans="3:17">
      <c r="C886" s="84"/>
      <c r="L886" s="87"/>
      <c r="M886" s="87"/>
      <c r="N886" s="87"/>
      <c r="O886" s="87"/>
      <c r="P886" s="87"/>
      <c r="Q886" s="87"/>
    </row>
    <row r="888" spans="3:17">
      <c r="C888" s="84"/>
    </row>
    <row r="889" spans="3:17">
      <c r="C889" s="84"/>
    </row>
  </sheetData>
  <mergeCells count="9">
    <mergeCell ref="C749:D749"/>
    <mergeCell ref="C794:J794"/>
    <mergeCell ref="C856:E857"/>
    <mergeCell ref="A5:B8"/>
    <mergeCell ref="C5:C7"/>
    <mergeCell ref="D5:E5"/>
    <mergeCell ref="F5:G5"/>
    <mergeCell ref="F7:G7"/>
    <mergeCell ref="C747:H748"/>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2"/>
  <sheetViews>
    <sheetView topLeftCell="A853" workbookViewId="0">
      <selection activeCell="C957" sqref="C957"/>
    </sheetView>
  </sheetViews>
  <sheetFormatPr baseColWidth="10" defaultColWidth="11.7109375" defaultRowHeight="12.75"/>
  <cols>
    <col min="1" max="1" width="8.42578125" style="1" customWidth="1"/>
    <col min="2" max="2" width="4.7109375" style="2" customWidth="1"/>
    <col min="3" max="3" width="46" style="1" customWidth="1"/>
    <col min="4" max="4" width="24" style="5" bestFit="1" customWidth="1"/>
    <col min="5" max="5" width="16.5703125" style="5" bestFit="1" customWidth="1"/>
    <col min="6" max="6" width="25" style="1" customWidth="1"/>
    <col min="7" max="7" width="15.42578125" style="10" customWidth="1"/>
    <col min="8" max="8" width="13.85546875" style="1" customWidth="1"/>
    <col min="9" max="9" width="14.570312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1027</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1028</v>
      </c>
      <c r="D8" s="25"/>
      <c r="E8" s="25">
        <v>22103.98</v>
      </c>
      <c r="F8" s="24"/>
      <c r="G8" s="26"/>
      <c r="H8" s="24" t="s">
        <v>1029</v>
      </c>
      <c r="I8" s="27">
        <v>490.29</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267858.13</v>
      </c>
      <c r="N12" s="40">
        <v>5920731</v>
      </c>
      <c r="O12" s="40">
        <v>15101</v>
      </c>
      <c r="P12" s="40">
        <v>5935832</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53570.8</v>
      </c>
      <c r="N13" s="40">
        <v>1184128</v>
      </c>
      <c r="O13" s="40">
        <v>3020</v>
      </c>
      <c r="P13" s="40">
        <v>1187148</v>
      </c>
    </row>
    <row r="14" spans="1:17" s="32" customFormat="1" ht="10.5">
      <c r="A14" s="32">
        <v>96519000</v>
      </c>
      <c r="B14" s="33" t="s">
        <v>44</v>
      </c>
      <c r="C14" s="32" t="s">
        <v>987</v>
      </c>
      <c r="D14" s="34">
        <v>162</v>
      </c>
      <c r="E14" s="35">
        <v>33917</v>
      </c>
      <c r="F14" s="34" t="s">
        <v>37</v>
      </c>
      <c r="G14" s="37">
        <v>350</v>
      </c>
      <c r="H14" s="36" t="s">
        <v>46</v>
      </c>
      <c r="I14" s="38">
        <v>6.5</v>
      </c>
      <c r="J14" s="36" t="s">
        <v>39</v>
      </c>
      <c r="K14" s="41">
        <v>22</v>
      </c>
      <c r="L14" s="40">
        <v>350000</v>
      </c>
      <c r="M14" s="40">
        <v>46053</v>
      </c>
      <c r="N14" s="40">
        <v>1017955</v>
      </c>
      <c r="O14" s="40">
        <v>5330</v>
      </c>
      <c r="P14" s="40">
        <v>1023285</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225000</v>
      </c>
      <c r="N15" s="40">
        <v>4973396</v>
      </c>
      <c r="O15" s="40">
        <v>81882</v>
      </c>
      <c r="P15" s="40">
        <v>5055278</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446667</v>
      </c>
      <c r="N18" s="40">
        <v>9873118</v>
      </c>
      <c r="O18" s="40">
        <v>48053</v>
      </c>
      <c r="P18" s="40">
        <v>9921171</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974546</v>
      </c>
      <c r="N19" s="40">
        <v>21541345</v>
      </c>
      <c r="O19" s="40">
        <v>456959</v>
      </c>
      <c r="P19" s="40">
        <v>21998304</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221000</v>
      </c>
      <c r="N21" s="40">
        <v>4884980</v>
      </c>
      <c r="O21" s="40">
        <v>48970</v>
      </c>
      <c r="P21" s="40">
        <v>4933950</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v>14588627</v>
      </c>
      <c r="O22" s="40">
        <v>76761</v>
      </c>
      <c r="P22" s="40">
        <v>14665388</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v>7736393</v>
      </c>
      <c r="O23" s="40">
        <v>42530</v>
      </c>
      <c r="P23" s="40">
        <v>7778923</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v>22103980</v>
      </c>
      <c r="O24" s="40">
        <v>268323</v>
      </c>
      <c r="P24" s="40">
        <v>22372303</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v>7515353</v>
      </c>
      <c r="O25" s="40">
        <v>147397</v>
      </c>
      <c r="P25" s="40">
        <v>7662750</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89952</v>
      </c>
      <c r="N27" s="40">
        <v>1988297</v>
      </c>
      <c r="O27" s="44">
        <v>6508</v>
      </c>
      <c r="P27" s="44">
        <v>1994805</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927630</v>
      </c>
      <c r="N28" s="40">
        <v>20504315</v>
      </c>
      <c r="O28" s="44">
        <v>67112</v>
      </c>
      <c r="P28" s="44">
        <v>20571427</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1105000</v>
      </c>
      <c r="N30" s="40">
        <v>24424898</v>
      </c>
      <c r="O30" s="40">
        <v>263514</v>
      </c>
      <c r="P30" s="40">
        <v>24688412</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87195.25</v>
      </c>
      <c r="N33" s="40">
        <v>1927362</v>
      </c>
      <c r="O33" s="40">
        <v>22291</v>
      </c>
      <c r="P33" s="40">
        <v>1949653</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784756.31</v>
      </c>
      <c r="N34" s="40">
        <v>17346238</v>
      </c>
      <c r="O34" s="40">
        <v>200616</v>
      </c>
      <c r="P34" s="40">
        <v>17546854</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59874</v>
      </c>
      <c r="N37" s="40">
        <v>1323454</v>
      </c>
      <c r="O37" s="40">
        <v>22823</v>
      </c>
      <c r="P37" s="40">
        <v>1346277</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279412</v>
      </c>
      <c r="N38" s="40">
        <v>6176117</v>
      </c>
      <c r="O38" s="40">
        <v>106535</v>
      </c>
      <c r="P38" s="40">
        <v>6282652</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1638000</v>
      </c>
      <c r="N39" s="40">
        <v>36206319</v>
      </c>
      <c r="O39" s="40">
        <v>420765</v>
      </c>
      <c r="P39" s="40">
        <v>36627084</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182000</v>
      </c>
      <c r="N40" s="40">
        <v>4022924</v>
      </c>
      <c r="O40" s="40">
        <v>46752</v>
      </c>
      <c r="P40" s="40">
        <v>4069676</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492822</v>
      </c>
      <c r="N45" s="40">
        <v>10893328</v>
      </c>
      <c r="O45" s="40">
        <v>32770</v>
      </c>
      <c r="P45" s="40">
        <v>10926098</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1715071</v>
      </c>
      <c r="N47" s="40">
        <v>37909895</v>
      </c>
      <c r="O47" s="40">
        <v>108697</v>
      </c>
      <c r="P47" s="40">
        <v>38018592</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v>15914866</v>
      </c>
      <c r="O49" s="40">
        <v>165401</v>
      </c>
      <c r="P49" s="40">
        <v>16080267</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v>8841592</v>
      </c>
      <c r="O50" s="40">
        <v>263644</v>
      </c>
      <c r="P50" s="40">
        <v>9105236</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v>44207960</v>
      </c>
      <c r="O51" s="40">
        <v>1318219</v>
      </c>
      <c r="P51" s="40">
        <v>45526179</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6110864.2800000003</v>
      </c>
      <c r="N52" s="40">
        <v>135074422</v>
      </c>
      <c r="O52" s="40">
        <v>1056030</v>
      </c>
      <c r="P52" s="40">
        <v>136130452</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331142.71000000002</v>
      </c>
      <c r="N53" s="40">
        <v>7319572</v>
      </c>
      <c r="O53" s="40">
        <v>57225</v>
      </c>
      <c r="P53" s="40">
        <v>7376797</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55</v>
      </c>
      <c r="D56" s="34">
        <v>251</v>
      </c>
      <c r="E56" s="35">
        <v>37000</v>
      </c>
      <c r="F56" s="34" t="s">
        <v>37</v>
      </c>
      <c r="G56" s="37">
        <v>300</v>
      </c>
      <c r="H56" s="34" t="s">
        <v>101</v>
      </c>
      <c r="I56" s="38">
        <v>6</v>
      </c>
      <c r="J56" s="36" t="s">
        <v>49</v>
      </c>
      <c r="K56" s="38">
        <v>21</v>
      </c>
      <c r="L56" s="40">
        <v>300000</v>
      </c>
      <c r="M56" s="40"/>
      <c r="N56" s="40"/>
      <c r="O56" s="40"/>
      <c r="P56" s="40"/>
    </row>
    <row r="57" spans="1:16" s="32" customFormat="1" ht="10.5">
      <c r="A57" s="32">
        <v>90299000</v>
      </c>
      <c r="B57" s="33" t="s">
        <v>54</v>
      </c>
      <c r="C57" s="32" t="s">
        <v>55</v>
      </c>
      <c r="D57" s="34">
        <v>251</v>
      </c>
      <c r="E57" s="35">
        <v>37000</v>
      </c>
      <c r="F57" s="34" t="s">
        <v>37</v>
      </c>
      <c r="G57" s="37">
        <v>300</v>
      </c>
      <c r="H57" s="34" t="s">
        <v>102</v>
      </c>
      <c r="I57" s="38">
        <v>6</v>
      </c>
      <c r="J57" s="36" t="s">
        <v>49</v>
      </c>
      <c r="K57" s="38">
        <v>21</v>
      </c>
      <c r="L57" s="40">
        <v>300000</v>
      </c>
      <c r="M57" s="40"/>
      <c r="N57" s="40"/>
      <c r="O57" s="40"/>
      <c r="P57" s="40"/>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743987</v>
      </c>
      <c r="N64" s="40">
        <v>16445074</v>
      </c>
      <c r="O64" s="40">
        <v>438370</v>
      </c>
      <c r="P64" s="40">
        <v>16883444</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2696952</v>
      </c>
      <c r="N65" s="40">
        <v>59613373</v>
      </c>
      <c r="O65" s="40">
        <v>1589112</v>
      </c>
      <c r="P65" s="40">
        <v>61202485</v>
      </c>
    </row>
    <row r="66" spans="1:16" s="32" customFormat="1" ht="10.5">
      <c r="A66" s="32">
        <v>61219000</v>
      </c>
      <c r="B66" s="33" t="s">
        <v>54</v>
      </c>
      <c r="C66" s="32" t="s">
        <v>112</v>
      </c>
      <c r="D66" s="34">
        <v>257</v>
      </c>
      <c r="E66" s="35">
        <v>37075</v>
      </c>
      <c r="F66" s="34" t="s">
        <v>37</v>
      </c>
      <c r="G66" s="37">
        <v>4200</v>
      </c>
      <c r="H66" s="34" t="s">
        <v>46</v>
      </c>
      <c r="I66" s="38">
        <v>5.6</v>
      </c>
      <c r="J66" s="36" t="s">
        <v>68</v>
      </c>
      <c r="K66" s="38">
        <v>25</v>
      </c>
      <c r="L66" s="40">
        <v>4200000</v>
      </c>
      <c r="M66" s="40">
        <v>4200000</v>
      </c>
      <c r="N66" s="40">
        <v>92836716</v>
      </c>
      <c r="O66" s="40">
        <v>1509924</v>
      </c>
      <c r="P66" s="40">
        <v>94346640</v>
      </c>
    </row>
    <row r="67" spans="1:16" s="32" customFormat="1" ht="10.5">
      <c r="A67" s="32">
        <v>96722460</v>
      </c>
      <c r="B67" s="33" t="s">
        <v>75</v>
      </c>
      <c r="C67" s="32" t="s">
        <v>76</v>
      </c>
      <c r="D67" s="34">
        <v>259</v>
      </c>
      <c r="E67" s="35">
        <v>37083</v>
      </c>
      <c r="F67" s="34" t="s">
        <v>37</v>
      </c>
      <c r="G67" s="37">
        <v>600</v>
      </c>
      <c r="H67" s="34" t="s">
        <v>104</v>
      </c>
      <c r="I67" s="38">
        <v>6</v>
      </c>
      <c r="J67" s="36" t="s">
        <v>68</v>
      </c>
      <c r="K67" s="38">
        <v>6</v>
      </c>
      <c r="L67" s="40">
        <v>600000</v>
      </c>
      <c r="M67" s="40"/>
      <c r="N67" s="40"/>
      <c r="O67" s="40"/>
      <c r="P67" s="40"/>
    </row>
    <row r="68" spans="1:16" s="32" customFormat="1" ht="10.5">
      <c r="A68" s="32">
        <v>96722460</v>
      </c>
      <c r="B68" s="33" t="s">
        <v>75</v>
      </c>
      <c r="C68" s="32" t="s">
        <v>76</v>
      </c>
      <c r="D68" s="34">
        <v>259</v>
      </c>
      <c r="E68" s="35">
        <v>37083</v>
      </c>
      <c r="F68" s="34" t="s">
        <v>37</v>
      </c>
      <c r="G68" s="37">
        <v>1400</v>
      </c>
      <c r="H68" s="34" t="s">
        <v>105</v>
      </c>
      <c r="I68" s="38">
        <v>6</v>
      </c>
      <c r="J68" s="36" t="s">
        <v>68</v>
      </c>
      <c r="K68" s="38">
        <v>6</v>
      </c>
      <c r="L68" s="40">
        <v>1400000</v>
      </c>
      <c r="M68" s="40"/>
      <c r="N68" s="40"/>
      <c r="O68" s="40"/>
      <c r="P68" s="40"/>
    </row>
    <row r="69" spans="1:16" s="32" customFormat="1" ht="10.5">
      <c r="A69" s="32">
        <v>96722460</v>
      </c>
      <c r="B69" s="33" t="s">
        <v>75</v>
      </c>
      <c r="C69" s="32" t="s">
        <v>113</v>
      </c>
      <c r="D69" s="34">
        <v>259</v>
      </c>
      <c r="E69" s="35">
        <v>37083</v>
      </c>
      <c r="F69" s="34" t="s">
        <v>37</v>
      </c>
      <c r="G69" s="37">
        <v>800</v>
      </c>
      <c r="H69" s="34" t="s">
        <v>48</v>
      </c>
      <c r="I69" s="38">
        <v>6.5</v>
      </c>
      <c r="J69" s="36" t="s">
        <v>68</v>
      </c>
      <c r="K69" s="38">
        <v>25</v>
      </c>
      <c r="L69" s="40">
        <v>800000</v>
      </c>
      <c r="M69" s="40">
        <v>800000</v>
      </c>
      <c r="N69" s="40">
        <v>17683184</v>
      </c>
      <c r="O69" s="40">
        <v>469835</v>
      </c>
      <c r="P69" s="40">
        <v>18153019</v>
      </c>
    </row>
    <row r="70" spans="1:16" s="32" customFormat="1" ht="10.5">
      <c r="A70" s="32">
        <v>96722460</v>
      </c>
      <c r="B70" s="33" t="s">
        <v>75</v>
      </c>
      <c r="C70" s="32" t="s">
        <v>113</v>
      </c>
      <c r="D70" s="34">
        <v>259</v>
      </c>
      <c r="E70" s="35">
        <v>37083</v>
      </c>
      <c r="F70" s="34" t="s">
        <v>37</v>
      </c>
      <c r="G70" s="37">
        <v>3200</v>
      </c>
      <c r="H70" s="34" t="s">
        <v>111</v>
      </c>
      <c r="I70" s="38">
        <v>6.5</v>
      </c>
      <c r="J70" s="36" t="s">
        <v>68</v>
      </c>
      <c r="K70" s="38">
        <v>25</v>
      </c>
      <c r="L70" s="40">
        <v>3200000</v>
      </c>
      <c r="M70" s="40">
        <v>3200000</v>
      </c>
      <c r="N70" s="40">
        <v>70732736</v>
      </c>
      <c r="O70" s="40">
        <v>1879339</v>
      </c>
      <c r="P70" s="40">
        <v>72612075</v>
      </c>
    </row>
    <row r="71" spans="1:16" s="32" customFormat="1" ht="10.5">
      <c r="A71" s="32">
        <v>91081000</v>
      </c>
      <c r="B71" s="33" t="s">
        <v>96</v>
      </c>
      <c r="C71" s="32" t="s">
        <v>114</v>
      </c>
      <c r="D71" s="34">
        <v>264</v>
      </c>
      <c r="E71" s="35">
        <v>37112</v>
      </c>
      <c r="F71" s="34" t="s">
        <v>37</v>
      </c>
      <c r="G71" s="37">
        <v>1500</v>
      </c>
      <c r="H71" s="34" t="s">
        <v>38</v>
      </c>
      <c r="I71" s="38">
        <v>6.2</v>
      </c>
      <c r="J71" s="36" t="s">
        <v>115</v>
      </c>
      <c r="K71" s="39">
        <v>5</v>
      </c>
      <c r="L71" s="40">
        <v>1000000</v>
      </c>
      <c r="M71" s="40"/>
      <c r="N71" s="40"/>
      <c r="O71" s="40"/>
      <c r="P71" s="40"/>
    </row>
    <row r="72" spans="1:16" s="32" customFormat="1" ht="10.5">
      <c r="A72" s="32">
        <v>91081000</v>
      </c>
      <c r="B72" s="33" t="s">
        <v>96</v>
      </c>
      <c r="C72" s="32" t="s">
        <v>114</v>
      </c>
      <c r="D72" s="34">
        <v>264</v>
      </c>
      <c r="E72" s="35">
        <v>37112</v>
      </c>
      <c r="F72" s="34" t="s">
        <v>37</v>
      </c>
      <c r="G72" s="37">
        <v>6000</v>
      </c>
      <c r="H72" s="34" t="s">
        <v>40</v>
      </c>
      <c r="I72" s="38">
        <v>6.2</v>
      </c>
      <c r="J72" s="36" t="s">
        <v>115</v>
      </c>
      <c r="K72" s="39">
        <v>5</v>
      </c>
      <c r="L72" s="40">
        <v>5000000</v>
      </c>
      <c r="M72" s="40"/>
      <c r="N72" s="40"/>
      <c r="O72" s="40"/>
      <c r="P72" s="40"/>
    </row>
    <row r="73" spans="1:16" s="32" customFormat="1" ht="10.5">
      <c r="A73" s="32">
        <v>91081000</v>
      </c>
      <c r="B73" s="33" t="s">
        <v>96</v>
      </c>
      <c r="C73" s="32" t="s">
        <v>116</v>
      </c>
      <c r="D73" s="34">
        <v>264</v>
      </c>
      <c r="E73" s="35">
        <v>37112</v>
      </c>
      <c r="F73" s="34" t="s">
        <v>37</v>
      </c>
      <c r="G73" s="37">
        <v>2000</v>
      </c>
      <c r="H73" s="34" t="s">
        <v>51</v>
      </c>
      <c r="I73" s="38">
        <v>6.2</v>
      </c>
      <c r="J73" s="36" t="s">
        <v>115</v>
      </c>
      <c r="K73" s="39">
        <v>21</v>
      </c>
      <c r="L73" s="40">
        <v>1500000</v>
      </c>
      <c r="M73" s="40">
        <v>1380000</v>
      </c>
      <c r="N73" s="40">
        <v>30503492</v>
      </c>
      <c r="O73" s="40">
        <v>465694</v>
      </c>
      <c r="P73" s="40">
        <v>30969186</v>
      </c>
    </row>
    <row r="74" spans="1:16" s="32" customFormat="1" ht="10.5">
      <c r="A74" s="32">
        <v>61808000</v>
      </c>
      <c r="B74" s="33" t="s">
        <v>83</v>
      </c>
      <c r="C74" s="32" t="s">
        <v>117</v>
      </c>
      <c r="D74" s="34">
        <v>266</v>
      </c>
      <c r="E74" s="35">
        <v>37116</v>
      </c>
      <c r="F74" s="34" t="s">
        <v>37</v>
      </c>
      <c r="G74" s="37">
        <v>375</v>
      </c>
      <c r="H74" s="34" t="s">
        <v>67</v>
      </c>
      <c r="I74" s="38">
        <v>6</v>
      </c>
      <c r="J74" s="36" t="s">
        <v>39</v>
      </c>
      <c r="K74" s="38">
        <v>5</v>
      </c>
      <c r="L74" s="40">
        <v>375000</v>
      </c>
      <c r="M74" s="40"/>
      <c r="N74" s="40"/>
      <c r="O74" s="40"/>
      <c r="P74" s="40"/>
    </row>
    <row r="75" spans="1:16" s="32" customFormat="1" ht="10.5">
      <c r="A75" s="32">
        <v>61808000</v>
      </c>
      <c r="B75" s="33" t="s">
        <v>83</v>
      </c>
      <c r="C75" s="32" t="s">
        <v>117</v>
      </c>
      <c r="D75" s="34">
        <v>266</v>
      </c>
      <c r="E75" s="35">
        <v>37116</v>
      </c>
      <c r="F75" s="34" t="s">
        <v>37</v>
      </c>
      <c r="G75" s="37">
        <v>1125</v>
      </c>
      <c r="H75" s="34" t="s">
        <v>73</v>
      </c>
      <c r="I75" s="38">
        <v>6</v>
      </c>
      <c r="J75" s="36" t="s">
        <v>39</v>
      </c>
      <c r="K75" s="38">
        <v>5</v>
      </c>
      <c r="L75" s="40">
        <v>825000</v>
      </c>
      <c r="M75" s="40"/>
      <c r="N75" s="40"/>
      <c r="O75" s="40"/>
      <c r="P75" s="40"/>
    </row>
    <row r="76" spans="1:16" s="32" customFormat="1" ht="10.5">
      <c r="A76" s="32">
        <v>61808000</v>
      </c>
      <c r="B76" s="33" t="s">
        <v>83</v>
      </c>
      <c r="C76" s="32" t="s">
        <v>118</v>
      </c>
      <c r="D76" s="34">
        <v>266</v>
      </c>
      <c r="E76" s="35">
        <v>37116</v>
      </c>
      <c r="F76" s="34" t="s">
        <v>37</v>
      </c>
      <c r="G76" s="37">
        <v>1375</v>
      </c>
      <c r="H76" s="34" t="s">
        <v>71</v>
      </c>
      <c r="I76" s="38">
        <v>6.25</v>
      </c>
      <c r="J76" s="36" t="s">
        <v>39</v>
      </c>
      <c r="K76" s="38">
        <v>21</v>
      </c>
      <c r="L76" s="40">
        <v>700000</v>
      </c>
      <c r="M76" s="40">
        <v>0</v>
      </c>
      <c r="N76" s="40">
        <v>0</v>
      </c>
      <c r="O76" s="40"/>
      <c r="P76" s="40"/>
    </row>
    <row r="77" spans="1:16" s="32" customFormat="1" ht="10.5">
      <c r="A77" s="32">
        <v>61808000</v>
      </c>
      <c r="B77" s="33" t="s">
        <v>83</v>
      </c>
      <c r="C77" s="32" t="s">
        <v>118</v>
      </c>
      <c r="D77" s="34">
        <v>266</v>
      </c>
      <c r="E77" s="35">
        <v>37116</v>
      </c>
      <c r="F77" s="34" t="s">
        <v>37</v>
      </c>
      <c r="G77" s="37">
        <v>1125</v>
      </c>
      <c r="H77" s="34" t="s">
        <v>72</v>
      </c>
      <c r="I77" s="38">
        <v>6.25</v>
      </c>
      <c r="J77" s="36" t="s">
        <v>39</v>
      </c>
      <c r="K77" s="38">
        <v>21</v>
      </c>
      <c r="L77" s="40">
        <v>1100000</v>
      </c>
      <c r="M77" s="40">
        <v>0</v>
      </c>
      <c r="N77" s="40">
        <v>0</v>
      </c>
      <c r="O77" s="40"/>
      <c r="P77" s="40"/>
    </row>
    <row r="78" spans="1:16" s="32" customFormat="1" ht="10.5">
      <c r="A78" s="32">
        <v>93834000</v>
      </c>
      <c r="B78" s="33" t="s">
        <v>83</v>
      </c>
      <c r="C78" s="32" t="s">
        <v>119</v>
      </c>
      <c r="D78" s="34">
        <v>268</v>
      </c>
      <c r="E78" s="35">
        <v>37139</v>
      </c>
      <c r="F78" s="34" t="s">
        <v>37</v>
      </c>
      <c r="G78" s="37">
        <v>1000</v>
      </c>
      <c r="H78" s="34" t="s">
        <v>67</v>
      </c>
      <c r="I78" s="38">
        <v>6</v>
      </c>
      <c r="J78" s="36" t="s">
        <v>39</v>
      </c>
      <c r="K78" s="38">
        <v>8</v>
      </c>
      <c r="L78" s="40">
        <v>600000</v>
      </c>
      <c r="M78" s="40"/>
      <c r="N78" s="40"/>
      <c r="O78" s="40"/>
      <c r="P78" s="40"/>
    </row>
    <row r="79" spans="1:16" s="32" customFormat="1" ht="10.5">
      <c r="A79" s="32">
        <v>93834000</v>
      </c>
      <c r="B79" s="33" t="s">
        <v>83</v>
      </c>
      <c r="C79" s="32" t="s">
        <v>119</v>
      </c>
      <c r="D79" s="34">
        <v>268</v>
      </c>
      <c r="E79" s="35">
        <v>37139</v>
      </c>
      <c r="F79" s="34" t="s">
        <v>37</v>
      </c>
      <c r="G79" s="37">
        <v>3000</v>
      </c>
      <c r="H79" s="34" t="s">
        <v>73</v>
      </c>
      <c r="I79" s="38">
        <v>6</v>
      </c>
      <c r="J79" s="36" t="s">
        <v>39</v>
      </c>
      <c r="K79" s="38">
        <v>8</v>
      </c>
      <c r="L79" s="40">
        <v>3000000</v>
      </c>
      <c r="M79" s="40"/>
      <c r="N79" s="40"/>
      <c r="O79" s="40"/>
      <c r="P79" s="40"/>
    </row>
    <row r="80" spans="1:16" s="32" customFormat="1" ht="10.5">
      <c r="A80" s="32">
        <v>93834000</v>
      </c>
      <c r="B80" s="33" t="s">
        <v>83</v>
      </c>
      <c r="C80" s="32" t="s">
        <v>120</v>
      </c>
      <c r="D80" s="34">
        <v>268</v>
      </c>
      <c r="E80" s="35">
        <v>37139</v>
      </c>
      <c r="F80" s="34" t="s">
        <v>37</v>
      </c>
      <c r="G80" s="37">
        <v>2000</v>
      </c>
      <c r="H80" s="34" t="s">
        <v>71</v>
      </c>
      <c r="I80" s="38">
        <v>6.5</v>
      </c>
      <c r="J80" s="36" t="s">
        <v>39</v>
      </c>
      <c r="K80" s="38">
        <v>25</v>
      </c>
      <c r="L80" s="40">
        <v>400000</v>
      </c>
      <c r="M80" s="40">
        <v>379351</v>
      </c>
      <c r="N80" s="40">
        <v>8385167</v>
      </c>
      <c r="O80" s="40">
        <v>89403</v>
      </c>
      <c r="P80" s="40">
        <v>8474570</v>
      </c>
    </row>
    <row r="81" spans="1:16" s="32" customFormat="1" ht="10.5">
      <c r="A81" s="32">
        <v>93834000</v>
      </c>
      <c r="B81" s="33" t="s">
        <v>83</v>
      </c>
      <c r="C81" s="32" t="s">
        <v>120</v>
      </c>
      <c r="D81" s="34">
        <v>268</v>
      </c>
      <c r="E81" s="35">
        <v>37139</v>
      </c>
      <c r="F81" s="34" t="s">
        <v>37</v>
      </c>
      <c r="G81" s="37">
        <v>4000</v>
      </c>
      <c r="H81" s="34" t="s">
        <v>72</v>
      </c>
      <c r="I81" s="38">
        <v>6.5</v>
      </c>
      <c r="J81" s="36" t="s">
        <v>39</v>
      </c>
      <c r="K81" s="38">
        <v>25</v>
      </c>
      <c r="L81" s="40">
        <v>2000000</v>
      </c>
      <c r="M81" s="40">
        <v>1896708</v>
      </c>
      <c r="N81" s="40">
        <v>41924796</v>
      </c>
      <c r="O81" s="40">
        <v>447040</v>
      </c>
      <c r="P81" s="40">
        <v>42371836</v>
      </c>
    </row>
    <row r="82" spans="1:16" s="32" customFormat="1" ht="10.5">
      <c r="A82" s="32">
        <v>94271000</v>
      </c>
      <c r="B82" s="33" t="s">
        <v>54</v>
      </c>
      <c r="C82" s="32" t="s">
        <v>121</v>
      </c>
      <c r="D82" s="34">
        <v>269</v>
      </c>
      <c r="E82" s="35">
        <v>37145</v>
      </c>
      <c r="F82" s="34" t="s">
        <v>37</v>
      </c>
      <c r="G82" s="37">
        <v>7000</v>
      </c>
      <c r="H82" s="34" t="s">
        <v>71</v>
      </c>
      <c r="I82" s="38">
        <v>5.5</v>
      </c>
      <c r="J82" s="36" t="s">
        <v>68</v>
      </c>
      <c r="K82" s="38">
        <v>8</v>
      </c>
      <c r="L82" s="40">
        <v>4000000</v>
      </c>
      <c r="M82" s="40"/>
      <c r="N82" s="40"/>
      <c r="O82" s="40"/>
      <c r="P82" s="40"/>
    </row>
    <row r="83" spans="1:16" s="32" customFormat="1" ht="10.5">
      <c r="A83" s="32">
        <v>94271000</v>
      </c>
      <c r="B83" s="33" t="s">
        <v>54</v>
      </c>
      <c r="C83" s="32" t="s">
        <v>122</v>
      </c>
      <c r="D83" s="34">
        <v>269</v>
      </c>
      <c r="E83" s="35">
        <v>37145</v>
      </c>
      <c r="F83" s="34" t="s">
        <v>37</v>
      </c>
      <c r="G83" s="37">
        <v>5000</v>
      </c>
      <c r="H83" s="34" t="s">
        <v>72</v>
      </c>
      <c r="I83" s="38">
        <v>5.75</v>
      </c>
      <c r="J83" s="36" t="s">
        <v>68</v>
      </c>
      <c r="K83" s="38">
        <v>21</v>
      </c>
      <c r="L83" s="40">
        <v>2500000</v>
      </c>
      <c r="M83" s="40">
        <v>1503462.16</v>
      </c>
      <c r="N83" s="40">
        <v>33232498</v>
      </c>
      <c r="O83" s="40">
        <v>706556</v>
      </c>
      <c r="P83" s="40">
        <v>33939054</v>
      </c>
    </row>
    <row r="84" spans="1:16" s="32" customFormat="1" ht="10.5">
      <c r="A84" s="32">
        <v>91755000</v>
      </c>
      <c r="B84" s="33" t="s">
        <v>75</v>
      </c>
      <c r="C84" s="32" t="s">
        <v>123</v>
      </c>
      <c r="D84" s="34">
        <v>272</v>
      </c>
      <c r="E84" s="35">
        <v>37174</v>
      </c>
      <c r="F84" s="34" t="s">
        <v>37</v>
      </c>
      <c r="G84" s="37">
        <v>500</v>
      </c>
      <c r="H84" s="34" t="s">
        <v>48</v>
      </c>
      <c r="I84" s="38">
        <v>6.2</v>
      </c>
      <c r="J84" s="36" t="s">
        <v>68</v>
      </c>
      <c r="K84" s="41">
        <v>6</v>
      </c>
      <c r="L84" s="40">
        <v>500000</v>
      </c>
      <c r="M84" s="40"/>
      <c r="N84" s="40"/>
      <c r="O84" s="40"/>
      <c r="P84" s="40"/>
    </row>
    <row r="85" spans="1:16" s="32" customFormat="1" ht="10.5">
      <c r="A85" s="32">
        <v>91755000</v>
      </c>
      <c r="B85" s="33" t="s">
        <v>75</v>
      </c>
      <c r="C85" s="32" t="s">
        <v>123</v>
      </c>
      <c r="D85" s="34">
        <v>272</v>
      </c>
      <c r="E85" s="35">
        <v>37174</v>
      </c>
      <c r="F85" s="34" t="s">
        <v>37</v>
      </c>
      <c r="G85" s="37">
        <v>1500</v>
      </c>
      <c r="H85" s="34" t="s">
        <v>111</v>
      </c>
      <c r="I85" s="38">
        <v>6.2</v>
      </c>
      <c r="J85" s="36" t="s">
        <v>68</v>
      </c>
      <c r="K85" s="41">
        <v>6</v>
      </c>
      <c r="L85" s="40">
        <v>1500000</v>
      </c>
      <c r="M85" s="40"/>
      <c r="N85" s="40"/>
      <c r="O85" s="40"/>
      <c r="P85" s="40"/>
    </row>
    <row r="86" spans="1:16" s="32" customFormat="1" ht="10.5">
      <c r="A86" s="32">
        <v>91755000</v>
      </c>
      <c r="B86" s="33" t="s">
        <v>75</v>
      </c>
      <c r="C86" s="32" t="s">
        <v>124</v>
      </c>
      <c r="D86" s="34">
        <v>272</v>
      </c>
      <c r="E86" s="35">
        <v>37174</v>
      </c>
      <c r="F86" s="34" t="s">
        <v>37</v>
      </c>
      <c r="G86" s="37">
        <v>2000</v>
      </c>
      <c r="H86" s="34" t="s">
        <v>56</v>
      </c>
      <c r="I86" s="38">
        <v>6.4</v>
      </c>
      <c r="J86" s="36" t="s">
        <v>68</v>
      </c>
      <c r="K86" s="41">
        <v>21</v>
      </c>
      <c r="L86" s="40">
        <v>1000000</v>
      </c>
      <c r="M86" s="40">
        <v>733333</v>
      </c>
      <c r="N86" s="40">
        <v>16209578</v>
      </c>
      <c r="O86" s="40">
        <v>85118</v>
      </c>
      <c r="P86" s="40">
        <v>16294696</v>
      </c>
    </row>
    <row r="87" spans="1:16" s="32" customFormat="1" ht="10.5">
      <c r="A87" s="32">
        <v>61216000</v>
      </c>
      <c r="B87" s="33" t="s">
        <v>44</v>
      </c>
      <c r="C87" s="32" t="s">
        <v>47</v>
      </c>
      <c r="D87" s="34">
        <v>273</v>
      </c>
      <c r="E87" s="35">
        <v>37174</v>
      </c>
      <c r="F87" s="34" t="s">
        <v>37</v>
      </c>
      <c r="G87" s="37">
        <v>765</v>
      </c>
      <c r="H87" s="34" t="s">
        <v>125</v>
      </c>
      <c r="I87" s="38">
        <v>5.5</v>
      </c>
      <c r="J87" s="36" t="s">
        <v>39</v>
      </c>
      <c r="K87" s="41">
        <v>30</v>
      </c>
      <c r="L87" s="40">
        <v>765000</v>
      </c>
      <c r="M87" s="40">
        <v>765000</v>
      </c>
      <c r="N87" s="40">
        <v>16909545</v>
      </c>
      <c r="O87" s="40">
        <v>75614</v>
      </c>
      <c r="P87" s="40">
        <v>16985159</v>
      </c>
    </row>
    <row r="88" spans="1:16" s="32" customFormat="1" ht="10.5">
      <c r="A88" s="32">
        <v>90160000</v>
      </c>
      <c r="B88" s="33" t="s">
        <v>44</v>
      </c>
      <c r="C88" s="32" t="s">
        <v>126</v>
      </c>
      <c r="D88" s="34">
        <v>274</v>
      </c>
      <c r="E88" s="35">
        <v>37176</v>
      </c>
      <c r="F88" s="34" t="s">
        <v>37</v>
      </c>
      <c r="G88" s="37">
        <v>950</v>
      </c>
      <c r="H88" s="34" t="s">
        <v>67</v>
      </c>
      <c r="I88" s="38">
        <v>6.4</v>
      </c>
      <c r="J88" s="36" t="s">
        <v>81</v>
      </c>
      <c r="K88" s="38">
        <v>21</v>
      </c>
      <c r="L88" s="40">
        <v>950000</v>
      </c>
      <c r="M88" s="40">
        <v>746429</v>
      </c>
      <c r="N88" s="40">
        <v>16499052</v>
      </c>
      <c r="O88" s="40">
        <v>86621</v>
      </c>
      <c r="P88" s="40">
        <v>16585673</v>
      </c>
    </row>
    <row r="89" spans="1:16" s="32" customFormat="1" ht="10.5">
      <c r="A89" s="32">
        <v>90160000</v>
      </c>
      <c r="B89" s="33" t="s">
        <v>44</v>
      </c>
      <c r="C89" s="32" t="s">
        <v>126</v>
      </c>
      <c r="D89" s="34">
        <v>274</v>
      </c>
      <c r="E89" s="35">
        <v>37176</v>
      </c>
      <c r="F89" s="34" t="s">
        <v>37</v>
      </c>
      <c r="G89" s="37">
        <v>1000</v>
      </c>
      <c r="H89" s="34" t="s">
        <v>73</v>
      </c>
      <c r="I89" s="38">
        <v>6.4</v>
      </c>
      <c r="J89" s="36" t="s">
        <v>81</v>
      </c>
      <c r="K89" s="38">
        <v>21</v>
      </c>
      <c r="L89" s="40">
        <v>1000000</v>
      </c>
      <c r="M89" s="40">
        <v>785714</v>
      </c>
      <c r="N89" s="40">
        <v>17367407</v>
      </c>
      <c r="O89" s="40">
        <v>91195</v>
      </c>
      <c r="P89" s="40">
        <v>17458602</v>
      </c>
    </row>
    <row r="90" spans="1:16" s="32" customFormat="1" ht="10.5">
      <c r="A90" s="32">
        <v>61219000</v>
      </c>
      <c r="B90" s="33" t="s">
        <v>54</v>
      </c>
      <c r="C90" s="32" t="s">
        <v>112</v>
      </c>
      <c r="D90" s="34">
        <v>275</v>
      </c>
      <c r="E90" s="35">
        <v>37197</v>
      </c>
      <c r="F90" s="34" t="s">
        <v>37</v>
      </c>
      <c r="G90" s="37">
        <v>2100</v>
      </c>
      <c r="H90" s="34" t="s">
        <v>90</v>
      </c>
      <c r="I90" s="38">
        <v>5.6</v>
      </c>
      <c r="J90" s="36" t="s">
        <v>68</v>
      </c>
      <c r="K90" s="38">
        <v>25</v>
      </c>
      <c r="L90" s="40">
        <v>2100000</v>
      </c>
      <c r="M90" s="40">
        <v>2100000</v>
      </c>
      <c r="N90" s="40">
        <v>46418358</v>
      </c>
      <c r="O90" s="40">
        <v>1282011</v>
      </c>
      <c r="P90" s="40">
        <v>47700369</v>
      </c>
    </row>
    <row r="91" spans="1:16" s="32" customFormat="1" ht="10.5">
      <c r="A91" s="32">
        <v>90749000</v>
      </c>
      <c r="B91" s="33" t="s">
        <v>35</v>
      </c>
      <c r="C91" s="32" t="s">
        <v>127</v>
      </c>
      <c r="D91" s="34">
        <v>276</v>
      </c>
      <c r="E91" s="35">
        <v>37203</v>
      </c>
      <c r="F91" s="34" t="s">
        <v>37</v>
      </c>
      <c r="G91" s="37">
        <v>700</v>
      </c>
      <c r="H91" s="34" t="s">
        <v>67</v>
      </c>
      <c r="I91" s="38">
        <v>6.2</v>
      </c>
      <c r="J91" s="36" t="s">
        <v>39</v>
      </c>
      <c r="K91" s="38">
        <v>4</v>
      </c>
      <c r="L91" s="40">
        <v>500000</v>
      </c>
      <c r="M91" s="40"/>
      <c r="N91" s="40"/>
      <c r="O91" s="40"/>
      <c r="P91" s="40"/>
    </row>
    <row r="92" spans="1:16" s="32" customFormat="1" ht="10.5">
      <c r="A92" s="32">
        <v>90749000</v>
      </c>
      <c r="B92" s="33" t="s">
        <v>35</v>
      </c>
      <c r="C92" s="32" t="s">
        <v>127</v>
      </c>
      <c r="D92" s="34">
        <v>276</v>
      </c>
      <c r="E92" s="35">
        <v>37203</v>
      </c>
      <c r="F92" s="34" t="s">
        <v>37</v>
      </c>
      <c r="G92" s="37">
        <v>2500</v>
      </c>
      <c r="H92" s="34" t="s">
        <v>73</v>
      </c>
      <c r="I92" s="38">
        <v>6.2</v>
      </c>
      <c r="J92" s="36" t="s">
        <v>39</v>
      </c>
      <c r="K92" s="38">
        <v>4</v>
      </c>
      <c r="L92" s="40">
        <v>1700000</v>
      </c>
      <c r="M92" s="40"/>
      <c r="N92" s="40"/>
      <c r="O92" s="40"/>
      <c r="P92" s="40"/>
    </row>
    <row r="93" spans="1:16" s="32" customFormat="1" ht="10.5">
      <c r="A93" s="32">
        <v>90749000</v>
      </c>
      <c r="B93" s="33" t="s">
        <v>35</v>
      </c>
      <c r="C93" s="32" t="s">
        <v>128</v>
      </c>
      <c r="D93" s="34">
        <v>276</v>
      </c>
      <c r="E93" s="35">
        <v>37203</v>
      </c>
      <c r="F93" s="34" t="s">
        <v>37</v>
      </c>
      <c r="G93" s="37">
        <v>3200</v>
      </c>
      <c r="H93" s="34" t="s">
        <v>90</v>
      </c>
      <c r="I93" s="38">
        <v>6.5</v>
      </c>
      <c r="J93" s="36" t="s">
        <v>39</v>
      </c>
      <c r="K93" s="38">
        <v>21</v>
      </c>
      <c r="L93" s="40">
        <v>2000000</v>
      </c>
      <c r="M93" s="40">
        <v>1437500</v>
      </c>
      <c r="N93" s="40">
        <v>31774471</v>
      </c>
      <c r="O93" s="40">
        <v>847012</v>
      </c>
      <c r="P93" s="40">
        <v>32621483</v>
      </c>
    </row>
    <row r="94" spans="1:16" s="32" customFormat="1" ht="10.5">
      <c r="A94" s="32">
        <v>90635000</v>
      </c>
      <c r="B94" s="33" t="s">
        <v>35</v>
      </c>
      <c r="C94" s="32" t="s">
        <v>129</v>
      </c>
      <c r="D94" s="34">
        <v>281</v>
      </c>
      <c r="E94" s="35">
        <v>37245</v>
      </c>
      <c r="F94" s="34" t="s">
        <v>37</v>
      </c>
      <c r="G94" s="37">
        <v>6000</v>
      </c>
      <c r="H94" s="34" t="s">
        <v>125</v>
      </c>
      <c r="I94" s="38">
        <v>3.75</v>
      </c>
      <c r="J94" s="36" t="s">
        <v>68</v>
      </c>
      <c r="K94" s="38">
        <v>7</v>
      </c>
      <c r="L94" s="40">
        <v>3000000</v>
      </c>
      <c r="M94" s="40">
        <v>3000000</v>
      </c>
      <c r="N94" s="40">
        <v>66311940</v>
      </c>
      <c r="O94" s="40">
        <v>40031</v>
      </c>
      <c r="P94" s="40">
        <v>66351971</v>
      </c>
    </row>
    <row r="95" spans="1:16" s="32" customFormat="1" ht="10.5">
      <c r="A95" s="32">
        <v>96579800</v>
      </c>
      <c r="B95" s="33" t="s">
        <v>83</v>
      </c>
      <c r="C95" s="32" t="s">
        <v>130</v>
      </c>
      <c r="D95" s="34">
        <v>284</v>
      </c>
      <c r="E95" s="35">
        <v>37252</v>
      </c>
      <c r="F95" s="34" t="s">
        <v>37</v>
      </c>
      <c r="G95" s="37">
        <v>200</v>
      </c>
      <c r="H95" s="34" t="s">
        <v>67</v>
      </c>
      <c r="I95" s="38">
        <v>5</v>
      </c>
      <c r="J95" s="36" t="s">
        <v>81</v>
      </c>
      <c r="K95" s="38">
        <v>6</v>
      </c>
      <c r="L95" s="40"/>
      <c r="M95" s="40"/>
      <c r="N95" s="40"/>
      <c r="O95" s="40"/>
      <c r="P95" s="40"/>
    </row>
    <row r="96" spans="1:16" s="32" customFormat="1" ht="10.5">
      <c r="A96" s="32">
        <v>96579800</v>
      </c>
      <c r="B96" s="33" t="s">
        <v>83</v>
      </c>
      <c r="C96" s="32" t="s">
        <v>130</v>
      </c>
      <c r="D96" s="34">
        <v>284</v>
      </c>
      <c r="E96" s="35">
        <v>37252</v>
      </c>
      <c r="F96" s="34" t="s">
        <v>37</v>
      </c>
      <c r="G96" s="37">
        <v>600</v>
      </c>
      <c r="H96" s="34" t="s">
        <v>73</v>
      </c>
      <c r="I96" s="38">
        <v>5</v>
      </c>
      <c r="J96" s="36" t="s">
        <v>81</v>
      </c>
      <c r="K96" s="38">
        <v>6</v>
      </c>
      <c r="L96" s="40"/>
      <c r="M96" s="40"/>
      <c r="N96" s="40"/>
      <c r="O96" s="40"/>
      <c r="P96" s="40"/>
    </row>
    <row r="97" spans="1:16" s="32" customFormat="1" ht="10.5">
      <c r="A97" s="32">
        <v>96579800</v>
      </c>
      <c r="B97" s="33" t="s">
        <v>83</v>
      </c>
      <c r="C97" s="32" t="s">
        <v>131</v>
      </c>
      <c r="D97" s="34">
        <v>284</v>
      </c>
      <c r="E97" s="35">
        <v>37252</v>
      </c>
      <c r="F97" s="34" t="s">
        <v>37</v>
      </c>
      <c r="G97" s="37">
        <v>2200</v>
      </c>
      <c r="H97" s="34" t="s">
        <v>90</v>
      </c>
      <c r="I97" s="38">
        <v>6</v>
      </c>
      <c r="J97" s="36" t="s">
        <v>81</v>
      </c>
      <c r="K97" s="38">
        <v>25</v>
      </c>
      <c r="L97" s="40">
        <v>2200000</v>
      </c>
      <c r="M97" s="40">
        <v>1968421</v>
      </c>
      <c r="N97" s="40">
        <v>43509938</v>
      </c>
      <c r="O97" s="40">
        <v>1071907</v>
      </c>
      <c r="P97" s="40">
        <v>44581845</v>
      </c>
    </row>
    <row r="98" spans="1:16" s="32" customFormat="1" ht="10.5">
      <c r="A98" s="32">
        <v>61216000</v>
      </c>
      <c r="B98" s="33" t="s">
        <v>44</v>
      </c>
      <c r="C98" s="32" t="s">
        <v>47</v>
      </c>
      <c r="D98" s="34">
        <v>286</v>
      </c>
      <c r="E98" s="35">
        <v>37321</v>
      </c>
      <c r="F98" s="34" t="s">
        <v>37</v>
      </c>
      <c r="G98" s="37">
        <v>815</v>
      </c>
      <c r="H98" s="34" t="s">
        <v>132</v>
      </c>
      <c r="I98" s="38">
        <v>6</v>
      </c>
      <c r="J98" s="36" t="s">
        <v>49</v>
      </c>
      <c r="K98" s="38">
        <v>30</v>
      </c>
      <c r="L98" s="40">
        <v>815000</v>
      </c>
      <c r="M98" s="40">
        <v>815000</v>
      </c>
      <c r="N98" s="40">
        <v>18014744</v>
      </c>
      <c r="O98" s="40">
        <v>175802</v>
      </c>
      <c r="P98" s="40">
        <v>18190546</v>
      </c>
    </row>
    <row r="99" spans="1:16" s="32" customFormat="1" ht="10.5">
      <c r="A99" s="32">
        <v>96762780</v>
      </c>
      <c r="B99" s="33" t="s">
        <v>61</v>
      </c>
      <c r="C99" s="32" t="s">
        <v>133</v>
      </c>
      <c r="D99" s="34">
        <v>287</v>
      </c>
      <c r="E99" s="35">
        <v>37323</v>
      </c>
      <c r="F99" s="34" t="s">
        <v>37</v>
      </c>
      <c r="G99" s="37">
        <v>3460</v>
      </c>
      <c r="H99" s="34" t="s">
        <v>134</v>
      </c>
      <c r="I99" s="38">
        <v>6</v>
      </c>
      <c r="J99" s="36" t="s">
        <v>49</v>
      </c>
      <c r="K99" s="38">
        <v>16</v>
      </c>
      <c r="L99" s="40">
        <v>3460000</v>
      </c>
      <c r="M99" s="40">
        <v>1971681</v>
      </c>
      <c r="N99" s="40">
        <v>43581997</v>
      </c>
      <c r="O99" s="40">
        <v>731386</v>
      </c>
      <c r="P99" s="40">
        <v>44313383</v>
      </c>
    </row>
    <row r="100" spans="1:16" s="32" customFormat="1" ht="10.5">
      <c r="A100" s="32">
        <v>96762780</v>
      </c>
      <c r="B100" s="33" t="s">
        <v>61</v>
      </c>
      <c r="C100" s="32" t="s">
        <v>133</v>
      </c>
      <c r="D100" s="34">
        <v>287</v>
      </c>
      <c r="E100" s="35">
        <v>37323</v>
      </c>
      <c r="F100" s="34" t="s">
        <v>37</v>
      </c>
      <c r="G100" s="37">
        <v>870</v>
      </c>
      <c r="H100" s="34" t="s">
        <v>135</v>
      </c>
      <c r="I100" s="38">
        <v>6</v>
      </c>
      <c r="J100" s="36" t="s">
        <v>49</v>
      </c>
      <c r="K100" s="38">
        <v>16</v>
      </c>
      <c r="L100" s="40">
        <v>865000</v>
      </c>
      <c r="M100" s="40">
        <v>492920.25</v>
      </c>
      <c r="N100" s="40">
        <v>10895499</v>
      </c>
      <c r="O100" s="40">
        <v>182846</v>
      </c>
      <c r="P100" s="40">
        <v>11078345</v>
      </c>
    </row>
    <row r="101" spans="1:16" s="32" customFormat="1" ht="10.5">
      <c r="A101" s="32">
        <v>96762780</v>
      </c>
      <c r="B101" s="33" t="s">
        <v>61</v>
      </c>
      <c r="C101" s="32" t="s">
        <v>133</v>
      </c>
      <c r="D101" s="34">
        <v>287</v>
      </c>
      <c r="E101" s="35">
        <v>37323</v>
      </c>
      <c r="F101" s="34" t="s">
        <v>37</v>
      </c>
      <c r="G101" s="37">
        <v>990</v>
      </c>
      <c r="H101" s="34" t="s">
        <v>136</v>
      </c>
      <c r="I101" s="38">
        <v>6</v>
      </c>
      <c r="J101" s="36" t="s">
        <v>49</v>
      </c>
      <c r="K101" s="38">
        <v>16</v>
      </c>
      <c r="L101" s="40">
        <v>970000</v>
      </c>
      <c r="M101" s="40">
        <v>823968.28</v>
      </c>
      <c r="N101" s="40">
        <v>18212978</v>
      </c>
      <c r="O101" s="40">
        <v>305648</v>
      </c>
      <c r="P101" s="40">
        <v>18518626</v>
      </c>
    </row>
    <row r="102" spans="1:16" s="32" customFormat="1" ht="10.5">
      <c r="A102" s="32">
        <v>96762780</v>
      </c>
      <c r="B102" s="33" t="s">
        <v>61</v>
      </c>
      <c r="C102" s="32" t="s">
        <v>133</v>
      </c>
      <c r="D102" s="34">
        <v>287</v>
      </c>
      <c r="E102" s="35">
        <v>37323</v>
      </c>
      <c r="F102" s="34" t="s">
        <v>37</v>
      </c>
      <c r="G102" s="37">
        <v>245</v>
      </c>
      <c r="H102" s="34" t="s">
        <v>137</v>
      </c>
      <c r="I102" s="38">
        <v>6</v>
      </c>
      <c r="J102" s="36" t="s">
        <v>49</v>
      </c>
      <c r="K102" s="38">
        <v>16</v>
      </c>
      <c r="L102" s="40">
        <v>245000</v>
      </c>
      <c r="M102" s="40">
        <v>208115.69</v>
      </c>
      <c r="N102" s="40">
        <v>4600185</v>
      </c>
      <c r="O102" s="40">
        <v>77200</v>
      </c>
      <c r="P102" s="40">
        <v>4677385</v>
      </c>
    </row>
    <row r="103" spans="1:16" s="32" customFormat="1" ht="10.5">
      <c r="A103" s="32">
        <v>96873140</v>
      </c>
      <c r="B103" s="33" t="s">
        <v>106</v>
      </c>
      <c r="C103" s="32" t="s">
        <v>138</v>
      </c>
      <c r="D103" s="34">
        <v>289</v>
      </c>
      <c r="E103" s="35">
        <v>37329</v>
      </c>
      <c r="F103" s="34" t="s">
        <v>37</v>
      </c>
      <c r="G103" s="37">
        <v>150</v>
      </c>
      <c r="H103" s="34" t="s">
        <v>134</v>
      </c>
      <c r="I103" s="38">
        <v>5.5</v>
      </c>
      <c r="J103" s="36" t="s">
        <v>49</v>
      </c>
      <c r="K103" s="38">
        <v>12</v>
      </c>
      <c r="L103" s="40">
        <v>150000</v>
      </c>
      <c r="M103" s="40"/>
      <c r="N103" s="40"/>
      <c r="O103" s="40"/>
      <c r="P103" s="40"/>
    </row>
    <row r="104" spans="1:16" s="32" customFormat="1" ht="10.5">
      <c r="A104" s="32">
        <v>96873140</v>
      </c>
      <c r="B104" s="33" t="s">
        <v>106</v>
      </c>
      <c r="C104" s="32" t="s">
        <v>138</v>
      </c>
      <c r="D104" s="34">
        <v>289</v>
      </c>
      <c r="E104" s="35">
        <v>37329</v>
      </c>
      <c r="F104" s="34" t="s">
        <v>37</v>
      </c>
      <c r="G104" s="37">
        <v>850</v>
      </c>
      <c r="H104" s="34" t="s">
        <v>135</v>
      </c>
      <c r="I104" s="38">
        <v>5.5</v>
      </c>
      <c r="J104" s="36" t="s">
        <v>49</v>
      </c>
      <c r="K104" s="38">
        <v>12</v>
      </c>
      <c r="L104" s="40">
        <v>850000</v>
      </c>
      <c r="M104" s="40"/>
      <c r="N104" s="40"/>
      <c r="O104" s="40"/>
      <c r="P104" s="40"/>
    </row>
    <row r="105" spans="1:16" s="32" customFormat="1" ht="10.5">
      <c r="A105" s="32">
        <v>96873140</v>
      </c>
      <c r="B105" s="33" t="s">
        <v>106</v>
      </c>
      <c r="C105" s="32" t="s">
        <v>139</v>
      </c>
      <c r="D105" s="34">
        <v>289</v>
      </c>
      <c r="E105" s="35">
        <v>37329</v>
      </c>
      <c r="F105" s="34" t="s">
        <v>37</v>
      </c>
      <c r="G105" s="37">
        <v>499</v>
      </c>
      <c r="H105" s="34" t="s">
        <v>136</v>
      </c>
      <c r="I105" s="38">
        <v>5.8</v>
      </c>
      <c r="J105" s="36" t="s">
        <v>49</v>
      </c>
      <c r="K105" s="38">
        <v>23</v>
      </c>
      <c r="L105" s="40">
        <v>423000</v>
      </c>
      <c r="M105" s="40">
        <v>316973</v>
      </c>
      <c r="N105" s="40">
        <v>7006365</v>
      </c>
      <c r="O105" s="40">
        <v>134396</v>
      </c>
      <c r="P105" s="40">
        <v>7140761</v>
      </c>
    </row>
    <row r="106" spans="1:16" s="32" customFormat="1" ht="10.5">
      <c r="A106" s="32">
        <v>96873140</v>
      </c>
      <c r="B106" s="33" t="s">
        <v>106</v>
      </c>
      <c r="C106" s="32" t="s">
        <v>139</v>
      </c>
      <c r="D106" s="34">
        <v>289</v>
      </c>
      <c r="E106" s="35">
        <v>37329</v>
      </c>
      <c r="F106" s="34" t="s">
        <v>37</v>
      </c>
      <c r="G106" s="37">
        <v>10500</v>
      </c>
      <c r="H106" s="34" t="s">
        <v>137</v>
      </c>
      <c r="I106" s="38">
        <v>5.8</v>
      </c>
      <c r="J106" s="36" t="s">
        <v>49</v>
      </c>
      <c r="K106" s="38">
        <v>23</v>
      </c>
      <c r="L106" s="40">
        <v>10000000</v>
      </c>
      <c r="M106" s="40">
        <v>8969245</v>
      </c>
      <c r="N106" s="40">
        <v>198256012</v>
      </c>
      <c r="O106" s="40">
        <v>3802754</v>
      </c>
      <c r="P106" s="40">
        <v>202058766</v>
      </c>
    </row>
    <row r="107" spans="1:16" s="32" customFormat="1" ht="10.5">
      <c r="A107" s="32">
        <v>96873140</v>
      </c>
      <c r="B107" s="33" t="s">
        <v>106</v>
      </c>
      <c r="C107" s="32" t="s">
        <v>139</v>
      </c>
      <c r="D107" s="34">
        <v>289</v>
      </c>
      <c r="E107" s="35">
        <v>37329</v>
      </c>
      <c r="F107" s="34" t="s">
        <v>37</v>
      </c>
      <c r="G107" s="37">
        <v>1</v>
      </c>
      <c r="H107" s="34" t="s">
        <v>92</v>
      </c>
      <c r="I107" s="38">
        <v>5.8</v>
      </c>
      <c r="J107" s="36" t="s">
        <v>49</v>
      </c>
      <c r="K107" s="38">
        <v>23</v>
      </c>
      <c r="L107" s="40">
        <v>1000</v>
      </c>
      <c r="M107" s="40">
        <v>1000</v>
      </c>
      <c r="N107" s="40">
        <v>22104</v>
      </c>
      <c r="O107" s="40">
        <v>422</v>
      </c>
      <c r="P107" s="40">
        <v>22526</v>
      </c>
    </row>
    <row r="108" spans="1:16" s="32" customFormat="1" ht="10.5">
      <c r="A108" s="32">
        <v>96818910</v>
      </c>
      <c r="B108" s="33" t="s">
        <v>44</v>
      </c>
      <c r="C108" s="32" t="s">
        <v>140</v>
      </c>
      <c r="D108" s="34">
        <v>291</v>
      </c>
      <c r="E108" s="35">
        <v>37358</v>
      </c>
      <c r="F108" s="34" t="s">
        <v>37</v>
      </c>
      <c r="G108" s="37">
        <v>429</v>
      </c>
      <c r="H108" s="34" t="s">
        <v>67</v>
      </c>
      <c r="I108" s="38">
        <v>5.6</v>
      </c>
      <c r="J108" s="36" t="s">
        <v>49</v>
      </c>
      <c r="K108" s="38">
        <v>8</v>
      </c>
      <c r="L108" s="40">
        <v>376926.45</v>
      </c>
      <c r="M108" s="40"/>
      <c r="N108" s="40"/>
      <c r="O108" s="40"/>
      <c r="P108" s="40"/>
    </row>
    <row r="109" spans="1:16" s="32" customFormat="1" ht="10.5">
      <c r="A109" s="32">
        <v>96818910</v>
      </c>
      <c r="B109" s="33" t="s">
        <v>44</v>
      </c>
      <c r="C109" s="32" t="s">
        <v>140</v>
      </c>
      <c r="D109" s="34">
        <v>291</v>
      </c>
      <c r="E109" s="35">
        <v>37358</v>
      </c>
      <c r="F109" s="34" t="s">
        <v>37</v>
      </c>
      <c r="G109" s="37">
        <v>1220</v>
      </c>
      <c r="H109" s="34" t="s">
        <v>73</v>
      </c>
      <c r="I109" s="38">
        <v>5.6</v>
      </c>
      <c r="J109" s="36" t="s">
        <v>49</v>
      </c>
      <c r="K109" s="38">
        <v>8</v>
      </c>
      <c r="L109" s="40">
        <v>1048039.45</v>
      </c>
      <c r="M109" s="40"/>
      <c r="N109" s="40"/>
      <c r="O109" s="40"/>
      <c r="P109" s="40"/>
    </row>
    <row r="110" spans="1:16" s="32" customFormat="1" ht="10.5">
      <c r="A110" s="32">
        <v>96818910</v>
      </c>
      <c r="B110" s="33" t="s">
        <v>44</v>
      </c>
      <c r="C110" s="32" t="s">
        <v>141</v>
      </c>
      <c r="D110" s="34">
        <v>291</v>
      </c>
      <c r="E110" s="35">
        <v>37358</v>
      </c>
      <c r="F110" s="34" t="s">
        <v>37</v>
      </c>
      <c r="G110" s="37">
        <v>523</v>
      </c>
      <c r="H110" s="34" t="s">
        <v>71</v>
      </c>
      <c r="I110" s="38">
        <v>6</v>
      </c>
      <c r="J110" s="36" t="s">
        <v>49</v>
      </c>
      <c r="K110" s="38">
        <v>23</v>
      </c>
      <c r="L110" s="40">
        <v>549102</v>
      </c>
      <c r="M110" s="40">
        <v>772273.87</v>
      </c>
      <c r="N110" s="40">
        <v>17070326</v>
      </c>
      <c r="O110" s="40">
        <v>292961</v>
      </c>
      <c r="P110" s="40">
        <v>17363287</v>
      </c>
    </row>
    <row r="111" spans="1:16" s="32" customFormat="1" ht="10.5">
      <c r="A111" s="32">
        <v>96818910</v>
      </c>
      <c r="B111" s="33" t="s">
        <v>44</v>
      </c>
      <c r="C111" s="32" t="s">
        <v>141</v>
      </c>
      <c r="D111" s="34">
        <v>291</v>
      </c>
      <c r="E111" s="35">
        <v>37358</v>
      </c>
      <c r="F111" s="34" t="s">
        <v>37</v>
      </c>
      <c r="G111" s="37">
        <v>1550</v>
      </c>
      <c r="H111" s="34" t="s">
        <v>72</v>
      </c>
      <c r="I111" s="38">
        <v>6</v>
      </c>
      <c r="J111" s="36" t="s">
        <v>49</v>
      </c>
      <c r="K111" s="38">
        <v>23</v>
      </c>
      <c r="L111" s="40">
        <v>1639900</v>
      </c>
      <c r="M111" s="40">
        <v>2306405.5</v>
      </c>
      <c r="N111" s="40">
        <v>50980741</v>
      </c>
      <c r="O111" s="40">
        <v>855550</v>
      </c>
      <c r="P111" s="40">
        <v>51836291</v>
      </c>
    </row>
    <row r="112" spans="1:16" s="32" customFormat="1" ht="10.5">
      <c r="A112" s="32">
        <v>89900400</v>
      </c>
      <c r="B112" s="33" t="s">
        <v>86</v>
      </c>
      <c r="C112" s="32" t="s">
        <v>142</v>
      </c>
      <c r="D112" s="34">
        <v>293</v>
      </c>
      <c r="E112" s="35">
        <v>37386</v>
      </c>
      <c r="F112" s="34" t="s">
        <v>37</v>
      </c>
      <c r="G112" s="37">
        <v>4000</v>
      </c>
      <c r="H112" s="34"/>
      <c r="I112" s="38"/>
      <c r="J112" s="36"/>
      <c r="K112" s="38">
        <v>26</v>
      </c>
      <c r="L112" s="40"/>
      <c r="M112" s="40"/>
      <c r="N112" s="40"/>
      <c r="O112" s="40"/>
      <c r="P112" s="40"/>
    </row>
    <row r="113" spans="1:16" s="32" customFormat="1" ht="12" customHeight="1">
      <c r="A113" s="32">
        <v>89900400</v>
      </c>
      <c r="B113" s="33" t="s">
        <v>86</v>
      </c>
      <c r="C113" s="32" t="s">
        <v>89</v>
      </c>
      <c r="D113" s="34" t="s">
        <v>143</v>
      </c>
      <c r="E113" s="35">
        <v>37407</v>
      </c>
      <c r="F113" s="34" t="s">
        <v>37</v>
      </c>
      <c r="G113" s="37">
        <v>1300</v>
      </c>
      <c r="H113" s="34" t="s">
        <v>104</v>
      </c>
      <c r="I113" s="38">
        <v>5.5</v>
      </c>
      <c r="J113" s="36" t="s">
        <v>81</v>
      </c>
      <c r="K113" s="38">
        <v>8</v>
      </c>
      <c r="L113" s="40">
        <v>1300000</v>
      </c>
      <c r="M113" s="40"/>
      <c r="N113" s="40"/>
      <c r="O113" s="40"/>
      <c r="P113" s="40"/>
    </row>
    <row r="114" spans="1:16" s="32" customFormat="1" ht="12" customHeight="1">
      <c r="A114" s="32">
        <v>89900400</v>
      </c>
      <c r="B114" s="33" t="s">
        <v>86</v>
      </c>
      <c r="C114" s="32" t="s">
        <v>89</v>
      </c>
      <c r="D114" s="34" t="s">
        <v>143</v>
      </c>
      <c r="E114" s="35">
        <v>37407</v>
      </c>
      <c r="F114" s="34" t="s">
        <v>37</v>
      </c>
      <c r="G114" s="37">
        <v>200</v>
      </c>
      <c r="H114" s="34" t="s">
        <v>105</v>
      </c>
      <c r="I114" s="38">
        <v>5.5</v>
      </c>
      <c r="J114" s="36" t="s">
        <v>81</v>
      </c>
      <c r="K114" s="38">
        <v>8</v>
      </c>
      <c r="L114" s="40">
        <v>200000</v>
      </c>
      <c r="M114" s="40"/>
      <c r="N114" s="40"/>
      <c r="O114" s="40"/>
      <c r="P114" s="40"/>
    </row>
    <row r="115" spans="1:16" s="32" customFormat="1" ht="12" customHeight="1">
      <c r="A115" s="32">
        <v>89900400</v>
      </c>
      <c r="B115" s="33" t="s">
        <v>86</v>
      </c>
      <c r="C115" s="32" t="s">
        <v>144</v>
      </c>
      <c r="D115" s="34" t="s">
        <v>143</v>
      </c>
      <c r="E115" s="35">
        <v>37407</v>
      </c>
      <c r="F115" s="34" t="s">
        <v>37</v>
      </c>
      <c r="G115" s="37">
        <v>2300</v>
      </c>
      <c r="H115" s="34" t="s">
        <v>48</v>
      </c>
      <c r="I115" s="38">
        <v>6</v>
      </c>
      <c r="J115" s="36" t="s">
        <v>81</v>
      </c>
      <c r="K115" s="38">
        <v>25</v>
      </c>
      <c r="L115" s="40">
        <v>2300000</v>
      </c>
      <c r="M115" s="40">
        <v>2028753</v>
      </c>
      <c r="N115" s="40">
        <v>44843516</v>
      </c>
      <c r="O115" s="40">
        <v>1101133</v>
      </c>
      <c r="P115" s="40">
        <v>45944649</v>
      </c>
    </row>
    <row r="116" spans="1:16" s="32" customFormat="1" ht="12" customHeight="1">
      <c r="A116" s="32">
        <v>89900400</v>
      </c>
      <c r="B116" s="33" t="s">
        <v>86</v>
      </c>
      <c r="C116" s="32" t="s">
        <v>144</v>
      </c>
      <c r="D116" s="34" t="s">
        <v>143</v>
      </c>
      <c r="E116" s="35">
        <v>37407</v>
      </c>
      <c r="F116" s="34" t="s">
        <v>37</v>
      </c>
      <c r="G116" s="37">
        <v>200</v>
      </c>
      <c r="H116" s="34" t="s">
        <v>111</v>
      </c>
      <c r="I116" s="38">
        <v>6</v>
      </c>
      <c r="J116" s="36" t="s">
        <v>81</v>
      </c>
      <c r="K116" s="38">
        <v>25</v>
      </c>
      <c r="L116" s="40">
        <v>200000</v>
      </c>
      <c r="M116" s="40">
        <v>176413</v>
      </c>
      <c r="N116" s="40">
        <v>3899429</v>
      </c>
      <c r="O116" s="40">
        <v>95758</v>
      </c>
      <c r="P116" s="40">
        <v>3995187</v>
      </c>
    </row>
    <row r="117" spans="1:16" s="32" customFormat="1" ht="10.5">
      <c r="A117" s="32">
        <v>61219000</v>
      </c>
      <c r="B117" s="33" t="s">
        <v>54</v>
      </c>
      <c r="C117" s="32" t="s">
        <v>112</v>
      </c>
      <c r="D117" s="34">
        <v>297</v>
      </c>
      <c r="E117" s="35">
        <v>37447</v>
      </c>
      <c r="F117" s="34" t="s">
        <v>37</v>
      </c>
      <c r="G117" s="37">
        <v>4000</v>
      </c>
      <c r="H117" s="34" t="s">
        <v>92</v>
      </c>
      <c r="I117" s="38">
        <v>5.5</v>
      </c>
      <c r="J117" s="36" t="s">
        <v>68</v>
      </c>
      <c r="K117" s="38">
        <v>25</v>
      </c>
      <c r="L117" s="40">
        <v>4000000</v>
      </c>
      <c r="M117" s="40">
        <v>4000000</v>
      </c>
      <c r="N117" s="40">
        <v>88415920</v>
      </c>
      <c r="O117" s="40">
        <v>1412682</v>
      </c>
      <c r="P117" s="40">
        <v>89828602</v>
      </c>
    </row>
    <row r="118" spans="1:16" s="32" customFormat="1" ht="10.5">
      <c r="A118" s="32">
        <v>96579330</v>
      </c>
      <c r="B118" s="33" t="s">
        <v>83</v>
      </c>
      <c r="C118" s="32" t="s">
        <v>145</v>
      </c>
      <c r="D118" s="34">
        <v>298</v>
      </c>
      <c r="E118" s="35">
        <v>37448</v>
      </c>
      <c r="F118" s="34" t="s">
        <v>37</v>
      </c>
      <c r="G118" s="37">
        <v>2200</v>
      </c>
      <c r="H118" s="34"/>
      <c r="I118" s="38"/>
      <c r="J118" s="36"/>
      <c r="K118" s="38">
        <v>22</v>
      </c>
      <c r="L118" s="40"/>
      <c r="M118" s="40"/>
      <c r="N118" s="40"/>
      <c r="O118" s="40"/>
      <c r="P118" s="40"/>
    </row>
    <row r="119" spans="1:16" s="32" customFormat="1" ht="12" customHeight="1">
      <c r="A119" s="32">
        <v>96579330</v>
      </c>
      <c r="B119" s="33" t="s">
        <v>83</v>
      </c>
      <c r="C119" s="32" t="s">
        <v>146</v>
      </c>
      <c r="D119" s="34" t="s">
        <v>143</v>
      </c>
      <c r="E119" s="35">
        <v>37448</v>
      </c>
      <c r="F119" s="34" t="s">
        <v>37</v>
      </c>
      <c r="G119" s="37">
        <v>1000</v>
      </c>
      <c r="H119" s="34" t="s">
        <v>46</v>
      </c>
      <c r="I119" s="38">
        <v>5.8</v>
      </c>
      <c r="J119" s="36" t="s">
        <v>147</v>
      </c>
      <c r="K119" s="38">
        <v>6</v>
      </c>
      <c r="L119" s="40">
        <v>600000</v>
      </c>
      <c r="M119" s="40"/>
      <c r="N119" s="40"/>
      <c r="O119" s="40"/>
      <c r="P119" s="40"/>
    </row>
    <row r="120" spans="1:16" s="32" customFormat="1" ht="12.75" customHeight="1">
      <c r="A120" s="32">
        <v>96579330</v>
      </c>
      <c r="B120" s="33" t="s">
        <v>83</v>
      </c>
      <c r="C120" s="32" t="s">
        <v>146</v>
      </c>
      <c r="D120" s="34" t="s">
        <v>143</v>
      </c>
      <c r="E120" s="35">
        <v>37448</v>
      </c>
      <c r="F120" s="34" t="s">
        <v>37</v>
      </c>
      <c r="G120" s="37">
        <v>1700</v>
      </c>
      <c r="H120" s="34" t="s">
        <v>90</v>
      </c>
      <c r="I120" s="38">
        <v>6.2</v>
      </c>
      <c r="J120" s="36" t="s">
        <v>147</v>
      </c>
      <c r="K120" s="38">
        <v>21</v>
      </c>
      <c r="L120" s="40">
        <v>1600000</v>
      </c>
      <c r="M120" s="40"/>
      <c r="N120" s="40"/>
      <c r="O120" s="40"/>
      <c r="P120" s="40"/>
    </row>
    <row r="121" spans="1:16" s="32" customFormat="1" ht="10.5">
      <c r="A121" s="32">
        <v>76073162</v>
      </c>
      <c r="B121" s="33">
        <v>5</v>
      </c>
      <c r="C121" s="45" t="s">
        <v>866</v>
      </c>
      <c r="D121" s="34">
        <v>301</v>
      </c>
      <c r="E121" s="35">
        <v>37516</v>
      </c>
      <c r="F121" s="34" t="s">
        <v>37</v>
      </c>
      <c r="G121" s="37">
        <v>2600</v>
      </c>
      <c r="H121" s="34"/>
      <c r="I121" s="38"/>
      <c r="J121" s="36"/>
      <c r="K121" s="38">
        <v>10</v>
      </c>
      <c r="L121" s="40"/>
      <c r="M121" s="40"/>
      <c r="N121" s="40"/>
      <c r="O121" s="40"/>
      <c r="P121" s="40"/>
    </row>
    <row r="122" spans="1:16" s="32" customFormat="1" ht="12" customHeight="1">
      <c r="A122" s="32">
        <v>76073162</v>
      </c>
      <c r="B122" s="33" t="s">
        <v>83</v>
      </c>
      <c r="C122" s="32" t="s">
        <v>149</v>
      </c>
      <c r="D122" s="34" t="s">
        <v>143</v>
      </c>
      <c r="E122" s="35">
        <v>37516</v>
      </c>
      <c r="F122" s="34" t="s">
        <v>37</v>
      </c>
      <c r="G122" s="37">
        <v>5500</v>
      </c>
      <c r="H122" s="34" t="s">
        <v>150</v>
      </c>
      <c r="I122" s="38">
        <v>4.5</v>
      </c>
      <c r="J122" s="36" t="s">
        <v>49</v>
      </c>
      <c r="K122" s="38">
        <v>7</v>
      </c>
      <c r="L122" s="40">
        <v>2600000</v>
      </c>
      <c r="M122" s="40"/>
      <c r="N122" s="40"/>
      <c r="O122" s="40"/>
      <c r="P122" s="40"/>
    </row>
    <row r="123" spans="1:16" s="32" customFormat="1" ht="12" customHeight="1">
      <c r="A123" s="32">
        <v>76073162</v>
      </c>
      <c r="B123" s="33" t="s">
        <v>83</v>
      </c>
      <c r="C123" s="32" t="s">
        <v>867</v>
      </c>
      <c r="D123" s="34" t="s">
        <v>152</v>
      </c>
      <c r="E123" s="35">
        <v>38796</v>
      </c>
      <c r="F123" s="34" t="s">
        <v>37</v>
      </c>
      <c r="G123" s="37">
        <v>1800</v>
      </c>
      <c r="H123" s="34" t="s">
        <v>53</v>
      </c>
      <c r="I123" s="38" t="s">
        <v>153</v>
      </c>
      <c r="J123" s="36" t="s">
        <v>68</v>
      </c>
      <c r="K123" s="38">
        <v>10</v>
      </c>
      <c r="L123" s="40">
        <v>900000</v>
      </c>
      <c r="M123" s="40">
        <v>900000</v>
      </c>
      <c r="N123" s="40">
        <v>19893582</v>
      </c>
      <c r="O123" s="40">
        <v>28127</v>
      </c>
      <c r="P123" s="40">
        <v>19921709</v>
      </c>
    </row>
    <row r="124" spans="1:16" s="32" customFormat="1" ht="10.5">
      <c r="A124" s="32">
        <v>92604000</v>
      </c>
      <c r="B124" s="33" t="s">
        <v>96</v>
      </c>
      <c r="C124" s="32" t="s">
        <v>154</v>
      </c>
      <c r="D124" s="34">
        <v>303</v>
      </c>
      <c r="E124" s="35">
        <v>37533</v>
      </c>
      <c r="F124" s="34" t="s">
        <v>37</v>
      </c>
      <c r="G124" s="37">
        <v>13000</v>
      </c>
      <c r="H124" s="34"/>
      <c r="I124" s="38"/>
      <c r="J124" s="36"/>
      <c r="K124" s="38">
        <v>10</v>
      </c>
      <c r="L124" s="40"/>
      <c r="M124" s="40"/>
      <c r="N124" s="40"/>
      <c r="O124" s="40"/>
      <c r="P124" s="40"/>
    </row>
    <row r="125" spans="1:16" s="32" customFormat="1" ht="12" customHeight="1">
      <c r="A125" s="32">
        <v>92604000</v>
      </c>
      <c r="B125" s="33" t="s">
        <v>96</v>
      </c>
      <c r="C125" s="32" t="s">
        <v>155</v>
      </c>
      <c r="D125" s="34" t="s">
        <v>143</v>
      </c>
      <c r="E125" s="35">
        <v>37539</v>
      </c>
      <c r="F125" s="34" t="s">
        <v>37</v>
      </c>
      <c r="G125" s="37">
        <v>1000</v>
      </c>
      <c r="H125" s="34" t="s">
        <v>134</v>
      </c>
      <c r="I125" s="38">
        <v>4.25</v>
      </c>
      <c r="J125" s="36" t="s">
        <v>68</v>
      </c>
      <c r="K125" s="38">
        <v>10</v>
      </c>
      <c r="L125" s="40">
        <v>1000000</v>
      </c>
      <c r="M125" s="40">
        <v>1000000</v>
      </c>
      <c r="N125" s="40">
        <v>22103980</v>
      </c>
      <c r="O125" s="40">
        <v>81727</v>
      </c>
      <c r="P125" s="40">
        <v>22185707</v>
      </c>
    </row>
    <row r="126" spans="1:16" s="32" customFormat="1" ht="12" customHeight="1">
      <c r="A126" s="32">
        <v>92604000</v>
      </c>
      <c r="B126" s="33" t="s">
        <v>96</v>
      </c>
      <c r="C126" s="32" t="s">
        <v>155</v>
      </c>
      <c r="D126" s="34" t="s">
        <v>143</v>
      </c>
      <c r="E126" s="35">
        <v>37539</v>
      </c>
      <c r="F126" s="34" t="s">
        <v>37</v>
      </c>
      <c r="G126" s="37">
        <v>4000</v>
      </c>
      <c r="H126" s="34" t="s">
        <v>135</v>
      </c>
      <c r="I126" s="38">
        <v>4.25</v>
      </c>
      <c r="J126" s="36" t="s">
        <v>68</v>
      </c>
      <c r="K126" s="38">
        <v>10</v>
      </c>
      <c r="L126" s="40">
        <v>2250000</v>
      </c>
      <c r="M126" s="40">
        <v>2250000</v>
      </c>
      <c r="N126" s="40">
        <v>49733955</v>
      </c>
      <c r="O126" s="40">
        <v>183886</v>
      </c>
      <c r="P126" s="40">
        <v>49917841</v>
      </c>
    </row>
    <row r="127" spans="1:16" s="32" customFormat="1" ht="12" customHeight="1">
      <c r="A127" s="32">
        <v>92604000</v>
      </c>
      <c r="B127" s="33" t="s">
        <v>96</v>
      </c>
      <c r="C127" s="32" t="s">
        <v>155</v>
      </c>
      <c r="D127" s="34" t="s">
        <v>152</v>
      </c>
      <c r="E127" s="35">
        <v>39821</v>
      </c>
      <c r="F127" s="34" t="s">
        <v>37</v>
      </c>
      <c r="G127" s="37">
        <v>9750</v>
      </c>
      <c r="H127" s="34" t="s">
        <v>90</v>
      </c>
      <c r="I127" s="38">
        <v>4.55</v>
      </c>
      <c r="J127" s="36" t="s">
        <v>68</v>
      </c>
      <c r="K127" s="38">
        <v>10</v>
      </c>
      <c r="L127" s="40">
        <v>9750000</v>
      </c>
      <c r="M127" s="40">
        <v>9750000</v>
      </c>
      <c r="N127" s="40">
        <v>215513805</v>
      </c>
      <c r="O127" s="40">
        <v>2967335</v>
      </c>
      <c r="P127" s="40">
        <v>218481140</v>
      </c>
    </row>
    <row r="128" spans="1:16" s="32" customFormat="1" ht="10.5">
      <c r="A128" s="32">
        <v>61808000</v>
      </c>
      <c r="B128" s="33" t="s">
        <v>83</v>
      </c>
      <c r="C128" s="32" t="s">
        <v>156</v>
      </c>
      <c r="D128" s="46">
        <v>305</v>
      </c>
      <c r="E128" s="35">
        <v>37539</v>
      </c>
      <c r="F128" s="34" t="s">
        <v>37</v>
      </c>
      <c r="G128" s="37">
        <v>10000</v>
      </c>
      <c r="H128" s="34"/>
      <c r="I128" s="38"/>
      <c r="J128" s="36"/>
      <c r="K128" s="38">
        <v>10</v>
      </c>
      <c r="L128" s="40"/>
      <c r="M128" s="40"/>
      <c r="N128" s="40"/>
      <c r="O128" s="40"/>
      <c r="P128" s="40"/>
    </row>
    <row r="129" spans="1:16" s="32" customFormat="1" ht="12" customHeight="1">
      <c r="A129" s="32">
        <v>61808000</v>
      </c>
      <c r="B129" s="33" t="s">
        <v>83</v>
      </c>
      <c r="C129" s="32" t="s">
        <v>117</v>
      </c>
      <c r="D129" s="46" t="s">
        <v>143</v>
      </c>
      <c r="E129" s="35">
        <v>37539</v>
      </c>
      <c r="F129" s="34" t="s">
        <v>37</v>
      </c>
      <c r="G129" s="37">
        <v>1000</v>
      </c>
      <c r="H129" s="34" t="s">
        <v>157</v>
      </c>
      <c r="I129" s="38">
        <v>4.25</v>
      </c>
      <c r="J129" s="36" t="s">
        <v>39</v>
      </c>
      <c r="K129" s="38">
        <v>8</v>
      </c>
      <c r="L129" s="40">
        <v>1000000</v>
      </c>
      <c r="M129" s="40"/>
      <c r="N129" s="40"/>
      <c r="O129" s="40"/>
      <c r="P129" s="40"/>
    </row>
    <row r="130" spans="1:16" s="32" customFormat="1" ht="12" customHeight="1">
      <c r="A130" s="32">
        <v>61808000</v>
      </c>
      <c r="B130" s="33" t="s">
        <v>83</v>
      </c>
      <c r="C130" s="32" t="s">
        <v>117</v>
      </c>
      <c r="D130" s="46" t="s">
        <v>143</v>
      </c>
      <c r="E130" s="35">
        <v>37539</v>
      </c>
      <c r="F130" s="34" t="s">
        <v>37</v>
      </c>
      <c r="G130" s="37">
        <v>3200</v>
      </c>
      <c r="H130" s="34" t="s">
        <v>159</v>
      </c>
      <c r="I130" s="38">
        <v>4.25</v>
      </c>
      <c r="J130" s="36" t="s">
        <v>39</v>
      </c>
      <c r="K130" s="38">
        <v>8</v>
      </c>
      <c r="L130" s="40">
        <v>3000000</v>
      </c>
      <c r="M130" s="40"/>
      <c r="N130" s="40"/>
      <c r="O130" s="40"/>
      <c r="P130" s="40"/>
    </row>
    <row r="131" spans="1:16" s="32" customFormat="1" ht="12" customHeight="1">
      <c r="A131" s="32">
        <v>61808000</v>
      </c>
      <c r="B131" s="33" t="s">
        <v>83</v>
      </c>
      <c r="C131" s="32" t="s">
        <v>117</v>
      </c>
      <c r="D131" s="46" t="s">
        <v>152</v>
      </c>
      <c r="E131" s="35">
        <v>37715</v>
      </c>
      <c r="F131" s="34" t="s">
        <v>37</v>
      </c>
      <c r="G131" s="37">
        <v>2000</v>
      </c>
      <c r="H131" s="34" t="s">
        <v>160</v>
      </c>
      <c r="I131" s="38">
        <v>4.25</v>
      </c>
      <c r="J131" s="36" t="s">
        <v>39</v>
      </c>
      <c r="K131" s="38">
        <v>6.25</v>
      </c>
      <c r="L131" s="40">
        <v>2000000</v>
      </c>
      <c r="M131" s="40"/>
      <c r="N131" s="40"/>
      <c r="O131" s="40"/>
      <c r="P131" s="40"/>
    </row>
    <row r="132" spans="1:16" s="32" customFormat="1" ht="12" customHeight="1">
      <c r="A132" s="32">
        <v>61808000</v>
      </c>
      <c r="B132" s="33" t="s">
        <v>83</v>
      </c>
      <c r="C132" s="32" t="s">
        <v>117</v>
      </c>
      <c r="D132" s="46" t="s">
        <v>152</v>
      </c>
      <c r="E132" s="35">
        <v>37715</v>
      </c>
      <c r="F132" s="34" t="s">
        <v>37</v>
      </c>
      <c r="G132" s="37">
        <v>3800</v>
      </c>
      <c r="H132" s="34" t="s">
        <v>161</v>
      </c>
      <c r="I132" s="38">
        <v>4.25</v>
      </c>
      <c r="J132" s="36" t="s">
        <v>39</v>
      </c>
      <c r="K132" s="38">
        <v>6.25</v>
      </c>
      <c r="L132" s="40">
        <v>3800000</v>
      </c>
      <c r="M132" s="40"/>
      <c r="N132" s="40"/>
      <c r="O132" s="40"/>
      <c r="P132" s="40"/>
    </row>
    <row r="133" spans="1:16" s="32" customFormat="1" ht="12" customHeight="1">
      <c r="A133" s="32">
        <v>61808000</v>
      </c>
      <c r="B133" s="33" t="s">
        <v>83</v>
      </c>
      <c r="C133" s="32" t="s">
        <v>118</v>
      </c>
      <c r="D133" s="46" t="s">
        <v>162</v>
      </c>
      <c r="E133" s="35">
        <v>38695</v>
      </c>
      <c r="F133" s="34" t="s">
        <v>37</v>
      </c>
      <c r="G133" s="37">
        <v>1650</v>
      </c>
      <c r="H133" s="34" t="s">
        <v>56</v>
      </c>
      <c r="I133" s="38">
        <v>4</v>
      </c>
      <c r="J133" s="36" t="s">
        <v>68</v>
      </c>
      <c r="K133" s="38">
        <v>6.5</v>
      </c>
      <c r="L133" s="40">
        <v>1650000</v>
      </c>
      <c r="M133" s="40">
        <v>1650000</v>
      </c>
      <c r="N133" s="40">
        <v>36471567</v>
      </c>
      <c r="O133" s="40">
        <v>601902</v>
      </c>
      <c r="P133" s="40">
        <v>37073469</v>
      </c>
    </row>
    <row r="134" spans="1:16" s="32" customFormat="1" ht="12" customHeight="1">
      <c r="A134" s="32">
        <v>61808000</v>
      </c>
      <c r="B134" s="33" t="s">
        <v>83</v>
      </c>
      <c r="C134" s="32" t="s">
        <v>118</v>
      </c>
      <c r="D134" s="46" t="s">
        <v>163</v>
      </c>
      <c r="E134" s="35">
        <v>38695</v>
      </c>
      <c r="F134" s="34" t="s">
        <v>37</v>
      </c>
      <c r="G134" s="37">
        <v>5000</v>
      </c>
      <c r="H134" s="34" t="s">
        <v>51</v>
      </c>
      <c r="I134" s="38">
        <v>4.1500000000000004</v>
      </c>
      <c r="J134" s="36" t="s">
        <v>68</v>
      </c>
      <c r="K134" s="38">
        <v>21</v>
      </c>
      <c r="L134" s="40">
        <v>5000000</v>
      </c>
      <c r="M134" s="40">
        <v>4078947</v>
      </c>
      <c r="N134" s="40">
        <v>90160963</v>
      </c>
      <c r="O134" s="40">
        <v>1543171</v>
      </c>
      <c r="P134" s="40">
        <v>91704134</v>
      </c>
    </row>
    <row r="135" spans="1:16" s="32" customFormat="1" ht="10.5">
      <c r="A135" s="32">
        <v>96591040</v>
      </c>
      <c r="B135" s="33" t="s">
        <v>35</v>
      </c>
      <c r="C135" s="32" t="s">
        <v>164</v>
      </c>
      <c r="D135" s="46">
        <v>306</v>
      </c>
      <c r="E135" s="35">
        <v>37543</v>
      </c>
      <c r="F135" s="34" t="s">
        <v>37</v>
      </c>
      <c r="G135" s="37">
        <v>2000</v>
      </c>
      <c r="H135" s="34"/>
      <c r="I135" s="38"/>
      <c r="J135" s="36"/>
      <c r="K135" s="38">
        <v>10</v>
      </c>
      <c r="L135" s="40"/>
      <c r="M135" s="40"/>
      <c r="N135" s="40"/>
      <c r="O135" s="40"/>
      <c r="P135" s="40"/>
    </row>
    <row r="136" spans="1:16" s="32" customFormat="1" ht="12" customHeight="1">
      <c r="A136" s="32">
        <v>96591040</v>
      </c>
      <c r="B136" s="33" t="s">
        <v>35</v>
      </c>
      <c r="C136" s="32" t="s">
        <v>109</v>
      </c>
      <c r="D136" s="46" t="s">
        <v>143</v>
      </c>
      <c r="E136" s="35">
        <v>37543</v>
      </c>
      <c r="F136" s="34" t="s">
        <v>37</v>
      </c>
      <c r="G136" s="37">
        <v>750</v>
      </c>
      <c r="H136" s="34" t="s">
        <v>38</v>
      </c>
      <c r="I136" s="38">
        <v>5</v>
      </c>
      <c r="J136" s="36" t="s">
        <v>68</v>
      </c>
      <c r="K136" s="38">
        <v>6</v>
      </c>
      <c r="L136" s="40">
        <v>750000</v>
      </c>
      <c r="M136" s="40"/>
      <c r="N136" s="40"/>
      <c r="O136" s="40"/>
      <c r="P136" s="40"/>
    </row>
    <row r="137" spans="1:16" s="32" customFormat="1" ht="12" customHeight="1">
      <c r="A137" s="32">
        <v>96591040</v>
      </c>
      <c r="B137" s="33" t="s">
        <v>35</v>
      </c>
      <c r="C137" s="32" t="s">
        <v>109</v>
      </c>
      <c r="D137" s="46" t="s">
        <v>143</v>
      </c>
      <c r="E137" s="35">
        <v>37543</v>
      </c>
      <c r="F137" s="34" t="s">
        <v>37</v>
      </c>
      <c r="G137" s="37">
        <v>1250</v>
      </c>
      <c r="H137" s="34" t="s">
        <v>40</v>
      </c>
      <c r="I137" s="38">
        <v>5</v>
      </c>
      <c r="J137" s="36" t="s">
        <v>68</v>
      </c>
      <c r="K137" s="38">
        <v>6</v>
      </c>
      <c r="L137" s="40">
        <v>1250000</v>
      </c>
      <c r="M137" s="40"/>
      <c r="N137" s="40"/>
      <c r="O137" s="40"/>
      <c r="P137" s="40"/>
    </row>
    <row r="138" spans="1:16" s="32" customFormat="1" ht="12" customHeight="1">
      <c r="A138" s="32">
        <v>96591040</v>
      </c>
      <c r="B138" s="33" t="s">
        <v>35</v>
      </c>
      <c r="C138" s="32" t="s">
        <v>109</v>
      </c>
      <c r="D138" s="46" t="s">
        <v>152</v>
      </c>
      <c r="E138" s="35">
        <v>38257</v>
      </c>
      <c r="F138" s="34" t="s">
        <v>37</v>
      </c>
      <c r="G138" s="37">
        <v>1000</v>
      </c>
      <c r="H138" s="34" t="s">
        <v>51</v>
      </c>
      <c r="I138" s="38">
        <v>3</v>
      </c>
      <c r="J138" s="36" t="s">
        <v>68</v>
      </c>
      <c r="K138" s="38">
        <v>7.5</v>
      </c>
      <c r="L138" s="40">
        <v>1000000</v>
      </c>
      <c r="M138" s="40"/>
      <c r="N138" s="40"/>
      <c r="O138" s="40"/>
      <c r="P138" s="40"/>
    </row>
    <row r="139" spans="1:16" s="32" customFormat="1" ht="12" customHeight="1">
      <c r="A139" s="32">
        <v>96591040</v>
      </c>
      <c r="B139" s="33" t="s">
        <v>35</v>
      </c>
      <c r="C139" s="32" t="s">
        <v>109</v>
      </c>
      <c r="D139" s="46" t="s">
        <v>162</v>
      </c>
      <c r="E139" s="35">
        <v>38257</v>
      </c>
      <c r="F139" s="34" t="s">
        <v>37</v>
      </c>
      <c r="G139" s="37">
        <v>1000</v>
      </c>
      <c r="H139" s="34" t="s">
        <v>53</v>
      </c>
      <c r="I139" s="38">
        <v>4.25</v>
      </c>
      <c r="J139" s="36" t="s">
        <v>68</v>
      </c>
      <c r="K139" s="38">
        <v>21</v>
      </c>
      <c r="L139" s="40">
        <v>1000000</v>
      </c>
      <c r="M139" s="40"/>
      <c r="N139" s="40"/>
      <c r="O139" s="40"/>
      <c r="P139" s="40"/>
    </row>
    <row r="140" spans="1:16" s="32" customFormat="1" ht="10.5">
      <c r="A140" s="32">
        <v>61704000</v>
      </c>
      <c r="B140" s="33" t="s">
        <v>75</v>
      </c>
      <c r="C140" s="32" t="s">
        <v>165</v>
      </c>
      <c r="D140" s="46">
        <v>308</v>
      </c>
      <c r="E140" s="35">
        <v>37546</v>
      </c>
      <c r="F140" s="34" t="s">
        <v>37</v>
      </c>
      <c r="G140" s="37">
        <v>7000</v>
      </c>
      <c r="H140" s="34" t="s">
        <v>46</v>
      </c>
      <c r="I140" s="38">
        <v>4</v>
      </c>
      <c r="J140" s="36" t="s">
        <v>68</v>
      </c>
      <c r="K140" s="38">
        <v>10</v>
      </c>
      <c r="L140" s="40">
        <v>7000000</v>
      </c>
      <c r="M140" s="40">
        <v>7000000</v>
      </c>
      <c r="N140" s="40">
        <v>154727860</v>
      </c>
      <c r="O140" s="40">
        <v>1099121</v>
      </c>
      <c r="P140" s="40">
        <v>155826981</v>
      </c>
    </row>
    <row r="141" spans="1:16" s="32" customFormat="1" ht="10.5">
      <c r="A141" s="32">
        <v>91081000</v>
      </c>
      <c r="B141" s="33" t="s">
        <v>96</v>
      </c>
      <c r="C141" s="45" t="s">
        <v>166</v>
      </c>
      <c r="D141" s="46">
        <v>317</v>
      </c>
      <c r="E141" s="35">
        <v>37586</v>
      </c>
      <c r="F141" s="34" t="s">
        <v>37</v>
      </c>
      <c r="G141" s="37">
        <v>4000</v>
      </c>
      <c r="I141" s="38"/>
      <c r="J141" s="36"/>
      <c r="K141" s="38">
        <v>30</v>
      </c>
      <c r="L141" s="40"/>
      <c r="M141" s="40"/>
      <c r="N141" s="40"/>
      <c r="O141" s="40"/>
      <c r="P141" s="40"/>
    </row>
    <row r="142" spans="1:16" s="32" customFormat="1" ht="10.5">
      <c r="A142" s="32">
        <v>91081000</v>
      </c>
      <c r="B142" s="33" t="s">
        <v>96</v>
      </c>
      <c r="C142" s="32" t="s">
        <v>116</v>
      </c>
      <c r="D142" s="46" t="s">
        <v>143</v>
      </c>
      <c r="E142" s="35">
        <v>37897</v>
      </c>
      <c r="F142" s="34" t="s">
        <v>37</v>
      </c>
      <c r="G142" s="37">
        <v>4000</v>
      </c>
      <c r="H142" s="34" t="s">
        <v>59</v>
      </c>
      <c r="I142" s="38">
        <v>6.2</v>
      </c>
      <c r="J142" s="36" t="s">
        <v>68</v>
      </c>
      <c r="K142" s="38">
        <v>25</v>
      </c>
      <c r="L142" s="40">
        <v>4000000</v>
      </c>
      <c r="M142" s="40">
        <v>3584000</v>
      </c>
      <c r="N142" s="40">
        <v>79220664</v>
      </c>
      <c r="O142" s="40">
        <v>201576</v>
      </c>
      <c r="P142" s="47">
        <v>79422240</v>
      </c>
    </row>
    <row r="143" spans="1:16" s="32" customFormat="1" ht="10.5">
      <c r="A143" s="32">
        <v>91081000</v>
      </c>
      <c r="B143" s="33" t="s">
        <v>96</v>
      </c>
      <c r="C143" s="32" t="s">
        <v>167</v>
      </c>
      <c r="D143" s="46" t="s">
        <v>143</v>
      </c>
      <c r="E143" s="35">
        <v>37897</v>
      </c>
      <c r="F143" s="34" t="s">
        <v>37</v>
      </c>
      <c r="G143" s="37">
        <v>4000</v>
      </c>
      <c r="H143" s="34" t="s">
        <v>60</v>
      </c>
      <c r="I143" s="38">
        <v>6.2</v>
      </c>
      <c r="J143" s="36" t="s">
        <v>68</v>
      </c>
      <c r="K143" s="38">
        <v>21</v>
      </c>
      <c r="L143" s="40"/>
      <c r="M143" s="40"/>
      <c r="N143" s="40"/>
      <c r="O143" s="40"/>
      <c r="P143" s="47"/>
    </row>
    <row r="144" spans="1:16" s="32" customFormat="1" ht="10.5">
      <c r="A144" s="32">
        <v>91081000</v>
      </c>
      <c r="B144" s="33" t="s">
        <v>96</v>
      </c>
      <c r="C144" s="45" t="s">
        <v>166</v>
      </c>
      <c r="D144" s="46">
        <v>318</v>
      </c>
      <c r="E144" s="35">
        <v>37586</v>
      </c>
      <c r="F144" s="34" t="s">
        <v>37</v>
      </c>
      <c r="G144" s="37">
        <v>4000</v>
      </c>
      <c r="I144" s="38"/>
      <c r="J144" s="36"/>
      <c r="K144" s="38">
        <v>10</v>
      </c>
      <c r="L144" s="40"/>
      <c r="M144" s="40"/>
      <c r="N144" s="40"/>
      <c r="O144" s="40"/>
      <c r="P144" s="47"/>
    </row>
    <row r="145" spans="1:16" s="32" customFormat="1" ht="10.5">
      <c r="A145" s="32">
        <v>91081000</v>
      </c>
      <c r="B145" s="33" t="s">
        <v>96</v>
      </c>
      <c r="C145" s="32" t="s">
        <v>114</v>
      </c>
      <c r="D145" s="46" t="s">
        <v>143</v>
      </c>
      <c r="E145" s="35">
        <v>37897</v>
      </c>
      <c r="F145" s="34" t="s">
        <v>37</v>
      </c>
      <c r="G145" s="37">
        <v>4000</v>
      </c>
      <c r="H145" s="34" t="s">
        <v>53</v>
      </c>
      <c r="I145" s="38">
        <v>4.8</v>
      </c>
      <c r="J145" s="36" t="s">
        <v>68</v>
      </c>
      <c r="K145" s="38">
        <v>7</v>
      </c>
      <c r="L145" s="40">
        <v>4000000</v>
      </c>
      <c r="M145" s="40"/>
      <c r="N145" s="40"/>
      <c r="O145" s="40"/>
      <c r="P145" s="47"/>
    </row>
    <row r="146" spans="1:16" s="32" customFormat="1" ht="10.5">
      <c r="A146" s="32">
        <v>91081000</v>
      </c>
      <c r="B146" s="33" t="s">
        <v>96</v>
      </c>
      <c r="C146" s="32" t="s">
        <v>167</v>
      </c>
      <c r="D146" s="46" t="s">
        <v>152</v>
      </c>
      <c r="E146" s="35">
        <v>38419</v>
      </c>
      <c r="F146" s="34" t="s">
        <v>37</v>
      </c>
      <c r="G146" s="37">
        <v>4000</v>
      </c>
      <c r="H146" s="34" t="s">
        <v>64</v>
      </c>
      <c r="I146" s="38">
        <v>3.8</v>
      </c>
      <c r="J146" s="36" t="s">
        <v>68</v>
      </c>
      <c r="K146" s="38">
        <v>7</v>
      </c>
      <c r="L146" s="40"/>
      <c r="M146" s="40"/>
      <c r="N146" s="40"/>
      <c r="O146" s="40"/>
      <c r="P146" s="47"/>
    </row>
    <row r="147" spans="1:16" s="32" customFormat="1" ht="10.5">
      <c r="A147" s="32">
        <v>91081000</v>
      </c>
      <c r="B147" s="33" t="s">
        <v>96</v>
      </c>
      <c r="C147" s="32" t="s">
        <v>116</v>
      </c>
      <c r="D147" s="46" t="s">
        <v>162</v>
      </c>
      <c r="E147" s="35">
        <v>39167</v>
      </c>
      <c r="F147" s="34" t="s">
        <v>37</v>
      </c>
      <c r="G147" s="37">
        <v>4000</v>
      </c>
      <c r="H147" s="34" t="s">
        <v>75</v>
      </c>
      <c r="I147" s="38">
        <v>3.8</v>
      </c>
      <c r="J147" s="36" t="s">
        <v>68</v>
      </c>
      <c r="K147" s="38">
        <v>20</v>
      </c>
      <c r="L147" s="40">
        <v>4000000</v>
      </c>
      <c r="M147" s="40">
        <v>4000000</v>
      </c>
      <c r="N147" s="40">
        <v>88415920</v>
      </c>
      <c r="O147" s="40">
        <v>138688</v>
      </c>
      <c r="P147" s="47">
        <v>88554608</v>
      </c>
    </row>
    <row r="148" spans="1:16" s="32" customFormat="1" ht="10.5">
      <c r="A148" s="32">
        <v>96678790</v>
      </c>
      <c r="B148" s="33" t="s">
        <v>168</v>
      </c>
      <c r="C148" s="32" t="s">
        <v>169</v>
      </c>
      <c r="D148" s="46">
        <v>324</v>
      </c>
      <c r="E148" s="35">
        <v>37658</v>
      </c>
      <c r="F148" s="34" t="s">
        <v>37</v>
      </c>
      <c r="G148" s="37">
        <v>1000</v>
      </c>
      <c r="H148" s="34"/>
      <c r="I148" s="38"/>
      <c r="J148" s="36"/>
      <c r="K148" s="38">
        <v>10</v>
      </c>
      <c r="L148" s="40"/>
      <c r="M148" s="40"/>
      <c r="N148" s="40"/>
      <c r="O148" s="40"/>
      <c r="P148" s="40"/>
    </row>
    <row r="149" spans="1:16" s="32" customFormat="1" ht="12" customHeight="1">
      <c r="A149" s="32">
        <v>96678790</v>
      </c>
      <c r="B149" s="33" t="s">
        <v>168</v>
      </c>
      <c r="C149" s="32" t="s">
        <v>170</v>
      </c>
      <c r="D149" s="46" t="s">
        <v>143</v>
      </c>
      <c r="E149" s="35">
        <v>37658</v>
      </c>
      <c r="F149" s="34" t="s">
        <v>171</v>
      </c>
      <c r="G149" s="37">
        <v>8500000</v>
      </c>
      <c r="H149" s="34" t="s">
        <v>104</v>
      </c>
      <c r="I149" s="38">
        <v>8</v>
      </c>
      <c r="J149" s="36" t="s">
        <v>68</v>
      </c>
      <c r="K149" s="38">
        <v>5</v>
      </c>
      <c r="L149" s="40">
        <v>8500000000</v>
      </c>
      <c r="M149" s="40"/>
      <c r="N149" s="40"/>
      <c r="O149" s="40"/>
      <c r="P149" s="40"/>
    </row>
    <row r="150" spans="1:16" s="32" customFormat="1" ht="12" customHeight="1">
      <c r="A150" s="32">
        <v>96678790</v>
      </c>
      <c r="B150" s="33" t="s">
        <v>168</v>
      </c>
      <c r="C150" s="32" t="s">
        <v>170</v>
      </c>
      <c r="D150" s="46" t="s">
        <v>143</v>
      </c>
      <c r="E150" s="35">
        <v>37658</v>
      </c>
      <c r="F150" s="34" t="s">
        <v>171</v>
      </c>
      <c r="G150" s="37">
        <v>8150000</v>
      </c>
      <c r="H150" s="34" t="s">
        <v>105</v>
      </c>
      <c r="I150" s="38">
        <v>8</v>
      </c>
      <c r="J150" s="36" t="s">
        <v>68</v>
      </c>
      <c r="K150" s="38">
        <v>5</v>
      </c>
      <c r="L150" s="40">
        <v>8150000000</v>
      </c>
      <c r="M150" s="40"/>
      <c r="N150" s="40"/>
      <c r="O150" s="40"/>
      <c r="P150" s="40"/>
    </row>
    <row r="151" spans="1:16" s="32" customFormat="1" ht="12" customHeight="1">
      <c r="A151" s="32">
        <v>96678790</v>
      </c>
      <c r="B151" s="33" t="s">
        <v>168</v>
      </c>
      <c r="C151" s="32" t="s">
        <v>170</v>
      </c>
      <c r="D151" s="46" t="s">
        <v>152</v>
      </c>
      <c r="E151" s="35">
        <v>38404</v>
      </c>
      <c r="F151" s="34" t="s">
        <v>171</v>
      </c>
      <c r="G151" s="37">
        <v>6450000</v>
      </c>
      <c r="H151" s="34" t="s">
        <v>63</v>
      </c>
      <c r="I151" s="38">
        <v>6</v>
      </c>
      <c r="J151" s="36" t="s">
        <v>68</v>
      </c>
      <c r="K151" s="38">
        <v>5</v>
      </c>
      <c r="L151" s="40">
        <v>6450000000</v>
      </c>
      <c r="M151" s="40"/>
      <c r="N151" s="40"/>
      <c r="O151" s="40"/>
      <c r="P151" s="40"/>
    </row>
    <row r="152" spans="1:16" s="32" customFormat="1" ht="10.5">
      <c r="A152" s="32">
        <v>94627000</v>
      </c>
      <c r="B152" s="33" t="s">
        <v>106</v>
      </c>
      <c r="C152" s="32" t="s">
        <v>172</v>
      </c>
      <c r="D152" s="46">
        <v>328</v>
      </c>
      <c r="E152" s="35">
        <v>37677</v>
      </c>
      <c r="F152" s="34" t="s">
        <v>37</v>
      </c>
      <c r="G152" s="37">
        <v>3500</v>
      </c>
      <c r="H152" s="34"/>
      <c r="I152" s="38"/>
      <c r="J152" s="36"/>
      <c r="K152" s="38">
        <v>30</v>
      </c>
      <c r="L152" s="40"/>
      <c r="M152" s="40"/>
      <c r="N152" s="40"/>
      <c r="O152" s="40"/>
      <c r="P152" s="40"/>
    </row>
    <row r="153" spans="1:16" s="32" customFormat="1" ht="12" customHeight="1">
      <c r="A153" s="32">
        <v>94627000</v>
      </c>
      <c r="B153" s="33" t="s">
        <v>106</v>
      </c>
      <c r="C153" s="32" t="s">
        <v>173</v>
      </c>
      <c r="D153" s="46" t="s">
        <v>143</v>
      </c>
      <c r="E153" s="35">
        <v>37771</v>
      </c>
      <c r="F153" s="34" t="s">
        <v>37</v>
      </c>
      <c r="G153" s="37">
        <v>1500</v>
      </c>
      <c r="H153" s="34" t="s">
        <v>56</v>
      </c>
      <c r="I153" s="38">
        <v>6.25</v>
      </c>
      <c r="J153" s="36" t="s">
        <v>81</v>
      </c>
      <c r="K153" s="38">
        <v>21</v>
      </c>
      <c r="L153" s="40">
        <v>1450000</v>
      </c>
      <c r="M153" s="40"/>
      <c r="N153" s="40"/>
      <c r="O153" s="40"/>
      <c r="P153" s="40"/>
    </row>
    <row r="154" spans="1:16" s="32" customFormat="1" ht="12" customHeight="1">
      <c r="A154" s="32">
        <v>94627000</v>
      </c>
      <c r="B154" s="33" t="s">
        <v>106</v>
      </c>
      <c r="C154" s="32" t="s">
        <v>174</v>
      </c>
      <c r="D154" s="46" t="s">
        <v>152</v>
      </c>
      <c r="E154" s="35">
        <v>39513</v>
      </c>
      <c r="F154" s="34" t="s">
        <v>37</v>
      </c>
      <c r="G154" s="37">
        <v>3500</v>
      </c>
      <c r="H154" s="34" t="s">
        <v>53</v>
      </c>
      <c r="I154" s="38">
        <v>3.7</v>
      </c>
      <c r="J154" s="36" t="s">
        <v>81</v>
      </c>
      <c r="K154" s="38">
        <v>10</v>
      </c>
      <c r="L154" s="40">
        <v>1250000</v>
      </c>
      <c r="M154" s="40">
        <v>955882</v>
      </c>
      <c r="N154" s="40">
        <v>21128797</v>
      </c>
      <c r="O154" s="40">
        <v>129118</v>
      </c>
      <c r="P154" s="40">
        <v>21257915</v>
      </c>
    </row>
    <row r="155" spans="1:16" s="32" customFormat="1" ht="12" customHeight="1">
      <c r="A155" s="32">
        <v>94627000</v>
      </c>
      <c r="B155" s="33" t="s">
        <v>106</v>
      </c>
      <c r="C155" s="32" t="s">
        <v>174</v>
      </c>
      <c r="D155" s="46" t="s">
        <v>152</v>
      </c>
      <c r="E155" s="35">
        <v>39513</v>
      </c>
      <c r="F155" s="34" t="s">
        <v>37</v>
      </c>
      <c r="G155" s="37">
        <v>3500</v>
      </c>
      <c r="H155" s="34" t="s">
        <v>59</v>
      </c>
      <c r="I155" s="38">
        <v>4.3</v>
      </c>
      <c r="J155" s="36" t="s">
        <v>81</v>
      </c>
      <c r="K155" s="38">
        <v>21</v>
      </c>
      <c r="L155" s="40">
        <v>2250000</v>
      </c>
      <c r="M155" s="40">
        <v>2250000</v>
      </c>
      <c r="N155" s="40">
        <v>49733955</v>
      </c>
      <c r="O155" s="40">
        <v>352675</v>
      </c>
      <c r="P155" s="40">
        <v>50086630</v>
      </c>
    </row>
    <row r="156" spans="1:16" s="32" customFormat="1" ht="10.5">
      <c r="A156" s="32">
        <v>93834000</v>
      </c>
      <c r="B156" s="33" t="s">
        <v>83</v>
      </c>
      <c r="C156" s="32" t="s">
        <v>175</v>
      </c>
      <c r="D156" s="46">
        <v>329</v>
      </c>
      <c r="E156" s="35">
        <v>37692</v>
      </c>
      <c r="F156" s="34" t="s">
        <v>37</v>
      </c>
      <c r="G156" s="37">
        <v>2500</v>
      </c>
      <c r="H156" s="34"/>
      <c r="I156" s="38"/>
      <c r="J156" s="36"/>
      <c r="K156" s="38">
        <v>10</v>
      </c>
      <c r="L156" s="40"/>
      <c r="M156" s="40"/>
      <c r="N156" s="40"/>
      <c r="O156" s="40"/>
      <c r="P156" s="40"/>
    </row>
    <row r="157" spans="1:16" s="32" customFormat="1" ht="12" customHeight="1">
      <c r="A157" s="32">
        <v>93834000</v>
      </c>
      <c r="B157" s="33" t="s">
        <v>83</v>
      </c>
      <c r="C157" s="32" t="s">
        <v>119</v>
      </c>
      <c r="D157" s="46" t="s">
        <v>143</v>
      </c>
      <c r="E157" s="35">
        <v>37743</v>
      </c>
      <c r="F157" s="34" t="s">
        <v>171</v>
      </c>
      <c r="G157" s="37">
        <v>21200000</v>
      </c>
      <c r="H157" s="34" t="s">
        <v>92</v>
      </c>
      <c r="I157" s="38">
        <v>6</v>
      </c>
      <c r="J157" s="36" t="s">
        <v>68</v>
      </c>
      <c r="K157" s="38">
        <v>3</v>
      </c>
      <c r="L157" s="40">
        <v>21200000000</v>
      </c>
      <c r="M157" s="40"/>
      <c r="N157" s="40"/>
      <c r="O157" s="40"/>
      <c r="P157" s="40"/>
    </row>
    <row r="158" spans="1:16" s="32" customFormat="1" ht="12" customHeight="1">
      <c r="A158" s="32">
        <v>93834000</v>
      </c>
      <c r="B158" s="33" t="s">
        <v>83</v>
      </c>
      <c r="C158" s="32" t="s">
        <v>119</v>
      </c>
      <c r="D158" s="46" t="s">
        <v>143</v>
      </c>
      <c r="E158" s="35">
        <v>37743</v>
      </c>
      <c r="F158" s="34" t="s">
        <v>37</v>
      </c>
      <c r="G158" s="37">
        <v>1250</v>
      </c>
      <c r="H158" s="34" t="s">
        <v>63</v>
      </c>
      <c r="I158" s="38">
        <v>4.25</v>
      </c>
      <c r="J158" s="36" t="s">
        <v>68</v>
      </c>
      <c r="K158" s="38">
        <v>6</v>
      </c>
      <c r="L158" s="40">
        <v>1250000</v>
      </c>
      <c r="M158" s="40"/>
      <c r="N158" s="40"/>
      <c r="O158" s="40"/>
      <c r="P158" s="40"/>
    </row>
    <row r="159" spans="1:16" s="32" customFormat="1" ht="12" customHeight="1">
      <c r="A159" s="32">
        <v>93834000</v>
      </c>
      <c r="B159" s="33" t="s">
        <v>83</v>
      </c>
      <c r="C159" s="32" t="s">
        <v>119</v>
      </c>
      <c r="D159" s="46" t="s">
        <v>152</v>
      </c>
      <c r="E159" s="35">
        <v>38835</v>
      </c>
      <c r="F159" s="34" t="s">
        <v>171</v>
      </c>
      <c r="G159" s="37">
        <v>22420000</v>
      </c>
      <c r="H159" s="34" t="s">
        <v>90</v>
      </c>
      <c r="I159" s="38">
        <v>7</v>
      </c>
      <c r="J159" s="36" t="s">
        <v>68</v>
      </c>
      <c r="K159" s="38">
        <v>5</v>
      </c>
      <c r="L159" s="40">
        <v>22420000000</v>
      </c>
      <c r="M159" s="40"/>
      <c r="N159" s="40"/>
      <c r="O159" s="40"/>
      <c r="P159" s="40"/>
    </row>
    <row r="160" spans="1:16" s="32" customFormat="1" ht="10.5">
      <c r="A160" s="32">
        <v>61216000</v>
      </c>
      <c r="B160" s="33" t="s">
        <v>44</v>
      </c>
      <c r="C160" s="32" t="s">
        <v>47</v>
      </c>
      <c r="D160" s="46">
        <v>333</v>
      </c>
      <c r="E160" s="35">
        <v>37769</v>
      </c>
      <c r="F160" s="34" t="s">
        <v>37</v>
      </c>
      <c r="G160" s="37">
        <v>2000</v>
      </c>
      <c r="H160" s="34" t="s">
        <v>176</v>
      </c>
      <c r="I160" s="38">
        <v>5.7</v>
      </c>
      <c r="J160" s="36" t="s">
        <v>39</v>
      </c>
      <c r="K160" s="38">
        <v>30</v>
      </c>
      <c r="L160" s="40">
        <v>2000000</v>
      </c>
      <c r="M160" s="40">
        <v>2000000</v>
      </c>
      <c r="N160" s="40">
        <v>44207960</v>
      </c>
      <c r="O160" s="40">
        <v>410335</v>
      </c>
      <c r="P160" s="40">
        <v>44618295</v>
      </c>
    </row>
    <row r="161" spans="1:17" s="32" customFormat="1" ht="10.5">
      <c r="A161" s="32">
        <v>61216000</v>
      </c>
      <c r="B161" s="33" t="s">
        <v>44</v>
      </c>
      <c r="C161" s="32" t="s">
        <v>47</v>
      </c>
      <c r="D161" s="46">
        <v>333</v>
      </c>
      <c r="E161" s="35">
        <v>37769</v>
      </c>
      <c r="F161" s="34" t="s">
        <v>37</v>
      </c>
      <c r="G161" s="37">
        <v>1860</v>
      </c>
      <c r="H161" s="34" t="s">
        <v>177</v>
      </c>
      <c r="I161" s="38">
        <v>5.7</v>
      </c>
      <c r="J161" s="36" t="s">
        <v>39</v>
      </c>
      <c r="K161" s="38">
        <v>30</v>
      </c>
      <c r="L161" s="40">
        <v>1860000</v>
      </c>
      <c r="M161" s="40">
        <v>1860000</v>
      </c>
      <c r="N161" s="40">
        <v>41113403</v>
      </c>
      <c r="O161" s="40">
        <v>573744</v>
      </c>
      <c r="P161" s="40">
        <v>41687147</v>
      </c>
    </row>
    <row r="162" spans="1:17" s="32" customFormat="1" ht="11.25" customHeight="1">
      <c r="A162" s="32">
        <v>96972220</v>
      </c>
      <c r="B162" s="33" t="s">
        <v>106</v>
      </c>
      <c r="C162" s="32" t="s">
        <v>178</v>
      </c>
      <c r="D162" s="46">
        <v>335</v>
      </c>
      <c r="E162" s="35">
        <v>37785</v>
      </c>
      <c r="F162" s="34" t="s">
        <v>37</v>
      </c>
      <c r="G162" s="37">
        <v>660</v>
      </c>
      <c r="H162" s="34" t="s">
        <v>46</v>
      </c>
      <c r="I162" s="38">
        <v>6.5</v>
      </c>
      <c r="J162" s="36" t="s">
        <v>179</v>
      </c>
      <c r="K162" s="38">
        <v>21.66</v>
      </c>
      <c r="L162" s="40">
        <v>660000</v>
      </c>
      <c r="M162" s="40">
        <v>567147</v>
      </c>
      <c r="N162" s="40">
        <v>12536206</v>
      </c>
      <c r="O162" s="40">
        <v>265942</v>
      </c>
      <c r="P162" s="40">
        <v>12802148</v>
      </c>
      <c r="Q162" s="45"/>
    </row>
    <row r="163" spans="1:17" s="32" customFormat="1" ht="11.25" customHeight="1">
      <c r="A163" s="32">
        <v>96802690</v>
      </c>
      <c r="B163" s="33" t="s">
        <v>35</v>
      </c>
      <c r="C163" s="32" t="s">
        <v>180</v>
      </c>
      <c r="D163" s="46">
        <v>336</v>
      </c>
      <c r="E163" s="35">
        <v>37802</v>
      </c>
      <c r="F163" s="34" t="s">
        <v>37</v>
      </c>
      <c r="G163" s="37">
        <v>1500</v>
      </c>
      <c r="H163" s="34" t="s">
        <v>67</v>
      </c>
      <c r="I163" s="38">
        <v>5</v>
      </c>
      <c r="J163" s="36" t="s">
        <v>68</v>
      </c>
      <c r="K163" s="38">
        <v>6</v>
      </c>
      <c r="L163" s="40">
        <v>1500000</v>
      </c>
      <c r="M163" s="40"/>
      <c r="N163" s="40"/>
      <c r="O163" s="40"/>
      <c r="P163" s="40"/>
      <c r="Q163" s="45"/>
    </row>
    <row r="164" spans="1:17" s="32" customFormat="1" ht="10.5">
      <c r="A164" s="32">
        <v>96802690</v>
      </c>
      <c r="B164" s="33" t="s">
        <v>35</v>
      </c>
      <c r="C164" s="32" t="s">
        <v>180</v>
      </c>
      <c r="D164" s="46">
        <v>336</v>
      </c>
      <c r="E164" s="35">
        <v>37802</v>
      </c>
      <c r="F164" s="34" t="s">
        <v>37</v>
      </c>
      <c r="G164" s="37">
        <v>2500</v>
      </c>
      <c r="H164" s="34" t="s">
        <v>73</v>
      </c>
      <c r="I164" s="38">
        <v>5</v>
      </c>
      <c r="J164" s="36" t="s">
        <v>68</v>
      </c>
      <c r="K164" s="38">
        <v>6</v>
      </c>
      <c r="L164" s="40">
        <v>2500000</v>
      </c>
      <c r="M164" s="40"/>
      <c r="N164" s="40"/>
      <c r="O164" s="40"/>
      <c r="P164" s="40"/>
      <c r="Q164" s="45"/>
    </row>
    <row r="165" spans="1:17" s="32" customFormat="1" ht="10.5">
      <c r="A165" s="32">
        <v>96802690</v>
      </c>
      <c r="B165" s="33" t="s">
        <v>35</v>
      </c>
      <c r="C165" s="32" t="s">
        <v>180</v>
      </c>
      <c r="D165" s="46">
        <v>336</v>
      </c>
      <c r="E165" s="35">
        <v>37802</v>
      </c>
      <c r="F165" s="34" t="s">
        <v>37</v>
      </c>
      <c r="G165" s="37">
        <v>1500</v>
      </c>
      <c r="H165" s="34" t="s">
        <v>71</v>
      </c>
      <c r="I165" s="38">
        <v>6</v>
      </c>
      <c r="J165" s="36" t="s">
        <v>68</v>
      </c>
      <c r="K165" s="38">
        <v>21</v>
      </c>
      <c r="L165" s="40">
        <v>1000000</v>
      </c>
      <c r="M165" s="40"/>
      <c r="N165" s="40"/>
      <c r="O165" s="40"/>
      <c r="P165" s="40"/>
      <c r="Q165" s="45"/>
    </row>
    <row r="166" spans="1:17" s="32" customFormat="1" ht="10.5">
      <c r="A166" s="32">
        <v>96802690</v>
      </c>
      <c r="B166" s="33" t="s">
        <v>35</v>
      </c>
      <c r="C166" s="32" t="s">
        <v>181</v>
      </c>
      <c r="D166" s="46">
        <v>336</v>
      </c>
      <c r="E166" s="35">
        <v>37802</v>
      </c>
      <c r="F166" s="34" t="s">
        <v>37</v>
      </c>
      <c r="G166" s="37">
        <v>2500</v>
      </c>
      <c r="H166" s="34" t="s">
        <v>72</v>
      </c>
      <c r="I166" s="38">
        <v>6</v>
      </c>
      <c r="J166" s="36" t="s">
        <v>68</v>
      </c>
      <c r="K166" s="38">
        <v>21</v>
      </c>
      <c r="L166" s="40"/>
      <c r="M166" s="40"/>
      <c r="N166" s="40"/>
      <c r="O166" s="40"/>
      <c r="P166" s="40"/>
      <c r="Q166" s="45"/>
    </row>
    <row r="167" spans="1:17" s="32" customFormat="1" ht="10.5">
      <c r="A167" s="32">
        <v>96802690</v>
      </c>
      <c r="B167" s="33" t="s">
        <v>35</v>
      </c>
      <c r="C167" s="32" t="s">
        <v>180</v>
      </c>
      <c r="D167" s="46">
        <v>336</v>
      </c>
      <c r="E167" s="35">
        <v>37802</v>
      </c>
      <c r="F167" s="34" t="s">
        <v>66</v>
      </c>
      <c r="G167" s="37">
        <v>30000</v>
      </c>
      <c r="H167" s="34" t="s">
        <v>104</v>
      </c>
      <c r="I167" s="38">
        <v>5</v>
      </c>
      <c r="J167" s="36" t="s">
        <v>68</v>
      </c>
      <c r="K167" s="38">
        <v>5</v>
      </c>
      <c r="L167" s="40">
        <v>10000000</v>
      </c>
      <c r="M167" s="40"/>
      <c r="N167" s="40"/>
      <c r="O167" s="40"/>
      <c r="P167" s="40"/>
      <c r="Q167" s="43" t="s">
        <v>69</v>
      </c>
    </row>
    <row r="168" spans="1:17" s="32" customFormat="1" ht="10.5">
      <c r="A168" s="32">
        <v>96802690</v>
      </c>
      <c r="B168" s="33" t="s">
        <v>35</v>
      </c>
      <c r="C168" s="32" t="s">
        <v>180</v>
      </c>
      <c r="D168" s="46">
        <v>336</v>
      </c>
      <c r="E168" s="35">
        <v>37802</v>
      </c>
      <c r="F168" s="34" t="s">
        <v>66</v>
      </c>
      <c r="G168" s="37">
        <v>70000</v>
      </c>
      <c r="H168" s="34" t="s">
        <v>105</v>
      </c>
      <c r="I168" s="38">
        <v>5</v>
      </c>
      <c r="J168" s="36" t="s">
        <v>68</v>
      </c>
      <c r="K168" s="38">
        <v>5</v>
      </c>
      <c r="L168" s="40">
        <v>20000000</v>
      </c>
      <c r="M168" s="40"/>
      <c r="N168" s="40"/>
      <c r="O168" s="40"/>
      <c r="P168" s="40"/>
      <c r="Q168" s="43" t="s">
        <v>69</v>
      </c>
    </row>
    <row r="169" spans="1:17" s="32" customFormat="1" ht="10.5">
      <c r="A169" s="32">
        <v>61219000</v>
      </c>
      <c r="B169" s="33" t="s">
        <v>54</v>
      </c>
      <c r="C169" s="32" t="s">
        <v>112</v>
      </c>
      <c r="D169" s="46">
        <v>339</v>
      </c>
      <c r="E169" s="35">
        <v>37834</v>
      </c>
      <c r="F169" s="34" t="s">
        <v>37</v>
      </c>
      <c r="G169" s="37">
        <v>4000</v>
      </c>
      <c r="H169" s="34" t="s">
        <v>63</v>
      </c>
      <c r="I169" s="38">
        <v>5.5</v>
      </c>
      <c r="J169" s="36" t="s">
        <v>39</v>
      </c>
      <c r="K169" s="38">
        <v>25</v>
      </c>
      <c r="L169" s="40">
        <v>4000000</v>
      </c>
      <c r="M169" s="40">
        <v>4000000</v>
      </c>
      <c r="N169" s="40">
        <v>88415920</v>
      </c>
      <c r="O169" s="40">
        <v>1412682</v>
      </c>
      <c r="P169" s="40">
        <v>89828602</v>
      </c>
    </row>
    <row r="170" spans="1:17" s="32" customFormat="1" ht="10.5">
      <c r="A170" s="32">
        <v>96604380</v>
      </c>
      <c r="B170" s="33" t="s">
        <v>96</v>
      </c>
      <c r="C170" s="32" t="s">
        <v>182</v>
      </c>
      <c r="D170" s="46">
        <v>340</v>
      </c>
      <c r="E170" s="35">
        <v>37846</v>
      </c>
      <c r="F170" s="34" t="s">
        <v>37</v>
      </c>
      <c r="G170" s="37">
        <v>1000</v>
      </c>
      <c r="H170" s="34"/>
      <c r="I170" s="38"/>
      <c r="J170" s="36" t="s">
        <v>81</v>
      </c>
      <c r="K170" s="38">
        <v>10</v>
      </c>
      <c r="L170" s="40"/>
      <c r="M170" s="40"/>
      <c r="N170" s="40"/>
      <c r="O170" s="40"/>
      <c r="P170" s="40"/>
    </row>
    <row r="171" spans="1:17" s="32" customFormat="1" ht="10.5">
      <c r="A171" s="32">
        <v>96604380</v>
      </c>
      <c r="B171" s="33" t="s">
        <v>96</v>
      </c>
      <c r="C171" s="32" t="s">
        <v>183</v>
      </c>
      <c r="D171" s="46" t="s">
        <v>143</v>
      </c>
      <c r="E171" s="35">
        <v>37846</v>
      </c>
      <c r="F171" s="34" t="s">
        <v>37</v>
      </c>
      <c r="G171" s="37">
        <v>1000</v>
      </c>
      <c r="H171" s="34" t="s">
        <v>90</v>
      </c>
      <c r="I171" s="38">
        <v>4.75</v>
      </c>
      <c r="J171" s="36" t="s">
        <v>81</v>
      </c>
      <c r="K171" s="38">
        <v>7</v>
      </c>
      <c r="L171" s="40">
        <v>1000000</v>
      </c>
      <c r="M171" s="40"/>
      <c r="N171" s="40"/>
      <c r="O171" s="40"/>
      <c r="P171" s="40"/>
    </row>
    <row r="172" spans="1:17" s="32" customFormat="1" ht="10.5">
      <c r="A172" s="32">
        <v>96604380</v>
      </c>
      <c r="B172" s="33" t="s">
        <v>96</v>
      </c>
      <c r="C172" s="32" t="s">
        <v>184</v>
      </c>
      <c r="D172" s="46" t="s">
        <v>152</v>
      </c>
      <c r="E172" s="35">
        <v>39272</v>
      </c>
      <c r="F172" s="34" t="s">
        <v>37</v>
      </c>
      <c r="G172" s="37">
        <v>1000</v>
      </c>
      <c r="H172" s="34" t="s">
        <v>72</v>
      </c>
      <c r="I172" s="38">
        <v>3.8</v>
      </c>
      <c r="J172" s="36" t="s">
        <v>68</v>
      </c>
      <c r="K172" s="38">
        <v>21</v>
      </c>
      <c r="L172" s="40">
        <v>1000000</v>
      </c>
      <c r="M172" s="40">
        <v>1000000</v>
      </c>
      <c r="N172" s="40">
        <v>22103980</v>
      </c>
      <c r="O172" s="40">
        <v>313753</v>
      </c>
      <c r="P172" s="40">
        <v>22417733</v>
      </c>
    </row>
    <row r="173" spans="1:17" s="32" customFormat="1" ht="10.5">
      <c r="A173" s="32">
        <v>96722460</v>
      </c>
      <c r="B173" s="33" t="s">
        <v>75</v>
      </c>
      <c r="C173" s="32" t="s">
        <v>185</v>
      </c>
      <c r="D173" s="46">
        <v>344</v>
      </c>
      <c r="E173" s="35">
        <v>37903</v>
      </c>
      <c r="F173" s="34" t="s">
        <v>37</v>
      </c>
      <c r="G173" s="37">
        <v>3000</v>
      </c>
      <c r="H173" s="34" t="s">
        <v>51</v>
      </c>
      <c r="I173" s="38">
        <v>6</v>
      </c>
      <c r="J173" s="36" t="s">
        <v>68</v>
      </c>
      <c r="K173" s="38">
        <v>21</v>
      </c>
      <c r="L173" s="40">
        <v>2500000</v>
      </c>
      <c r="M173" s="40">
        <v>2166666</v>
      </c>
      <c r="N173" s="40">
        <v>47891942</v>
      </c>
      <c r="O173" s="40">
        <v>727154</v>
      </c>
      <c r="P173" s="40">
        <v>48619096</v>
      </c>
    </row>
    <row r="174" spans="1:17" s="32" customFormat="1" ht="10.5">
      <c r="A174" s="32">
        <v>96722460</v>
      </c>
      <c r="B174" s="33" t="s">
        <v>75</v>
      </c>
      <c r="C174" s="32" t="s">
        <v>186</v>
      </c>
      <c r="D174" s="46">
        <v>345</v>
      </c>
      <c r="E174" s="35">
        <v>37903</v>
      </c>
      <c r="F174" s="34" t="s">
        <v>37</v>
      </c>
      <c r="G174" s="37">
        <v>3000</v>
      </c>
      <c r="I174" s="38"/>
      <c r="J174" s="36"/>
      <c r="K174" s="38">
        <v>10</v>
      </c>
      <c r="L174" s="40"/>
      <c r="M174" s="40"/>
      <c r="N174" s="40"/>
      <c r="O174" s="40"/>
      <c r="P174" s="40"/>
    </row>
    <row r="175" spans="1:17" s="32" customFormat="1" ht="10.5">
      <c r="A175" s="32">
        <v>96722460</v>
      </c>
      <c r="B175" s="33" t="s">
        <v>75</v>
      </c>
      <c r="C175" s="32" t="s">
        <v>76</v>
      </c>
      <c r="D175" s="46" t="s">
        <v>143</v>
      </c>
      <c r="E175" s="35">
        <v>37903</v>
      </c>
      <c r="F175" s="34" t="s">
        <v>37</v>
      </c>
      <c r="G175" s="37">
        <v>3000</v>
      </c>
      <c r="H175" s="34" t="s">
        <v>56</v>
      </c>
      <c r="I175" s="38">
        <v>3.75</v>
      </c>
      <c r="J175" s="36" t="s">
        <v>81</v>
      </c>
      <c r="K175" s="38">
        <v>6</v>
      </c>
      <c r="L175" s="40">
        <v>2000000</v>
      </c>
      <c r="M175" s="40"/>
      <c r="N175" s="40"/>
      <c r="O175" s="40"/>
      <c r="P175" s="40"/>
    </row>
    <row r="176" spans="1:17" s="32" customFormat="1" ht="10.5">
      <c r="A176" s="32">
        <v>96800570</v>
      </c>
      <c r="B176" s="33" t="s">
        <v>44</v>
      </c>
      <c r="C176" s="32" t="s">
        <v>187</v>
      </c>
      <c r="D176" s="46">
        <v>347</v>
      </c>
      <c r="E176" s="35">
        <v>37907</v>
      </c>
      <c r="F176" s="34" t="s">
        <v>37</v>
      </c>
      <c r="G176" s="37">
        <v>4200</v>
      </c>
      <c r="H176" s="34"/>
      <c r="I176" s="38"/>
      <c r="J176" s="36" t="s">
        <v>68</v>
      </c>
      <c r="K176" s="38">
        <v>10</v>
      </c>
      <c r="L176" s="40"/>
      <c r="M176" s="40"/>
      <c r="N176" s="40"/>
      <c r="O176" s="40"/>
      <c r="P176" s="40"/>
    </row>
    <row r="177" spans="1:16" s="32" customFormat="1" ht="10.5">
      <c r="A177" s="32">
        <v>96800570</v>
      </c>
      <c r="B177" s="33" t="s">
        <v>44</v>
      </c>
      <c r="C177" s="32" t="s">
        <v>187</v>
      </c>
      <c r="D177" s="46">
        <v>348</v>
      </c>
      <c r="E177" s="35">
        <v>37907</v>
      </c>
      <c r="F177" s="34" t="s">
        <v>37</v>
      </c>
      <c r="G177" s="37">
        <v>4000</v>
      </c>
      <c r="H177" s="34"/>
      <c r="I177" s="38"/>
      <c r="J177" s="36" t="s">
        <v>68</v>
      </c>
      <c r="K177" s="38">
        <v>10</v>
      </c>
      <c r="L177" s="40"/>
      <c r="M177" s="40"/>
      <c r="N177" s="40"/>
      <c r="O177" s="40"/>
      <c r="P177" s="40"/>
    </row>
    <row r="178" spans="1:16" s="32" customFormat="1" ht="10.5">
      <c r="A178" s="32">
        <v>96439000</v>
      </c>
      <c r="B178" s="33" t="s">
        <v>168</v>
      </c>
      <c r="C178" s="32" t="s">
        <v>636</v>
      </c>
      <c r="D178" s="46">
        <v>350</v>
      </c>
      <c r="E178" s="35">
        <v>37908</v>
      </c>
      <c r="F178" s="34" t="s">
        <v>37</v>
      </c>
      <c r="G178" s="37">
        <v>2000</v>
      </c>
      <c r="H178" s="34"/>
      <c r="I178" s="38"/>
      <c r="J178" s="36"/>
      <c r="K178" s="38">
        <v>10</v>
      </c>
      <c r="L178" s="40"/>
      <c r="M178" s="40"/>
      <c r="N178" s="40"/>
      <c r="O178" s="40"/>
      <c r="P178" s="40"/>
    </row>
    <row r="179" spans="1:16" s="32" customFormat="1" ht="10.5">
      <c r="A179" s="32">
        <v>96439000</v>
      </c>
      <c r="B179" s="33" t="s">
        <v>168</v>
      </c>
      <c r="C179" s="32" t="s">
        <v>637</v>
      </c>
      <c r="D179" s="46" t="s">
        <v>143</v>
      </c>
      <c r="E179" s="35">
        <v>37908</v>
      </c>
      <c r="F179" s="34" t="s">
        <v>37</v>
      </c>
      <c r="G179" s="37">
        <v>2000</v>
      </c>
      <c r="H179" s="34" t="s">
        <v>92</v>
      </c>
      <c r="I179" s="38">
        <v>4.5</v>
      </c>
      <c r="J179" s="36" t="s">
        <v>68</v>
      </c>
      <c r="K179" s="38">
        <v>6.5</v>
      </c>
      <c r="L179" s="40">
        <v>2000000</v>
      </c>
      <c r="M179" s="40"/>
      <c r="N179" s="40"/>
      <c r="O179" s="40"/>
      <c r="P179" s="40"/>
    </row>
    <row r="180" spans="1:16" s="32" customFormat="1" ht="10.5">
      <c r="A180" s="32">
        <v>96719210</v>
      </c>
      <c r="B180" s="33" t="s">
        <v>190</v>
      </c>
      <c r="C180" s="32" t="s">
        <v>191</v>
      </c>
      <c r="D180" s="46">
        <v>353</v>
      </c>
      <c r="E180" s="35">
        <v>37925</v>
      </c>
      <c r="F180" s="34" t="s">
        <v>37</v>
      </c>
      <c r="G180" s="37">
        <v>2500</v>
      </c>
      <c r="H180" s="34"/>
      <c r="I180" s="38"/>
      <c r="J180" s="36"/>
      <c r="K180" s="38">
        <v>10</v>
      </c>
      <c r="L180" s="40"/>
      <c r="M180" s="40"/>
      <c r="N180" s="40"/>
      <c r="O180" s="40"/>
      <c r="P180" s="40"/>
    </row>
    <row r="181" spans="1:16" s="32" customFormat="1" ht="10.5">
      <c r="A181" s="32">
        <v>96719210</v>
      </c>
      <c r="B181" s="33" t="s">
        <v>190</v>
      </c>
      <c r="C181" s="32" t="s">
        <v>192</v>
      </c>
      <c r="D181" s="46" t="s">
        <v>143</v>
      </c>
      <c r="E181" s="35">
        <v>37925</v>
      </c>
      <c r="F181" s="34" t="s">
        <v>37</v>
      </c>
      <c r="G181" s="37">
        <v>2500</v>
      </c>
      <c r="H181" s="34" t="s">
        <v>46</v>
      </c>
      <c r="I181" s="38">
        <v>4.5</v>
      </c>
      <c r="J181" s="36" t="s">
        <v>81</v>
      </c>
      <c r="K181" s="38">
        <v>7</v>
      </c>
      <c r="L181" s="40"/>
      <c r="M181" s="40"/>
      <c r="N181" s="40"/>
      <c r="O181" s="40"/>
      <c r="P181" s="40"/>
    </row>
    <row r="182" spans="1:16" s="32" customFormat="1" ht="10.5">
      <c r="A182" s="32">
        <v>96802690</v>
      </c>
      <c r="B182" s="33" t="s">
        <v>35</v>
      </c>
      <c r="C182" s="32" t="s">
        <v>193</v>
      </c>
      <c r="D182" s="46">
        <v>355</v>
      </c>
      <c r="E182" s="35">
        <v>37935</v>
      </c>
      <c r="F182" s="34" t="s">
        <v>37</v>
      </c>
      <c r="G182" s="37">
        <v>3000</v>
      </c>
      <c r="H182" s="34" t="s">
        <v>90</v>
      </c>
      <c r="I182" s="38">
        <v>6.25</v>
      </c>
      <c r="J182" s="36" t="s">
        <v>68</v>
      </c>
      <c r="K182" s="38">
        <v>21</v>
      </c>
      <c r="L182" s="40">
        <v>702000</v>
      </c>
      <c r="M182" s="40">
        <v>676929</v>
      </c>
      <c r="N182" s="40">
        <v>14962825</v>
      </c>
      <c r="O182" s="40">
        <v>345363</v>
      </c>
      <c r="P182" s="40">
        <v>15308188</v>
      </c>
    </row>
    <row r="183" spans="1:16" s="32" customFormat="1" ht="10.5">
      <c r="A183" s="32">
        <v>96802690</v>
      </c>
      <c r="B183" s="33" t="s">
        <v>35</v>
      </c>
      <c r="C183" s="32" t="s">
        <v>194</v>
      </c>
      <c r="D183" s="46">
        <v>356</v>
      </c>
      <c r="E183" s="35">
        <v>37935</v>
      </c>
      <c r="F183" s="34" t="s">
        <v>37</v>
      </c>
      <c r="G183" s="37">
        <v>3000</v>
      </c>
      <c r="H183" s="34"/>
      <c r="I183" s="38"/>
      <c r="J183" s="36"/>
      <c r="K183" s="38">
        <v>10</v>
      </c>
      <c r="L183" s="40"/>
      <c r="M183" s="40"/>
      <c r="N183" s="40"/>
      <c r="O183" s="40"/>
      <c r="P183" s="40"/>
    </row>
    <row r="184" spans="1:16" s="32" customFormat="1" ht="10.5">
      <c r="A184" s="32">
        <v>96802690</v>
      </c>
      <c r="B184" s="33" t="s">
        <v>35</v>
      </c>
      <c r="C184" s="32" t="s">
        <v>195</v>
      </c>
      <c r="D184" s="46" t="s">
        <v>143</v>
      </c>
      <c r="E184" s="35">
        <v>37935</v>
      </c>
      <c r="F184" s="34" t="s">
        <v>37</v>
      </c>
      <c r="G184" s="37">
        <v>3000</v>
      </c>
      <c r="H184" s="34" t="s">
        <v>46</v>
      </c>
      <c r="I184" s="38">
        <v>5</v>
      </c>
      <c r="J184" s="36" t="s">
        <v>68</v>
      </c>
      <c r="K184" s="38">
        <v>7</v>
      </c>
      <c r="L184" s="40">
        <v>2500000</v>
      </c>
      <c r="M184" s="40"/>
      <c r="N184" s="40"/>
      <c r="O184" s="40"/>
      <c r="P184" s="40"/>
    </row>
    <row r="185" spans="1:16" s="32" customFormat="1" ht="10.5">
      <c r="A185" s="32">
        <v>96802690</v>
      </c>
      <c r="B185" s="33" t="s">
        <v>35</v>
      </c>
      <c r="C185" s="32" t="s">
        <v>196</v>
      </c>
      <c r="D185" s="46" t="s">
        <v>152</v>
      </c>
      <c r="E185" s="35">
        <v>39213</v>
      </c>
      <c r="F185" s="34" t="s">
        <v>37</v>
      </c>
      <c r="G185" s="37">
        <v>500</v>
      </c>
      <c r="H185" s="34" t="s">
        <v>51</v>
      </c>
      <c r="I185" s="38">
        <v>3.5</v>
      </c>
      <c r="J185" s="36" t="s">
        <v>68</v>
      </c>
      <c r="K185" s="38">
        <v>5</v>
      </c>
      <c r="L185" s="40">
        <v>500000</v>
      </c>
      <c r="M185" s="40">
        <v>500000</v>
      </c>
      <c r="N185" s="40">
        <v>11051990</v>
      </c>
      <c r="O185" s="40">
        <v>175763</v>
      </c>
      <c r="P185" s="40">
        <v>11227753</v>
      </c>
    </row>
    <row r="186" spans="1:16" s="32" customFormat="1" ht="10.5">
      <c r="A186" s="32">
        <v>96802690</v>
      </c>
      <c r="B186" s="33" t="s">
        <v>35</v>
      </c>
      <c r="C186" s="32" t="s">
        <v>193</v>
      </c>
      <c r="D186" s="46" t="s">
        <v>162</v>
      </c>
      <c r="E186" s="35">
        <v>39213</v>
      </c>
      <c r="F186" s="34" t="s">
        <v>37</v>
      </c>
      <c r="G186" s="37">
        <v>500</v>
      </c>
      <c r="H186" s="34" t="s">
        <v>53</v>
      </c>
      <c r="I186" s="38">
        <v>3.5</v>
      </c>
      <c r="J186" s="36" t="s">
        <v>68</v>
      </c>
      <c r="K186" s="38">
        <v>5</v>
      </c>
      <c r="L186" s="40">
        <v>500000</v>
      </c>
      <c r="M186" s="40">
        <v>500000</v>
      </c>
      <c r="N186" s="40">
        <v>11051990</v>
      </c>
      <c r="O186" s="40">
        <v>175763</v>
      </c>
      <c r="P186" s="40">
        <v>11227753</v>
      </c>
    </row>
    <row r="187" spans="1:16" s="32" customFormat="1" ht="10.5">
      <c r="A187" s="32">
        <v>96802690</v>
      </c>
      <c r="B187" s="33" t="s">
        <v>35</v>
      </c>
      <c r="C187" s="32" t="s">
        <v>193</v>
      </c>
      <c r="D187" s="46" t="s">
        <v>163</v>
      </c>
      <c r="E187" s="35">
        <v>39213</v>
      </c>
      <c r="F187" s="34" t="s">
        <v>37</v>
      </c>
      <c r="G187" s="37">
        <v>1500</v>
      </c>
      <c r="H187" s="34" t="s">
        <v>59</v>
      </c>
      <c r="I187" s="38">
        <v>4.3499999999999996</v>
      </c>
      <c r="J187" s="36" t="s">
        <v>68</v>
      </c>
      <c r="K187" s="38">
        <v>21</v>
      </c>
      <c r="L187" s="40">
        <v>1500000</v>
      </c>
      <c r="M187" s="40">
        <v>1500000</v>
      </c>
      <c r="N187" s="40">
        <v>33155970</v>
      </c>
      <c r="O187" s="40">
        <v>653996</v>
      </c>
      <c r="P187" s="40">
        <v>33809966</v>
      </c>
    </row>
    <row r="188" spans="1:16" s="32" customFormat="1" ht="10.5">
      <c r="A188" s="32">
        <v>99530250</v>
      </c>
      <c r="B188" s="33" t="s">
        <v>86</v>
      </c>
      <c r="C188" s="32" t="s">
        <v>197</v>
      </c>
      <c r="D188" s="46">
        <v>357</v>
      </c>
      <c r="E188" s="35">
        <v>37936</v>
      </c>
      <c r="F188" s="34" t="s">
        <v>37</v>
      </c>
      <c r="G188" s="37">
        <v>5000</v>
      </c>
      <c r="H188" s="34" t="s">
        <v>90</v>
      </c>
      <c r="I188" s="38">
        <v>5.5</v>
      </c>
      <c r="J188" s="36" t="s">
        <v>68</v>
      </c>
      <c r="K188" s="38">
        <v>21</v>
      </c>
      <c r="L188" s="40">
        <v>3500000</v>
      </c>
      <c r="M188" s="40"/>
      <c r="N188" s="40"/>
      <c r="O188" s="40"/>
      <c r="P188" s="40"/>
    </row>
    <row r="189" spans="1:16" s="32" customFormat="1" ht="10.5">
      <c r="A189" s="32">
        <v>99530250</v>
      </c>
      <c r="B189" s="33" t="s">
        <v>86</v>
      </c>
      <c r="C189" s="32" t="s">
        <v>198</v>
      </c>
      <c r="D189" s="46">
        <v>358</v>
      </c>
      <c r="E189" s="35">
        <v>37936</v>
      </c>
      <c r="F189" s="34" t="s">
        <v>37</v>
      </c>
      <c r="G189" s="37">
        <v>3000</v>
      </c>
      <c r="H189" s="34"/>
      <c r="I189" s="38"/>
      <c r="J189" s="36"/>
      <c r="K189" s="38">
        <v>10</v>
      </c>
      <c r="L189" s="40"/>
      <c r="M189" s="40"/>
      <c r="N189" s="40"/>
      <c r="O189" s="40"/>
      <c r="P189" s="40"/>
    </row>
    <row r="190" spans="1:16" s="32" customFormat="1" ht="10.5">
      <c r="A190" s="32">
        <v>99530250</v>
      </c>
      <c r="B190" s="33" t="s">
        <v>86</v>
      </c>
      <c r="C190" s="32" t="s">
        <v>197</v>
      </c>
      <c r="D190" s="46" t="s">
        <v>143</v>
      </c>
      <c r="E190" s="35">
        <v>37936</v>
      </c>
      <c r="F190" s="34" t="s">
        <v>37</v>
      </c>
      <c r="G190" s="37">
        <v>3000</v>
      </c>
      <c r="H190" s="34" t="s">
        <v>46</v>
      </c>
      <c r="I190" s="38">
        <v>4.5</v>
      </c>
      <c r="J190" s="36" t="s">
        <v>68</v>
      </c>
      <c r="K190" s="38">
        <v>8</v>
      </c>
      <c r="L190" s="40">
        <v>3000000</v>
      </c>
      <c r="M190" s="40"/>
      <c r="N190" s="40"/>
      <c r="O190" s="40"/>
      <c r="P190" s="40"/>
    </row>
    <row r="191" spans="1:16" s="32" customFormat="1" ht="10.5">
      <c r="A191" s="32">
        <v>96945440</v>
      </c>
      <c r="B191" s="33" t="s">
        <v>106</v>
      </c>
      <c r="C191" s="32" t="s">
        <v>199</v>
      </c>
      <c r="D191" s="46">
        <v>359</v>
      </c>
      <c r="E191" s="35">
        <v>37936</v>
      </c>
      <c r="F191" s="34" t="s">
        <v>37</v>
      </c>
      <c r="G191" s="37">
        <v>13000</v>
      </c>
      <c r="H191" s="34" t="s">
        <v>67</v>
      </c>
      <c r="I191" s="38">
        <v>5.3</v>
      </c>
      <c r="J191" s="36" t="s">
        <v>179</v>
      </c>
      <c r="K191" s="38">
        <v>23</v>
      </c>
      <c r="L191" s="40">
        <v>13000000</v>
      </c>
      <c r="M191" s="40">
        <v>12902500</v>
      </c>
      <c r="N191" s="40">
        <v>285196602</v>
      </c>
      <c r="O191" s="40">
        <v>5794244</v>
      </c>
      <c r="P191" s="40">
        <v>290990846</v>
      </c>
    </row>
    <row r="192" spans="1:16" s="32" customFormat="1" ht="10.5">
      <c r="A192" s="32">
        <v>96945440</v>
      </c>
      <c r="B192" s="33" t="s">
        <v>106</v>
      </c>
      <c r="C192" s="32" t="s">
        <v>199</v>
      </c>
      <c r="D192" s="46">
        <v>359</v>
      </c>
      <c r="E192" s="35">
        <v>37936</v>
      </c>
      <c r="F192" s="34" t="s">
        <v>37</v>
      </c>
      <c r="G192" s="48">
        <v>0.5</v>
      </c>
      <c r="H192" s="34" t="s">
        <v>73</v>
      </c>
      <c r="I192" s="38">
        <v>5.3</v>
      </c>
      <c r="J192" s="36" t="s">
        <v>179</v>
      </c>
      <c r="K192" s="38">
        <v>23</v>
      </c>
      <c r="L192" s="40">
        <v>500</v>
      </c>
      <c r="M192" s="40">
        <v>496</v>
      </c>
      <c r="N192" s="40">
        <v>10964</v>
      </c>
      <c r="O192" s="40">
        <v>228</v>
      </c>
      <c r="P192" s="40">
        <v>11192</v>
      </c>
    </row>
    <row r="193" spans="1:16" s="32" customFormat="1" ht="10.5">
      <c r="A193" s="32">
        <v>76496130</v>
      </c>
      <c r="B193" s="33" t="s">
        <v>44</v>
      </c>
      <c r="C193" s="32" t="s">
        <v>200</v>
      </c>
      <c r="D193" s="46">
        <v>360</v>
      </c>
      <c r="E193" s="35">
        <v>37937</v>
      </c>
      <c r="F193" s="34" t="s">
        <v>37</v>
      </c>
      <c r="G193" s="37">
        <v>340</v>
      </c>
      <c r="H193" s="34" t="s">
        <v>67</v>
      </c>
      <c r="I193" s="38">
        <v>5.21</v>
      </c>
      <c r="J193" s="36" t="s">
        <v>179</v>
      </c>
      <c r="K193" s="38">
        <v>13</v>
      </c>
      <c r="L193" s="40">
        <v>340000</v>
      </c>
      <c r="M193" s="40">
        <v>269539.73</v>
      </c>
      <c r="N193" s="40">
        <v>5957901</v>
      </c>
      <c r="O193" s="40">
        <v>102847</v>
      </c>
      <c r="P193" s="40">
        <v>6060748</v>
      </c>
    </row>
    <row r="194" spans="1:16" s="32" customFormat="1" ht="10.5">
      <c r="A194" s="32">
        <v>76496130</v>
      </c>
      <c r="B194" s="33" t="s">
        <v>44</v>
      </c>
      <c r="C194" s="32" t="s">
        <v>200</v>
      </c>
      <c r="D194" s="46">
        <v>360</v>
      </c>
      <c r="E194" s="35">
        <v>37937</v>
      </c>
      <c r="F194" s="34" t="s">
        <v>37</v>
      </c>
      <c r="G194" s="37">
        <v>1560</v>
      </c>
      <c r="H194" s="34" t="s">
        <v>73</v>
      </c>
      <c r="I194" s="38">
        <v>5.21</v>
      </c>
      <c r="J194" s="36" t="s">
        <v>179</v>
      </c>
      <c r="K194" s="38">
        <v>13</v>
      </c>
      <c r="L194" s="40">
        <v>1560000</v>
      </c>
      <c r="M194" s="40">
        <v>1236711.56</v>
      </c>
      <c r="N194" s="40">
        <v>27336248</v>
      </c>
      <c r="O194" s="40">
        <v>471884</v>
      </c>
      <c r="P194" s="40">
        <v>27808132</v>
      </c>
    </row>
    <row r="195" spans="1:16" s="32" customFormat="1" ht="10.5">
      <c r="A195" s="32">
        <v>76496130</v>
      </c>
      <c r="B195" s="33" t="s">
        <v>44</v>
      </c>
      <c r="C195" s="32" t="s">
        <v>200</v>
      </c>
      <c r="D195" s="46">
        <v>360</v>
      </c>
      <c r="E195" s="35">
        <v>37937</v>
      </c>
      <c r="F195" s="34" t="s">
        <v>37</v>
      </c>
      <c r="G195" s="37">
        <v>700</v>
      </c>
      <c r="H195" s="34" t="s">
        <v>71</v>
      </c>
      <c r="I195" s="38">
        <v>5.71</v>
      </c>
      <c r="J195" s="36" t="s">
        <v>179</v>
      </c>
      <c r="K195" s="38">
        <v>21.5</v>
      </c>
      <c r="L195" s="40">
        <v>700000</v>
      </c>
      <c r="M195" s="40">
        <v>700000</v>
      </c>
      <c r="N195" s="40">
        <v>15472786</v>
      </c>
      <c r="O195" s="40">
        <v>1134896</v>
      </c>
      <c r="P195" s="40">
        <v>16607682</v>
      </c>
    </row>
    <row r="196" spans="1:16" s="32" customFormat="1" ht="10.5">
      <c r="A196" s="32">
        <v>76496130</v>
      </c>
      <c r="B196" s="33" t="s">
        <v>44</v>
      </c>
      <c r="C196" s="32" t="s">
        <v>200</v>
      </c>
      <c r="D196" s="46">
        <v>360</v>
      </c>
      <c r="E196" s="35">
        <v>37937</v>
      </c>
      <c r="F196" s="34" t="s">
        <v>37</v>
      </c>
      <c r="G196" s="37">
        <v>6900</v>
      </c>
      <c r="H196" s="34" t="s">
        <v>72</v>
      </c>
      <c r="I196" s="38">
        <v>5.71</v>
      </c>
      <c r="J196" s="36" t="s">
        <v>179</v>
      </c>
      <c r="K196" s="38">
        <v>21.5</v>
      </c>
      <c r="L196" s="40">
        <v>6900000</v>
      </c>
      <c r="M196" s="40">
        <v>6900000</v>
      </c>
      <c r="N196" s="40">
        <v>152517462</v>
      </c>
      <c r="O196" s="40">
        <v>11186831</v>
      </c>
      <c r="P196" s="40">
        <v>163704293</v>
      </c>
    </row>
    <row r="197" spans="1:16" s="32" customFormat="1" ht="10.5">
      <c r="A197" s="32">
        <v>61216000</v>
      </c>
      <c r="B197" s="33" t="s">
        <v>44</v>
      </c>
      <c r="C197" s="32" t="s">
        <v>47</v>
      </c>
      <c r="D197" s="46">
        <v>366</v>
      </c>
      <c r="E197" s="35">
        <v>38027</v>
      </c>
      <c r="F197" s="34" t="s">
        <v>37</v>
      </c>
      <c r="G197" s="37">
        <v>2400</v>
      </c>
      <c r="H197" s="34" t="s">
        <v>201</v>
      </c>
      <c r="I197" s="38">
        <v>5.7</v>
      </c>
      <c r="J197" s="36" t="s">
        <v>39</v>
      </c>
      <c r="K197" s="38">
        <v>30</v>
      </c>
      <c r="L197" s="40">
        <v>2400000</v>
      </c>
      <c r="M197" s="40">
        <v>2400000</v>
      </c>
      <c r="N197" s="40">
        <v>53049552</v>
      </c>
      <c r="O197" s="40">
        <v>989375</v>
      </c>
      <c r="P197" s="40">
        <v>54038927</v>
      </c>
    </row>
    <row r="198" spans="1:16" s="32" customFormat="1" ht="10.5">
      <c r="A198" s="32">
        <v>61216000</v>
      </c>
      <c r="B198" s="33" t="s">
        <v>44</v>
      </c>
      <c r="C198" s="32" t="s">
        <v>47</v>
      </c>
      <c r="D198" s="46">
        <v>366</v>
      </c>
      <c r="E198" s="35">
        <v>38027</v>
      </c>
      <c r="F198" s="34" t="s">
        <v>37</v>
      </c>
      <c r="G198" s="37">
        <v>2750</v>
      </c>
      <c r="H198" s="34" t="s">
        <v>202</v>
      </c>
      <c r="I198" s="38">
        <v>5.7</v>
      </c>
      <c r="J198" s="36" t="s">
        <v>39</v>
      </c>
      <c r="K198" s="38">
        <v>30</v>
      </c>
      <c r="L198" s="40">
        <v>2750000</v>
      </c>
      <c r="M198" s="40">
        <v>2750000</v>
      </c>
      <c r="N198" s="40">
        <v>60785945</v>
      </c>
      <c r="O198" s="40">
        <v>281454</v>
      </c>
      <c r="P198" s="40">
        <v>61067399</v>
      </c>
    </row>
    <row r="199" spans="1:16" s="32" customFormat="1" ht="10.5">
      <c r="A199" s="32">
        <v>61219000</v>
      </c>
      <c r="B199" s="33" t="s">
        <v>54</v>
      </c>
      <c r="C199" s="32" t="s">
        <v>112</v>
      </c>
      <c r="D199" s="46">
        <v>370</v>
      </c>
      <c r="E199" s="35">
        <v>38118</v>
      </c>
      <c r="F199" s="34" t="s">
        <v>37</v>
      </c>
      <c r="G199" s="37">
        <v>2800</v>
      </c>
      <c r="H199" s="34" t="s">
        <v>56</v>
      </c>
      <c r="I199" s="38">
        <v>5.5</v>
      </c>
      <c r="J199" s="36" t="s">
        <v>39</v>
      </c>
      <c r="K199" s="38">
        <v>25</v>
      </c>
      <c r="L199" s="40">
        <v>2800000</v>
      </c>
      <c r="M199" s="40">
        <v>2800000</v>
      </c>
      <c r="N199" s="40">
        <v>61891144</v>
      </c>
      <c r="O199" s="40">
        <v>1548620</v>
      </c>
      <c r="P199" s="40">
        <v>63439764</v>
      </c>
    </row>
    <row r="200" spans="1:16" s="32" customFormat="1" ht="10.5">
      <c r="A200" s="32">
        <v>61219000</v>
      </c>
      <c r="B200" s="33" t="s">
        <v>54</v>
      </c>
      <c r="C200" s="32" t="s">
        <v>112</v>
      </c>
      <c r="D200" s="46">
        <v>371</v>
      </c>
      <c r="E200" s="35">
        <v>38118</v>
      </c>
      <c r="F200" s="34" t="s">
        <v>37</v>
      </c>
      <c r="G200" s="37">
        <v>1900</v>
      </c>
      <c r="H200" s="34" t="s">
        <v>51</v>
      </c>
      <c r="I200" s="38">
        <v>5.5</v>
      </c>
      <c r="J200" s="36" t="s">
        <v>39</v>
      </c>
      <c r="K200" s="38">
        <v>25</v>
      </c>
      <c r="L200" s="40">
        <v>1900000</v>
      </c>
      <c r="M200" s="40">
        <v>1900000</v>
      </c>
      <c r="N200" s="40">
        <v>41997562</v>
      </c>
      <c r="O200" s="40">
        <v>671024</v>
      </c>
      <c r="P200" s="40">
        <v>42668586</v>
      </c>
    </row>
    <row r="201" spans="1:16" s="32" customFormat="1" ht="10.5">
      <c r="A201" s="32">
        <v>96992030</v>
      </c>
      <c r="B201" s="33" t="s">
        <v>61</v>
      </c>
      <c r="C201" s="32" t="s">
        <v>203</v>
      </c>
      <c r="D201" s="46">
        <v>372</v>
      </c>
      <c r="E201" s="35">
        <v>38139</v>
      </c>
      <c r="F201" s="34" t="s">
        <v>37</v>
      </c>
      <c r="G201" s="48">
        <v>17000.5</v>
      </c>
      <c r="H201" s="34"/>
      <c r="I201" s="38"/>
      <c r="J201" s="36"/>
      <c r="K201" s="38">
        <v>30.5</v>
      </c>
      <c r="L201" s="40"/>
      <c r="M201" s="40"/>
      <c r="N201" s="40"/>
      <c r="O201" s="40"/>
      <c r="P201" s="40"/>
    </row>
    <row r="202" spans="1:16" s="32" customFormat="1" ht="10.5">
      <c r="A202" s="32">
        <v>96992030</v>
      </c>
      <c r="B202" s="33" t="s">
        <v>61</v>
      </c>
      <c r="C202" s="32" t="s">
        <v>204</v>
      </c>
      <c r="D202" s="46" t="s">
        <v>143</v>
      </c>
      <c r="E202" s="35">
        <v>38147</v>
      </c>
      <c r="F202" s="34" t="s">
        <v>37</v>
      </c>
      <c r="G202" s="37">
        <v>17000</v>
      </c>
      <c r="H202" s="34" t="s">
        <v>67</v>
      </c>
      <c r="I202" s="38">
        <v>5.3</v>
      </c>
      <c r="J202" s="36" t="s">
        <v>179</v>
      </c>
      <c r="K202" s="38">
        <v>24.5</v>
      </c>
      <c r="L202" s="40">
        <v>16000000</v>
      </c>
      <c r="M202" s="40">
        <v>15880000</v>
      </c>
      <c r="N202" s="40">
        <v>351011202</v>
      </c>
      <c r="O202" s="40">
        <v>6886282</v>
      </c>
      <c r="P202" s="40">
        <v>357897484</v>
      </c>
    </row>
    <row r="203" spans="1:16" s="32" customFormat="1" ht="10.5">
      <c r="A203" s="32">
        <v>96992030</v>
      </c>
      <c r="B203" s="33" t="s">
        <v>61</v>
      </c>
      <c r="C203" s="32" t="s">
        <v>204</v>
      </c>
      <c r="D203" s="46" t="s">
        <v>143</v>
      </c>
      <c r="E203" s="35">
        <v>38147</v>
      </c>
      <c r="F203" s="34" t="s">
        <v>37</v>
      </c>
      <c r="G203" s="48">
        <v>0.5</v>
      </c>
      <c r="H203" s="34" t="s">
        <v>73</v>
      </c>
      <c r="I203" s="38">
        <v>5.3</v>
      </c>
      <c r="J203" s="36" t="s">
        <v>179</v>
      </c>
      <c r="K203" s="38">
        <v>24.5</v>
      </c>
      <c r="L203" s="40">
        <v>500</v>
      </c>
      <c r="M203" s="40">
        <v>496</v>
      </c>
      <c r="N203" s="40">
        <v>10964</v>
      </c>
      <c r="O203" s="40">
        <v>220</v>
      </c>
      <c r="P203" s="40">
        <v>11184</v>
      </c>
    </row>
    <row r="204" spans="1:16" s="32" customFormat="1" ht="10.5">
      <c r="A204" s="32">
        <v>89900400</v>
      </c>
      <c r="B204" s="33" t="s">
        <v>86</v>
      </c>
      <c r="C204" s="32" t="s">
        <v>205</v>
      </c>
      <c r="D204" s="46">
        <v>374</v>
      </c>
      <c r="E204" s="35">
        <v>38182</v>
      </c>
      <c r="F204" s="34" t="s">
        <v>37</v>
      </c>
      <c r="G204" s="37">
        <v>2500</v>
      </c>
      <c r="H204" s="34"/>
      <c r="I204" s="38"/>
      <c r="K204" s="38">
        <v>30</v>
      </c>
      <c r="L204" s="40"/>
      <c r="M204" s="40"/>
      <c r="N204" s="40"/>
      <c r="O204" s="40"/>
      <c r="P204" s="40"/>
    </row>
    <row r="205" spans="1:16" s="32" customFormat="1" ht="10.5">
      <c r="A205" s="32">
        <v>89900400</v>
      </c>
      <c r="B205" s="33" t="s">
        <v>86</v>
      </c>
      <c r="C205" s="32" t="s">
        <v>206</v>
      </c>
      <c r="D205" s="46" t="s">
        <v>143</v>
      </c>
      <c r="E205" s="35">
        <v>38203</v>
      </c>
      <c r="F205" s="34" t="s">
        <v>37</v>
      </c>
      <c r="G205" s="37">
        <v>2500</v>
      </c>
      <c r="H205" s="34" t="s">
        <v>51</v>
      </c>
      <c r="I205" s="38">
        <v>5.5</v>
      </c>
      <c r="J205" s="36" t="s">
        <v>81</v>
      </c>
      <c r="K205" s="38">
        <v>25</v>
      </c>
      <c r="L205" s="40"/>
      <c r="M205" s="40"/>
      <c r="N205" s="40"/>
      <c r="O205" s="40"/>
      <c r="P205" s="40"/>
    </row>
    <row r="206" spans="1:16" s="32" customFormat="1" ht="10.5">
      <c r="A206" s="32">
        <v>89900400</v>
      </c>
      <c r="B206" s="33" t="s">
        <v>86</v>
      </c>
      <c r="C206" s="32" t="s">
        <v>142</v>
      </c>
      <c r="D206" s="46">
        <v>375</v>
      </c>
      <c r="E206" s="35">
        <v>38182</v>
      </c>
      <c r="F206" s="34" t="s">
        <v>37</v>
      </c>
      <c r="G206" s="37">
        <v>2500</v>
      </c>
      <c r="H206" s="34"/>
      <c r="I206" s="38"/>
      <c r="K206" s="38">
        <v>10</v>
      </c>
      <c r="L206" s="40"/>
      <c r="M206" s="40"/>
      <c r="N206" s="40"/>
      <c r="O206" s="40"/>
      <c r="P206" s="40"/>
    </row>
    <row r="207" spans="1:16" s="32" customFormat="1" ht="10.5">
      <c r="A207" s="32">
        <v>89900400</v>
      </c>
      <c r="B207" s="33" t="s">
        <v>86</v>
      </c>
      <c r="C207" s="32" t="s">
        <v>207</v>
      </c>
      <c r="D207" s="46" t="s">
        <v>143</v>
      </c>
      <c r="E207" s="35">
        <v>38203</v>
      </c>
      <c r="F207" s="34" t="s">
        <v>37</v>
      </c>
      <c r="G207" s="37">
        <v>2500</v>
      </c>
      <c r="H207" s="34" t="s">
        <v>56</v>
      </c>
      <c r="I207" s="38">
        <v>3.8</v>
      </c>
      <c r="J207" s="36" t="s">
        <v>81</v>
      </c>
      <c r="K207" s="38">
        <v>8</v>
      </c>
      <c r="L207" s="40">
        <v>2150000</v>
      </c>
      <c r="M207" s="40">
        <v>537500</v>
      </c>
      <c r="N207" s="40">
        <v>11880889</v>
      </c>
      <c r="O207" s="40">
        <v>131263</v>
      </c>
      <c r="P207" s="40">
        <v>12012152</v>
      </c>
    </row>
    <row r="208" spans="1:16" s="32" customFormat="1" ht="10.5">
      <c r="A208" s="32">
        <v>96604380</v>
      </c>
      <c r="B208" s="33" t="s">
        <v>96</v>
      </c>
      <c r="C208" s="32" t="s">
        <v>182</v>
      </c>
      <c r="D208" s="46">
        <v>376</v>
      </c>
      <c r="E208" s="35">
        <v>38184</v>
      </c>
      <c r="F208" s="34" t="s">
        <v>37</v>
      </c>
      <c r="G208" s="37">
        <v>1500</v>
      </c>
      <c r="H208" s="34"/>
      <c r="I208" s="38"/>
      <c r="J208" s="36"/>
      <c r="K208" s="38">
        <v>23</v>
      </c>
      <c r="L208" s="40"/>
      <c r="M208" s="40"/>
      <c r="N208" s="40"/>
      <c r="O208" s="40"/>
      <c r="P208" s="40"/>
    </row>
    <row r="209" spans="1:16" s="32" customFormat="1" ht="10.5">
      <c r="A209" s="32">
        <v>96604380</v>
      </c>
      <c r="B209" s="33" t="s">
        <v>96</v>
      </c>
      <c r="C209" s="32" t="s">
        <v>183</v>
      </c>
      <c r="D209" s="46" t="s">
        <v>143</v>
      </c>
      <c r="E209" s="35">
        <v>38184</v>
      </c>
      <c r="F209" s="34" t="s">
        <v>37</v>
      </c>
      <c r="G209" s="37">
        <v>750</v>
      </c>
      <c r="H209" s="34" t="s">
        <v>92</v>
      </c>
      <c r="I209" s="38">
        <v>4.5</v>
      </c>
      <c r="J209" s="36" t="s">
        <v>68</v>
      </c>
      <c r="K209" s="38">
        <v>12</v>
      </c>
      <c r="L209" s="40">
        <v>700000</v>
      </c>
      <c r="M209" s="40"/>
      <c r="N209" s="40"/>
      <c r="O209" s="40"/>
      <c r="P209" s="40"/>
    </row>
    <row r="210" spans="1:16" s="32" customFormat="1" ht="10.5">
      <c r="A210" s="32">
        <v>96604380</v>
      </c>
      <c r="B210" s="33" t="s">
        <v>96</v>
      </c>
      <c r="C210" s="32" t="s">
        <v>208</v>
      </c>
      <c r="D210" s="46" t="s">
        <v>152</v>
      </c>
      <c r="E210" s="35">
        <v>38729</v>
      </c>
      <c r="F210" s="34" t="s">
        <v>37</v>
      </c>
      <c r="G210" s="37">
        <v>500</v>
      </c>
      <c r="H210" s="34" t="s">
        <v>105</v>
      </c>
      <c r="I210" s="38">
        <v>4.2</v>
      </c>
      <c r="J210" s="36" t="s">
        <v>81</v>
      </c>
      <c r="K210" s="38">
        <v>21</v>
      </c>
      <c r="L210" s="40">
        <v>500000</v>
      </c>
      <c r="M210" s="40">
        <v>407895</v>
      </c>
      <c r="N210" s="40">
        <v>9016103</v>
      </c>
      <c r="O210" s="40">
        <v>141305</v>
      </c>
      <c r="P210" s="40">
        <v>9157408</v>
      </c>
    </row>
    <row r="211" spans="1:16" s="32" customFormat="1" ht="10.5">
      <c r="A211" s="32">
        <v>91143000</v>
      </c>
      <c r="B211" s="33" t="s">
        <v>168</v>
      </c>
      <c r="C211" s="32" t="s">
        <v>209</v>
      </c>
      <c r="D211" s="46">
        <v>377</v>
      </c>
      <c r="E211" s="35">
        <v>38194</v>
      </c>
      <c r="F211" s="34" t="s">
        <v>37</v>
      </c>
      <c r="G211" s="37">
        <v>3000</v>
      </c>
      <c r="H211" s="34"/>
      <c r="I211" s="38"/>
      <c r="K211" s="38">
        <v>21</v>
      </c>
      <c r="L211" s="40"/>
      <c r="M211" s="40"/>
      <c r="N211" s="40"/>
      <c r="O211" s="40"/>
      <c r="P211" s="40"/>
    </row>
    <row r="212" spans="1:16" s="32" customFormat="1" ht="10.5">
      <c r="A212" s="32">
        <v>91143000</v>
      </c>
      <c r="B212" s="33" t="s">
        <v>168</v>
      </c>
      <c r="C212" s="32" t="s">
        <v>210</v>
      </c>
      <c r="D212" s="46" t="s">
        <v>143</v>
      </c>
      <c r="E212" s="35">
        <v>38226</v>
      </c>
      <c r="F212" s="34" t="s">
        <v>37</v>
      </c>
      <c r="G212" s="37">
        <v>3000</v>
      </c>
      <c r="H212" s="34" t="s">
        <v>63</v>
      </c>
      <c r="I212" s="38">
        <v>4.4000000000000004</v>
      </c>
      <c r="J212" s="36" t="s">
        <v>81</v>
      </c>
      <c r="K212" s="38">
        <v>21</v>
      </c>
      <c r="L212" s="40">
        <v>3000000</v>
      </c>
      <c r="M212" s="40">
        <v>2470588</v>
      </c>
      <c r="N212" s="40">
        <v>54609828</v>
      </c>
      <c r="O212" s="40">
        <v>990994</v>
      </c>
      <c r="P212" s="40">
        <v>55600822</v>
      </c>
    </row>
    <row r="213" spans="1:16" s="32" customFormat="1" ht="10.5">
      <c r="A213" s="32">
        <v>91143000</v>
      </c>
      <c r="B213" s="33" t="s">
        <v>168</v>
      </c>
      <c r="C213" s="32" t="s">
        <v>211</v>
      </c>
      <c r="D213" s="46">
        <v>378</v>
      </c>
      <c r="E213" s="35">
        <v>38194</v>
      </c>
      <c r="F213" s="34" t="s">
        <v>37</v>
      </c>
      <c r="G213" s="37">
        <v>2000</v>
      </c>
      <c r="H213" s="34"/>
      <c r="I213" s="38"/>
      <c r="J213" s="36"/>
      <c r="K213" s="38">
        <v>10</v>
      </c>
      <c r="L213" s="40"/>
      <c r="M213" s="40"/>
      <c r="N213" s="40"/>
      <c r="O213" s="40"/>
      <c r="P213" s="40"/>
    </row>
    <row r="214" spans="1:16" s="32" customFormat="1" ht="10.5">
      <c r="A214" s="32">
        <v>91143000</v>
      </c>
      <c r="B214" s="33" t="s">
        <v>168</v>
      </c>
      <c r="C214" s="32" t="s">
        <v>212</v>
      </c>
      <c r="D214" s="46" t="s">
        <v>143</v>
      </c>
      <c r="E214" s="35">
        <v>38226</v>
      </c>
      <c r="F214" s="34" t="s">
        <v>37</v>
      </c>
      <c r="G214" s="37">
        <v>2000</v>
      </c>
      <c r="H214" s="34" t="s">
        <v>92</v>
      </c>
      <c r="I214" s="38">
        <v>3</v>
      </c>
      <c r="J214" s="36" t="s">
        <v>81</v>
      </c>
      <c r="K214" s="38">
        <v>7</v>
      </c>
      <c r="L214" s="40"/>
      <c r="M214" s="40"/>
      <c r="N214" s="40"/>
      <c r="O214" s="40"/>
      <c r="P214" s="40"/>
    </row>
    <row r="215" spans="1:16" s="32" customFormat="1" ht="10.5">
      <c r="A215" s="32">
        <v>96875230</v>
      </c>
      <c r="B215" s="33" t="s">
        <v>106</v>
      </c>
      <c r="C215" s="32" t="s">
        <v>213</v>
      </c>
      <c r="D215" s="46">
        <v>382</v>
      </c>
      <c r="E215" s="35">
        <v>38252</v>
      </c>
      <c r="F215" s="34" t="s">
        <v>37</v>
      </c>
      <c r="G215" s="37">
        <v>15000</v>
      </c>
      <c r="H215" s="34"/>
      <c r="I215" s="38"/>
      <c r="J215" s="36" t="s">
        <v>214</v>
      </c>
      <c r="K215" s="38">
        <v>30.25</v>
      </c>
      <c r="L215" s="40"/>
      <c r="M215" s="40"/>
      <c r="N215" s="40"/>
      <c r="O215" s="40"/>
      <c r="P215" s="40"/>
    </row>
    <row r="216" spans="1:16" s="32" customFormat="1" ht="10.5">
      <c r="A216" s="32">
        <v>96875230</v>
      </c>
      <c r="B216" s="33" t="s">
        <v>106</v>
      </c>
      <c r="C216" s="32" t="s">
        <v>215</v>
      </c>
      <c r="D216" s="46" t="s">
        <v>143</v>
      </c>
      <c r="E216" s="35">
        <v>38261</v>
      </c>
      <c r="F216" s="34" t="s">
        <v>37</v>
      </c>
      <c r="G216" s="37">
        <v>5800</v>
      </c>
      <c r="H216" s="34" t="s">
        <v>67</v>
      </c>
      <c r="I216" s="38">
        <v>4.8499999999999996</v>
      </c>
      <c r="J216" s="36" t="s">
        <v>214</v>
      </c>
      <c r="K216" s="38">
        <v>21</v>
      </c>
      <c r="L216" s="40">
        <v>5800000</v>
      </c>
      <c r="M216" s="40">
        <v>5800000</v>
      </c>
      <c r="N216" s="40">
        <v>128203084</v>
      </c>
      <c r="O216" s="40">
        <v>2316677</v>
      </c>
      <c r="P216" s="40">
        <v>130519761</v>
      </c>
    </row>
    <row r="217" spans="1:16" s="32" customFormat="1" ht="10.5">
      <c r="A217" s="32">
        <v>96875230</v>
      </c>
      <c r="B217" s="33" t="s">
        <v>106</v>
      </c>
      <c r="C217" s="32" t="s">
        <v>215</v>
      </c>
      <c r="D217" s="46" t="s">
        <v>143</v>
      </c>
      <c r="E217" s="35">
        <v>38261</v>
      </c>
      <c r="F217" s="34" t="s">
        <v>37</v>
      </c>
      <c r="G217" s="48">
        <v>0.5</v>
      </c>
      <c r="H217" s="34" t="s">
        <v>73</v>
      </c>
      <c r="I217" s="38">
        <v>4.8499999999999996</v>
      </c>
      <c r="J217" s="36" t="s">
        <v>214</v>
      </c>
      <c r="K217" s="38">
        <v>21</v>
      </c>
      <c r="L217" s="40">
        <v>500</v>
      </c>
      <c r="M217" s="40">
        <v>500</v>
      </c>
      <c r="N217" s="40">
        <v>11052</v>
      </c>
      <c r="O217" s="40">
        <v>200</v>
      </c>
      <c r="P217" s="40">
        <v>11252</v>
      </c>
    </row>
    <row r="218" spans="1:16" s="32" customFormat="1" ht="10.5">
      <c r="A218" s="32">
        <v>96875230</v>
      </c>
      <c r="B218" s="33" t="s">
        <v>106</v>
      </c>
      <c r="C218" s="32" t="s">
        <v>215</v>
      </c>
      <c r="D218" s="46" t="s">
        <v>152</v>
      </c>
      <c r="E218" s="35">
        <v>39056</v>
      </c>
      <c r="F218" s="34" t="s">
        <v>37</v>
      </c>
      <c r="G218" s="37">
        <v>6000</v>
      </c>
      <c r="H218" s="34" t="s">
        <v>71</v>
      </c>
      <c r="I218" s="38">
        <v>3.2</v>
      </c>
      <c r="J218" s="36" t="s">
        <v>214</v>
      </c>
      <c r="K218" s="38">
        <v>24</v>
      </c>
      <c r="L218" s="40">
        <v>6000000</v>
      </c>
      <c r="M218" s="40">
        <v>6913690</v>
      </c>
      <c r="N218" s="40">
        <v>152820065</v>
      </c>
      <c r="O218" s="40">
        <v>1829341</v>
      </c>
      <c r="P218" s="40">
        <v>154649406</v>
      </c>
    </row>
    <row r="219" spans="1:16" s="32" customFormat="1" ht="10.5">
      <c r="A219" s="32">
        <v>96875230</v>
      </c>
      <c r="B219" s="33" t="s">
        <v>106</v>
      </c>
      <c r="C219" s="32" t="s">
        <v>215</v>
      </c>
      <c r="D219" s="46" t="s">
        <v>152</v>
      </c>
      <c r="E219" s="35">
        <v>39056</v>
      </c>
      <c r="F219" s="34" t="s">
        <v>37</v>
      </c>
      <c r="G219" s="48">
        <v>0.5</v>
      </c>
      <c r="H219" s="34" t="s">
        <v>72</v>
      </c>
      <c r="I219" s="38">
        <v>3.2</v>
      </c>
      <c r="J219" s="36" t="s">
        <v>214</v>
      </c>
      <c r="K219" s="38">
        <v>24</v>
      </c>
      <c r="L219" s="40">
        <v>500</v>
      </c>
      <c r="M219" s="40">
        <v>576</v>
      </c>
      <c r="N219" s="40">
        <v>12732</v>
      </c>
      <c r="O219" s="40">
        <v>155</v>
      </c>
      <c r="P219" s="40">
        <v>12887</v>
      </c>
    </row>
    <row r="220" spans="1:16" s="32" customFormat="1" ht="10.5">
      <c r="A220" s="32">
        <v>96929880</v>
      </c>
      <c r="B220" s="33" t="s">
        <v>83</v>
      </c>
      <c r="C220" s="32" t="s">
        <v>216</v>
      </c>
      <c r="D220" s="46">
        <v>384</v>
      </c>
      <c r="E220" s="35">
        <v>38257</v>
      </c>
      <c r="F220" s="34" t="s">
        <v>37</v>
      </c>
      <c r="G220" s="37">
        <v>3000</v>
      </c>
      <c r="H220" s="34"/>
      <c r="I220" s="38"/>
      <c r="J220" s="36" t="s">
        <v>81</v>
      </c>
      <c r="K220" s="38">
        <v>25</v>
      </c>
      <c r="L220" s="40"/>
      <c r="M220" s="40"/>
      <c r="N220" s="40"/>
      <c r="O220" s="40"/>
      <c r="P220" s="40"/>
    </row>
    <row r="221" spans="1:16" s="32" customFormat="1" ht="10.5">
      <c r="A221" s="32">
        <v>96929880</v>
      </c>
      <c r="B221" s="33" t="s">
        <v>83</v>
      </c>
      <c r="C221" s="32" t="s">
        <v>217</v>
      </c>
      <c r="D221" s="46" t="s">
        <v>143</v>
      </c>
      <c r="E221" s="35">
        <v>38260</v>
      </c>
      <c r="F221" s="34" t="s">
        <v>37</v>
      </c>
      <c r="G221" s="37">
        <v>3000</v>
      </c>
      <c r="H221" s="34" t="s">
        <v>90</v>
      </c>
      <c r="I221" s="38">
        <v>4.75</v>
      </c>
      <c r="J221" s="36" t="s">
        <v>81</v>
      </c>
      <c r="K221" s="38">
        <v>20.5</v>
      </c>
      <c r="L221" s="40">
        <v>3000000</v>
      </c>
      <c r="M221" s="40">
        <v>2800000</v>
      </c>
      <c r="N221" s="40">
        <v>61891144</v>
      </c>
      <c r="O221" s="40">
        <v>1380087</v>
      </c>
      <c r="P221" s="40">
        <v>63271231</v>
      </c>
    </row>
    <row r="222" spans="1:16" s="32" customFormat="1" ht="10.5">
      <c r="A222" s="32">
        <v>96929880</v>
      </c>
      <c r="B222" s="33" t="s">
        <v>83</v>
      </c>
      <c r="C222" s="32" t="s">
        <v>216</v>
      </c>
      <c r="D222" s="46">
        <v>385</v>
      </c>
      <c r="E222" s="35">
        <v>38257</v>
      </c>
      <c r="F222" s="34" t="s">
        <v>37</v>
      </c>
      <c r="G222" s="37">
        <v>5000</v>
      </c>
      <c r="H222" s="34"/>
      <c r="I222" s="38"/>
      <c r="J222" s="36" t="s">
        <v>81</v>
      </c>
      <c r="K222" s="38">
        <v>10</v>
      </c>
      <c r="L222" s="40"/>
      <c r="M222" s="40"/>
      <c r="N222" s="40"/>
      <c r="O222" s="40"/>
      <c r="P222" s="40"/>
    </row>
    <row r="223" spans="1:16" s="32" customFormat="1" ht="10.5">
      <c r="A223" s="32">
        <v>96929880</v>
      </c>
      <c r="B223" s="33" t="s">
        <v>83</v>
      </c>
      <c r="C223" s="32" t="s">
        <v>218</v>
      </c>
      <c r="D223" s="46" t="s">
        <v>143</v>
      </c>
      <c r="E223" s="35">
        <v>38260</v>
      </c>
      <c r="F223" s="34" t="s">
        <v>37</v>
      </c>
      <c r="G223" s="37">
        <v>5000</v>
      </c>
      <c r="H223" s="34" t="s">
        <v>46</v>
      </c>
      <c r="I223" s="38">
        <v>3.25</v>
      </c>
      <c r="J223" s="36" t="s">
        <v>81</v>
      </c>
      <c r="K223" s="38">
        <v>6.5</v>
      </c>
      <c r="L223" s="40">
        <v>4000000</v>
      </c>
      <c r="M223" s="40"/>
      <c r="N223" s="40"/>
      <c r="O223" s="40"/>
      <c r="P223" s="40"/>
    </row>
    <row r="224" spans="1:16" s="32" customFormat="1" ht="10.5">
      <c r="A224" s="32">
        <v>96929880</v>
      </c>
      <c r="B224" s="33">
        <v>5</v>
      </c>
      <c r="C224" s="32" t="s">
        <v>1030</v>
      </c>
      <c r="D224" s="46" t="s">
        <v>152</v>
      </c>
      <c r="E224" s="35">
        <v>40800</v>
      </c>
      <c r="F224" s="34" t="s">
        <v>37</v>
      </c>
      <c r="G224" s="37">
        <v>5000</v>
      </c>
      <c r="H224" s="34" t="s">
        <v>63</v>
      </c>
      <c r="I224" s="38">
        <v>3.5</v>
      </c>
      <c r="J224" s="36" t="s">
        <v>81</v>
      </c>
      <c r="K224" s="38">
        <v>22</v>
      </c>
      <c r="L224" s="40">
        <v>1500000</v>
      </c>
      <c r="M224" s="40">
        <v>1500000</v>
      </c>
      <c r="N224" s="40">
        <v>33155970</v>
      </c>
      <c r="O224" s="40">
        <v>148281</v>
      </c>
      <c r="P224" s="40">
        <v>33304251</v>
      </c>
    </row>
    <row r="225" spans="1:16" s="32" customFormat="1" ht="10.5">
      <c r="A225" s="32">
        <v>96972300</v>
      </c>
      <c r="B225" s="33" t="s">
        <v>75</v>
      </c>
      <c r="C225" s="32" t="s">
        <v>219</v>
      </c>
      <c r="D225" s="46">
        <v>386</v>
      </c>
      <c r="E225" s="35">
        <v>38265</v>
      </c>
      <c r="F225" s="34" t="s">
        <v>37</v>
      </c>
      <c r="G225" s="37">
        <v>10500</v>
      </c>
      <c r="H225" s="34"/>
      <c r="I225" s="38"/>
      <c r="J225" s="36" t="s">
        <v>85</v>
      </c>
      <c r="K225" s="38">
        <v>26</v>
      </c>
      <c r="L225" s="40"/>
      <c r="M225" s="40"/>
      <c r="N225" s="40"/>
      <c r="O225" s="40"/>
      <c r="P225" s="40"/>
    </row>
    <row r="226" spans="1:16" s="32" customFormat="1" ht="10.5">
      <c r="A226" s="32">
        <v>96972300</v>
      </c>
      <c r="B226" s="33" t="s">
        <v>75</v>
      </c>
      <c r="C226" s="32" t="s">
        <v>220</v>
      </c>
      <c r="D226" s="46" t="s">
        <v>143</v>
      </c>
      <c r="E226" s="35">
        <v>38289</v>
      </c>
      <c r="F226" s="34" t="s">
        <v>37</v>
      </c>
      <c r="G226" s="37">
        <v>5500</v>
      </c>
      <c r="H226" s="34" t="s">
        <v>67</v>
      </c>
      <c r="I226" s="38">
        <v>4.5</v>
      </c>
      <c r="J226" s="36" t="s">
        <v>85</v>
      </c>
      <c r="K226" s="38">
        <v>24</v>
      </c>
      <c r="L226" s="40">
        <v>5000000</v>
      </c>
      <c r="M226" s="40">
        <v>5055188</v>
      </c>
      <c r="N226" s="40">
        <v>111739774</v>
      </c>
      <c r="O226" s="40">
        <v>1862834</v>
      </c>
      <c r="P226" s="40">
        <v>113602608</v>
      </c>
    </row>
    <row r="227" spans="1:16" s="32" customFormat="1" ht="10.5">
      <c r="A227" s="32">
        <v>96972300</v>
      </c>
      <c r="B227" s="33" t="s">
        <v>75</v>
      </c>
      <c r="C227" s="32" t="s">
        <v>220</v>
      </c>
      <c r="D227" s="46" t="s">
        <v>143</v>
      </c>
      <c r="E227" s="35">
        <v>38289</v>
      </c>
      <c r="F227" s="34" t="s">
        <v>37</v>
      </c>
      <c r="G227" s="48">
        <v>0.5</v>
      </c>
      <c r="H227" s="34" t="s">
        <v>73</v>
      </c>
      <c r="I227" s="38">
        <v>4.5</v>
      </c>
      <c r="J227" s="36" t="s">
        <v>85</v>
      </c>
      <c r="K227" s="38">
        <v>24</v>
      </c>
      <c r="L227" s="40">
        <v>500</v>
      </c>
      <c r="M227" s="40">
        <v>506</v>
      </c>
      <c r="N227" s="40">
        <v>11185</v>
      </c>
      <c r="O227" s="40">
        <v>177</v>
      </c>
      <c r="P227" s="40">
        <v>11362</v>
      </c>
    </row>
    <row r="228" spans="1:16" s="32" customFormat="1" ht="10.5">
      <c r="A228" s="32">
        <v>96850960</v>
      </c>
      <c r="B228" s="33" t="s">
        <v>106</v>
      </c>
      <c r="C228" s="32" t="s">
        <v>221</v>
      </c>
      <c r="D228" s="46">
        <v>387</v>
      </c>
      <c r="E228" s="35">
        <v>38275</v>
      </c>
      <c r="F228" s="34" t="s">
        <v>37</v>
      </c>
      <c r="G228" s="37">
        <v>4000</v>
      </c>
      <c r="H228" s="34"/>
      <c r="I228" s="38"/>
      <c r="J228" s="36" t="s">
        <v>222</v>
      </c>
      <c r="K228" s="38">
        <v>15.25</v>
      </c>
      <c r="L228" s="40"/>
      <c r="M228" s="40"/>
      <c r="N228" s="40"/>
      <c r="O228" s="40"/>
      <c r="P228" s="40"/>
    </row>
    <row r="229" spans="1:16" s="32" customFormat="1" ht="10.5">
      <c r="A229" s="32">
        <v>96850960</v>
      </c>
      <c r="B229" s="33" t="s">
        <v>106</v>
      </c>
      <c r="C229" s="32" t="s">
        <v>223</v>
      </c>
      <c r="D229" s="46" t="s">
        <v>143</v>
      </c>
      <c r="E229" s="35">
        <v>38295</v>
      </c>
      <c r="F229" s="34" t="s">
        <v>37</v>
      </c>
      <c r="G229" s="37">
        <v>3100</v>
      </c>
      <c r="H229" s="34" t="s">
        <v>46</v>
      </c>
      <c r="I229" s="38">
        <v>4</v>
      </c>
      <c r="J229" s="36" t="s">
        <v>222</v>
      </c>
      <c r="K229" s="38">
        <v>15</v>
      </c>
      <c r="L229" s="40">
        <v>2960000</v>
      </c>
      <c r="M229" s="40">
        <v>2960000</v>
      </c>
      <c r="N229" s="40">
        <v>65427781</v>
      </c>
      <c r="O229" s="40">
        <v>1187748</v>
      </c>
      <c r="P229" s="40">
        <v>66615529</v>
      </c>
    </row>
    <row r="230" spans="1:16" s="32" customFormat="1" ht="10.5">
      <c r="A230" s="32">
        <v>96850960</v>
      </c>
      <c r="B230" s="33" t="s">
        <v>106</v>
      </c>
      <c r="C230" s="32" t="s">
        <v>223</v>
      </c>
      <c r="D230" s="46" t="s">
        <v>143</v>
      </c>
      <c r="E230" s="35">
        <v>38295</v>
      </c>
      <c r="F230" s="34" t="s">
        <v>37</v>
      </c>
      <c r="G230" s="37">
        <v>1</v>
      </c>
      <c r="H230" s="34" t="s">
        <v>90</v>
      </c>
      <c r="I230" s="38">
        <v>4</v>
      </c>
      <c r="J230" s="36" t="s">
        <v>222</v>
      </c>
      <c r="K230" s="38">
        <v>15</v>
      </c>
      <c r="L230" s="40">
        <v>1000</v>
      </c>
      <c r="M230" s="40">
        <v>1000</v>
      </c>
      <c r="N230" s="40">
        <v>22104</v>
      </c>
      <c r="O230" s="40">
        <v>401</v>
      </c>
      <c r="P230" s="40">
        <v>22505</v>
      </c>
    </row>
    <row r="231" spans="1:16" s="32" customFormat="1" ht="10.5">
      <c r="A231" s="32">
        <v>90413000</v>
      </c>
      <c r="B231" s="33" t="s">
        <v>61</v>
      </c>
      <c r="C231" s="32" t="s">
        <v>224</v>
      </c>
      <c r="D231" s="46">
        <v>388</v>
      </c>
      <c r="E231" s="35">
        <v>38278</v>
      </c>
      <c r="F231" s="34" t="s">
        <v>37</v>
      </c>
      <c r="G231" s="37">
        <v>2000</v>
      </c>
      <c r="H231" s="34" t="s">
        <v>56</v>
      </c>
      <c r="I231" s="38">
        <v>4</v>
      </c>
      <c r="J231" s="36" t="s">
        <v>68</v>
      </c>
      <c r="K231" s="38">
        <v>20</v>
      </c>
      <c r="L231" s="40">
        <v>2000000</v>
      </c>
      <c r="M231" s="40">
        <v>1350000</v>
      </c>
      <c r="N231" s="40">
        <v>29840373</v>
      </c>
      <c r="O231" s="40">
        <v>494078</v>
      </c>
      <c r="P231" s="40">
        <v>30334451</v>
      </c>
    </row>
    <row r="232" spans="1:16" s="32" customFormat="1" ht="10.5">
      <c r="A232" s="32">
        <v>99513400</v>
      </c>
      <c r="B232" s="33" t="s">
        <v>190</v>
      </c>
      <c r="C232" s="32" t="s">
        <v>225</v>
      </c>
      <c r="D232" s="46">
        <v>389</v>
      </c>
      <c r="E232" s="35">
        <v>38285</v>
      </c>
      <c r="F232" s="34" t="s">
        <v>37</v>
      </c>
      <c r="G232" s="37">
        <v>6000</v>
      </c>
      <c r="H232" s="34"/>
      <c r="I232" s="38"/>
      <c r="J232" s="36" t="s">
        <v>81</v>
      </c>
      <c r="K232" s="38">
        <v>21</v>
      </c>
      <c r="L232" s="40"/>
      <c r="M232" s="40"/>
      <c r="N232" s="40"/>
      <c r="O232" s="40"/>
      <c r="P232" s="40"/>
    </row>
    <row r="233" spans="1:16" s="32" customFormat="1" ht="10.5">
      <c r="A233" s="32">
        <v>99513400</v>
      </c>
      <c r="B233" s="33" t="s">
        <v>190</v>
      </c>
      <c r="C233" s="32" t="s">
        <v>226</v>
      </c>
      <c r="D233" s="46" t="s">
        <v>143</v>
      </c>
      <c r="E233" s="35">
        <v>38322</v>
      </c>
      <c r="F233" s="34" t="s">
        <v>37</v>
      </c>
      <c r="G233" s="37">
        <v>2000</v>
      </c>
      <c r="H233" s="34" t="s">
        <v>46</v>
      </c>
      <c r="I233" s="38">
        <v>3.25</v>
      </c>
      <c r="J233" s="36" t="s">
        <v>81</v>
      </c>
      <c r="K233" s="38">
        <v>8</v>
      </c>
      <c r="L233" s="40">
        <v>1000000</v>
      </c>
      <c r="M233" s="40">
        <v>300000</v>
      </c>
      <c r="N233" s="40">
        <v>6631194</v>
      </c>
      <c r="O233" s="40">
        <v>89619</v>
      </c>
      <c r="P233" s="40">
        <v>6720813</v>
      </c>
    </row>
    <row r="234" spans="1:16" s="32" customFormat="1" ht="10.5">
      <c r="A234" s="32">
        <v>99513400</v>
      </c>
      <c r="B234" s="33" t="s">
        <v>190</v>
      </c>
      <c r="C234" s="32" t="s">
        <v>226</v>
      </c>
      <c r="D234" s="46" t="s">
        <v>143</v>
      </c>
      <c r="E234" s="35">
        <v>38322</v>
      </c>
      <c r="F234" s="34" t="s">
        <v>37</v>
      </c>
      <c r="G234" s="37">
        <v>3000</v>
      </c>
      <c r="H234" s="34" t="s">
        <v>90</v>
      </c>
      <c r="I234" s="38">
        <v>4.5</v>
      </c>
      <c r="J234" s="36" t="s">
        <v>81</v>
      </c>
      <c r="K234" s="38">
        <v>21</v>
      </c>
      <c r="L234" s="40">
        <v>3000000</v>
      </c>
      <c r="M234" s="40">
        <v>3000000</v>
      </c>
      <c r="N234" s="40">
        <v>66311940</v>
      </c>
      <c r="O234" s="40">
        <v>250658</v>
      </c>
      <c r="P234" s="40">
        <v>66562598</v>
      </c>
    </row>
    <row r="235" spans="1:16" s="32" customFormat="1" ht="10.5">
      <c r="A235" s="32">
        <v>93767000</v>
      </c>
      <c r="B235" s="33" t="s">
        <v>61</v>
      </c>
      <c r="C235" s="32" t="s">
        <v>227</v>
      </c>
      <c r="D235" s="46">
        <v>390</v>
      </c>
      <c r="E235" s="35">
        <v>38285</v>
      </c>
      <c r="F235" s="34" t="s">
        <v>37</v>
      </c>
      <c r="G235" s="37">
        <v>1500</v>
      </c>
      <c r="H235" s="34"/>
      <c r="I235" s="38"/>
      <c r="J235" s="36" t="s">
        <v>228</v>
      </c>
      <c r="K235" s="38">
        <v>21</v>
      </c>
      <c r="L235" s="40"/>
      <c r="M235" s="40"/>
      <c r="N235" s="40"/>
      <c r="O235" s="40"/>
      <c r="P235" s="40"/>
    </row>
    <row r="236" spans="1:16" s="32" customFormat="1" ht="10.5">
      <c r="A236" s="32">
        <v>93767000</v>
      </c>
      <c r="B236" s="33" t="s">
        <v>61</v>
      </c>
      <c r="C236" s="32" t="s">
        <v>229</v>
      </c>
      <c r="D236" s="46" t="s">
        <v>143</v>
      </c>
      <c r="E236" s="35">
        <v>38285</v>
      </c>
      <c r="F236" s="34" t="s">
        <v>37</v>
      </c>
      <c r="G236" s="37">
        <v>1500</v>
      </c>
      <c r="H236" s="34" t="s">
        <v>63</v>
      </c>
      <c r="I236" s="38">
        <v>4.75</v>
      </c>
      <c r="J236" s="36" t="s">
        <v>228</v>
      </c>
      <c r="K236" s="38">
        <v>21</v>
      </c>
      <c r="L236" s="40">
        <v>800000</v>
      </c>
      <c r="M236" s="40"/>
      <c r="N236" s="40"/>
      <c r="O236" s="40"/>
      <c r="P236" s="40"/>
    </row>
    <row r="237" spans="1:16" s="32" customFormat="1" ht="10.5">
      <c r="A237" s="32">
        <v>93767000</v>
      </c>
      <c r="B237" s="33" t="s">
        <v>61</v>
      </c>
      <c r="C237" s="32" t="s">
        <v>227</v>
      </c>
      <c r="D237" s="46">
        <v>391</v>
      </c>
      <c r="E237" s="35">
        <v>38285</v>
      </c>
      <c r="F237" s="34" t="s">
        <v>37</v>
      </c>
      <c r="G237" s="37">
        <v>1400</v>
      </c>
      <c r="H237" s="34"/>
      <c r="I237" s="38"/>
      <c r="J237" s="36" t="s">
        <v>228</v>
      </c>
      <c r="K237" s="38">
        <v>10</v>
      </c>
      <c r="L237" s="40"/>
      <c r="M237" s="40"/>
      <c r="N237" s="40"/>
      <c r="O237" s="40"/>
      <c r="P237" s="40"/>
    </row>
    <row r="238" spans="1:16" s="32" customFormat="1" ht="10.5">
      <c r="A238" s="32">
        <v>93767000</v>
      </c>
      <c r="B238" s="33" t="s">
        <v>61</v>
      </c>
      <c r="C238" s="32" t="s">
        <v>229</v>
      </c>
      <c r="D238" s="46" t="s">
        <v>143</v>
      </c>
      <c r="E238" s="35">
        <v>38285</v>
      </c>
      <c r="F238" s="34" t="s">
        <v>37</v>
      </c>
      <c r="G238" s="37">
        <v>1400</v>
      </c>
      <c r="H238" s="34" t="s">
        <v>92</v>
      </c>
      <c r="I238" s="38">
        <v>3.5</v>
      </c>
      <c r="J238" s="36" t="s">
        <v>228</v>
      </c>
      <c r="K238" s="38">
        <v>10</v>
      </c>
      <c r="L238" s="40">
        <v>1400000</v>
      </c>
      <c r="M238" s="40"/>
      <c r="N238" s="40"/>
      <c r="O238" s="40"/>
      <c r="P238" s="40"/>
    </row>
    <row r="239" spans="1:16" s="32" customFormat="1" ht="10.5">
      <c r="A239" s="32">
        <v>90749000</v>
      </c>
      <c r="B239" s="33" t="s">
        <v>35</v>
      </c>
      <c r="C239" s="32" t="s">
        <v>230</v>
      </c>
      <c r="D239" s="46">
        <v>394</v>
      </c>
      <c r="E239" s="35">
        <v>38299</v>
      </c>
      <c r="F239" s="34" t="s">
        <v>37</v>
      </c>
      <c r="G239" s="37">
        <v>7000</v>
      </c>
      <c r="H239" s="34" t="s">
        <v>63</v>
      </c>
      <c r="I239" s="38">
        <v>4.5</v>
      </c>
      <c r="J239" s="36" t="s">
        <v>81</v>
      </c>
      <c r="K239" s="38">
        <v>21</v>
      </c>
      <c r="L239" s="40">
        <v>3500000</v>
      </c>
      <c r="M239" s="40">
        <v>3171875</v>
      </c>
      <c r="N239" s="40">
        <v>70111062</v>
      </c>
      <c r="O239" s="40">
        <v>1300091</v>
      </c>
      <c r="P239" s="40">
        <v>71411153</v>
      </c>
    </row>
    <row r="240" spans="1:16" s="32" customFormat="1" ht="10.5">
      <c r="A240" s="32">
        <v>90749000</v>
      </c>
      <c r="B240" s="33" t="s">
        <v>35</v>
      </c>
      <c r="C240" s="32" t="s">
        <v>231</v>
      </c>
      <c r="D240" s="46">
        <v>395</v>
      </c>
      <c r="E240" s="35">
        <v>38299</v>
      </c>
      <c r="F240" s="34" t="s">
        <v>37</v>
      </c>
      <c r="G240" s="37">
        <v>7000</v>
      </c>
      <c r="H240" s="34"/>
      <c r="I240" s="38"/>
      <c r="J240" s="36" t="s">
        <v>81</v>
      </c>
      <c r="K240" s="38">
        <v>10</v>
      </c>
      <c r="L240" s="40"/>
      <c r="M240" s="40"/>
      <c r="N240" s="40"/>
      <c r="O240" s="40"/>
      <c r="P240" s="40"/>
    </row>
    <row r="241" spans="1:16" s="32" customFormat="1" ht="10.5">
      <c r="A241" s="32">
        <v>90749000</v>
      </c>
      <c r="B241" s="33" t="s">
        <v>35</v>
      </c>
      <c r="C241" s="32" t="s">
        <v>127</v>
      </c>
      <c r="D241" s="46" t="s">
        <v>143</v>
      </c>
      <c r="E241" s="35">
        <v>38299</v>
      </c>
      <c r="F241" s="34" t="s">
        <v>37</v>
      </c>
      <c r="G241" s="37">
        <v>7000</v>
      </c>
      <c r="H241" s="34" t="s">
        <v>92</v>
      </c>
      <c r="I241" s="38">
        <v>3.25</v>
      </c>
      <c r="J241" s="36" t="s">
        <v>81</v>
      </c>
      <c r="K241" s="38">
        <v>5</v>
      </c>
      <c r="L241" s="40">
        <v>6500000</v>
      </c>
      <c r="M241" s="40"/>
      <c r="N241" s="40"/>
      <c r="O241" s="40"/>
      <c r="P241" s="40"/>
    </row>
    <row r="242" spans="1:16" s="32" customFormat="1" ht="10.5">
      <c r="A242" s="32">
        <v>76073162</v>
      </c>
      <c r="B242" s="33" t="s">
        <v>83</v>
      </c>
      <c r="C242" s="32" t="s">
        <v>866</v>
      </c>
      <c r="D242" s="46">
        <v>397</v>
      </c>
      <c r="E242" s="35">
        <v>38317</v>
      </c>
      <c r="F242" s="34" t="s">
        <v>37</v>
      </c>
      <c r="G242" s="37">
        <v>2500</v>
      </c>
      <c r="H242" s="34"/>
      <c r="I242" s="38"/>
      <c r="J242" s="36" t="s">
        <v>68</v>
      </c>
      <c r="K242" s="38">
        <v>10</v>
      </c>
      <c r="L242" s="40"/>
      <c r="M242" s="40"/>
      <c r="N242" s="40"/>
      <c r="O242" s="40"/>
      <c r="P242" s="40"/>
    </row>
    <row r="243" spans="1:16" s="32" customFormat="1" ht="10.5">
      <c r="A243" s="32">
        <v>76073162</v>
      </c>
      <c r="B243" s="33" t="s">
        <v>83</v>
      </c>
      <c r="C243" s="32" t="s">
        <v>964</v>
      </c>
      <c r="D243" s="46" t="s">
        <v>143</v>
      </c>
      <c r="E243" s="35">
        <v>38317</v>
      </c>
      <c r="F243" s="34" t="s">
        <v>37</v>
      </c>
      <c r="G243" s="37">
        <v>2500</v>
      </c>
      <c r="H243" s="34" t="s">
        <v>56</v>
      </c>
      <c r="I243" s="38">
        <v>3.5</v>
      </c>
      <c r="J243" s="36" t="s">
        <v>68</v>
      </c>
      <c r="K243" s="38">
        <v>8</v>
      </c>
      <c r="L243" s="40">
        <v>2100000</v>
      </c>
      <c r="M243" s="40"/>
      <c r="N243" s="40"/>
      <c r="O243" s="40"/>
      <c r="P243" s="40"/>
    </row>
    <row r="244" spans="1:16" s="32" customFormat="1" ht="10.5">
      <c r="A244" s="32">
        <v>76073162</v>
      </c>
      <c r="B244" s="33" t="s">
        <v>83</v>
      </c>
      <c r="C244" s="32" t="s">
        <v>866</v>
      </c>
      <c r="D244" s="46">
        <v>398</v>
      </c>
      <c r="E244" s="35">
        <v>38317</v>
      </c>
      <c r="F244" s="34" t="s">
        <v>37</v>
      </c>
      <c r="G244" s="37">
        <v>3000</v>
      </c>
      <c r="H244" s="34"/>
      <c r="I244" s="38"/>
      <c r="J244" s="36" t="s">
        <v>68</v>
      </c>
      <c r="K244" s="38">
        <v>25</v>
      </c>
      <c r="L244" s="40"/>
      <c r="M244" s="40"/>
      <c r="N244" s="40"/>
      <c r="O244" s="40"/>
      <c r="P244" s="40"/>
    </row>
    <row r="245" spans="1:16" s="32" customFormat="1" ht="10.5">
      <c r="A245" s="32">
        <v>76073162</v>
      </c>
      <c r="B245" s="33" t="s">
        <v>83</v>
      </c>
      <c r="C245" s="32" t="s">
        <v>232</v>
      </c>
      <c r="D245" s="46" t="s">
        <v>143</v>
      </c>
      <c r="E245" s="35">
        <v>38317</v>
      </c>
      <c r="F245" s="34" t="s">
        <v>37</v>
      </c>
      <c r="G245" s="37">
        <v>3000</v>
      </c>
      <c r="H245" s="34" t="s">
        <v>51</v>
      </c>
      <c r="I245" s="38">
        <v>5.25</v>
      </c>
      <c r="J245" s="36" t="s">
        <v>68</v>
      </c>
      <c r="K245" s="38">
        <v>25</v>
      </c>
      <c r="L245" s="40">
        <v>2400000</v>
      </c>
      <c r="M245" s="40">
        <v>2400000</v>
      </c>
      <c r="N245" s="40">
        <v>53049552</v>
      </c>
      <c r="O245" s="40">
        <v>7417</v>
      </c>
      <c r="P245" s="40">
        <v>53056969</v>
      </c>
    </row>
    <row r="246" spans="1:16" s="32" customFormat="1" ht="10.5">
      <c r="A246" s="32">
        <v>91021000</v>
      </c>
      <c r="B246" s="33" t="s">
        <v>35</v>
      </c>
      <c r="C246" s="32" t="s">
        <v>233</v>
      </c>
      <c r="D246" s="46">
        <v>399</v>
      </c>
      <c r="E246" s="35">
        <v>38330</v>
      </c>
      <c r="F246" s="34" t="s">
        <v>37</v>
      </c>
      <c r="G246" s="37">
        <v>1850</v>
      </c>
      <c r="H246" s="34"/>
      <c r="I246" s="38"/>
      <c r="J246" s="36" t="s">
        <v>81</v>
      </c>
      <c r="K246" s="38">
        <v>10</v>
      </c>
      <c r="L246" s="40"/>
      <c r="M246" s="40"/>
      <c r="N246" s="40"/>
      <c r="O246" s="40"/>
      <c r="P246" s="40"/>
    </row>
    <row r="247" spans="1:16" s="32" customFormat="1" ht="10.5">
      <c r="A247" s="32">
        <v>91021000</v>
      </c>
      <c r="B247" s="33" t="s">
        <v>35</v>
      </c>
      <c r="C247" s="32" t="s">
        <v>234</v>
      </c>
      <c r="D247" s="46" t="s">
        <v>143</v>
      </c>
      <c r="E247" s="35">
        <v>38330</v>
      </c>
      <c r="F247" s="34" t="s">
        <v>37</v>
      </c>
      <c r="G247" s="37">
        <v>1800</v>
      </c>
      <c r="H247" s="34" t="s">
        <v>63</v>
      </c>
      <c r="I247" s="38">
        <v>5</v>
      </c>
      <c r="J247" s="36" t="s">
        <v>68</v>
      </c>
      <c r="K247" s="38">
        <v>7</v>
      </c>
      <c r="L247" s="40">
        <v>1800000</v>
      </c>
      <c r="M247" s="40"/>
      <c r="N247" s="40"/>
      <c r="O247" s="40"/>
      <c r="P247" s="40"/>
    </row>
    <row r="248" spans="1:16" s="32" customFormat="1" ht="10.5">
      <c r="A248" s="32">
        <v>96858900</v>
      </c>
      <c r="B248" s="33" t="s">
        <v>106</v>
      </c>
      <c r="C248" s="32" t="s">
        <v>235</v>
      </c>
      <c r="D248" s="46">
        <v>400</v>
      </c>
      <c r="E248" s="35">
        <v>38331</v>
      </c>
      <c r="F248" s="34" t="s">
        <v>37</v>
      </c>
      <c r="G248" s="37">
        <v>900</v>
      </c>
      <c r="H248" s="34"/>
      <c r="I248" s="38"/>
      <c r="J248" s="36" t="s">
        <v>81</v>
      </c>
      <c r="K248" s="38">
        <v>10</v>
      </c>
      <c r="L248" s="40"/>
      <c r="M248" s="40"/>
      <c r="N248" s="40"/>
      <c r="O248" s="40"/>
      <c r="P248" s="40"/>
    </row>
    <row r="249" spans="1:16" s="32" customFormat="1" ht="10.5">
      <c r="A249" s="32">
        <v>96858900</v>
      </c>
      <c r="B249" s="33" t="s">
        <v>106</v>
      </c>
      <c r="C249" s="32" t="s">
        <v>236</v>
      </c>
      <c r="D249" s="46" t="s">
        <v>143</v>
      </c>
      <c r="E249" s="35">
        <v>38331</v>
      </c>
      <c r="F249" s="34" t="s">
        <v>37</v>
      </c>
      <c r="G249" s="37">
        <v>900</v>
      </c>
      <c r="H249" s="34" t="s">
        <v>46</v>
      </c>
      <c r="I249" s="38">
        <v>3.8</v>
      </c>
      <c r="J249" s="36" t="s">
        <v>68</v>
      </c>
      <c r="K249" s="38">
        <v>7</v>
      </c>
      <c r="L249" s="40">
        <v>900000</v>
      </c>
      <c r="M249" s="40">
        <v>180000</v>
      </c>
      <c r="N249" s="40">
        <v>3978716</v>
      </c>
      <c r="O249" s="40">
        <v>95943</v>
      </c>
      <c r="P249" s="40">
        <v>4074659</v>
      </c>
    </row>
    <row r="250" spans="1:16" s="32" customFormat="1" ht="10.5">
      <c r="A250" s="32">
        <v>96858900</v>
      </c>
      <c r="B250" s="33" t="s">
        <v>106</v>
      </c>
      <c r="C250" s="32" t="s">
        <v>235</v>
      </c>
      <c r="D250" s="46">
        <v>401</v>
      </c>
      <c r="E250" s="35">
        <v>38331</v>
      </c>
      <c r="F250" s="34" t="s">
        <v>37</v>
      </c>
      <c r="G250" s="37">
        <v>800</v>
      </c>
      <c r="H250" s="34"/>
      <c r="I250" s="38"/>
      <c r="J250" s="36" t="s">
        <v>81</v>
      </c>
      <c r="K250" s="38">
        <v>25</v>
      </c>
      <c r="L250" s="40"/>
      <c r="M250" s="40"/>
      <c r="N250" s="40"/>
      <c r="O250" s="40"/>
      <c r="P250" s="40"/>
    </row>
    <row r="251" spans="1:16" s="32" customFormat="1" ht="10.5">
      <c r="A251" s="32">
        <v>96858900</v>
      </c>
      <c r="B251" s="33" t="s">
        <v>106</v>
      </c>
      <c r="C251" s="32" t="s">
        <v>237</v>
      </c>
      <c r="D251" s="46" t="s">
        <v>143</v>
      </c>
      <c r="E251" s="35">
        <v>38331</v>
      </c>
      <c r="F251" s="34" t="s">
        <v>37</v>
      </c>
      <c r="G251" s="37">
        <v>800</v>
      </c>
      <c r="H251" s="34" t="s">
        <v>90</v>
      </c>
      <c r="I251" s="38">
        <v>4.8</v>
      </c>
      <c r="J251" s="36" t="s">
        <v>68</v>
      </c>
      <c r="K251" s="38">
        <v>21</v>
      </c>
      <c r="L251" s="40">
        <v>800000</v>
      </c>
      <c r="M251" s="40"/>
      <c r="N251" s="40"/>
      <c r="O251" s="40"/>
      <c r="P251" s="40"/>
    </row>
    <row r="252" spans="1:16" s="32" customFormat="1" ht="10.5">
      <c r="A252" s="32">
        <v>96858900</v>
      </c>
      <c r="B252" s="33" t="s">
        <v>106</v>
      </c>
      <c r="C252" s="32" t="s">
        <v>238</v>
      </c>
      <c r="D252" s="46" t="s">
        <v>152</v>
      </c>
      <c r="E252" s="35">
        <v>39239</v>
      </c>
      <c r="F252" s="34" t="s">
        <v>37</v>
      </c>
      <c r="G252" s="37">
        <v>800</v>
      </c>
      <c r="H252" s="34" t="s">
        <v>92</v>
      </c>
      <c r="I252" s="38">
        <v>3.5</v>
      </c>
      <c r="J252" s="36" t="s">
        <v>68</v>
      </c>
      <c r="K252" s="38">
        <v>15</v>
      </c>
      <c r="L252" s="40">
        <v>800000</v>
      </c>
      <c r="M252" s="40">
        <v>586667</v>
      </c>
      <c r="N252" s="40">
        <v>12967676</v>
      </c>
      <c r="O252" s="40">
        <v>288160</v>
      </c>
      <c r="P252" s="40">
        <v>13255836</v>
      </c>
    </row>
    <row r="253" spans="1:16" s="32" customFormat="1" ht="10.5">
      <c r="A253" s="32">
        <v>93834000</v>
      </c>
      <c r="B253" s="33" t="s">
        <v>83</v>
      </c>
      <c r="C253" s="32" t="s">
        <v>175</v>
      </c>
      <c r="D253" s="46">
        <v>403</v>
      </c>
      <c r="E253" s="35">
        <v>38379</v>
      </c>
      <c r="F253" s="34" t="s">
        <v>37</v>
      </c>
      <c r="G253" s="37">
        <v>560</v>
      </c>
      <c r="H253" s="34"/>
      <c r="I253" s="38"/>
      <c r="J253" s="36" t="s">
        <v>81</v>
      </c>
      <c r="K253" s="38">
        <v>10</v>
      </c>
      <c r="L253" s="40"/>
      <c r="M253" s="40"/>
      <c r="N253" s="40"/>
      <c r="O253" s="40"/>
      <c r="P253" s="40"/>
    </row>
    <row r="254" spans="1:16" s="32" customFormat="1" ht="10.5">
      <c r="A254" s="32">
        <v>93834000</v>
      </c>
      <c r="B254" s="33" t="s">
        <v>83</v>
      </c>
      <c r="C254" s="32" t="s">
        <v>119</v>
      </c>
      <c r="D254" s="46" t="s">
        <v>143</v>
      </c>
      <c r="E254" s="35">
        <v>38379</v>
      </c>
      <c r="F254" s="34" t="s">
        <v>37</v>
      </c>
      <c r="G254" s="37">
        <v>560</v>
      </c>
      <c r="H254" s="34" t="s">
        <v>56</v>
      </c>
      <c r="I254" s="38">
        <v>4.5</v>
      </c>
      <c r="J254" s="36" t="s">
        <v>68</v>
      </c>
      <c r="K254" s="38">
        <v>10</v>
      </c>
      <c r="L254" s="40">
        <v>560000</v>
      </c>
      <c r="M254" s="40"/>
      <c r="N254" s="40"/>
      <c r="O254" s="40"/>
      <c r="P254" s="40"/>
    </row>
    <row r="255" spans="1:16" s="32" customFormat="1" ht="10.5">
      <c r="A255" s="32">
        <v>93834000</v>
      </c>
      <c r="B255" s="33" t="s">
        <v>83</v>
      </c>
      <c r="C255" s="32" t="s">
        <v>175</v>
      </c>
      <c r="D255" s="46">
        <v>404</v>
      </c>
      <c r="E255" s="35">
        <v>38379</v>
      </c>
      <c r="F255" s="34" t="s">
        <v>37</v>
      </c>
      <c r="G255" s="37">
        <v>1140</v>
      </c>
      <c r="H255" s="34"/>
      <c r="I255" s="38"/>
      <c r="J255" s="36" t="s">
        <v>81</v>
      </c>
      <c r="K255" s="38">
        <v>22</v>
      </c>
      <c r="L255" s="40"/>
      <c r="M255" s="40"/>
      <c r="N255" s="40"/>
      <c r="O255" s="40"/>
      <c r="P255" s="40"/>
    </row>
    <row r="256" spans="1:16" s="32" customFormat="1" ht="10.5">
      <c r="A256" s="32">
        <v>93834000</v>
      </c>
      <c r="B256" s="33" t="s">
        <v>83</v>
      </c>
      <c r="C256" s="32" t="s">
        <v>119</v>
      </c>
      <c r="D256" s="46" t="s">
        <v>143</v>
      </c>
      <c r="E256" s="35">
        <v>38379</v>
      </c>
      <c r="F256" s="34" t="s">
        <v>37</v>
      </c>
      <c r="G256" s="37">
        <v>1140</v>
      </c>
      <c r="H256" s="34" t="s">
        <v>51</v>
      </c>
      <c r="I256" s="38">
        <v>5</v>
      </c>
      <c r="J256" s="36" t="s">
        <v>68</v>
      </c>
      <c r="K256" s="38">
        <v>22</v>
      </c>
      <c r="L256" s="40">
        <v>1140000</v>
      </c>
      <c r="M256" s="40">
        <v>0</v>
      </c>
      <c r="N256" s="40">
        <v>0</v>
      </c>
      <c r="O256" s="40"/>
      <c r="P256" s="40"/>
    </row>
    <row r="257" spans="1:16" s="32" customFormat="1" ht="10.5">
      <c r="A257" s="32">
        <v>61216000</v>
      </c>
      <c r="B257" s="33" t="s">
        <v>44</v>
      </c>
      <c r="C257" s="32" t="s">
        <v>47</v>
      </c>
      <c r="D257" s="46">
        <v>406</v>
      </c>
      <c r="E257" s="35">
        <v>38404</v>
      </c>
      <c r="F257" s="34" t="s">
        <v>37</v>
      </c>
      <c r="G257" s="37">
        <v>3500</v>
      </c>
      <c r="H257" s="34" t="s">
        <v>239</v>
      </c>
      <c r="I257" s="38">
        <v>5.2</v>
      </c>
      <c r="J257" s="36" t="s">
        <v>39</v>
      </c>
      <c r="K257" s="38">
        <v>30</v>
      </c>
      <c r="L257" s="40">
        <v>3500000</v>
      </c>
      <c r="M257" s="40">
        <v>3500000</v>
      </c>
      <c r="N257" s="40">
        <v>77363930</v>
      </c>
      <c r="O257" s="40">
        <v>1318380</v>
      </c>
      <c r="P257" s="40">
        <v>78682310</v>
      </c>
    </row>
    <row r="258" spans="1:16" s="32" customFormat="1" ht="10.5">
      <c r="A258" s="32">
        <v>90227000</v>
      </c>
      <c r="B258" s="33" t="s">
        <v>86</v>
      </c>
      <c r="C258" s="32" t="s">
        <v>240</v>
      </c>
      <c r="D258" s="46">
        <v>407</v>
      </c>
      <c r="E258" s="35">
        <v>38421</v>
      </c>
      <c r="F258" s="34" t="s">
        <v>37</v>
      </c>
      <c r="G258" s="37">
        <v>2000</v>
      </c>
      <c r="H258" s="34"/>
      <c r="I258" s="38"/>
      <c r="J258" s="36" t="s">
        <v>81</v>
      </c>
      <c r="K258" s="38">
        <v>25</v>
      </c>
      <c r="L258" s="40"/>
      <c r="M258" s="40"/>
      <c r="N258" s="40"/>
      <c r="O258" s="40"/>
      <c r="P258" s="40"/>
    </row>
    <row r="259" spans="1:16" s="32" customFormat="1" ht="10.5">
      <c r="A259" s="32">
        <v>90227000</v>
      </c>
      <c r="B259" s="33" t="s">
        <v>86</v>
      </c>
      <c r="C259" s="32" t="s">
        <v>241</v>
      </c>
      <c r="D259" s="46" t="s">
        <v>143</v>
      </c>
      <c r="E259" s="35">
        <v>38464</v>
      </c>
      <c r="F259" s="34" t="s">
        <v>37</v>
      </c>
      <c r="G259" s="37">
        <v>2000</v>
      </c>
      <c r="H259" s="34" t="s">
        <v>92</v>
      </c>
      <c r="I259" s="38">
        <v>3.9</v>
      </c>
      <c r="J259" s="36" t="s">
        <v>81</v>
      </c>
      <c r="K259" s="38">
        <v>21</v>
      </c>
      <c r="L259" s="40">
        <v>2000000</v>
      </c>
      <c r="M259" s="40">
        <v>1705882</v>
      </c>
      <c r="N259" s="40">
        <v>37706782</v>
      </c>
      <c r="O259" s="40">
        <v>63298</v>
      </c>
      <c r="P259" s="40">
        <v>37770080</v>
      </c>
    </row>
    <row r="260" spans="1:16" s="32" customFormat="1" ht="10.5">
      <c r="A260" s="32">
        <v>96528990</v>
      </c>
      <c r="B260" s="33" t="s">
        <v>35</v>
      </c>
      <c r="C260" s="32" t="s">
        <v>242</v>
      </c>
      <c r="D260" s="46">
        <v>408</v>
      </c>
      <c r="E260" s="35">
        <v>38425</v>
      </c>
      <c r="F260" s="34" t="s">
        <v>37</v>
      </c>
      <c r="G260" s="37">
        <v>2000</v>
      </c>
      <c r="H260" s="34"/>
      <c r="I260" s="38"/>
      <c r="J260" s="36" t="s">
        <v>81</v>
      </c>
      <c r="K260" s="38">
        <v>10</v>
      </c>
      <c r="L260" s="40"/>
      <c r="M260" s="40"/>
      <c r="N260" s="40"/>
      <c r="O260" s="40"/>
      <c r="P260" s="40"/>
    </row>
    <row r="261" spans="1:16" s="32" customFormat="1" ht="10.5">
      <c r="A261" s="32">
        <v>96528990</v>
      </c>
      <c r="B261" s="33" t="s">
        <v>35</v>
      </c>
      <c r="C261" s="32" t="s">
        <v>243</v>
      </c>
      <c r="D261" s="46" t="s">
        <v>143</v>
      </c>
      <c r="E261" s="35">
        <v>38425</v>
      </c>
      <c r="F261" s="34" t="s">
        <v>37</v>
      </c>
      <c r="G261" s="37">
        <v>2000</v>
      </c>
      <c r="H261" s="34" t="s">
        <v>46</v>
      </c>
      <c r="I261" s="38">
        <v>3</v>
      </c>
      <c r="J261" s="36" t="s">
        <v>39</v>
      </c>
      <c r="K261" s="38">
        <v>8</v>
      </c>
      <c r="L261" s="40">
        <v>1200000</v>
      </c>
      <c r="M261" s="40">
        <v>300000</v>
      </c>
      <c r="N261" s="40">
        <v>6631194</v>
      </c>
      <c r="O261" s="40">
        <v>92110</v>
      </c>
      <c r="P261" s="40">
        <v>6723304</v>
      </c>
    </row>
    <row r="262" spans="1:16" s="32" customFormat="1" ht="10.5">
      <c r="A262" s="32">
        <v>96528990</v>
      </c>
      <c r="B262" s="33" t="s">
        <v>35</v>
      </c>
      <c r="C262" s="32" t="s">
        <v>242</v>
      </c>
      <c r="D262" s="46">
        <v>409</v>
      </c>
      <c r="E262" s="35">
        <v>38425</v>
      </c>
      <c r="F262" s="34" t="s">
        <v>37</v>
      </c>
      <c r="G262" s="37">
        <v>1500</v>
      </c>
      <c r="H262" s="34"/>
      <c r="I262" s="38"/>
      <c r="J262" s="36" t="s">
        <v>81</v>
      </c>
      <c r="K262" s="38">
        <v>25</v>
      </c>
      <c r="L262" s="40"/>
      <c r="M262" s="40"/>
      <c r="N262" s="40"/>
      <c r="O262" s="40"/>
      <c r="P262" s="40"/>
    </row>
    <row r="263" spans="1:16" s="32" customFormat="1" ht="10.5">
      <c r="A263" s="32">
        <v>96528990</v>
      </c>
      <c r="B263" s="33" t="s">
        <v>35</v>
      </c>
      <c r="C263" s="32" t="s">
        <v>243</v>
      </c>
      <c r="D263" s="46" t="s">
        <v>143</v>
      </c>
      <c r="E263" s="35">
        <v>38425</v>
      </c>
      <c r="F263" s="34" t="s">
        <v>37</v>
      </c>
      <c r="G263" s="37">
        <v>1500</v>
      </c>
      <c r="H263" s="34" t="s">
        <v>90</v>
      </c>
      <c r="I263" s="38">
        <v>4</v>
      </c>
      <c r="J263" s="36" t="s">
        <v>39</v>
      </c>
      <c r="K263" s="38">
        <v>21</v>
      </c>
      <c r="L263" s="40">
        <v>800000</v>
      </c>
      <c r="M263" s="40">
        <v>571429</v>
      </c>
      <c r="N263" s="40">
        <v>12630855</v>
      </c>
      <c r="O263" s="40">
        <v>233926</v>
      </c>
      <c r="P263" s="40">
        <v>12864781</v>
      </c>
    </row>
    <row r="264" spans="1:16" s="32" customFormat="1" ht="10.5">
      <c r="A264" s="32">
        <v>61704000</v>
      </c>
      <c r="B264" s="33" t="s">
        <v>75</v>
      </c>
      <c r="C264" s="32" t="s">
        <v>244</v>
      </c>
      <c r="D264" s="46">
        <v>411</v>
      </c>
      <c r="E264" s="35">
        <v>38467</v>
      </c>
      <c r="F264" s="34" t="s">
        <v>37</v>
      </c>
      <c r="G264" s="37">
        <v>6900</v>
      </c>
      <c r="H264" s="34" t="s">
        <v>90</v>
      </c>
      <c r="I264" s="38">
        <v>4</v>
      </c>
      <c r="J264" s="36" t="s">
        <v>39</v>
      </c>
      <c r="K264" s="38">
        <v>20</v>
      </c>
      <c r="L264" s="40">
        <v>6900000</v>
      </c>
      <c r="M264" s="40">
        <v>6900000</v>
      </c>
      <c r="N264" s="40">
        <v>152517462</v>
      </c>
      <c r="O264" s="40">
        <v>516726</v>
      </c>
      <c r="P264" s="40">
        <v>153034188</v>
      </c>
    </row>
    <row r="265" spans="1:16" s="32" customFormat="1" ht="10.5">
      <c r="A265" s="32">
        <v>96596540</v>
      </c>
      <c r="B265" s="33" t="s">
        <v>106</v>
      </c>
      <c r="C265" s="32" t="s">
        <v>245</v>
      </c>
      <c r="D265" s="46">
        <v>413</v>
      </c>
      <c r="E265" s="35">
        <v>38484</v>
      </c>
      <c r="F265" s="34" t="s">
        <v>37</v>
      </c>
      <c r="G265" s="37">
        <v>7000</v>
      </c>
      <c r="H265" s="34"/>
      <c r="I265" s="38"/>
      <c r="J265" s="36" t="s">
        <v>39</v>
      </c>
      <c r="K265" s="38">
        <v>10</v>
      </c>
      <c r="L265" s="40"/>
      <c r="M265" s="40"/>
      <c r="N265" s="40"/>
      <c r="O265" s="40"/>
      <c r="P265" s="40"/>
    </row>
    <row r="266" spans="1:16" s="32" customFormat="1" ht="10.5">
      <c r="A266" s="32">
        <v>96596540</v>
      </c>
      <c r="B266" s="33" t="s">
        <v>106</v>
      </c>
      <c r="C266" s="32" t="s">
        <v>246</v>
      </c>
      <c r="D266" s="46" t="s">
        <v>143</v>
      </c>
      <c r="E266" s="35">
        <v>38490</v>
      </c>
      <c r="F266" s="34" t="s">
        <v>37</v>
      </c>
      <c r="G266" s="37">
        <v>7000</v>
      </c>
      <c r="H266" s="34" t="s">
        <v>46</v>
      </c>
      <c r="I266" s="38">
        <v>2.7</v>
      </c>
      <c r="J266" s="36" t="s">
        <v>39</v>
      </c>
      <c r="K266" s="38">
        <v>10</v>
      </c>
      <c r="L266" s="40">
        <v>7000000</v>
      </c>
      <c r="M266" s="40">
        <v>7000000</v>
      </c>
      <c r="N266" s="40">
        <v>154727860</v>
      </c>
      <c r="O266" s="40">
        <v>680111</v>
      </c>
      <c r="P266" s="40">
        <v>155407971</v>
      </c>
    </row>
    <row r="267" spans="1:16" s="32" customFormat="1" ht="10.5">
      <c r="A267" s="32">
        <v>91041000</v>
      </c>
      <c r="B267" s="33" t="s">
        <v>106</v>
      </c>
      <c r="C267" s="32" t="s">
        <v>247</v>
      </c>
      <c r="D267" s="46">
        <v>415</v>
      </c>
      <c r="E267" s="35">
        <v>38516</v>
      </c>
      <c r="F267" s="34" t="s">
        <v>37</v>
      </c>
      <c r="G267" s="37">
        <v>1500</v>
      </c>
      <c r="H267" s="34"/>
      <c r="I267" s="38"/>
      <c r="J267" s="36" t="s">
        <v>81</v>
      </c>
      <c r="K267" s="38">
        <v>25</v>
      </c>
      <c r="L267" s="40"/>
      <c r="M267" s="40"/>
      <c r="N267" s="40"/>
      <c r="O267" s="40"/>
      <c r="P267" s="40"/>
    </row>
    <row r="268" spans="1:16" s="32" customFormat="1" ht="10.5">
      <c r="A268" s="32">
        <v>91041000</v>
      </c>
      <c r="B268" s="33" t="s">
        <v>106</v>
      </c>
      <c r="C268" s="32" t="s">
        <v>248</v>
      </c>
      <c r="D268" s="46" t="s">
        <v>143</v>
      </c>
      <c r="E268" s="35">
        <v>38532</v>
      </c>
      <c r="F268" s="34" t="s">
        <v>37</v>
      </c>
      <c r="G268" s="37">
        <v>1500</v>
      </c>
      <c r="H268" s="34" t="s">
        <v>46</v>
      </c>
      <c r="I268" s="38">
        <v>3.8</v>
      </c>
      <c r="J268" s="36" t="s">
        <v>68</v>
      </c>
      <c r="K268" s="38">
        <v>20</v>
      </c>
      <c r="L268" s="40">
        <v>1500000</v>
      </c>
      <c r="M268" s="40">
        <v>513750</v>
      </c>
      <c r="N268" s="40">
        <v>11355920</v>
      </c>
      <c r="O268" s="40">
        <v>118492</v>
      </c>
      <c r="P268" s="40">
        <v>11474412</v>
      </c>
    </row>
    <row r="269" spans="1:16" s="32" customFormat="1" ht="10.5">
      <c r="A269" s="32">
        <v>76073164</v>
      </c>
      <c r="B269" s="33">
        <v>1</v>
      </c>
      <c r="C269" s="32" t="s">
        <v>868</v>
      </c>
      <c r="D269" s="46">
        <v>416</v>
      </c>
      <c r="E269" s="35">
        <v>38516</v>
      </c>
      <c r="F269" s="34" t="s">
        <v>37</v>
      </c>
      <c r="G269" s="37">
        <v>1000</v>
      </c>
      <c r="H269" s="34"/>
      <c r="I269" s="38"/>
      <c r="J269" s="36" t="s">
        <v>250</v>
      </c>
      <c r="K269" s="38">
        <v>21</v>
      </c>
      <c r="L269" s="40"/>
      <c r="M269" s="40"/>
      <c r="N269" s="40"/>
      <c r="O269" s="40"/>
      <c r="P269" s="40"/>
    </row>
    <row r="270" spans="1:16" s="32" customFormat="1" ht="10.5">
      <c r="A270" s="32">
        <v>76073164</v>
      </c>
      <c r="B270" s="33">
        <v>1</v>
      </c>
      <c r="C270" s="32" t="s">
        <v>251</v>
      </c>
      <c r="D270" s="46" t="s">
        <v>143</v>
      </c>
      <c r="E270" s="35">
        <v>38516</v>
      </c>
      <c r="F270" s="34" t="s">
        <v>37</v>
      </c>
      <c r="G270" s="37">
        <v>1000</v>
      </c>
      <c r="H270" s="34" t="s">
        <v>46</v>
      </c>
      <c r="I270" s="38">
        <v>3</v>
      </c>
      <c r="J270" s="36" t="s">
        <v>250</v>
      </c>
      <c r="K270" s="38">
        <v>21</v>
      </c>
      <c r="L270" s="40">
        <v>1000000</v>
      </c>
      <c r="M270" s="40">
        <v>828571</v>
      </c>
      <c r="N270" s="40">
        <v>18314717</v>
      </c>
      <c r="O270" s="40">
        <v>106233</v>
      </c>
      <c r="P270" s="40">
        <v>18420950</v>
      </c>
    </row>
    <row r="271" spans="1:16" s="32" customFormat="1" ht="10.5">
      <c r="A271" s="32">
        <v>96787910</v>
      </c>
      <c r="B271" s="33" t="s">
        <v>75</v>
      </c>
      <c r="C271" s="32" t="s">
        <v>252</v>
      </c>
      <c r="D271" s="46">
        <v>417</v>
      </c>
      <c r="E271" s="35">
        <v>38516</v>
      </c>
      <c r="F271" s="34" t="s">
        <v>37</v>
      </c>
      <c r="G271" s="37">
        <v>6775</v>
      </c>
      <c r="H271" s="34"/>
      <c r="I271" s="38"/>
      <c r="J271" s="36" t="s">
        <v>250</v>
      </c>
      <c r="K271" s="38">
        <v>21</v>
      </c>
      <c r="L271" s="40"/>
      <c r="M271" s="40"/>
      <c r="N271" s="40"/>
      <c r="O271" s="40"/>
      <c r="P271" s="40"/>
    </row>
    <row r="272" spans="1:16" s="32" customFormat="1" ht="10.5">
      <c r="A272" s="32">
        <v>96787910</v>
      </c>
      <c r="B272" s="33" t="s">
        <v>75</v>
      </c>
      <c r="C272" s="32" t="s">
        <v>253</v>
      </c>
      <c r="D272" s="46" t="s">
        <v>143</v>
      </c>
      <c r="E272" s="35">
        <v>38524</v>
      </c>
      <c r="F272" s="34" t="s">
        <v>37</v>
      </c>
      <c r="G272" s="37">
        <v>5650</v>
      </c>
      <c r="H272" s="34" t="s">
        <v>136</v>
      </c>
      <c r="I272" s="38">
        <v>2.75</v>
      </c>
      <c r="J272" s="36" t="s">
        <v>250</v>
      </c>
      <c r="K272" s="38">
        <v>15</v>
      </c>
      <c r="L272" s="40">
        <v>5650000</v>
      </c>
      <c r="M272" s="40">
        <v>4516515</v>
      </c>
      <c r="N272" s="40">
        <v>99832957</v>
      </c>
      <c r="O272" s="40">
        <v>1028130</v>
      </c>
      <c r="P272" s="40">
        <v>100861087</v>
      </c>
    </row>
    <row r="273" spans="1:16" s="32" customFormat="1" ht="10.5">
      <c r="A273" s="32">
        <v>96787910</v>
      </c>
      <c r="B273" s="33" t="s">
        <v>75</v>
      </c>
      <c r="C273" s="32" t="s">
        <v>253</v>
      </c>
      <c r="D273" s="46" t="s">
        <v>143</v>
      </c>
      <c r="E273" s="35">
        <v>38524</v>
      </c>
      <c r="F273" s="34" t="s">
        <v>37</v>
      </c>
      <c r="G273" s="48">
        <v>0.5</v>
      </c>
      <c r="H273" s="34" t="s">
        <v>137</v>
      </c>
      <c r="I273" s="38">
        <v>2.75</v>
      </c>
      <c r="J273" s="36" t="s">
        <v>250</v>
      </c>
      <c r="K273" s="38">
        <v>15</v>
      </c>
      <c r="L273" s="40">
        <v>500</v>
      </c>
      <c r="M273" s="40">
        <v>400</v>
      </c>
      <c r="N273" s="40">
        <v>8842</v>
      </c>
      <c r="O273" s="40">
        <v>81</v>
      </c>
      <c r="P273" s="40">
        <v>8923</v>
      </c>
    </row>
    <row r="274" spans="1:16" s="32" customFormat="1" ht="10.5">
      <c r="A274" s="32">
        <v>96787910</v>
      </c>
      <c r="B274" s="33" t="s">
        <v>75</v>
      </c>
      <c r="C274" s="32" t="s">
        <v>253</v>
      </c>
      <c r="D274" s="46" t="s">
        <v>152</v>
      </c>
      <c r="E274" s="35">
        <v>38972</v>
      </c>
      <c r="F274" s="34" t="s">
        <v>37</v>
      </c>
      <c r="G274" s="37">
        <v>1124</v>
      </c>
      <c r="H274" s="34" t="s">
        <v>157</v>
      </c>
      <c r="I274" s="49">
        <v>3.5</v>
      </c>
      <c r="J274" s="36" t="s">
        <v>250</v>
      </c>
      <c r="K274" s="38">
        <v>15.5</v>
      </c>
      <c r="L274" s="40">
        <v>1124000</v>
      </c>
      <c r="M274" s="40">
        <v>1124000</v>
      </c>
      <c r="N274" s="40">
        <v>24844874</v>
      </c>
      <c r="O274" s="40">
        <v>325051</v>
      </c>
      <c r="P274" s="40">
        <v>25169925</v>
      </c>
    </row>
    <row r="275" spans="1:16" s="32" customFormat="1" ht="10.5">
      <c r="A275" s="32">
        <v>96787910</v>
      </c>
      <c r="B275" s="33" t="s">
        <v>75</v>
      </c>
      <c r="C275" s="32" t="s">
        <v>253</v>
      </c>
      <c r="D275" s="46" t="s">
        <v>152</v>
      </c>
      <c r="E275" s="35">
        <v>38972</v>
      </c>
      <c r="F275" s="34" t="s">
        <v>37</v>
      </c>
      <c r="G275" s="32">
        <v>0.5</v>
      </c>
      <c r="H275" s="34" t="s">
        <v>159</v>
      </c>
      <c r="I275" s="49">
        <v>3.5</v>
      </c>
      <c r="J275" s="36" t="s">
        <v>250</v>
      </c>
      <c r="K275" s="38">
        <v>15.5</v>
      </c>
      <c r="L275" s="40">
        <v>500</v>
      </c>
      <c r="M275" s="40">
        <v>500</v>
      </c>
      <c r="N275" s="40">
        <v>11052</v>
      </c>
      <c r="O275" s="40">
        <v>144</v>
      </c>
      <c r="P275" s="40">
        <v>11196</v>
      </c>
    </row>
    <row r="276" spans="1:16" s="32" customFormat="1" ht="10.5">
      <c r="A276" s="32">
        <v>89900400</v>
      </c>
      <c r="B276" s="33" t="s">
        <v>86</v>
      </c>
      <c r="C276" s="32" t="s">
        <v>205</v>
      </c>
      <c r="D276" s="46">
        <v>418</v>
      </c>
      <c r="E276" s="35">
        <v>38524</v>
      </c>
      <c r="F276" s="34" t="s">
        <v>37</v>
      </c>
      <c r="G276" s="37">
        <v>2500</v>
      </c>
      <c r="H276" s="34"/>
      <c r="I276" s="38"/>
      <c r="J276" s="36" t="s">
        <v>81</v>
      </c>
      <c r="K276" s="38">
        <v>10</v>
      </c>
      <c r="L276" s="40"/>
      <c r="M276" s="40"/>
      <c r="N276" s="40"/>
      <c r="O276" s="40"/>
      <c r="P276" s="40"/>
    </row>
    <row r="277" spans="1:16" s="32" customFormat="1" ht="10.5">
      <c r="A277" s="32">
        <v>89900400</v>
      </c>
      <c r="B277" s="33" t="s">
        <v>86</v>
      </c>
      <c r="C277" s="32" t="s">
        <v>206</v>
      </c>
      <c r="D277" s="46" t="s">
        <v>143</v>
      </c>
      <c r="E277" s="35">
        <v>38532</v>
      </c>
      <c r="F277" s="34" t="s">
        <v>37</v>
      </c>
      <c r="G277" s="37">
        <v>2500</v>
      </c>
      <c r="H277" s="34" t="s">
        <v>53</v>
      </c>
      <c r="I277" s="38">
        <v>2.75</v>
      </c>
      <c r="J277" s="36" t="s">
        <v>81</v>
      </c>
      <c r="K277" s="38">
        <v>8</v>
      </c>
      <c r="L277" s="40"/>
      <c r="M277" s="40"/>
      <c r="N277" s="40"/>
      <c r="O277" s="40"/>
      <c r="P277" s="40"/>
    </row>
    <row r="278" spans="1:16" s="32" customFormat="1" ht="10.5">
      <c r="A278" s="32">
        <v>89900400</v>
      </c>
      <c r="B278" s="33" t="s">
        <v>86</v>
      </c>
      <c r="C278" s="32" t="s">
        <v>205</v>
      </c>
      <c r="D278" s="46">
        <v>419</v>
      </c>
      <c r="E278" s="35">
        <v>38524</v>
      </c>
      <c r="F278" s="34" t="s">
        <v>37</v>
      </c>
      <c r="G278" s="37">
        <v>2500</v>
      </c>
      <c r="H278" s="34"/>
      <c r="I278" s="38"/>
      <c r="J278" s="36" t="s">
        <v>81</v>
      </c>
      <c r="K278" s="38">
        <v>30</v>
      </c>
      <c r="L278" s="40"/>
      <c r="M278" s="40"/>
      <c r="N278" s="40"/>
      <c r="O278" s="40"/>
      <c r="P278" s="40"/>
    </row>
    <row r="279" spans="1:16" s="32" customFormat="1" ht="10.5">
      <c r="A279" s="32">
        <v>89900400</v>
      </c>
      <c r="B279" s="33" t="s">
        <v>86</v>
      </c>
      <c r="C279" s="32" t="s">
        <v>207</v>
      </c>
      <c r="D279" s="46" t="s">
        <v>143</v>
      </c>
      <c r="E279" s="35">
        <v>38532</v>
      </c>
      <c r="F279" s="34" t="s">
        <v>37</v>
      </c>
      <c r="G279" s="37">
        <v>2500</v>
      </c>
      <c r="H279" s="34" t="s">
        <v>59</v>
      </c>
      <c r="I279" s="38">
        <v>3.5</v>
      </c>
      <c r="J279" s="36" t="s">
        <v>81</v>
      </c>
      <c r="K279" s="38">
        <v>21</v>
      </c>
      <c r="L279" s="40">
        <v>2500000</v>
      </c>
      <c r="M279" s="40">
        <v>2416667</v>
      </c>
      <c r="N279" s="40">
        <v>53417959</v>
      </c>
      <c r="O279" s="40">
        <v>387830</v>
      </c>
      <c r="P279" s="40">
        <v>53805789</v>
      </c>
    </row>
    <row r="280" spans="1:16" s="32" customFormat="1" ht="10.5">
      <c r="A280" s="32">
        <v>90331000</v>
      </c>
      <c r="B280" s="33" t="s">
        <v>96</v>
      </c>
      <c r="C280" s="32" t="s">
        <v>254</v>
      </c>
      <c r="D280" s="46">
        <v>421</v>
      </c>
      <c r="E280" s="35">
        <v>38541</v>
      </c>
      <c r="F280" s="34" t="s">
        <v>37</v>
      </c>
      <c r="G280" s="37">
        <v>1800</v>
      </c>
      <c r="H280" s="34"/>
      <c r="I280" s="38"/>
      <c r="J280" s="36" t="s">
        <v>81</v>
      </c>
      <c r="K280" s="38">
        <v>21</v>
      </c>
      <c r="L280" s="40"/>
      <c r="M280" s="40"/>
      <c r="N280" s="40"/>
      <c r="O280" s="40"/>
      <c r="P280" s="40"/>
    </row>
    <row r="281" spans="1:16" s="32" customFormat="1" ht="10.5">
      <c r="A281" s="32">
        <v>90331000</v>
      </c>
      <c r="B281" s="33" t="s">
        <v>96</v>
      </c>
      <c r="C281" s="32" t="s">
        <v>255</v>
      </c>
      <c r="D281" s="46" t="s">
        <v>143</v>
      </c>
      <c r="E281" s="35">
        <v>38548</v>
      </c>
      <c r="F281" s="34" t="s">
        <v>37</v>
      </c>
      <c r="G281" s="37">
        <v>1800</v>
      </c>
      <c r="H281" s="34" t="s">
        <v>56</v>
      </c>
      <c r="I281" s="38">
        <v>3.4</v>
      </c>
      <c r="J281" s="36" t="s">
        <v>68</v>
      </c>
      <c r="K281" s="38">
        <v>21</v>
      </c>
      <c r="L281" s="40">
        <v>1800000</v>
      </c>
      <c r="M281" s="40">
        <v>1800000</v>
      </c>
      <c r="N281" s="40">
        <v>39787164</v>
      </c>
      <c r="O281" s="40">
        <v>614838</v>
      </c>
      <c r="P281" s="40">
        <v>40402002</v>
      </c>
    </row>
    <row r="282" spans="1:16" s="32" customFormat="1" ht="10.5">
      <c r="A282" s="32">
        <v>93473000</v>
      </c>
      <c r="B282" s="33" t="s">
        <v>54</v>
      </c>
      <c r="C282" s="32" t="s">
        <v>256</v>
      </c>
      <c r="D282" s="46">
        <v>422</v>
      </c>
      <c r="E282" s="35">
        <v>38544</v>
      </c>
      <c r="F282" s="34" t="s">
        <v>37</v>
      </c>
      <c r="G282" s="37">
        <v>1800</v>
      </c>
      <c r="H282" s="34"/>
      <c r="I282" s="38"/>
      <c r="J282" s="36" t="s">
        <v>81</v>
      </c>
      <c r="K282" s="38">
        <v>10</v>
      </c>
      <c r="L282" s="40"/>
      <c r="M282" s="40"/>
      <c r="N282" s="40"/>
      <c r="O282" s="40"/>
      <c r="P282" s="40"/>
    </row>
    <row r="283" spans="1:16" s="32" customFormat="1" ht="10.5">
      <c r="A283" s="32">
        <v>93473000</v>
      </c>
      <c r="B283" s="33" t="s">
        <v>54</v>
      </c>
      <c r="C283" s="32" t="s">
        <v>257</v>
      </c>
      <c r="D283" s="46" t="s">
        <v>143</v>
      </c>
      <c r="E283" s="35">
        <v>38544</v>
      </c>
      <c r="F283" s="34" t="s">
        <v>37</v>
      </c>
      <c r="G283" s="37">
        <v>1800</v>
      </c>
      <c r="H283" s="34" t="s">
        <v>46</v>
      </c>
      <c r="I283" s="38">
        <v>3.5</v>
      </c>
      <c r="J283" s="36" t="s">
        <v>81</v>
      </c>
      <c r="K283" s="38">
        <v>10</v>
      </c>
      <c r="L283" s="40"/>
      <c r="M283" s="40"/>
      <c r="N283" s="40"/>
      <c r="O283" s="40"/>
      <c r="P283" s="40"/>
    </row>
    <row r="284" spans="1:16" s="32" customFormat="1" ht="10.5">
      <c r="A284" s="32">
        <v>96678790</v>
      </c>
      <c r="B284" s="33" t="s">
        <v>168</v>
      </c>
      <c r="C284" s="32" t="s">
        <v>258</v>
      </c>
      <c r="D284" s="46">
        <v>423</v>
      </c>
      <c r="E284" s="35">
        <v>38548</v>
      </c>
      <c r="F284" s="34" t="s">
        <v>37</v>
      </c>
      <c r="G284" s="37">
        <v>1200</v>
      </c>
      <c r="H284" s="34"/>
      <c r="I284" s="38"/>
      <c r="J284" s="36" t="s">
        <v>68</v>
      </c>
      <c r="K284" s="38">
        <v>10</v>
      </c>
      <c r="L284" s="40"/>
      <c r="M284" s="40"/>
      <c r="N284" s="40"/>
      <c r="O284" s="40"/>
      <c r="P284" s="40"/>
    </row>
    <row r="285" spans="1:16" s="32" customFormat="1" ht="10.5">
      <c r="A285" s="32">
        <v>96678790</v>
      </c>
      <c r="B285" s="33" t="s">
        <v>168</v>
      </c>
      <c r="C285" s="32" t="s">
        <v>259</v>
      </c>
      <c r="D285" s="46" t="s">
        <v>143</v>
      </c>
      <c r="E285" s="35">
        <v>38555</v>
      </c>
      <c r="F285" s="34" t="s">
        <v>171</v>
      </c>
      <c r="G285" s="37">
        <v>21030000</v>
      </c>
      <c r="H285" s="34" t="s">
        <v>56</v>
      </c>
      <c r="I285" s="38">
        <v>6.2</v>
      </c>
      <c r="J285" s="36" t="s">
        <v>68</v>
      </c>
      <c r="K285" s="38">
        <v>6</v>
      </c>
      <c r="L285" s="40">
        <v>21030000000</v>
      </c>
      <c r="M285" s="40"/>
      <c r="N285" s="40"/>
      <c r="O285" s="40"/>
      <c r="P285" s="40"/>
    </row>
    <row r="286" spans="1:16" s="32" customFormat="1" ht="10.5">
      <c r="A286" s="32">
        <v>91705000</v>
      </c>
      <c r="B286" s="33" t="s">
        <v>44</v>
      </c>
      <c r="C286" s="32" t="s">
        <v>260</v>
      </c>
      <c r="D286" s="46">
        <v>426</v>
      </c>
      <c r="E286" s="35">
        <v>38565</v>
      </c>
      <c r="F286" s="34" t="s">
        <v>37</v>
      </c>
      <c r="G286" s="37">
        <v>3000</v>
      </c>
      <c r="H286" s="34"/>
      <c r="I286" s="38"/>
      <c r="J286" s="36" t="s">
        <v>81</v>
      </c>
      <c r="K286" s="38">
        <v>10</v>
      </c>
      <c r="L286" s="40"/>
      <c r="M286" s="40"/>
      <c r="N286" s="40"/>
      <c r="O286" s="40"/>
      <c r="P286" s="40"/>
    </row>
    <row r="287" spans="1:16" s="32" customFormat="1" ht="10.5">
      <c r="A287" s="32">
        <v>91705000</v>
      </c>
      <c r="B287" s="33" t="s">
        <v>44</v>
      </c>
      <c r="C287" s="32" t="s">
        <v>80</v>
      </c>
      <c r="D287" s="46" t="s">
        <v>143</v>
      </c>
      <c r="E287" s="35">
        <v>38631</v>
      </c>
      <c r="F287" s="34" t="s">
        <v>37</v>
      </c>
      <c r="G287" s="37">
        <v>2700</v>
      </c>
      <c r="H287" s="34" t="s">
        <v>63</v>
      </c>
      <c r="I287" s="38">
        <v>3.5</v>
      </c>
      <c r="J287" s="36" t="s">
        <v>68</v>
      </c>
      <c r="K287" s="38">
        <v>8</v>
      </c>
      <c r="L287" s="40">
        <v>2700000</v>
      </c>
      <c r="M287" s="40">
        <v>675000</v>
      </c>
      <c r="N287" s="40">
        <v>14920187</v>
      </c>
      <c r="O287" s="40">
        <v>145532</v>
      </c>
      <c r="P287" s="40">
        <v>15065719</v>
      </c>
    </row>
    <row r="288" spans="1:16" s="32" customFormat="1" ht="10.5">
      <c r="A288" s="32">
        <v>91705000</v>
      </c>
      <c r="B288" s="33" t="s">
        <v>44</v>
      </c>
      <c r="C288" s="32" t="s">
        <v>261</v>
      </c>
      <c r="D288" s="46">
        <v>427</v>
      </c>
      <c r="E288" s="35">
        <v>38565</v>
      </c>
      <c r="F288" s="34" t="s">
        <v>37</v>
      </c>
      <c r="G288" s="37">
        <v>4700</v>
      </c>
      <c r="H288" s="34"/>
      <c r="I288" s="38"/>
      <c r="J288" s="36" t="s">
        <v>81</v>
      </c>
      <c r="K288" s="38">
        <v>25</v>
      </c>
      <c r="L288" s="40"/>
      <c r="M288" s="40"/>
      <c r="N288" s="40"/>
      <c r="O288" s="40"/>
      <c r="P288" s="40"/>
    </row>
    <row r="289" spans="1:17" s="32" customFormat="1" ht="10.5">
      <c r="A289" s="32">
        <v>90310000</v>
      </c>
      <c r="B289" s="33" t="s">
        <v>61</v>
      </c>
      <c r="C289" s="32" t="s">
        <v>262</v>
      </c>
      <c r="D289" s="46">
        <v>428</v>
      </c>
      <c r="E289" s="35">
        <v>38566</v>
      </c>
      <c r="F289" s="34" t="s">
        <v>37</v>
      </c>
      <c r="G289" s="37">
        <v>2000</v>
      </c>
      <c r="H289" s="34"/>
      <c r="I289" s="38"/>
      <c r="J289" s="36" t="s">
        <v>81</v>
      </c>
      <c r="K289" s="38">
        <v>10</v>
      </c>
      <c r="L289" s="40"/>
      <c r="M289" s="40"/>
      <c r="N289" s="40"/>
      <c r="O289" s="40"/>
      <c r="P289" s="40"/>
    </row>
    <row r="290" spans="1:17" s="32" customFormat="1" ht="10.5">
      <c r="A290" s="32">
        <v>90310000</v>
      </c>
      <c r="B290" s="33" t="s">
        <v>61</v>
      </c>
      <c r="C290" s="32" t="s">
        <v>94</v>
      </c>
      <c r="D290" s="46" t="s">
        <v>143</v>
      </c>
      <c r="E290" s="35">
        <v>38575</v>
      </c>
      <c r="F290" s="34" t="s">
        <v>37</v>
      </c>
      <c r="G290" s="37">
        <v>2000</v>
      </c>
      <c r="H290" s="34" t="s">
        <v>53</v>
      </c>
      <c r="I290" s="38">
        <v>2.5</v>
      </c>
      <c r="J290" s="36" t="s">
        <v>81</v>
      </c>
      <c r="K290" s="38">
        <v>7</v>
      </c>
      <c r="L290" s="40">
        <v>1500000</v>
      </c>
      <c r="M290" s="40">
        <v>500000</v>
      </c>
      <c r="N290" s="40">
        <v>11051990</v>
      </c>
      <c r="O290" s="40">
        <v>45263</v>
      </c>
      <c r="P290" s="40">
        <v>11097253</v>
      </c>
    </row>
    <row r="291" spans="1:17" s="32" customFormat="1" ht="10.5">
      <c r="A291" s="32">
        <v>90310000</v>
      </c>
      <c r="B291" s="33" t="s">
        <v>61</v>
      </c>
      <c r="C291" s="32" t="s">
        <v>262</v>
      </c>
      <c r="D291" s="46">
        <v>429</v>
      </c>
      <c r="E291" s="35">
        <v>38566</v>
      </c>
      <c r="F291" s="34" t="s">
        <v>37</v>
      </c>
      <c r="G291" s="37">
        <v>2500</v>
      </c>
      <c r="H291" s="34"/>
      <c r="I291" s="38"/>
      <c r="J291" s="36" t="s">
        <v>81</v>
      </c>
      <c r="K291" s="38">
        <v>25</v>
      </c>
      <c r="L291" s="40"/>
      <c r="M291" s="40"/>
      <c r="N291" s="40"/>
      <c r="O291" s="40"/>
      <c r="P291" s="40"/>
    </row>
    <row r="292" spans="1:17" s="32" customFormat="1" ht="10.5">
      <c r="A292" s="32">
        <v>90310000</v>
      </c>
      <c r="B292" s="33" t="s">
        <v>61</v>
      </c>
      <c r="C292" s="32" t="s">
        <v>94</v>
      </c>
      <c r="D292" s="46" t="s">
        <v>143</v>
      </c>
      <c r="E292" s="35">
        <v>38575</v>
      </c>
      <c r="F292" s="34" t="s">
        <v>37</v>
      </c>
      <c r="G292" s="37">
        <v>2500</v>
      </c>
      <c r="H292" s="34" t="s">
        <v>59</v>
      </c>
      <c r="I292" s="38">
        <v>3.5</v>
      </c>
      <c r="J292" s="36" t="s">
        <v>81</v>
      </c>
      <c r="K292" s="38">
        <v>23</v>
      </c>
      <c r="L292" s="40">
        <v>1500000</v>
      </c>
      <c r="M292" s="40">
        <v>1500000</v>
      </c>
      <c r="N292" s="40">
        <v>33155970</v>
      </c>
      <c r="O292" s="40">
        <v>189639</v>
      </c>
      <c r="P292" s="40">
        <v>33345609</v>
      </c>
    </row>
    <row r="293" spans="1:17" s="32" customFormat="1" ht="10.5">
      <c r="A293" s="32">
        <v>61219000</v>
      </c>
      <c r="B293" s="33" t="s">
        <v>54</v>
      </c>
      <c r="C293" s="32" t="s">
        <v>112</v>
      </c>
      <c r="D293" s="46">
        <v>431</v>
      </c>
      <c r="E293" s="35">
        <v>38580</v>
      </c>
      <c r="F293" s="34" t="s">
        <v>37</v>
      </c>
      <c r="G293" s="37">
        <v>2800</v>
      </c>
      <c r="H293" s="34" t="s">
        <v>53</v>
      </c>
      <c r="I293" s="38">
        <v>4.5</v>
      </c>
      <c r="J293" s="36" t="s">
        <v>39</v>
      </c>
      <c r="K293" s="38">
        <v>25</v>
      </c>
      <c r="L293" s="40">
        <v>2800000</v>
      </c>
      <c r="M293" s="40">
        <v>2800000</v>
      </c>
      <c r="N293" s="40">
        <v>61891144</v>
      </c>
      <c r="O293" s="40">
        <v>351958</v>
      </c>
      <c r="P293" s="40">
        <v>62243102</v>
      </c>
    </row>
    <row r="294" spans="1:17" s="32" customFormat="1" ht="10.5">
      <c r="A294" s="32">
        <v>99586130</v>
      </c>
      <c r="B294" s="33" t="s">
        <v>83</v>
      </c>
      <c r="C294" s="32" t="s">
        <v>263</v>
      </c>
      <c r="D294" s="46">
        <v>432</v>
      </c>
      <c r="E294" s="35">
        <v>38583</v>
      </c>
      <c r="F294" s="34" t="s">
        <v>37</v>
      </c>
      <c r="G294" s="37">
        <v>5800</v>
      </c>
      <c r="H294" s="34"/>
      <c r="I294" s="38"/>
      <c r="J294" s="36" t="s">
        <v>81</v>
      </c>
      <c r="K294" s="38">
        <v>10</v>
      </c>
      <c r="L294" s="40"/>
      <c r="M294" s="40"/>
      <c r="N294" s="40"/>
      <c r="O294" s="40"/>
      <c r="P294" s="40"/>
    </row>
    <row r="295" spans="1:17" s="32" customFormat="1" ht="10.5">
      <c r="A295" s="32">
        <v>99586130</v>
      </c>
      <c r="B295" s="33" t="s">
        <v>83</v>
      </c>
      <c r="C295" s="32" t="s">
        <v>264</v>
      </c>
      <c r="D295" s="46" t="s">
        <v>143</v>
      </c>
      <c r="E295" s="35">
        <v>38583</v>
      </c>
      <c r="F295" s="34" t="s">
        <v>37</v>
      </c>
      <c r="G295" s="37">
        <v>5800</v>
      </c>
      <c r="H295" s="34" t="s">
        <v>46</v>
      </c>
      <c r="I295" s="38">
        <v>3.5</v>
      </c>
      <c r="J295" s="36" t="s">
        <v>68</v>
      </c>
      <c r="K295" s="38">
        <v>10</v>
      </c>
      <c r="L295" s="40">
        <v>5800000</v>
      </c>
      <c r="M295" s="40">
        <v>3359999</v>
      </c>
      <c r="N295" s="40">
        <v>74269351</v>
      </c>
      <c r="O295" s="40">
        <v>971682</v>
      </c>
      <c r="P295" s="40">
        <v>75241033</v>
      </c>
    </row>
    <row r="296" spans="1:17" s="32" customFormat="1" ht="10.5">
      <c r="A296" s="32">
        <v>61216000</v>
      </c>
      <c r="B296" s="33" t="s">
        <v>44</v>
      </c>
      <c r="C296" s="32" t="s">
        <v>47</v>
      </c>
      <c r="D296" s="46">
        <v>433</v>
      </c>
      <c r="E296" s="35">
        <v>38588</v>
      </c>
      <c r="F296" s="34" t="s">
        <v>37</v>
      </c>
      <c r="G296" s="37">
        <v>2600</v>
      </c>
      <c r="H296" s="34" t="s">
        <v>265</v>
      </c>
      <c r="I296" s="38">
        <v>4</v>
      </c>
      <c r="J296" s="36" t="s">
        <v>39</v>
      </c>
      <c r="K296" s="38">
        <v>30</v>
      </c>
      <c r="L296" s="40">
        <v>2600000</v>
      </c>
      <c r="M296" s="40">
        <v>2600000</v>
      </c>
      <c r="N296" s="40">
        <v>57470348</v>
      </c>
      <c r="O296" s="40">
        <v>188143</v>
      </c>
      <c r="P296" s="40">
        <v>57658491</v>
      </c>
    </row>
    <row r="297" spans="1:17" s="32" customFormat="1" ht="10.5">
      <c r="A297" s="32">
        <v>91297000</v>
      </c>
      <c r="B297" s="33" t="s">
        <v>86</v>
      </c>
      <c r="C297" s="32" t="s">
        <v>266</v>
      </c>
      <c r="D297" s="46">
        <v>434</v>
      </c>
      <c r="E297" s="35">
        <v>38609</v>
      </c>
      <c r="F297" s="34" t="s">
        <v>37</v>
      </c>
      <c r="G297" s="37">
        <v>6000</v>
      </c>
      <c r="H297" s="34"/>
      <c r="I297" s="38"/>
      <c r="J297" s="36" t="s">
        <v>81</v>
      </c>
      <c r="K297" s="38">
        <v>10</v>
      </c>
      <c r="L297" s="40"/>
      <c r="M297" s="40"/>
      <c r="N297" s="40"/>
      <c r="O297" s="40"/>
      <c r="P297" s="40"/>
    </row>
    <row r="298" spans="1:17" s="32" customFormat="1" ht="10.5">
      <c r="A298" s="32">
        <v>91297000</v>
      </c>
      <c r="B298" s="33" t="s">
        <v>86</v>
      </c>
      <c r="C298" s="32" t="s">
        <v>267</v>
      </c>
      <c r="D298" s="46" t="s">
        <v>143</v>
      </c>
      <c r="E298" s="35">
        <v>39582</v>
      </c>
      <c r="F298" s="34" t="s">
        <v>37</v>
      </c>
      <c r="G298" s="37">
        <v>2000</v>
      </c>
      <c r="H298" s="34" t="s">
        <v>56</v>
      </c>
      <c r="I298" s="38">
        <v>3.1</v>
      </c>
      <c r="J298" s="36" t="s">
        <v>39</v>
      </c>
      <c r="K298" s="38">
        <v>5</v>
      </c>
      <c r="L298" s="40">
        <v>2000000</v>
      </c>
      <c r="M298" s="40">
        <v>7000</v>
      </c>
      <c r="N298" s="40">
        <v>154728</v>
      </c>
      <c r="O298" s="40">
        <v>2185</v>
      </c>
      <c r="P298" s="40">
        <v>156913</v>
      </c>
    </row>
    <row r="299" spans="1:17" s="32" customFormat="1" ht="10.5">
      <c r="A299" s="32">
        <v>91297000</v>
      </c>
      <c r="B299" s="33" t="s">
        <v>86</v>
      </c>
      <c r="C299" s="32" t="s">
        <v>267</v>
      </c>
      <c r="D299" s="46" t="s">
        <v>152</v>
      </c>
      <c r="E299" s="35">
        <v>39582</v>
      </c>
      <c r="F299" s="34" t="s">
        <v>66</v>
      </c>
      <c r="G299" s="37">
        <v>171480</v>
      </c>
      <c r="H299" s="34" t="s">
        <v>51</v>
      </c>
      <c r="I299" s="38" t="s">
        <v>268</v>
      </c>
      <c r="J299" s="36" t="s">
        <v>39</v>
      </c>
      <c r="K299" s="38">
        <v>10</v>
      </c>
      <c r="L299" s="40">
        <v>171480000</v>
      </c>
      <c r="M299" s="40">
        <v>171480000</v>
      </c>
      <c r="N299" s="40">
        <v>84074929</v>
      </c>
      <c r="O299" s="40">
        <v>1047770</v>
      </c>
      <c r="P299" s="40">
        <v>85122699</v>
      </c>
      <c r="Q299" s="32" t="s">
        <v>69</v>
      </c>
    </row>
    <row r="300" spans="1:17" s="32" customFormat="1" ht="10.5">
      <c r="A300" s="32">
        <v>91297000</v>
      </c>
      <c r="B300" s="33" t="s">
        <v>86</v>
      </c>
      <c r="C300" s="32" t="s">
        <v>269</v>
      </c>
      <c r="D300" s="46">
        <v>435</v>
      </c>
      <c r="E300" s="35">
        <v>38609</v>
      </c>
      <c r="F300" s="34" t="s">
        <v>37</v>
      </c>
      <c r="G300" s="37">
        <v>4000</v>
      </c>
      <c r="H300" s="34"/>
      <c r="I300" s="38"/>
      <c r="J300" s="36" t="s">
        <v>81</v>
      </c>
      <c r="K300" s="38">
        <v>15</v>
      </c>
      <c r="L300" s="40"/>
      <c r="M300" s="40"/>
      <c r="N300" s="40"/>
      <c r="O300" s="40"/>
      <c r="P300" s="40"/>
    </row>
    <row r="301" spans="1:17" s="32" customFormat="1" ht="10.5">
      <c r="A301" s="32">
        <v>91297000</v>
      </c>
      <c r="B301" s="33" t="s">
        <v>86</v>
      </c>
      <c r="C301" s="32" t="s">
        <v>965</v>
      </c>
      <c r="D301" s="46" t="s">
        <v>143</v>
      </c>
      <c r="E301" s="35">
        <v>38628</v>
      </c>
      <c r="F301" s="34" t="s">
        <v>37</v>
      </c>
      <c r="G301" s="37">
        <v>4000</v>
      </c>
      <c r="H301" s="34" t="s">
        <v>63</v>
      </c>
      <c r="I301" s="38">
        <v>3.6</v>
      </c>
      <c r="J301" s="36" t="s">
        <v>81</v>
      </c>
      <c r="K301" s="38">
        <v>15</v>
      </c>
      <c r="L301" s="40">
        <v>4000000</v>
      </c>
      <c r="M301" s="40"/>
      <c r="N301" s="40"/>
      <c r="O301" s="40"/>
      <c r="P301" s="40"/>
    </row>
    <row r="302" spans="1:17" s="32" customFormat="1" ht="10.5">
      <c r="A302" s="32">
        <v>90269000</v>
      </c>
      <c r="B302" s="33" t="s">
        <v>75</v>
      </c>
      <c r="C302" s="32" t="s">
        <v>869</v>
      </c>
      <c r="D302" s="46">
        <v>438</v>
      </c>
      <c r="E302" s="35">
        <v>38666</v>
      </c>
      <c r="F302" s="34" t="s">
        <v>37</v>
      </c>
      <c r="G302" s="37">
        <v>2000</v>
      </c>
      <c r="H302" s="34"/>
      <c r="I302" s="38"/>
      <c r="J302" s="36" t="s">
        <v>68</v>
      </c>
      <c r="K302" s="38">
        <v>10</v>
      </c>
      <c r="L302" s="40"/>
      <c r="M302" s="40"/>
      <c r="N302" s="40"/>
      <c r="O302" s="40"/>
      <c r="P302" s="40"/>
    </row>
    <row r="303" spans="1:17" s="32" customFormat="1" ht="10.5">
      <c r="A303" s="32">
        <v>90269000</v>
      </c>
      <c r="B303" s="33" t="s">
        <v>75</v>
      </c>
      <c r="C303" s="32" t="s">
        <v>870</v>
      </c>
      <c r="D303" s="46" t="s">
        <v>143</v>
      </c>
      <c r="E303" s="35">
        <v>38666</v>
      </c>
      <c r="F303" s="34" t="s">
        <v>37</v>
      </c>
      <c r="G303" s="37">
        <v>2000</v>
      </c>
      <c r="H303" s="34" t="s">
        <v>92</v>
      </c>
      <c r="I303" s="38">
        <v>4.5</v>
      </c>
      <c r="J303" s="36" t="s">
        <v>68</v>
      </c>
      <c r="K303" s="38">
        <v>8</v>
      </c>
      <c r="L303" s="40"/>
      <c r="M303" s="40"/>
      <c r="N303" s="40"/>
      <c r="O303" s="40"/>
      <c r="P303" s="40"/>
    </row>
    <row r="304" spans="1:17" s="32" customFormat="1" ht="10.5">
      <c r="A304" s="32">
        <v>96802690</v>
      </c>
      <c r="B304" s="33" t="s">
        <v>35</v>
      </c>
      <c r="C304" s="32" t="s">
        <v>273</v>
      </c>
      <c r="D304" s="46">
        <v>439</v>
      </c>
      <c r="E304" s="35">
        <v>38670</v>
      </c>
      <c r="F304" s="34" t="s">
        <v>37</v>
      </c>
      <c r="G304" s="37">
        <v>3000</v>
      </c>
      <c r="H304" s="34"/>
      <c r="I304" s="38"/>
      <c r="J304" s="36" t="s">
        <v>81</v>
      </c>
      <c r="K304" s="38">
        <v>25</v>
      </c>
      <c r="L304" s="40"/>
      <c r="M304" s="40"/>
      <c r="N304" s="40"/>
      <c r="O304" s="40"/>
      <c r="P304" s="40"/>
    </row>
    <row r="305" spans="1:17" s="32" customFormat="1" ht="10.5">
      <c r="A305" s="32">
        <v>96802690</v>
      </c>
      <c r="B305" s="33" t="s">
        <v>35</v>
      </c>
      <c r="C305" s="32" t="s">
        <v>196</v>
      </c>
      <c r="D305" s="46" t="s">
        <v>143</v>
      </c>
      <c r="E305" s="35">
        <v>38670</v>
      </c>
      <c r="F305" s="34" t="s">
        <v>37</v>
      </c>
      <c r="G305" s="37">
        <v>3000</v>
      </c>
      <c r="H305" s="34" t="s">
        <v>56</v>
      </c>
      <c r="I305" s="38">
        <v>4.75</v>
      </c>
      <c r="J305" s="36" t="s">
        <v>81</v>
      </c>
      <c r="K305" s="38">
        <v>21</v>
      </c>
      <c r="L305" s="40">
        <v>2750000</v>
      </c>
      <c r="M305" s="40">
        <v>2062500</v>
      </c>
      <c r="N305" s="40">
        <v>45589459</v>
      </c>
      <c r="O305" s="40">
        <v>89180</v>
      </c>
      <c r="P305" s="40">
        <v>45678639</v>
      </c>
    </row>
    <row r="306" spans="1:17" s="32" customFormat="1" ht="10.5">
      <c r="A306" s="32">
        <v>96802690</v>
      </c>
      <c r="B306" s="33" t="s">
        <v>35</v>
      </c>
      <c r="C306" s="32" t="s">
        <v>273</v>
      </c>
      <c r="D306" s="46">
        <v>440</v>
      </c>
      <c r="E306" s="35">
        <v>38671</v>
      </c>
      <c r="F306" s="34" t="s">
        <v>37</v>
      </c>
      <c r="G306" s="37">
        <v>5500</v>
      </c>
      <c r="H306" s="34"/>
      <c r="I306" s="38"/>
      <c r="J306" s="36" t="s">
        <v>81</v>
      </c>
      <c r="K306" s="38">
        <v>10</v>
      </c>
      <c r="L306" s="40"/>
      <c r="M306" s="40"/>
      <c r="N306" s="40"/>
      <c r="O306" s="40"/>
      <c r="P306" s="40"/>
    </row>
    <row r="307" spans="1:17" s="32" customFormat="1" ht="10.5">
      <c r="A307" s="50">
        <v>96802690</v>
      </c>
      <c r="B307" s="33" t="s">
        <v>35</v>
      </c>
      <c r="C307" s="32" t="s">
        <v>193</v>
      </c>
      <c r="D307" s="46" t="s">
        <v>143</v>
      </c>
      <c r="E307" s="35">
        <v>38671</v>
      </c>
      <c r="F307" s="34" t="s">
        <v>37</v>
      </c>
      <c r="G307" s="37">
        <v>5500</v>
      </c>
      <c r="H307" s="34" t="s">
        <v>63</v>
      </c>
      <c r="I307" s="38">
        <v>4.25</v>
      </c>
      <c r="J307" s="36" t="s">
        <v>81</v>
      </c>
      <c r="K307" s="38">
        <v>7</v>
      </c>
      <c r="L307" s="40">
        <v>2000000</v>
      </c>
      <c r="M307" s="40">
        <v>400000</v>
      </c>
      <c r="N307" s="40">
        <v>8841592</v>
      </c>
      <c r="O307" s="40">
        <v>15494</v>
      </c>
      <c r="P307" s="40">
        <v>8857086</v>
      </c>
    </row>
    <row r="308" spans="1:17" s="32" customFormat="1" ht="10.5">
      <c r="A308" s="50">
        <v>96802690</v>
      </c>
      <c r="B308" s="33">
        <v>9</v>
      </c>
      <c r="C308" s="32" t="s">
        <v>274</v>
      </c>
      <c r="D308" s="46" t="s">
        <v>152</v>
      </c>
      <c r="E308" s="35">
        <v>39787</v>
      </c>
      <c r="F308" s="34" t="s">
        <v>37</v>
      </c>
      <c r="G308" s="37">
        <v>3500</v>
      </c>
      <c r="H308" s="34" t="s">
        <v>60</v>
      </c>
      <c r="I308" s="38">
        <v>5</v>
      </c>
      <c r="J308" s="36" t="s">
        <v>68</v>
      </c>
      <c r="K308" s="38">
        <v>5</v>
      </c>
      <c r="L308" s="40"/>
      <c r="M308" s="40"/>
      <c r="N308" s="40"/>
      <c r="O308" s="40"/>
      <c r="P308" s="40"/>
    </row>
    <row r="309" spans="1:17" s="32" customFormat="1" ht="10.5">
      <c r="A309" s="50">
        <v>96802690</v>
      </c>
      <c r="B309" s="33">
        <v>9</v>
      </c>
      <c r="C309" s="32" t="s">
        <v>274</v>
      </c>
      <c r="D309" s="46" t="s">
        <v>152</v>
      </c>
      <c r="E309" s="35">
        <v>39787</v>
      </c>
      <c r="F309" s="34" t="s">
        <v>171</v>
      </c>
      <c r="G309" s="37">
        <v>74800000</v>
      </c>
      <c r="H309" s="34" t="s">
        <v>64</v>
      </c>
      <c r="I309" s="38">
        <v>7.5</v>
      </c>
      <c r="J309" s="36" t="s">
        <v>68</v>
      </c>
      <c r="K309" s="38">
        <v>5</v>
      </c>
      <c r="L309" s="40"/>
      <c r="M309" s="40"/>
      <c r="N309" s="40"/>
      <c r="O309" s="40"/>
      <c r="P309" s="40"/>
    </row>
    <row r="310" spans="1:17" s="32" customFormat="1" ht="10.5">
      <c r="A310" s="32">
        <v>96802690</v>
      </c>
      <c r="B310" s="33">
        <v>9</v>
      </c>
      <c r="C310" s="32" t="s">
        <v>274</v>
      </c>
      <c r="D310" s="46" t="s">
        <v>152</v>
      </c>
      <c r="E310" s="35">
        <v>39787</v>
      </c>
      <c r="F310" s="34" t="s">
        <v>66</v>
      </c>
      <c r="G310" s="37">
        <v>111300</v>
      </c>
      <c r="H310" s="34" t="s">
        <v>75</v>
      </c>
      <c r="I310" s="38" t="s">
        <v>275</v>
      </c>
      <c r="J310" s="36" t="s">
        <v>68</v>
      </c>
      <c r="K310" s="38">
        <v>5</v>
      </c>
      <c r="L310" s="40"/>
      <c r="M310" s="40"/>
      <c r="N310" s="40"/>
      <c r="O310" s="40"/>
      <c r="P310" s="40"/>
      <c r="Q310" s="32" t="s">
        <v>69</v>
      </c>
    </row>
    <row r="311" spans="1:17" s="32" customFormat="1" ht="10.5">
      <c r="A311" s="32">
        <v>93834000</v>
      </c>
      <c r="B311" s="33" t="s">
        <v>83</v>
      </c>
      <c r="C311" s="32" t="s">
        <v>276</v>
      </c>
      <c r="D311" s="46">
        <v>443</v>
      </c>
      <c r="E311" s="35">
        <v>38677</v>
      </c>
      <c r="F311" s="34" t="s">
        <v>37</v>
      </c>
      <c r="G311" s="37">
        <v>10000</v>
      </c>
      <c r="H311" s="34"/>
      <c r="I311" s="38"/>
      <c r="J311" s="36" t="s">
        <v>81</v>
      </c>
      <c r="K311" s="38">
        <v>30</v>
      </c>
      <c r="L311" s="40"/>
      <c r="M311" s="40"/>
      <c r="N311" s="40"/>
      <c r="O311" s="40"/>
      <c r="P311" s="40"/>
    </row>
    <row r="312" spans="1:17" s="32" customFormat="1" ht="10.5">
      <c r="A312" s="32">
        <v>93834000</v>
      </c>
      <c r="B312" s="33" t="s">
        <v>83</v>
      </c>
      <c r="C312" s="32" t="s">
        <v>277</v>
      </c>
      <c r="D312" s="46" t="s">
        <v>143</v>
      </c>
      <c r="E312" s="35">
        <v>38763</v>
      </c>
      <c r="F312" s="34" t="s">
        <v>37</v>
      </c>
      <c r="G312" s="37">
        <v>4000</v>
      </c>
      <c r="H312" s="34" t="s">
        <v>46</v>
      </c>
      <c r="I312" s="38">
        <v>4.25</v>
      </c>
      <c r="J312" s="36" t="s">
        <v>81</v>
      </c>
      <c r="K312" s="38">
        <v>21</v>
      </c>
      <c r="L312" s="40">
        <v>4000000</v>
      </c>
      <c r="M312" s="40">
        <v>4000000</v>
      </c>
      <c r="N312" s="40">
        <v>88415920</v>
      </c>
      <c r="O312" s="40">
        <v>464822</v>
      </c>
      <c r="P312" s="40">
        <v>88880742</v>
      </c>
    </row>
    <row r="313" spans="1:17" s="32" customFormat="1" ht="10.5">
      <c r="A313" s="32">
        <v>93834000</v>
      </c>
      <c r="B313" s="33" t="s">
        <v>83</v>
      </c>
      <c r="C313" s="32" t="s">
        <v>277</v>
      </c>
      <c r="D313" s="46" t="s">
        <v>152</v>
      </c>
      <c r="E313" s="35">
        <v>38910</v>
      </c>
      <c r="F313" s="34" t="s">
        <v>37</v>
      </c>
      <c r="G313" s="37">
        <v>4500</v>
      </c>
      <c r="H313" s="34" t="s">
        <v>92</v>
      </c>
      <c r="I313" s="38">
        <v>4.0999999999999996</v>
      </c>
      <c r="J313" s="36" t="s">
        <v>81</v>
      </c>
      <c r="K313" s="38">
        <v>21</v>
      </c>
      <c r="L313" s="40">
        <v>4500000</v>
      </c>
      <c r="M313" s="40">
        <v>4500000</v>
      </c>
      <c r="N313" s="40">
        <v>99467910</v>
      </c>
      <c r="O313" s="40">
        <v>1334527</v>
      </c>
      <c r="P313" s="40">
        <v>100802437</v>
      </c>
    </row>
    <row r="314" spans="1:17" s="32" customFormat="1" ht="10.5">
      <c r="A314" s="32">
        <v>93834000</v>
      </c>
      <c r="B314" s="33" t="s">
        <v>83</v>
      </c>
      <c r="C314" s="32" t="s">
        <v>120</v>
      </c>
      <c r="D314" s="46" t="s">
        <v>162</v>
      </c>
      <c r="E314" s="35">
        <v>39290</v>
      </c>
      <c r="F314" s="34" t="s">
        <v>37</v>
      </c>
      <c r="G314" s="37">
        <v>1500</v>
      </c>
      <c r="H314" s="34" t="s">
        <v>63</v>
      </c>
      <c r="I314" s="38">
        <v>4</v>
      </c>
      <c r="J314" s="36" t="s">
        <v>81</v>
      </c>
      <c r="K314" s="38">
        <v>21</v>
      </c>
      <c r="L314" s="40">
        <v>1500000</v>
      </c>
      <c r="M314" s="40">
        <v>1500000</v>
      </c>
      <c r="N314" s="40">
        <v>33155970</v>
      </c>
      <c r="O314" s="40">
        <v>434097</v>
      </c>
      <c r="P314" s="40">
        <v>33590067</v>
      </c>
    </row>
    <row r="315" spans="1:17" s="32" customFormat="1" ht="10.5">
      <c r="A315" s="32">
        <v>91755000</v>
      </c>
      <c r="B315" s="33" t="s">
        <v>75</v>
      </c>
      <c r="C315" s="32" t="s">
        <v>278</v>
      </c>
      <c r="D315" s="46">
        <v>444</v>
      </c>
      <c r="E315" s="35">
        <v>38681</v>
      </c>
      <c r="F315" s="34" t="s">
        <v>37</v>
      </c>
      <c r="G315" s="37">
        <v>4000</v>
      </c>
      <c r="H315" s="34"/>
      <c r="I315" s="38"/>
      <c r="J315" s="36" t="s">
        <v>81</v>
      </c>
      <c r="K315" s="38">
        <v>30</v>
      </c>
      <c r="L315" s="40"/>
      <c r="M315" s="40"/>
      <c r="N315" s="40"/>
      <c r="O315" s="40"/>
      <c r="P315" s="40"/>
    </row>
    <row r="316" spans="1:17" s="32" customFormat="1" ht="10.5">
      <c r="A316" s="32">
        <v>91755000</v>
      </c>
      <c r="B316" s="33" t="s">
        <v>75</v>
      </c>
      <c r="C316" s="32" t="s">
        <v>279</v>
      </c>
      <c r="D316" s="46" t="s">
        <v>143</v>
      </c>
      <c r="E316" s="35">
        <v>38708</v>
      </c>
      <c r="F316" s="34" t="s">
        <v>37</v>
      </c>
      <c r="G316" s="37">
        <v>2500</v>
      </c>
      <c r="H316" s="34" t="s">
        <v>51</v>
      </c>
      <c r="I316" s="38">
        <v>4.5</v>
      </c>
      <c r="J316" s="36" t="s">
        <v>81</v>
      </c>
      <c r="K316" s="38">
        <v>6</v>
      </c>
      <c r="L316" s="40"/>
      <c r="M316" s="40"/>
      <c r="N316" s="40"/>
      <c r="O316" s="40"/>
      <c r="P316" s="40"/>
    </row>
    <row r="317" spans="1:17" s="32" customFormat="1" ht="10.5">
      <c r="A317" s="32">
        <v>91755000</v>
      </c>
      <c r="B317" s="33" t="s">
        <v>75</v>
      </c>
      <c r="C317" s="32" t="s">
        <v>279</v>
      </c>
      <c r="D317" s="46" t="s">
        <v>143</v>
      </c>
      <c r="E317" s="35">
        <v>38708</v>
      </c>
      <c r="F317" s="34" t="s">
        <v>37</v>
      </c>
      <c r="G317" s="37">
        <v>2500</v>
      </c>
      <c r="H317" s="34" t="s">
        <v>53</v>
      </c>
      <c r="I317" s="38">
        <v>4.5</v>
      </c>
      <c r="J317" s="36" t="s">
        <v>81</v>
      </c>
      <c r="K317" s="38">
        <v>20</v>
      </c>
      <c r="L317" s="40"/>
      <c r="M317" s="40"/>
      <c r="N317" s="40"/>
      <c r="O317" s="40"/>
      <c r="P317" s="40"/>
    </row>
    <row r="318" spans="1:17" s="32" customFormat="1" ht="10.5">
      <c r="A318" s="32">
        <v>91755000</v>
      </c>
      <c r="B318" s="33" t="s">
        <v>75</v>
      </c>
      <c r="C318" s="32" t="s">
        <v>280</v>
      </c>
      <c r="D318" s="46" t="s">
        <v>152</v>
      </c>
      <c r="E318" s="35">
        <v>39737</v>
      </c>
      <c r="F318" s="34" t="s">
        <v>37</v>
      </c>
      <c r="G318" s="37">
        <v>1500</v>
      </c>
      <c r="H318" s="34" t="s">
        <v>59</v>
      </c>
      <c r="I318" s="38">
        <v>6</v>
      </c>
      <c r="J318" s="36" t="s">
        <v>81</v>
      </c>
      <c r="K318" s="38">
        <v>7.75</v>
      </c>
      <c r="L318" s="40">
        <v>1500000</v>
      </c>
      <c r="M318" s="40">
        <v>1363637</v>
      </c>
      <c r="N318" s="40">
        <v>30141805</v>
      </c>
      <c r="O318" s="40">
        <v>297016</v>
      </c>
      <c r="P318" s="40">
        <v>30438821</v>
      </c>
    </row>
    <row r="319" spans="1:17" s="32" customFormat="1" ht="10.5">
      <c r="A319" s="32">
        <v>91755000</v>
      </c>
      <c r="B319" s="33" t="s">
        <v>75</v>
      </c>
      <c r="C319" s="32" t="s">
        <v>281</v>
      </c>
      <c r="D319" s="46" t="s">
        <v>162</v>
      </c>
      <c r="E319" s="35">
        <v>39932</v>
      </c>
      <c r="F319" s="34" t="s">
        <v>171</v>
      </c>
      <c r="G319" s="37">
        <v>30000000</v>
      </c>
      <c r="H319" s="34" t="s">
        <v>60</v>
      </c>
      <c r="I319" s="38">
        <v>6</v>
      </c>
      <c r="J319" s="36" t="s">
        <v>81</v>
      </c>
      <c r="K319" s="38">
        <v>5</v>
      </c>
      <c r="L319" s="40">
        <v>30000000000</v>
      </c>
      <c r="M319" s="40">
        <v>30000000000</v>
      </c>
      <c r="N319" s="40">
        <v>30000000</v>
      </c>
      <c r="O319" s="40">
        <v>49272</v>
      </c>
      <c r="P319" s="40">
        <v>30049272</v>
      </c>
    </row>
    <row r="320" spans="1:17" s="32" customFormat="1" ht="10.5">
      <c r="A320" s="32">
        <v>93007000</v>
      </c>
      <c r="B320" s="33" t="s">
        <v>35</v>
      </c>
      <c r="C320" s="32" t="s">
        <v>282</v>
      </c>
      <c r="D320" s="46">
        <v>445</v>
      </c>
      <c r="E320" s="35">
        <v>38700</v>
      </c>
      <c r="F320" s="34" t="s">
        <v>37</v>
      </c>
      <c r="G320" s="37">
        <v>3000</v>
      </c>
      <c r="H320" s="34"/>
      <c r="I320" s="38"/>
      <c r="J320" s="36" t="s">
        <v>228</v>
      </c>
      <c r="K320" s="38">
        <v>10</v>
      </c>
      <c r="L320" s="40"/>
      <c r="M320" s="40"/>
      <c r="N320" s="40"/>
      <c r="O320" s="40"/>
      <c r="P320" s="40"/>
    </row>
    <row r="321" spans="1:17" s="32" customFormat="1" ht="10.5">
      <c r="A321" s="32">
        <v>93007000</v>
      </c>
      <c r="B321" s="33" t="s">
        <v>35</v>
      </c>
      <c r="C321" s="32" t="s">
        <v>283</v>
      </c>
      <c r="D321" s="46" t="s">
        <v>143</v>
      </c>
      <c r="E321" s="35">
        <v>38700</v>
      </c>
      <c r="F321" s="34" t="s">
        <v>37</v>
      </c>
      <c r="G321" s="37">
        <v>3000</v>
      </c>
      <c r="H321" s="34" t="s">
        <v>46</v>
      </c>
      <c r="I321" s="38">
        <v>3.5</v>
      </c>
      <c r="J321" s="36" t="s">
        <v>228</v>
      </c>
      <c r="K321" s="38">
        <v>8</v>
      </c>
      <c r="L321" s="40"/>
      <c r="M321" s="40"/>
      <c r="N321" s="40"/>
      <c r="O321" s="40"/>
      <c r="P321" s="40"/>
    </row>
    <row r="322" spans="1:17" s="32" customFormat="1" ht="10.5">
      <c r="A322" s="32">
        <v>93007000</v>
      </c>
      <c r="B322" s="33" t="s">
        <v>35</v>
      </c>
      <c r="C322" s="32" t="s">
        <v>283</v>
      </c>
      <c r="D322" s="46" t="s">
        <v>152</v>
      </c>
      <c r="E322" s="35">
        <v>38700</v>
      </c>
      <c r="F322" s="34" t="s">
        <v>66</v>
      </c>
      <c r="G322" s="37">
        <v>100000</v>
      </c>
      <c r="H322" s="34" t="s">
        <v>90</v>
      </c>
      <c r="I322" s="38">
        <v>5</v>
      </c>
      <c r="J322" s="36" t="s">
        <v>228</v>
      </c>
      <c r="K322" s="38">
        <v>5</v>
      </c>
      <c r="L322" s="40"/>
      <c r="M322" s="40"/>
      <c r="N322" s="40"/>
      <c r="O322" s="40"/>
      <c r="P322" s="40"/>
      <c r="Q322" s="32" t="s">
        <v>69</v>
      </c>
    </row>
    <row r="323" spans="1:17" s="32" customFormat="1" ht="10.5">
      <c r="A323" s="32">
        <v>93007000</v>
      </c>
      <c r="B323" s="33" t="s">
        <v>35</v>
      </c>
      <c r="C323" s="32" t="s">
        <v>282</v>
      </c>
      <c r="D323" s="46">
        <v>446</v>
      </c>
      <c r="E323" s="35">
        <v>38700</v>
      </c>
      <c r="F323" s="34" t="s">
        <v>37</v>
      </c>
      <c r="G323" s="37">
        <v>3000</v>
      </c>
      <c r="H323" s="34"/>
      <c r="I323" s="38"/>
      <c r="J323" s="36" t="s">
        <v>228</v>
      </c>
      <c r="K323" s="38">
        <v>25</v>
      </c>
      <c r="L323" s="40"/>
      <c r="M323" s="40"/>
      <c r="N323" s="40"/>
      <c r="O323" s="40"/>
      <c r="P323" s="40"/>
    </row>
    <row r="324" spans="1:17" s="32" customFormat="1" ht="10.5">
      <c r="A324" s="32">
        <v>93007000</v>
      </c>
      <c r="B324" s="33" t="s">
        <v>35</v>
      </c>
      <c r="C324" s="32" t="s">
        <v>284</v>
      </c>
      <c r="D324" s="46" t="s">
        <v>143</v>
      </c>
      <c r="E324" s="35">
        <v>38700</v>
      </c>
      <c r="F324" s="34" t="s">
        <v>37</v>
      </c>
      <c r="G324" s="37">
        <v>3000</v>
      </c>
      <c r="H324" s="34" t="s">
        <v>92</v>
      </c>
      <c r="I324" s="38">
        <v>4</v>
      </c>
      <c r="J324" s="36" t="s">
        <v>228</v>
      </c>
      <c r="K324" s="38">
        <v>21</v>
      </c>
      <c r="L324" s="40">
        <v>3000000</v>
      </c>
      <c r="M324" s="40">
        <v>2325000</v>
      </c>
      <c r="N324" s="40">
        <v>51391754</v>
      </c>
      <c r="O324" s="40">
        <v>845354</v>
      </c>
      <c r="P324" s="40">
        <v>52237108</v>
      </c>
    </row>
    <row r="325" spans="1:17" s="32" customFormat="1" ht="10.5">
      <c r="A325" s="32">
        <v>93007000</v>
      </c>
      <c r="B325" s="33" t="s">
        <v>35</v>
      </c>
      <c r="C325" s="32" t="s">
        <v>282</v>
      </c>
      <c r="D325" s="46">
        <v>447</v>
      </c>
      <c r="E325" s="35">
        <v>38700</v>
      </c>
      <c r="F325" s="34" t="s">
        <v>37</v>
      </c>
      <c r="G325" s="37">
        <v>3000</v>
      </c>
      <c r="H325" s="34"/>
      <c r="I325" s="38"/>
      <c r="J325" s="36" t="s">
        <v>228</v>
      </c>
      <c r="K325" s="38">
        <v>10</v>
      </c>
      <c r="L325" s="40"/>
      <c r="M325" s="40"/>
      <c r="N325" s="40"/>
      <c r="O325" s="40"/>
      <c r="P325" s="40"/>
    </row>
    <row r="326" spans="1:17" s="32" customFormat="1" ht="10.5">
      <c r="A326" s="32">
        <v>93007000</v>
      </c>
      <c r="B326" s="33" t="s">
        <v>35</v>
      </c>
      <c r="C326" s="32" t="s">
        <v>283</v>
      </c>
      <c r="D326" s="46" t="s">
        <v>143</v>
      </c>
      <c r="E326" s="35">
        <v>38700</v>
      </c>
      <c r="F326" s="34" t="s">
        <v>66</v>
      </c>
      <c r="G326" s="37">
        <v>100000</v>
      </c>
      <c r="H326" s="34" t="s">
        <v>56</v>
      </c>
      <c r="I326" s="38">
        <v>5.25</v>
      </c>
      <c r="J326" s="36" t="s">
        <v>228</v>
      </c>
      <c r="K326" s="38">
        <v>10</v>
      </c>
      <c r="L326" s="40"/>
      <c r="M326" s="40"/>
      <c r="N326" s="40"/>
      <c r="O326" s="40"/>
      <c r="P326" s="40"/>
      <c r="Q326" s="32" t="s">
        <v>69</v>
      </c>
    </row>
    <row r="327" spans="1:17" s="32" customFormat="1" ht="10.5">
      <c r="A327" s="32">
        <v>96989050</v>
      </c>
      <c r="B327" s="33" t="s">
        <v>75</v>
      </c>
      <c r="C327" s="32" t="s">
        <v>285</v>
      </c>
      <c r="D327" s="46">
        <v>448</v>
      </c>
      <c r="E327" s="35">
        <v>38713</v>
      </c>
      <c r="F327" s="34" t="s">
        <v>37</v>
      </c>
      <c r="G327" s="37">
        <v>990</v>
      </c>
      <c r="H327" s="34" t="s">
        <v>46</v>
      </c>
      <c r="I327" s="38">
        <v>4.25</v>
      </c>
      <c r="J327" s="36" t="s">
        <v>68</v>
      </c>
      <c r="K327" s="38">
        <v>24.5</v>
      </c>
      <c r="L327" s="40">
        <v>990000</v>
      </c>
      <c r="M327" s="40">
        <v>548532</v>
      </c>
      <c r="N327" s="40">
        <v>12124740</v>
      </c>
      <c r="O327" s="40">
        <v>169396</v>
      </c>
      <c r="P327" s="40">
        <v>12294136</v>
      </c>
    </row>
    <row r="328" spans="1:17" s="32" customFormat="1" ht="10.5">
      <c r="A328" s="32">
        <v>99579730</v>
      </c>
      <c r="B328" s="33" t="s">
        <v>83</v>
      </c>
      <c r="C328" s="32" t="s">
        <v>286</v>
      </c>
      <c r="D328" s="46">
        <v>451</v>
      </c>
      <c r="E328" s="35">
        <v>38756</v>
      </c>
      <c r="F328" s="34" t="s">
        <v>37</v>
      </c>
      <c r="G328" s="37">
        <v>4000</v>
      </c>
      <c r="H328" s="34"/>
      <c r="I328" s="38"/>
      <c r="J328" s="36" t="s">
        <v>287</v>
      </c>
      <c r="K328" s="38">
        <v>10</v>
      </c>
      <c r="L328" s="40"/>
      <c r="M328" s="40"/>
      <c r="N328" s="40"/>
      <c r="O328" s="40"/>
      <c r="P328" s="40"/>
    </row>
    <row r="329" spans="1:17" s="32" customFormat="1" ht="10.5">
      <c r="A329" s="32">
        <v>99579730</v>
      </c>
      <c r="B329" s="33" t="s">
        <v>83</v>
      </c>
      <c r="C329" s="32" t="s">
        <v>288</v>
      </c>
      <c r="D329" s="46" t="s">
        <v>143</v>
      </c>
      <c r="E329" s="35">
        <v>39078</v>
      </c>
      <c r="F329" s="34" t="s">
        <v>171</v>
      </c>
      <c r="G329" s="37">
        <v>73420000</v>
      </c>
      <c r="H329" s="34" t="s">
        <v>46</v>
      </c>
      <c r="I329" s="38">
        <v>6.2</v>
      </c>
      <c r="J329" s="36" t="s">
        <v>287</v>
      </c>
      <c r="K329" s="38">
        <v>5</v>
      </c>
      <c r="L329" s="40">
        <v>27490000000</v>
      </c>
      <c r="M329" s="40">
        <v>27490000000</v>
      </c>
      <c r="N329" s="40">
        <v>27490000</v>
      </c>
      <c r="O329" s="40">
        <v>509951</v>
      </c>
      <c r="P329" s="40">
        <v>27999951</v>
      </c>
    </row>
    <row r="330" spans="1:17" s="32" customFormat="1" ht="10.5">
      <c r="A330" s="32">
        <v>99579730</v>
      </c>
      <c r="B330" s="33" t="s">
        <v>83</v>
      </c>
      <c r="C330" s="32" t="s">
        <v>288</v>
      </c>
      <c r="D330" s="46" t="s">
        <v>143</v>
      </c>
      <c r="E330" s="35">
        <v>39078</v>
      </c>
      <c r="F330" s="34" t="s">
        <v>37</v>
      </c>
      <c r="G330" s="37">
        <v>4000</v>
      </c>
      <c r="H330" s="34" t="s">
        <v>90</v>
      </c>
      <c r="I330" s="51">
        <v>3.0533999999999999</v>
      </c>
      <c r="J330" s="36" t="s">
        <v>287</v>
      </c>
      <c r="K330" s="38">
        <v>5</v>
      </c>
      <c r="L330" s="40">
        <v>2500000</v>
      </c>
      <c r="M330" s="40">
        <v>2500000</v>
      </c>
      <c r="N330" s="40">
        <v>55259950</v>
      </c>
      <c r="O330" s="40">
        <v>550934</v>
      </c>
      <c r="P330" s="40">
        <v>55810884</v>
      </c>
    </row>
    <row r="331" spans="1:17" s="32" customFormat="1" ht="10.5">
      <c r="A331" s="32">
        <v>99579730</v>
      </c>
      <c r="B331" s="33" t="s">
        <v>83</v>
      </c>
      <c r="C331" s="32" t="s">
        <v>286</v>
      </c>
      <c r="D331" s="46">
        <v>452</v>
      </c>
      <c r="E331" s="35">
        <v>38756</v>
      </c>
      <c r="F331" s="34" t="s">
        <v>37</v>
      </c>
      <c r="G331" s="37">
        <v>2000</v>
      </c>
      <c r="H331" s="34"/>
      <c r="I331" s="38"/>
      <c r="J331" s="36" t="s">
        <v>287</v>
      </c>
      <c r="K331" s="38">
        <v>21</v>
      </c>
      <c r="L331" s="40"/>
      <c r="M331" s="40"/>
      <c r="N331" s="40"/>
      <c r="O331" s="40"/>
      <c r="P331" s="40"/>
    </row>
    <row r="332" spans="1:17" s="32" customFormat="1" ht="10.5">
      <c r="A332" s="32">
        <v>99579730</v>
      </c>
      <c r="B332" s="33" t="s">
        <v>83</v>
      </c>
      <c r="C332" s="32" t="s">
        <v>288</v>
      </c>
      <c r="D332" s="46" t="s">
        <v>143</v>
      </c>
      <c r="E332" s="35">
        <v>39078</v>
      </c>
      <c r="F332" s="34" t="s">
        <v>37</v>
      </c>
      <c r="G332" s="37">
        <v>2000</v>
      </c>
      <c r="H332" s="34" t="s">
        <v>92</v>
      </c>
      <c r="I332" s="38">
        <v>3.6</v>
      </c>
      <c r="J332" s="36" t="s">
        <v>287</v>
      </c>
      <c r="K332" s="38">
        <v>19</v>
      </c>
      <c r="L332" s="40">
        <v>2000000</v>
      </c>
      <c r="M332" s="40">
        <v>2000000</v>
      </c>
      <c r="N332" s="40">
        <v>44207960</v>
      </c>
      <c r="O332" s="40">
        <v>480334</v>
      </c>
      <c r="P332" s="40">
        <v>44688294</v>
      </c>
    </row>
    <row r="333" spans="1:17" s="32" customFormat="1" ht="10.5">
      <c r="A333" s="32">
        <v>90266000</v>
      </c>
      <c r="B333" s="33" t="s">
        <v>54</v>
      </c>
      <c r="C333" s="32" t="s">
        <v>289</v>
      </c>
      <c r="D333" s="46">
        <v>453</v>
      </c>
      <c r="E333" s="35">
        <v>38761</v>
      </c>
      <c r="F333" s="34" t="s">
        <v>37</v>
      </c>
      <c r="G333" s="37">
        <v>3300</v>
      </c>
      <c r="H333" s="34"/>
      <c r="I333" s="38"/>
      <c r="J333" s="36" t="s">
        <v>81</v>
      </c>
      <c r="K333" s="38">
        <v>20</v>
      </c>
      <c r="L333" s="40"/>
      <c r="M333" s="40"/>
      <c r="N333" s="40"/>
      <c r="O333" s="40"/>
      <c r="P333" s="40"/>
    </row>
    <row r="334" spans="1:17" s="32" customFormat="1" ht="10.5">
      <c r="A334" s="32">
        <v>96604380</v>
      </c>
      <c r="B334" s="33" t="s">
        <v>96</v>
      </c>
      <c r="C334" s="32" t="s">
        <v>182</v>
      </c>
      <c r="D334" s="46">
        <v>454</v>
      </c>
      <c r="E334" s="35">
        <v>38763</v>
      </c>
      <c r="F334" s="34" t="s">
        <v>37</v>
      </c>
      <c r="G334" s="37">
        <v>1500</v>
      </c>
      <c r="H334" s="34"/>
      <c r="I334" s="38"/>
      <c r="J334" s="36" t="s">
        <v>81</v>
      </c>
      <c r="K334" s="38">
        <v>25</v>
      </c>
      <c r="L334" s="40"/>
      <c r="M334" s="40"/>
      <c r="N334" s="40"/>
      <c r="O334" s="40"/>
      <c r="P334" s="40"/>
    </row>
    <row r="335" spans="1:17" s="32" customFormat="1" ht="10.5">
      <c r="A335" s="32">
        <v>96604380</v>
      </c>
      <c r="B335" s="33" t="s">
        <v>96</v>
      </c>
      <c r="C335" s="32" t="s">
        <v>184</v>
      </c>
      <c r="D335" s="46" t="s">
        <v>143</v>
      </c>
      <c r="E335" s="35">
        <v>38763</v>
      </c>
      <c r="F335" s="34" t="s">
        <v>37</v>
      </c>
      <c r="G335" s="37">
        <v>1500</v>
      </c>
      <c r="H335" s="34" t="s">
        <v>63</v>
      </c>
      <c r="I335" s="38">
        <v>4.2</v>
      </c>
      <c r="J335" s="36" t="s">
        <v>39</v>
      </c>
      <c r="K335" s="38">
        <v>20</v>
      </c>
      <c r="L335" s="40">
        <v>1500000</v>
      </c>
      <c r="M335" s="40">
        <v>1223684</v>
      </c>
      <c r="N335" s="40">
        <v>27048287</v>
      </c>
      <c r="O335" s="40">
        <v>423937</v>
      </c>
      <c r="P335" s="40">
        <v>27472224</v>
      </c>
    </row>
    <row r="336" spans="1:17" s="32" customFormat="1" ht="10.5">
      <c r="A336" s="32">
        <v>96596540</v>
      </c>
      <c r="B336" s="33" t="s">
        <v>106</v>
      </c>
      <c r="C336" s="32" t="s">
        <v>290</v>
      </c>
      <c r="D336" s="46">
        <v>456</v>
      </c>
      <c r="E336" s="35">
        <v>38790</v>
      </c>
      <c r="F336" s="34" t="s">
        <v>37</v>
      </c>
      <c r="G336" s="37">
        <v>7000</v>
      </c>
      <c r="H336" s="34"/>
      <c r="I336" s="38"/>
      <c r="J336" s="36" t="s">
        <v>81</v>
      </c>
      <c r="K336" s="38">
        <v>30</v>
      </c>
      <c r="L336" s="40"/>
      <c r="M336" s="40"/>
      <c r="N336" s="40"/>
      <c r="O336" s="40"/>
      <c r="P336" s="40"/>
    </row>
    <row r="337" spans="1:16" s="32" customFormat="1" ht="10.5">
      <c r="A337" s="32">
        <v>96596540</v>
      </c>
      <c r="B337" s="33" t="s">
        <v>106</v>
      </c>
      <c r="C337" s="32" t="s">
        <v>246</v>
      </c>
      <c r="D337" s="46" t="s">
        <v>143</v>
      </c>
      <c r="E337" s="35">
        <v>38803</v>
      </c>
      <c r="F337" s="34" t="s">
        <v>37</v>
      </c>
      <c r="G337" s="37">
        <v>4000</v>
      </c>
      <c r="H337" s="34" t="s">
        <v>90</v>
      </c>
      <c r="I337" s="38">
        <v>4.2</v>
      </c>
      <c r="J337" s="36" t="s">
        <v>81</v>
      </c>
      <c r="K337" s="38">
        <v>21</v>
      </c>
      <c r="L337" s="40">
        <v>4000000</v>
      </c>
      <c r="M337" s="40">
        <v>4000000</v>
      </c>
      <c r="N337" s="40">
        <v>88415920</v>
      </c>
      <c r="O337" s="40">
        <v>602336</v>
      </c>
      <c r="P337" s="40">
        <v>89018256</v>
      </c>
    </row>
    <row r="338" spans="1:16" s="32" customFormat="1" ht="10.5">
      <c r="A338" s="32">
        <v>96596540</v>
      </c>
      <c r="B338" s="33" t="s">
        <v>106</v>
      </c>
      <c r="C338" s="32" t="s">
        <v>291</v>
      </c>
      <c r="D338" s="46">
        <v>457</v>
      </c>
      <c r="E338" s="35">
        <v>38790</v>
      </c>
      <c r="F338" s="34" t="s">
        <v>37</v>
      </c>
      <c r="G338" s="37">
        <v>3000</v>
      </c>
      <c r="H338" s="34"/>
      <c r="I338" s="38"/>
      <c r="J338" s="36" t="s">
        <v>81</v>
      </c>
      <c r="K338" s="38">
        <v>10</v>
      </c>
      <c r="L338" s="40"/>
      <c r="M338" s="40"/>
      <c r="N338" s="40"/>
      <c r="O338" s="40"/>
      <c r="P338" s="40"/>
    </row>
    <row r="339" spans="1:16" s="32" customFormat="1" ht="10.5">
      <c r="A339" s="32">
        <v>61216000</v>
      </c>
      <c r="B339" s="33" t="s">
        <v>44</v>
      </c>
      <c r="C339" s="32" t="s">
        <v>47</v>
      </c>
      <c r="D339" s="46">
        <v>459</v>
      </c>
      <c r="E339" s="35">
        <v>38799</v>
      </c>
      <c r="F339" s="34" t="s">
        <v>37</v>
      </c>
      <c r="G339" s="37">
        <v>2400</v>
      </c>
      <c r="H339" s="34" t="s">
        <v>292</v>
      </c>
      <c r="I339" s="38">
        <v>4.4000000000000004</v>
      </c>
      <c r="J339" s="36" t="s">
        <v>39</v>
      </c>
      <c r="K339" s="38">
        <v>30</v>
      </c>
      <c r="L339" s="40">
        <v>2400000</v>
      </c>
      <c r="M339" s="40">
        <v>2400000</v>
      </c>
      <c r="N339" s="40">
        <v>53049552</v>
      </c>
      <c r="O339" s="40">
        <v>766920</v>
      </c>
      <c r="P339" s="40">
        <v>53816472</v>
      </c>
    </row>
    <row r="340" spans="1:16" s="32" customFormat="1" ht="10.5">
      <c r="A340" s="32">
        <v>96678790</v>
      </c>
      <c r="B340" s="33" t="s">
        <v>168</v>
      </c>
      <c r="C340" s="32" t="s">
        <v>293</v>
      </c>
      <c r="D340" s="46">
        <v>461</v>
      </c>
      <c r="E340" s="35">
        <v>38818</v>
      </c>
      <c r="F340" s="34" t="s">
        <v>37</v>
      </c>
      <c r="G340" s="37">
        <v>2200</v>
      </c>
      <c r="H340" s="34"/>
      <c r="I340" s="38"/>
      <c r="J340" s="36" t="s">
        <v>68</v>
      </c>
      <c r="K340" s="38">
        <v>10</v>
      </c>
      <c r="L340" s="40"/>
      <c r="M340" s="40"/>
      <c r="N340" s="40"/>
      <c r="O340" s="40"/>
      <c r="P340" s="40"/>
    </row>
    <row r="341" spans="1:16" s="32" customFormat="1" ht="10.5">
      <c r="A341" s="32">
        <v>96678790</v>
      </c>
      <c r="B341" s="33" t="s">
        <v>168</v>
      </c>
      <c r="C341" s="32" t="s">
        <v>259</v>
      </c>
      <c r="D341" s="46" t="s">
        <v>143</v>
      </c>
      <c r="E341" s="35">
        <v>38888</v>
      </c>
      <c r="F341" s="34" t="s">
        <v>171</v>
      </c>
      <c r="G341" s="37">
        <v>20000000</v>
      </c>
      <c r="H341" s="34" t="s">
        <v>51</v>
      </c>
      <c r="I341" s="38">
        <v>7.5</v>
      </c>
      <c r="J341" s="36" t="s">
        <v>68</v>
      </c>
      <c r="K341" s="38">
        <v>6</v>
      </c>
      <c r="L341" s="40">
        <v>20000000000</v>
      </c>
      <c r="M341" s="40">
        <v>12000000000</v>
      </c>
      <c r="N341" s="40">
        <v>12000000</v>
      </c>
      <c r="O341" s="40">
        <v>259355</v>
      </c>
      <c r="P341" s="40">
        <v>12259355</v>
      </c>
    </row>
    <row r="342" spans="1:16" s="32" customFormat="1" ht="10.5">
      <c r="A342" s="32">
        <v>96678790</v>
      </c>
      <c r="B342" s="33">
        <v>2</v>
      </c>
      <c r="C342" s="32" t="s">
        <v>170</v>
      </c>
      <c r="D342" s="46" t="s">
        <v>152</v>
      </c>
      <c r="E342" s="35">
        <v>39078</v>
      </c>
      <c r="F342" s="34" t="s">
        <v>171</v>
      </c>
      <c r="G342" s="37">
        <v>20000000</v>
      </c>
      <c r="H342" s="34" t="s">
        <v>53</v>
      </c>
      <c r="I342" s="38">
        <v>6.4</v>
      </c>
      <c r="J342" s="36" t="s">
        <v>68</v>
      </c>
      <c r="K342" s="38">
        <v>3</v>
      </c>
      <c r="L342" s="40">
        <v>20000000000</v>
      </c>
      <c r="M342" s="40"/>
      <c r="N342" s="40"/>
      <c r="O342" s="40"/>
      <c r="P342" s="40"/>
    </row>
    <row r="343" spans="1:16" s="32" customFormat="1" ht="10.5">
      <c r="A343" s="32">
        <v>96519000</v>
      </c>
      <c r="B343" s="33" t="s">
        <v>44</v>
      </c>
      <c r="C343" s="32" t="s">
        <v>988</v>
      </c>
      <c r="D343" s="46">
        <v>463</v>
      </c>
      <c r="E343" s="35">
        <v>38825</v>
      </c>
      <c r="F343" s="34" t="s">
        <v>37</v>
      </c>
      <c r="G343" s="37">
        <v>4500</v>
      </c>
      <c r="H343" s="34"/>
      <c r="I343" s="38"/>
      <c r="J343" s="36" t="s">
        <v>81</v>
      </c>
      <c r="K343" s="38">
        <v>23</v>
      </c>
      <c r="L343" s="40"/>
      <c r="M343" s="40"/>
      <c r="N343" s="40"/>
      <c r="O343" s="40"/>
      <c r="P343" s="40"/>
    </row>
    <row r="344" spans="1:16" s="32" customFormat="1" ht="10.5">
      <c r="A344" s="32">
        <v>96519000</v>
      </c>
      <c r="B344" s="33" t="s">
        <v>44</v>
      </c>
      <c r="C344" s="32" t="s">
        <v>989</v>
      </c>
      <c r="D344" s="46" t="s">
        <v>143</v>
      </c>
      <c r="E344" s="35">
        <v>38825</v>
      </c>
      <c r="F344" s="34" t="s">
        <v>37</v>
      </c>
      <c r="G344" s="37">
        <v>4500</v>
      </c>
      <c r="H344" s="34" t="s">
        <v>90</v>
      </c>
      <c r="I344" s="38">
        <v>4.2</v>
      </c>
      <c r="J344" s="36" t="s">
        <v>81</v>
      </c>
      <c r="K344" s="38">
        <v>22.5</v>
      </c>
      <c r="L344" s="40">
        <v>4500000</v>
      </c>
      <c r="M344" s="40">
        <v>4138272</v>
      </c>
      <c r="N344" s="40">
        <v>91472282</v>
      </c>
      <c r="O344" s="40">
        <v>311665</v>
      </c>
      <c r="P344" s="40">
        <v>91783947</v>
      </c>
    </row>
    <row r="345" spans="1:16" s="32" customFormat="1" ht="10.5">
      <c r="A345" s="32">
        <v>96762780</v>
      </c>
      <c r="B345" s="33" t="s">
        <v>61</v>
      </c>
      <c r="C345" s="32" t="s">
        <v>133</v>
      </c>
      <c r="D345" s="46">
        <v>464</v>
      </c>
      <c r="E345" s="35">
        <v>38856</v>
      </c>
      <c r="F345" s="34" t="s">
        <v>37</v>
      </c>
      <c r="G345" s="37">
        <v>970</v>
      </c>
      <c r="H345" s="34" t="s">
        <v>157</v>
      </c>
      <c r="I345" s="38">
        <v>4</v>
      </c>
      <c r="J345" s="36" t="s">
        <v>81</v>
      </c>
      <c r="K345" s="38">
        <v>12</v>
      </c>
      <c r="L345" s="40">
        <v>970000</v>
      </c>
      <c r="M345" s="40">
        <v>1057579.56</v>
      </c>
      <c r="N345" s="40">
        <v>23376717</v>
      </c>
      <c r="O345" s="40">
        <v>271732</v>
      </c>
      <c r="P345" s="40">
        <v>23648449</v>
      </c>
    </row>
    <row r="346" spans="1:16" s="32" customFormat="1" ht="10.5">
      <c r="A346" s="32">
        <v>96762780</v>
      </c>
      <c r="B346" s="33" t="s">
        <v>61</v>
      </c>
      <c r="C346" s="32" t="s">
        <v>133</v>
      </c>
      <c r="D346" s="46">
        <v>464</v>
      </c>
      <c r="E346" s="35">
        <v>38856</v>
      </c>
      <c r="F346" s="34" t="s">
        <v>37</v>
      </c>
      <c r="G346" s="52">
        <v>0.1</v>
      </c>
      <c r="H346" s="34" t="s">
        <v>159</v>
      </c>
      <c r="I346" s="38">
        <v>4</v>
      </c>
      <c r="J346" s="36" t="s">
        <v>81</v>
      </c>
      <c r="K346" s="38">
        <v>12</v>
      </c>
      <c r="L346" s="40">
        <v>100</v>
      </c>
      <c r="M346" s="40">
        <v>109.03</v>
      </c>
      <c r="N346" s="40">
        <v>2410</v>
      </c>
      <c r="O346" s="40">
        <v>28</v>
      </c>
      <c r="P346" s="40">
        <v>2438</v>
      </c>
    </row>
    <row r="347" spans="1:16" s="32" customFormat="1" ht="10.5">
      <c r="A347" s="32">
        <v>86977200</v>
      </c>
      <c r="B347" s="33" t="s">
        <v>54</v>
      </c>
      <c r="C347" s="32" t="s">
        <v>296</v>
      </c>
      <c r="D347" s="46">
        <v>465</v>
      </c>
      <c r="E347" s="35">
        <v>38881</v>
      </c>
      <c r="F347" s="34" t="s">
        <v>37</v>
      </c>
      <c r="G347" s="37">
        <v>3000</v>
      </c>
      <c r="H347" s="34"/>
      <c r="I347" s="38"/>
      <c r="J347" s="36" t="s">
        <v>81</v>
      </c>
      <c r="K347" s="38">
        <v>30</v>
      </c>
      <c r="L347" s="40"/>
      <c r="M347" s="40"/>
      <c r="N347" s="40"/>
      <c r="O347" s="40"/>
      <c r="P347" s="40"/>
    </row>
    <row r="348" spans="1:16" s="32" customFormat="1" ht="10.5">
      <c r="A348" s="32">
        <v>86977200</v>
      </c>
      <c r="B348" s="33" t="s">
        <v>54</v>
      </c>
      <c r="C348" s="32" t="s">
        <v>297</v>
      </c>
      <c r="D348" s="46" t="s">
        <v>143</v>
      </c>
      <c r="E348" s="35">
        <v>38883</v>
      </c>
      <c r="F348" s="34" t="s">
        <v>37</v>
      </c>
      <c r="G348" s="37">
        <v>3000</v>
      </c>
      <c r="H348" s="34" t="s">
        <v>63</v>
      </c>
      <c r="I348" s="38">
        <v>4.5</v>
      </c>
      <c r="J348" s="36" t="s">
        <v>68</v>
      </c>
      <c r="K348" s="38">
        <v>21</v>
      </c>
      <c r="L348" s="40">
        <v>2000000</v>
      </c>
      <c r="M348" s="40">
        <v>2000000</v>
      </c>
      <c r="N348" s="40">
        <v>44207960</v>
      </c>
      <c r="O348" s="40">
        <v>777248</v>
      </c>
      <c r="P348" s="40">
        <v>44985208</v>
      </c>
    </row>
    <row r="349" spans="1:16" s="32" customFormat="1" ht="10.5">
      <c r="A349" s="32">
        <v>86977200</v>
      </c>
      <c r="B349" s="33" t="s">
        <v>54</v>
      </c>
      <c r="C349" s="32" t="s">
        <v>298</v>
      </c>
      <c r="D349" s="46">
        <v>466</v>
      </c>
      <c r="E349" s="35">
        <v>38881</v>
      </c>
      <c r="F349" s="34" t="s">
        <v>37</v>
      </c>
      <c r="G349" s="37">
        <v>3000</v>
      </c>
      <c r="H349" s="34"/>
      <c r="I349" s="38"/>
      <c r="J349" s="36" t="s">
        <v>81</v>
      </c>
      <c r="K349" s="38">
        <v>10</v>
      </c>
      <c r="L349" s="40"/>
      <c r="M349" s="40"/>
      <c r="N349" s="40"/>
      <c r="O349" s="40"/>
      <c r="P349" s="40"/>
    </row>
    <row r="350" spans="1:16" s="32" customFormat="1" ht="10.5">
      <c r="A350" s="32">
        <v>86977200</v>
      </c>
      <c r="B350" s="33" t="s">
        <v>54</v>
      </c>
      <c r="C350" s="32" t="s">
        <v>299</v>
      </c>
      <c r="D350" s="46" t="s">
        <v>143</v>
      </c>
      <c r="E350" s="35">
        <v>38883</v>
      </c>
      <c r="F350" s="34" t="s">
        <v>37</v>
      </c>
      <c r="G350" s="37">
        <v>3000</v>
      </c>
      <c r="H350" s="34" t="s">
        <v>92</v>
      </c>
      <c r="I350" s="38">
        <v>3.75</v>
      </c>
      <c r="J350" s="36" t="s">
        <v>68</v>
      </c>
      <c r="K350" s="38">
        <v>5</v>
      </c>
      <c r="L350" s="40">
        <v>1000000</v>
      </c>
      <c r="M350" s="40"/>
      <c r="N350" s="40"/>
      <c r="O350" s="40"/>
      <c r="P350" s="40"/>
    </row>
    <row r="351" spans="1:16" s="32" customFormat="1" ht="10.5">
      <c r="A351" s="32">
        <v>90749000</v>
      </c>
      <c r="B351" s="33" t="s">
        <v>35</v>
      </c>
      <c r="C351" s="32" t="s">
        <v>300</v>
      </c>
      <c r="D351" s="46">
        <v>467</v>
      </c>
      <c r="E351" s="35">
        <v>38905</v>
      </c>
      <c r="F351" s="34" t="s">
        <v>37</v>
      </c>
      <c r="G351" s="37">
        <v>4500</v>
      </c>
      <c r="H351" s="34"/>
      <c r="I351" s="38"/>
      <c r="J351" s="36" t="s">
        <v>228</v>
      </c>
      <c r="K351" s="38">
        <v>10</v>
      </c>
      <c r="L351" s="40"/>
      <c r="M351" s="40"/>
      <c r="N351" s="40"/>
      <c r="O351" s="40"/>
      <c r="P351" s="40"/>
    </row>
    <row r="352" spans="1:16" s="32" customFormat="1" ht="10.5">
      <c r="A352" s="32">
        <v>90749000</v>
      </c>
      <c r="B352" s="33" t="s">
        <v>35</v>
      </c>
      <c r="C352" s="32" t="s">
        <v>127</v>
      </c>
      <c r="D352" s="46" t="s">
        <v>143</v>
      </c>
      <c r="E352" s="35">
        <v>38908</v>
      </c>
      <c r="F352" s="34" t="s">
        <v>37</v>
      </c>
      <c r="G352" s="37">
        <v>6500</v>
      </c>
      <c r="H352" s="34" t="s">
        <v>56</v>
      </c>
      <c r="I352" s="38">
        <v>3.5</v>
      </c>
      <c r="J352" s="36" t="s">
        <v>39</v>
      </c>
      <c r="K352" s="38">
        <v>5</v>
      </c>
      <c r="L352" s="40">
        <v>4500000</v>
      </c>
      <c r="M352" s="40"/>
      <c r="N352" s="40"/>
      <c r="O352" s="40"/>
      <c r="P352" s="40"/>
    </row>
    <row r="353" spans="1:16" s="32" customFormat="1" ht="10.5">
      <c r="A353" s="32">
        <v>90749000</v>
      </c>
      <c r="B353" s="33" t="s">
        <v>35</v>
      </c>
      <c r="C353" s="32" t="s">
        <v>300</v>
      </c>
      <c r="D353" s="46">
        <v>468</v>
      </c>
      <c r="E353" s="35">
        <v>38905</v>
      </c>
      <c r="F353" s="34" t="s">
        <v>37</v>
      </c>
      <c r="G353" s="37">
        <v>6500</v>
      </c>
      <c r="H353" s="34"/>
      <c r="I353" s="38"/>
      <c r="J353" s="36" t="s">
        <v>228</v>
      </c>
      <c r="K353" s="38">
        <v>30</v>
      </c>
      <c r="L353" s="40"/>
      <c r="M353" s="40"/>
      <c r="N353" s="40"/>
      <c r="O353" s="40"/>
      <c r="P353" s="40"/>
    </row>
    <row r="354" spans="1:16" s="32" customFormat="1" ht="10.5">
      <c r="A354" s="32">
        <v>90749000</v>
      </c>
      <c r="B354" s="33" t="s">
        <v>35</v>
      </c>
      <c r="C354" s="32" t="s">
        <v>230</v>
      </c>
      <c r="D354" s="46" t="s">
        <v>143</v>
      </c>
      <c r="E354" s="35">
        <v>38908</v>
      </c>
      <c r="F354" s="34" t="s">
        <v>37</v>
      </c>
      <c r="G354" s="37">
        <v>6500</v>
      </c>
      <c r="H354" s="34" t="s">
        <v>51</v>
      </c>
      <c r="I354" s="38">
        <v>4.25</v>
      </c>
      <c r="J354" s="36" t="s">
        <v>39</v>
      </c>
      <c r="K354" s="38">
        <v>21</v>
      </c>
      <c r="L354" s="40">
        <v>4000000</v>
      </c>
      <c r="M354" s="40">
        <v>4000000</v>
      </c>
      <c r="N354" s="40">
        <v>88415920</v>
      </c>
      <c r="O354" s="40">
        <v>1084591</v>
      </c>
      <c r="P354" s="40">
        <v>89500511</v>
      </c>
    </row>
    <row r="355" spans="1:16" s="32" customFormat="1" ht="10.5">
      <c r="A355" s="32">
        <v>90042000</v>
      </c>
      <c r="B355" s="33" t="s">
        <v>83</v>
      </c>
      <c r="C355" s="32" t="s">
        <v>301</v>
      </c>
      <c r="D355" s="46">
        <v>469</v>
      </c>
      <c r="E355" s="35">
        <v>38929</v>
      </c>
      <c r="F355" s="34" t="s">
        <v>37</v>
      </c>
      <c r="G355" s="37">
        <v>5000</v>
      </c>
      <c r="H355" s="34"/>
      <c r="I355" s="38"/>
      <c r="J355" s="36" t="s">
        <v>81</v>
      </c>
      <c r="K355" s="38">
        <v>25</v>
      </c>
      <c r="L355" s="40"/>
      <c r="M355" s="40"/>
      <c r="N355" s="40"/>
      <c r="O355" s="40"/>
      <c r="P355" s="40"/>
    </row>
    <row r="356" spans="1:16" s="32" customFormat="1" ht="10.5">
      <c r="A356" s="32">
        <v>90042000</v>
      </c>
      <c r="B356" s="33" t="s">
        <v>83</v>
      </c>
      <c r="C356" s="32" t="s">
        <v>302</v>
      </c>
      <c r="D356" s="46" t="s">
        <v>143</v>
      </c>
      <c r="E356" s="35">
        <v>38951</v>
      </c>
      <c r="F356" s="34" t="s">
        <v>37</v>
      </c>
      <c r="G356" s="37">
        <v>3500</v>
      </c>
      <c r="H356" s="34" t="s">
        <v>63</v>
      </c>
      <c r="I356" s="38">
        <v>4.0999999999999996</v>
      </c>
      <c r="J356" s="36" t="s">
        <v>81</v>
      </c>
      <c r="K356" s="38">
        <v>23</v>
      </c>
      <c r="L356" s="40">
        <v>3500000</v>
      </c>
      <c r="M356" s="40">
        <v>3500000</v>
      </c>
      <c r="N356" s="40">
        <v>77363930</v>
      </c>
      <c r="O356" s="40">
        <v>526217</v>
      </c>
      <c r="P356" s="40">
        <v>77890147</v>
      </c>
    </row>
    <row r="357" spans="1:16" s="32" customFormat="1" ht="10.5">
      <c r="A357" s="32">
        <v>90042000</v>
      </c>
      <c r="B357" s="33" t="s">
        <v>83</v>
      </c>
      <c r="C357" s="32" t="s">
        <v>302</v>
      </c>
      <c r="D357" s="46" t="s">
        <v>152</v>
      </c>
      <c r="E357" s="35">
        <v>39030</v>
      </c>
      <c r="F357" s="34" t="s">
        <v>37</v>
      </c>
      <c r="G357" s="37">
        <v>1500</v>
      </c>
      <c r="H357" s="34" t="s">
        <v>51</v>
      </c>
      <c r="I357" s="38">
        <v>3.7</v>
      </c>
      <c r="J357" s="36" t="s">
        <v>81</v>
      </c>
      <c r="K357" s="38">
        <v>21</v>
      </c>
      <c r="L357" s="40">
        <v>1500000</v>
      </c>
      <c r="M357" s="40">
        <v>1500000</v>
      </c>
      <c r="N357" s="40">
        <v>33155970</v>
      </c>
      <c r="O357" s="40">
        <v>561568</v>
      </c>
      <c r="P357" s="40">
        <v>33717538</v>
      </c>
    </row>
    <row r="358" spans="1:16" s="32" customFormat="1" ht="10.5">
      <c r="A358" s="32">
        <v>90042000</v>
      </c>
      <c r="B358" s="33" t="s">
        <v>83</v>
      </c>
      <c r="C358" s="32" t="s">
        <v>301</v>
      </c>
      <c r="D358" s="46">
        <v>470</v>
      </c>
      <c r="E358" s="35">
        <v>38929</v>
      </c>
      <c r="F358" s="34" t="s">
        <v>37</v>
      </c>
      <c r="G358" s="37">
        <v>4000</v>
      </c>
      <c r="H358" s="34"/>
      <c r="I358" s="38"/>
      <c r="J358" s="36" t="s">
        <v>81</v>
      </c>
      <c r="K358" s="38">
        <v>10</v>
      </c>
      <c r="L358" s="40"/>
      <c r="M358" s="40"/>
      <c r="N358" s="40"/>
      <c r="O358" s="40"/>
      <c r="P358" s="40"/>
    </row>
    <row r="359" spans="1:16" s="32" customFormat="1" ht="10.5">
      <c r="A359" s="32">
        <v>90042000</v>
      </c>
      <c r="B359" s="33" t="s">
        <v>83</v>
      </c>
      <c r="C359" s="32" t="s">
        <v>302</v>
      </c>
      <c r="D359" s="46" t="s">
        <v>143</v>
      </c>
      <c r="E359" s="35">
        <v>39030</v>
      </c>
      <c r="F359" s="34" t="s">
        <v>37</v>
      </c>
      <c r="G359" s="37">
        <v>2600</v>
      </c>
      <c r="H359" s="34" t="s">
        <v>56</v>
      </c>
      <c r="I359" s="38">
        <v>3.4</v>
      </c>
      <c r="J359" s="36" t="s">
        <v>81</v>
      </c>
      <c r="K359" s="38">
        <v>5</v>
      </c>
      <c r="L359" s="40">
        <v>1100000</v>
      </c>
      <c r="M359" s="40">
        <v>1100000</v>
      </c>
      <c r="N359" s="40">
        <v>24314378</v>
      </c>
      <c r="O359" s="40">
        <v>378704</v>
      </c>
      <c r="P359" s="40">
        <v>24693082</v>
      </c>
    </row>
    <row r="360" spans="1:16" s="32" customFormat="1" ht="10.5">
      <c r="A360" s="32">
        <v>90042000</v>
      </c>
      <c r="B360" s="33" t="s">
        <v>83</v>
      </c>
      <c r="C360" s="32" t="s">
        <v>302</v>
      </c>
      <c r="D360" s="46" t="s">
        <v>152</v>
      </c>
      <c r="E360" s="35">
        <v>39378</v>
      </c>
      <c r="F360" s="34" t="s">
        <v>37</v>
      </c>
      <c r="G360" s="37">
        <v>2900</v>
      </c>
      <c r="H360" s="34" t="s">
        <v>53</v>
      </c>
      <c r="I360" s="38">
        <v>3.5</v>
      </c>
      <c r="J360" s="36" t="s">
        <v>81</v>
      </c>
      <c r="K360" s="38">
        <v>8</v>
      </c>
      <c r="L360" s="40">
        <v>2900000</v>
      </c>
      <c r="M360" s="40">
        <v>1933333</v>
      </c>
      <c r="N360" s="40">
        <v>42734354</v>
      </c>
      <c r="O360" s="40">
        <v>48607</v>
      </c>
      <c r="P360" s="40">
        <v>42782961</v>
      </c>
    </row>
    <row r="361" spans="1:16" s="32" customFormat="1" ht="10.5">
      <c r="A361" s="32">
        <v>59123340</v>
      </c>
      <c r="B361" s="33" t="s">
        <v>106</v>
      </c>
      <c r="C361" s="32" t="s">
        <v>303</v>
      </c>
      <c r="D361" s="46">
        <v>474</v>
      </c>
      <c r="E361" s="35">
        <v>38986</v>
      </c>
      <c r="F361" s="34" t="s">
        <v>37</v>
      </c>
      <c r="G361" s="37">
        <v>30000</v>
      </c>
      <c r="H361" s="34"/>
      <c r="I361" s="38"/>
      <c r="J361" s="36" t="s">
        <v>287</v>
      </c>
      <c r="K361" s="38">
        <v>30</v>
      </c>
      <c r="L361" s="40"/>
      <c r="M361" s="40"/>
      <c r="N361" s="40"/>
      <c r="O361" s="40"/>
      <c r="P361" s="40"/>
    </row>
    <row r="362" spans="1:16" s="32" customFormat="1" ht="10.5">
      <c r="A362" s="32">
        <v>59123340</v>
      </c>
      <c r="B362" s="33" t="s">
        <v>106</v>
      </c>
      <c r="C362" s="32" t="s">
        <v>304</v>
      </c>
      <c r="D362" s="46" t="s">
        <v>143</v>
      </c>
      <c r="E362" s="35">
        <v>39916</v>
      </c>
      <c r="F362" s="34" t="s">
        <v>37</v>
      </c>
      <c r="G362" s="37">
        <v>4000</v>
      </c>
      <c r="H362" s="34" t="s">
        <v>46</v>
      </c>
      <c r="I362" s="38">
        <v>3</v>
      </c>
      <c r="J362" s="36" t="s">
        <v>305</v>
      </c>
      <c r="K362" s="38">
        <v>5</v>
      </c>
      <c r="L362" s="40">
        <v>4000000</v>
      </c>
      <c r="M362" s="40">
        <v>4000000</v>
      </c>
      <c r="N362" s="40">
        <v>88415920</v>
      </c>
      <c r="O362" s="40">
        <v>0</v>
      </c>
      <c r="P362" s="40">
        <v>88415920</v>
      </c>
    </row>
    <row r="363" spans="1:16" s="32" customFormat="1" ht="10.5">
      <c r="A363" s="32">
        <v>59123340</v>
      </c>
      <c r="B363" s="33" t="s">
        <v>106</v>
      </c>
      <c r="C363" s="32" t="s">
        <v>966</v>
      </c>
      <c r="D363" s="46" t="s">
        <v>152</v>
      </c>
      <c r="E363" s="35">
        <v>39916</v>
      </c>
      <c r="F363" s="34" t="s">
        <v>171</v>
      </c>
      <c r="G363" s="37">
        <v>83000000</v>
      </c>
      <c r="H363" s="34" t="s">
        <v>90</v>
      </c>
      <c r="I363" s="38">
        <v>5.5</v>
      </c>
      <c r="J363" s="36" t="s">
        <v>305</v>
      </c>
      <c r="K363" s="38">
        <v>5</v>
      </c>
      <c r="L363" s="40"/>
      <c r="M363" s="40"/>
      <c r="N363" s="40"/>
      <c r="O363" s="40"/>
      <c r="P363" s="40"/>
    </row>
    <row r="364" spans="1:16" s="32" customFormat="1" ht="10.5">
      <c r="A364" s="32">
        <v>59123340</v>
      </c>
      <c r="B364" s="33">
        <v>8</v>
      </c>
      <c r="C364" s="32" t="s">
        <v>306</v>
      </c>
      <c r="D364" s="46" t="s">
        <v>162</v>
      </c>
      <c r="E364" s="35">
        <v>40323</v>
      </c>
      <c r="F364" s="34" t="s">
        <v>37</v>
      </c>
      <c r="G364" s="37">
        <v>8000</v>
      </c>
      <c r="H364" s="34" t="s">
        <v>92</v>
      </c>
      <c r="I364" s="38">
        <v>3</v>
      </c>
      <c r="J364" s="36" t="s">
        <v>39</v>
      </c>
      <c r="K364" s="38">
        <v>7</v>
      </c>
      <c r="L364" s="40"/>
      <c r="M364" s="40"/>
      <c r="N364" s="40"/>
      <c r="O364" s="40"/>
      <c r="P364" s="40"/>
    </row>
    <row r="365" spans="1:16" s="32" customFormat="1" ht="10.5">
      <c r="A365" s="32">
        <v>59123340</v>
      </c>
      <c r="B365" s="33">
        <v>8</v>
      </c>
      <c r="C365" s="32" t="s">
        <v>307</v>
      </c>
      <c r="D365" s="46" t="s">
        <v>163</v>
      </c>
      <c r="E365" s="35">
        <v>40323</v>
      </c>
      <c r="F365" s="34" t="s">
        <v>37</v>
      </c>
      <c r="G365" s="37">
        <v>8000</v>
      </c>
      <c r="H365" s="34" t="s">
        <v>63</v>
      </c>
      <c r="I365" s="38">
        <v>4</v>
      </c>
      <c r="J365" s="36" t="s">
        <v>39</v>
      </c>
      <c r="K365" s="38">
        <v>25</v>
      </c>
      <c r="L365" s="40">
        <v>5000000</v>
      </c>
      <c r="M365" s="40">
        <v>5000000</v>
      </c>
      <c r="N365" s="40">
        <v>110519900</v>
      </c>
      <c r="O365" s="40">
        <v>1906657</v>
      </c>
      <c r="P365" s="40">
        <v>112426557</v>
      </c>
    </row>
    <row r="366" spans="1:16" s="32" customFormat="1" ht="10.5">
      <c r="A366" s="32">
        <v>96591040</v>
      </c>
      <c r="B366" s="33" t="s">
        <v>35</v>
      </c>
      <c r="C366" s="32" t="s">
        <v>164</v>
      </c>
      <c r="D366" s="46">
        <v>475</v>
      </c>
      <c r="E366" s="35">
        <v>38993</v>
      </c>
      <c r="F366" s="34" t="s">
        <v>37</v>
      </c>
      <c r="G366" s="37">
        <v>2000</v>
      </c>
      <c r="H366" s="34"/>
      <c r="I366" s="38"/>
      <c r="J366" s="36" t="s">
        <v>81</v>
      </c>
      <c r="K366" s="38">
        <v>30</v>
      </c>
      <c r="L366" s="40"/>
      <c r="M366" s="40"/>
      <c r="N366" s="40"/>
      <c r="O366" s="40"/>
      <c r="P366" s="40"/>
    </row>
    <row r="367" spans="1:16" s="32" customFormat="1" ht="10.5">
      <c r="A367" s="32">
        <v>96591040</v>
      </c>
      <c r="B367" s="33" t="s">
        <v>35</v>
      </c>
      <c r="C367" s="32" t="s">
        <v>308</v>
      </c>
      <c r="D367" s="46" t="s">
        <v>143</v>
      </c>
      <c r="E367" s="35">
        <v>38993</v>
      </c>
      <c r="F367" s="34" t="s">
        <v>37</v>
      </c>
      <c r="G367" s="37">
        <v>2000</v>
      </c>
      <c r="H367" s="34" t="s">
        <v>90</v>
      </c>
      <c r="I367" s="38">
        <v>3.9</v>
      </c>
      <c r="J367" s="36" t="s">
        <v>81</v>
      </c>
      <c r="K367" s="38">
        <v>21</v>
      </c>
      <c r="L367" s="40">
        <v>1200000</v>
      </c>
      <c r="M367" s="40">
        <v>960000</v>
      </c>
      <c r="N367" s="40">
        <v>21219821</v>
      </c>
      <c r="O367" s="40">
        <v>24414</v>
      </c>
      <c r="P367" s="40">
        <v>21244235</v>
      </c>
    </row>
    <row r="368" spans="1:16" s="32" customFormat="1" ht="10.5">
      <c r="A368" s="32">
        <v>96591040</v>
      </c>
      <c r="B368" s="33" t="s">
        <v>35</v>
      </c>
      <c r="C368" s="32" t="s">
        <v>164</v>
      </c>
      <c r="D368" s="46">
        <v>476</v>
      </c>
      <c r="E368" s="35">
        <v>38993</v>
      </c>
      <c r="F368" s="34" t="s">
        <v>37</v>
      </c>
      <c r="G368" s="37">
        <v>2000</v>
      </c>
      <c r="H368" s="34"/>
      <c r="I368" s="38"/>
      <c r="J368" s="36" t="s">
        <v>81</v>
      </c>
      <c r="K368" s="38">
        <v>10</v>
      </c>
      <c r="L368" s="40"/>
      <c r="M368" s="40"/>
      <c r="N368" s="40"/>
      <c r="O368" s="40"/>
      <c r="P368" s="40"/>
    </row>
    <row r="369" spans="1:16" s="32" customFormat="1" ht="10.5">
      <c r="A369" s="32">
        <v>96591040</v>
      </c>
      <c r="B369" s="33" t="s">
        <v>35</v>
      </c>
      <c r="C369" s="32" t="s">
        <v>109</v>
      </c>
      <c r="D369" s="46" t="s">
        <v>143</v>
      </c>
      <c r="E369" s="35">
        <v>38993</v>
      </c>
      <c r="F369" s="34" t="s">
        <v>37</v>
      </c>
      <c r="G369" s="37">
        <v>2000</v>
      </c>
      <c r="H369" s="34" t="s">
        <v>46</v>
      </c>
      <c r="I369" s="38">
        <v>3.7</v>
      </c>
      <c r="J369" s="36" t="s">
        <v>81</v>
      </c>
      <c r="K369" s="38">
        <v>10</v>
      </c>
      <c r="L369" s="40">
        <v>800000</v>
      </c>
      <c r="M369" s="40"/>
      <c r="N369" s="40"/>
      <c r="O369" s="40"/>
      <c r="P369" s="40"/>
    </row>
    <row r="370" spans="1:16" s="32" customFormat="1" ht="10.5">
      <c r="A370" s="32">
        <v>96579330</v>
      </c>
      <c r="B370" s="33" t="s">
        <v>83</v>
      </c>
      <c r="C370" s="32" t="s">
        <v>145</v>
      </c>
      <c r="D370" s="46">
        <v>477</v>
      </c>
      <c r="E370" s="35">
        <v>38996</v>
      </c>
      <c r="F370" s="34" t="s">
        <v>37</v>
      </c>
      <c r="G370" s="37">
        <v>4500</v>
      </c>
      <c r="H370" s="34"/>
      <c r="I370" s="38"/>
      <c r="J370" s="36" t="s">
        <v>68</v>
      </c>
      <c r="K370" s="38">
        <v>25</v>
      </c>
      <c r="L370" s="40"/>
      <c r="M370" s="40"/>
      <c r="N370" s="40"/>
      <c r="O370" s="40"/>
      <c r="P370" s="40"/>
    </row>
    <row r="371" spans="1:16" s="32" customFormat="1" ht="10.5">
      <c r="A371" s="32">
        <v>96579330</v>
      </c>
      <c r="B371" s="33" t="s">
        <v>83</v>
      </c>
      <c r="C371" s="32" t="s">
        <v>309</v>
      </c>
      <c r="D371" s="46" t="s">
        <v>143</v>
      </c>
      <c r="E371" s="35">
        <v>39023</v>
      </c>
      <c r="F371" s="34" t="s">
        <v>37</v>
      </c>
      <c r="G371" s="37">
        <v>2200</v>
      </c>
      <c r="H371" s="34" t="s">
        <v>92</v>
      </c>
      <c r="I371" s="38">
        <v>3.6</v>
      </c>
      <c r="J371" s="36" t="s">
        <v>68</v>
      </c>
      <c r="K371" s="38">
        <v>5</v>
      </c>
      <c r="L371" s="40"/>
      <c r="M371" s="40"/>
      <c r="N371" s="40"/>
      <c r="O371" s="40"/>
      <c r="P371" s="40"/>
    </row>
    <row r="372" spans="1:16" s="32" customFormat="1" ht="10.5">
      <c r="A372" s="32">
        <v>96579330</v>
      </c>
      <c r="B372" s="33" t="s">
        <v>83</v>
      </c>
      <c r="C372" s="32" t="s">
        <v>310</v>
      </c>
      <c r="D372" s="46" t="s">
        <v>152</v>
      </c>
      <c r="E372" s="35">
        <v>39659</v>
      </c>
      <c r="F372" s="34" t="s">
        <v>37</v>
      </c>
      <c r="G372" s="37">
        <v>2200</v>
      </c>
      <c r="H372" s="34" t="s">
        <v>56</v>
      </c>
      <c r="I372" s="38">
        <v>4.5999999999999996</v>
      </c>
      <c r="J372" s="36" t="s">
        <v>68</v>
      </c>
      <c r="K372" s="38">
        <v>23</v>
      </c>
      <c r="L372" s="40">
        <v>2200000</v>
      </c>
      <c r="M372" s="40">
        <v>2200000</v>
      </c>
      <c r="N372" s="40">
        <v>48628756</v>
      </c>
      <c r="O372" s="40">
        <v>552943</v>
      </c>
      <c r="P372" s="40">
        <v>49181699</v>
      </c>
    </row>
    <row r="373" spans="1:16" s="32" customFormat="1" ht="10.5">
      <c r="A373" s="32">
        <v>96579330</v>
      </c>
      <c r="B373" s="33" t="s">
        <v>83</v>
      </c>
      <c r="C373" s="32" t="s">
        <v>145</v>
      </c>
      <c r="D373" s="46">
        <v>478</v>
      </c>
      <c r="E373" s="35">
        <v>38996</v>
      </c>
      <c r="F373" s="34" t="s">
        <v>37</v>
      </c>
      <c r="G373" s="37">
        <v>5000</v>
      </c>
      <c r="H373" s="34"/>
      <c r="I373" s="38"/>
      <c r="J373" s="36" t="s">
        <v>81</v>
      </c>
      <c r="K373" s="38">
        <v>25</v>
      </c>
      <c r="L373" s="40"/>
      <c r="M373" s="40"/>
      <c r="N373" s="40"/>
      <c r="O373" s="40"/>
      <c r="P373" s="40"/>
    </row>
    <row r="374" spans="1:16" s="32" customFormat="1" ht="10.5">
      <c r="A374" s="32">
        <v>96579330</v>
      </c>
      <c r="B374" s="33" t="s">
        <v>83</v>
      </c>
      <c r="C374" s="32" t="s">
        <v>311</v>
      </c>
      <c r="D374" s="46" t="s">
        <v>143</v>
      </c>
      <c r="E374" s="35">
        <v>39023</v>
      </c>
      <c r="F374" s="34" t="s">
        <v>37</v>
      </c>
      <c r="G374" s="37">
        <v>5000</v>
      </c>
      <c r="H374" s="34" t="s">
        <v>63</v>
      </c>
      <c r="I374" s="38">
        <v>3.8</v>
      </c>
      <c r="J374" s="36" t="s">
        <v>81</v>
      </c>
      <c r="K374" s="38">
        <v>13</v>
      </c>
      <c r="L374" s="40">
        <v>5000000</v>
      </c>
      <c r="M374" s="40">
        <v>5000000</v>
      </c>
      <c r="N374" s="40">
        <v>110519900</v>
      </c>
      <c r="O374" s="40">
        <v>1906941</v>
      </c>
      <c r="P374" s="40">
        <v>112426841</v>
      </c>
    </row>
    <row r="375" spans="1:16" s="32" customFormat="1" ht="10.5">
      <c r="A375" s="32">
        <v>96843170</v>
      </c>
      <c r="B375" s="33" t="s">
        <v>96</v>
      </c>
      <c r="C375" s="32" t="s">
        <v>312</v>
      </c>
      <c r="D375" s="46">
        <v>479</v>
      </c>
      <c r="E375" s="35">
        <v>39001</v>
      </c>
      <c r="F375" s="34" t="s">
        <v>37</v>
      </c>
      <c r="G375" s="37">
        <v>3800</v>
      </c>
      <c r="H375" s="34"/>
      <c r="I375" s="38"/>
      <c r="J375" s="36" t="s">
        <v>81</v>
      </c>
      <c r="K375" s="38">
        <v>20</v>
      </c>
      <c r="L375" s="40"/>
      <c r="M375" s="40"/>
      <c r="N375" s="40"/>
      <c r="O375" s="40"/>
      <c r="P375" s="40"/>
    </row>
    <row r="376" spans="1:16" s="32" customFormat="1" ht="10.5">
      <c r="A376" s="32">
        <v>96843170</v>
      </c>
      <c r="B376" s="33" t="s">
        <v>96</v>
      </c>
      <c r="C376" s="32" t="s">
        <v>313</v>
      </c>
      <c r="D376" s="46" t="s">
        <v>143</v>
      </c>
      <c r="E376" s="35">
        <v>39028</v>
      </c>
      <c r="F376" s="34" t="s">
        <v>37</v>
      </c>
      <c r="G376" s="37">
        <v>1500</v>
      </c>
      <c r="H376" s="34" t="s">
        <v>136</v>
      </c>
      <c r="I376" s="38">
        <v>3.4</v>
      </c>
      <c r="J376" s="36" t="s">
        <v>81</v>
      </c>
      <c r="K376" s="38">
        <v>18</v>
      </c>
      <c r="L376" s="40">
        <v>1500000</v>
      </c>
      <c r="M376" s="40">
        <v>1772939.7</v>
      </c>
      <c r="N376" s="40">
        <v>39189024</v>
      </c>
      <c r="O376" s="40">
        <v>166976</v>
      </c>
      <c r="P376" s="40">
        <v>39356000</v>
      </c>
    </row>
    <row r="377" spans="1:16" s="32" customFormat="1" ht="10.5">
      <c r="A377" s="32">
        <v>96843170</v>
      </c>
      <c r="B377" s="33" t="s">
        <v>96</v>
      </c>
      <c r="C377" s="32" t="s">
        <v>313</v>
      </c>
      <c r="D377" s="46" t="s">
        <v>143</v>
      </c>
      <c r="E377" s="35">
        <v>39028</v>
      </c>
      <c r="F377" s="34" t="s">
        <v>37</v>
      </c>
      <c r="G377" s="37">
        <v>0.5</v>
      </c>
      <c r="H377" s="34" t="s">
        <v>137</v>
      </c>
      <c r="I377" s="38">
        <v>3.4</v>
      </c>
      <c r="J377" s="36" t="s">
        <v>81</v>
      </c>
      <c r="K377" s="38">
        <v>18</v>
      </c>
      <c r="L377" s="40">
        <v>500</v>
      </c>
      <c r="M377" s="40">
        <v>590.98</v>
      </c>
      <c r="N377" s="40">
        <v>13063</v>
      </c>
      <c r="O377" s="40">
        <v>56</v>
      </c>
      <c r="P377" s="40">
        <v>13119</v>
      </c>
    </row>
    <row r="378" spans="1:16" s="32" customFormat="1" ht="10.5">
      <c r="A378" s="32">
        <v>76555400</v>
      </c>
      <c r="B378" s="33" t="s">
        <v>190</v>
      </c>
      <c r="C378" s="32" t="s">
        <v>314</v>
      </c>
      <c r="D378" s="46">
        <v>480</v>
      </c>
      <c r="E378" s="35">
        <v>39030</v>
      </c>
      <c r="F378" s="34" t="s">
        <v>37</v>
      </c>
      <c r="G378" s="37">
        <v>19500</v>
      </c>
      <c r="H378" s="34"/>
      <c r="I378" s="38"/>
      <c r="J378" s="36" t="s">
        <v>68</v>
      </c>
      <c r="K378" s="38">
        <v>10</v>
      </c>
      <c r="L378" s="40"/>
      <c r="M378" s="40"/>
      <c r="N378" s="40"/>
      <c r="O378" s="40"/>
      <c r="P378" s="40"/>
    </row>
    <row r="379" spans="1:16" s="32" customFormat="1" ht="10.5">
      <c r="A379" s="32">
        <v>76555400</v>
      </c>
      <c r="B379" s="33" t="s">
        <v>190</v>
      </c>
      <c r="C379" s="32" t="s">
        <v>315</v>
      </c>
      <c r="D379" s="46" t="s">
        <v>143</v>
      </c>
      <c r="E379" s="35">
        <v>39113</v>
      </c>
      <c r="F379" s="34" t="s">
        <v>37</v>
      </c>
      <c r="G379" s="37">
        <v>6000</v>
      </c>
      <c r="H379" s="34" t="s">
        <v>92</v>
      </c>
      <c r="I379" s="38">
        <v>3.5</v>
      </c>
      <c r="J379" s="36" t="s">
        <v>68</v>
      </c>
      <c r="K379" s="38">
        <v>9.5</v>
      </c>
      <c r="L379" s="40">
        <v>6000000</v>
      </c>
      <c r="M379" s="40">
        <v>6000000</v>
      </c>
      <c r="N379" s="40">
        <v>132623880</v>
      </c>
      <c r="O379" s="40">
        <v>762593</v>
      </c>
      <c r="P379" s="40">
        <v>133386473</v>
      </c>
    </row>
    <row r="380" spans="1:16" s="32" customFormat="1" ht="10.5">
      <c r="A380" s="32">
        <v>76555400</v>
      </c>
      <c r="B380" s="33" t="s">
        <v>190</v>
      </c>
      <c r="C380" s="32" t="s">
        <v>314</v>
      </c>
      <c r="D380" s="46">
        <v>481</v>
      </c>
      <c r="E380" s="35">
        <v>39030</v>
      </c>
      <c r="F380" s="34" t="s">
        <v>37</v>
      </c>
      <c r="G380" s="37">
        <v>19500</v>
      </c>
      <c r="H380" s="34"/>
      <c r="I380" s="38"/>
      <c r="J380" s="36" t="s">
        <v>68</v>
      </c>
      <c r="K380" s="38">
        <v>25</v>
      </c>
      <c r="L380" s="40"/>
      <c r="M380" s="40"/>
      <c r="N380" s="40"/>
      <c r="O380" s="40"/>
      <c r="P380" s="40"/>
    </row>
    <row r="381" spans="1:16" s="32" customFormat="1" ht="10.5">
      <c r="A381" s="32">
        <v>76555400</v>
      </c>
      <c r="B381" s="33" t="s">
        <v>190</v>
      </c>
      <c r="C381" s="32" t="s">
        <v>315</v>
      </c>
      <c r="D381" s="46" t="s">
        <v>143</v>
      </c>
      <c r="E381" s="35">
        <v>39044</v>
      </c>
      <c r="F381" s="34" t="s">
        <v>37</v>
      </c>
      <c r="G381" s="37">
        <v>13500</v>
      </c>
      <c r="H381" s="34" t="s">
        <v>63</v>
      </c>
      <c r="I381" s="38">
        <v>4.25</v>
      </c>
      <c r="J381" s="36" t="s">
        <v>68</v>
      </c>
      <c r="K381" s="38">
        <v>21</v>
      </c>
      <c r="L381" s="40">
        <v>13500000</v>
      </c>
      <c r="M381" s="40">
        <v>13500000</v>
      </c>
      <c r="N381" s="40">
        <v>298403730</v>
      </c>
      <c r="O381" s="40">
        <v>4706327</v>
      </c>
      <c r="P381" s="40">
        <v>303110057</v>
      </c>
    </row>
    <row r="382" spans="1:16" s="32" customFormat="1" ht="10.5">
      <c r="A382" s="32">
        <v>96563620</v>
      </c>
      <c r="B382" s="33" t="s">
        <v>75</v>
      </c>
      <c r="C382" s="32" t="s">
        <v>316</v>
      </c>
      <c r="D382" s="46">
        <v>482</v>
      </c>
      <c r="E382" s="35">
        <v>39038</v>
      </c>
      <c r="F382" s="34" t="s">
        <v>37</v>
      </c>
      <c r="G382" s="37">
        <v>3000</v>
      </c>
      <c r="H382" s="34"/>
      <c r="I382" s="38"/>
      <c r="J382" s="36" t="s">
        <v>39</v>
      </c>
      <c r="K382" s="38">
        <v>10</v>
      </c>
      <c r="L382" s="40"/>
      <c r="M382" s="40"/>
      <c r="N382" s="40"/>
      <c r="O382" s="40"/>
      <c r="P382" s="40"/>
    </row>
    <row r="383" spans="1:16" s="32" customFormat="1" ht="10.5">
      <c r="A383" s="32">
        <v>96563620</v>
      </c>
      <c r="B383" s="33" t="s">
        <v>75</v>
      </c>
      <c r="C383" s="32" t="s">
        <v>316</v>
      </c>
      <c r="D383" s="46">
        <v>483</v>
      </c>
      <c r="E383" s="35">
        <v>39038</v>
      </c>
      <c r="F383" s="34" t="s">
        <v>37</v>
      </c>
      <c r="G383" s="37">
        <v>3000</v>
      </c>
      <c r="H383" s="34"/>
      <c r="I383" s="38"/>
      <c r="J383" s="36" t="s">
        <v>39</v>
      </c>
      <c r="K383" s="38">
        <v>25</v>
      </c>
      <c r="L383" s="40"/>
      <c r="M383" s="40"/>
      <c r="N383" s="40"/>
      <c r="O383" s="40"/>
      <c r="P383" s="40"/>
    </row>
    <row r="384" spans="1:16" s="32" customFormat="1" ht="10.5">
      <c r="A384" s="32">
        <v>96563620</v>
      </c>
      <c r="B384" s="33" t="s">
        <v>75</v>
      </c>
      <c r="C384" s="32" t="s">
        <v>317</v>
      </c>
      <c r="D384" s="46">
        <v>484</v>
      </c>
      <c r="E384" s="35">
        <v>39038</v>
      </c>
      <c r="F384" s="34" t="s">
        <v>37</v>
      </c>
      <c r="G384" s="37">
        <v>3000</v>
      </c>
      <c r="H384" s="34"/>
      <c r="I384" s="38"/>
      <c r="J384" s="36" t="s">
        <v>39</v>
      </c>
      <c r="K384" s="38">
        <v>10</v>
      </c>
      <c r="L384" s="40"/>
      <c r="M384" s="40"/>
      <c r="N384" s="40"/>
      <c r="O384" s="40"/>
      <c r="P384" s="40"/>
    </row>
    <row r="385" spans="1:16" s="32" customFormat="1" ht="10.5">
      <c r="A385" s="32">
        <v>96563620</v>
      </c>
      <c r="B385" s="33" t="s">
        <v>75</v>
      </c>
      <c r="C385" s="32" t="s">
        <v>318</v>
      </c>
      <c r="D385" s="46" t="s">
        <v>143</v>
      </c>
      <c r="E385" s="35">
        <v>39048</v>
      </c>
      <c r="F385" s="34" t="s">
        <v>37</v>
      </c>
      <c r="G385" s="37">
        <v>3000</v>
      </c>
      <c r="H385" s="34" t="s">
        <v>46</v>
      </c>
      <c r="I385" s="38">
        <v>3</v>
      </c>
      <c r="J385" s="36" t="s">
        <v>39</v>
      </c>
      <c r="K385" s="38">
        <v>10</v>
      </c>
      <c r="L385" s="40">
        <v>3000000</v>
      </c>
      <c r="M385" s="40">
        <v>3000000</v>
      </c>
      <c r="N385" s="40">
        <v>66311940</v>
      </c>
      <c r="O385" s="40">
        <v>168496</v>
      </c>
      <c r="P385" s="40">
        <v>66480436</v>
      </c>
    </row>
    <row r="386" spans="1:16" s="32" customFormat="1" ht="10.5">
      <c r="A386" s="32">
        <v>96563620</v>
      </c>
      <c r="B386" s="33" t="s">
        <v>75</v>
      </c>
      <c r="C386" s="32" t="s">
        <v>316</v>
      </c>
      <c r="D386" s="46">
        <v>485</v>
      </c>
      <c r="E386" s="35">
        <v>39038</v>
      </c>
      <c r="F386" s="34" t="s">
        <v>37</v>
      </c>
      <c r="G386" s="37">
        <v>3000</v>
      </c>
      <c r="H386" s="34"/>
      <c r="I386" s="38"/>
      <c r="J386" s="36" t="s">
        <v>39</v>
      </c>
      <c r="K386" s="38">
        <v>25</v>
      </c>
      <c r="L386" s="40"/>
      <c r="M386" s="40"/>
      <c r="N386" s="40"/>
      <c r="O386" s="40"/>
      <c r="P386" s="40"/>
    </row>
    <row r="387" spans="1:16" s="32" customFormat="1" ht="10.5">
      <c r="A387" s="32">
        <v>81826800</v>
      </c>
      <c r="B387" s="33" t="s">
        <v>35</v>
      </c>
      <c r="C387" s="32" t="s">
        <v>319</v>
      </c>
      <c r="D387" s="46">
        <v>488</v>
      </c>
      <c r="E387" s="35">
        <v>39058</v>
      </c>
      <c r="F387" s="34" t="s">
        <v>37</v>
      </c>
      <c r="G387" s="37">
        <v>3350</v>
      </c>
      <c r="H387" s="34"/>
      <c r="I387" s="38"/>
      <c r="J387" s="36" t="s">
        <v>320</v>
      </c>
      <c r="K387" s="38">
        <v>10</v>
      </c>
      <c r="L387" s="40"/>
      <c r="M387" s="40"/>
      <c r="N387" s="40"/>
      <c r="O387" s="40"/>
      <c r="P387" s="40"/>
    </row>
    <row r="388" spans="1:16" s="32" customFormat="1" ht="10.5">
      <c r="A388" s="32">
        <v>81826800</v>
      </c>
      <c r="B388" s="33" t="s">
        <v>35</v>
      </c>
      <c r="C388" s="32" t="s">
        <v>321</v>
      </c>
      <c r="D388" s="46" t="s">
        <v>143</v>
      </c>
      <c r="E388" s="35">
        <v>39085</v>
      </c>
      <c r="F388" s="34" t="s">
        <v>171</v>
      </c>
      <c r="G388" s="37">
        <v>60000000</v>
      </c>
      <c r="H388" s="34" t="s">
        <v>46</v>
      </c>
      <c r="I388" s="38">
        <v>6.6</v>
      </c>
      <c r="J388" s="36" t="s">
        <v>320</v>
      </c>
      <c r="K388" s="38">
        <v>5</v>
      </c>
      <c r="L388" s="40">
        <v>60000000000</v>
      </c>
      <c r="M388" s="40">
        <v>60000000000</v>
      </c>
      <c r="N388" s="40">
        <v>60000000</v>
      </c>
      <c r="O388" s="40">
        <v>1136555</v>
      </c>
      <c r="P388" s="40">
        <v>61136555</v>
      </c>
    </row>
    <row r="389" spans="1:16" s="32" customFormat="1" ht="10.5">
      <c r="A389" s="32">
        <v>96818910</v>
      </c>
      <c r="B389" s="33" t="s">
        <v>44</v>
      </c>
      <c r="C389" s="32" t="s">
        <v>141</v>
      </c>
      <c r="D389" s="46">
        <v>489</v>
      </c>
      <c r="E389" s="35">
        <v>39069</v>
      </c>
      <c r="F389" s="34" t="s">
        <v>37</v>
      </c>
      <c r="G389" s="37">
        <f>1199</f>
        <v>1199</v>
      </c>
      <c r="H389" s="34" t="s">
        <v>104</v>
      </c>
      <c r="I389" s="38">
        <v>3.4</v>
      </c>
      <c r="J389" s="36" t="s">
        <v>320</v>
      </c>
      <c r="K389" s="38">
        <v>18.5</v>
      </c>
      <c r="L389" s="40">
        <v>1199000</v>
      </c>
      <c r="M389" s="40">
        <v>1171501.17</v>
      </c>
      <c r="N389" s="40">
        <v>25894838</v>
      </c>
      <c r="O389" s="40">
        <v>256226</v>
      </c>
      <c r="P389" s="40">
        <v>26151064</v>
      </c>
    </row>
    <row r="390" spans="1:16" s="32" customFormat="1" ht="10.5">
      <c r="A390" s="32">
        <v>96818910</v>
      </c>
      <c r="B390" s="33" t="s">
        <v>44</v>
      </c>
      <c r="C390" s="32" t="s">
        <v>141</v>
      </c>
      <c r="D390" s="46">
        <v>489</v>
      </c>
      <c r="E390" s="35">
        <v>39069</v>
      </c>
      <c r="F390" s="34" t="s">
        <v>37</v>
      </c>
      <c r="G390" s="48">
        <v>0.2</v>
      </c>
      <c r="H390" s="34" t="s">
        <v>105</v>
      </c>
      <c r="I390" s="38">
        <v>3.4</v>
      </c>
      <c r="J390" s="36" t="s">
        <v>320</v>
      </c>
      <c r="K390" s="38">
        <v>18.5</v>
      </c>
      <c r="L390" s="40">
        <v>200</v>
      </c>
      <c r="M390" s="40">
        <v>195.41</v>
      </c>
      <c r="N390" s="40">
        <v>4319</v>
      </c>
      <c r="O390" s="40">
        <v>43</v>
      </c>
      <c r="P390" s="40">
        <v>4362</v>
      </c>
    </row>
    <row r="391" spans="1:16" s="32" customFormat="1" ht="10.5">
      <c r="A391" s="32">
        <v>96963440</v>
      </c>
      <c r="B391" s="33" t="s">
        <v>96</v>
      </c>
      <c r="C391" s="32" t="s">
        <v>322</v>
      </c>
      <c r="D391" s="46">
        <v>491</v>
      </c>
      <c r="E391" s="35">
        <v>39120</v>
      </c>
      <c r="F391" s="34" t="s">
        <v>37</v>
      </c>
      <c r="G391" s="37">
        <v>4500</v>
      </c>
      <c r="H391" s="34"/>
      <c r="I391" s="38"/>
      <c r="J391" s="36" t="s">
        <v>68</v>
      </c>
      <c r="K391" s="38">
        <v>24</v>
      </c>
      <c r="L391" s="40"/>
      <c r="M391" s="40"/>
      <c r="N391" s="40"/>
      <c r="O391" s="40"/>
      <c r="P391" s="40"/>
    </row>
    <row r="392" spans="1:16" s="32" customFormat="1" ht="10.5">
      <c r="A392" s="32">
        <v>96963440</v>
      </c>
      <c r="B392" s="33" t="s">
        <v>96</v>
      </c>
      <c r="C392" s="32" t="s">
        <v>323</v>
      </c>
      <c r="D392" s="46" t="s">
        <v>143</v>
      </c>
      <c r="E392" s="35">
        <v>39146</v>
      </c>
      <c r="F392" s="34" t="s">
        <v>37</v>
      </c>
      <c r="G392" s="37">
        <v>4500</v>
      </c>
      <c r="H392" s="34" t="s">
        <v>46</v>
      </c>
      <c r="I392" s="38">
        <v>4</v>
      </c>
      <c r="J392" s="36" t="s">
        <v>68</v>
      </c>
      <c r="K392" s="38">
        <v>21</v>
      </c>
      <c r="L392" s="40">
        <v>4150000</v>
      </c>
      <c r="M392" s="40">
        <v>4150000</v>
      </c>
      <c r="N392" s="40">
        <v>91731517</v>
      </c>
      <c r="O392" s="40">
        <v>399264</v>
      </c>
      <c r="P392" s="40">
        <v>92130781</v>
      </c>
    </row>
    <row r="393" spans="1:16" s="32" customFormat="1" ht="10.5">
      <c r="A393" s="32">
        <v>96439000</v>
      </c>
      <c r="B393" s="33" t="s">
        <v>168</v>
      </c>
      <c r="C393" s="32" t="s">
        <v>636</v>
      </c>
      <c r="D393" s="46">
        <v>492</v>
      </c>
      <c r="E393" s="35">
        <v>39132</v>
      </c>
      <c r="F393" s="34" t="s">
        <v>37</v>
      </c>
      <c r="G393" s="37">
        <v>6000</v>
      </c>
      <c r="H393" s="34"/>
      <c r="I393" s="38"/>
      <c r="J393" s="36" t="s">
        <v>81</v>
      </c>
      <c r="K393" s="38">
        <v>10</v>
      </c>
      <c r="L393" s="40"/>
      <c r="M393" s="40"/>
      <c r="N393" s="40"/>
      <c r="O393" s="40"/>
      <c r="P393" s="40"/>
    </row>
    <row r="394" spans="1:16" s="32" customFormat="1" ht="10.5">
      <c r="A394" s="32">
        <v>96439000</v>
      </c>
      <c r="B394" s="33" t="s">
        <v>168</v>
      </c>
      <c r="C394" s="32" t="s">
        <v>638</v>
      </c>
      <c r="D394" s="46" t="s">
        <v>143</v>
      </c>
      <c r="E394" s="35">
        <v>39132</v>
      </c>
      <c r="F394" s="34" t="s">
        <v>37</v>
      </c>
      <c r="G394" s="37">
        <v>6000</v>
      </c>
      <c r="H394" s="34" t="s">
        <v>56</v>
      </c>
      <c r="I394" s="38">
        <v>2.6</v>
      </c>
      <c r="J394" s="36" t="s">
        <v>81</v>
      </c>
      <c r="K394" s="38">
        <v>5</v>
      </c>
      <c r="L394" s="40">
        <v>6000000</v>
      </c>
      <c r="M394" s="40">
        <v>715000</v>
      </c>
      <c r="N394" s="40">
        <v>15804346</v>
      </c>
      <c r="O394" s="40">
        <v>67298</v>
      </c>
      <c r="P394" s="40">
        <v>15871644</v>
      </c>
    </row>
    <row r="395" spans="1:16" s="32" customFormat="1" ht="10.5">
      <c r="A395" s="32">
        <v>89900400</v>
      </c>
      <c r="B395" s="33" t="s">
        <v>86</v>
      </c>
      <c r="C395" s="32" t="s">
        <v>205</v>
      </c>
      <c r="D395" s="46">
        <v>493</v>
      </c>
      <c r="E395" s="35">
        <v>39143</v>
      </c>
      <c r="F395" s="34" t="s">
        <v>37</v>
      </c>
      <c r="G395" s="37">
        <v>2500</v>
      </c>
      <c r="H395" s="34"/>
      <c r="I395" s="38"/>
      <c r="J395" s="36" t="s">
        <v>287</v>
      </c>
      <c r="K395" s="38">
        <v>30</v>
      </c>
      <c r="L395" s="40"/>
      <c r="M395" s="40"/>
      <c r="N395" s="40"/>
      <c r="O395" s="40"/>
      <c r="P395" s="40"/>
    </row>
    <row r="396" spans="1:16" s="32" customFormat="1" ht="10.5">
      <c r="A396" s="32">
        <v>89900400</v>
      </c>
      <c r="B396" s="33" t="s">
        <v>86</v>
      </c>
      <c r="C396" s="32" t="s">
        <v>207</v>
      </c>
      <c r="D396" s="46" t="s">
        <v>143</v>
      </c>
      <c r="E396" s="35">
        <v>39160</v>
      </c>
      <c r="F396" s="34" t="s">
        <v>37</v>
      </c>
      <c r="G396" s="37">
        <v>2500</v>
      </c>
      <c r="H396" s="34" t="s">
        <v>64</v>
      </c>
      <c r="I396" s="38">
        <v>3.4</v>
      </c>
      <c r="J396" s="36" t="s">
        <v>287</v>
      </c>
      <c r="K396" s="38">
        <v>21</v>
      </c>
      <c r="L396" s="40">
        <v>2300000</v>
      </c>
      <c r="M396" s="40">
        <v>1997368</v>
      </c>
      <c r="N396" s="40">
        <v>44149782</v>
      </c>
      <c r="O396" s="40">
        <v>188121</v>
      </c>
      <c r="P396" s="40">
        <v>44337903</v>
      </c>
    </row>
    <row r="397" spans="1:16" s="32" customFormat="1" ht="10.5">
      <c r="A397" s="32">
        <v>89900400</v>
      </c>
      <c r="B397" s="33" t="s">
        <v>86</v>
      </c>
      <c r="C397" s="32" t="s">
        <v>325</v>
      </c>
      <c r="D397" s="46">
        <v>494</v>
      </c>
      <c r="E397" s="35">
        <v>39143</v>
      </c>
      <c r="F397" s="34" t="s">
        <v>37</v>
      </c>
      <c r="G397" s="37">
        <v>2500</v>
      </c>
      <c r="H397" s="34"/>
      <c r="I397" s="38"/>
      <c r="J397" s="36" t="s">
        <v>287</v>
      </c>
      <c r="K397" s="38">
        <v>10</v>
      </c>
      <c r="L397" s="40"/>
      <c r="M397" s="40"/>
      <c r="N397" s="40"/>
      <c r="O397" s="40"/>
      <c r="P397" s="40"/>
    </row>
    <row r="398" spans="1:16" s="32" customFormat="1" ht="10.5">
      <c r="A398" s="32">
        <v>96678790</v>
      </c>
      <c r="B398" s="33" t="s">
        <v>168</v>
      </c>
      <c r="C398" s="32" t="s">
        <v>293</v>
      </c>
      <c r="D398" s="46">
        <v>498</v>
      </c>
      <c r="E398" s="35">
        <v>39163</v>
      </c>
      <c r="F398" s="34" t="s">
        <v>37</v>
      </c>
      <c r="G398" s="37">
        <v>2200</v>
      </c>
      <c r="H398" s="34"/>
      <c r="I398" s="38"/>
      <c r="J398" s="36" t="s">
        <v>68</v>
      </c>
      <c r="K398" s="38">
        <v>10</v>
      </c>
      <c r="L398" s="40"/>
      <c r="M398" s="40"/>
      <c r="N398" s="40"/>
      <c r="O398" s="40"/>
      <c r="P398" s="40"/>
    </row>
    <row r="399" spans="1:16" s="32" customFormat="1" ht="10.5">
      <c r="A399" s="32">
        <v>96678790</v>
      </c>
      <c r="B399" s="33" t="s">
        <v>168</v>
      </c>
      <c r="C399" s="32" t="s">
        <v>326</v>
      </c>
      <c r="D399" s="46" t="s">
        <v>143</v>
      </c>
      <c r="E399" s="35">
        <v>39191</v>
      </c>
      <c r="F399" s="34" t="s">
        <v>171</v>
      </c>
      <c r="G399" s="37">
        <v>20000000</v>
      </c>
      <c r="H399" s="34" t="s">
        <v>59</v>
      </c>
      <c r="I399" s="38">
        <v>6</v>
      </c>
      <c r="J399" s="36" t="s">
        <v>68</v>
      </c>
      <c r="K399" s="38">
        <v>3</v>
      </c>
      <c r="L399" s="40">
        <v>20000000000</v>
      </c>
      <c r="M399" s="40"/>
      <c r="N399" s="40"/>
      <c r="O399" s="40"/>
      <c r="P399" s="40"/>
    </row>
    <row r="400" spans="1:16" s="32" customFormat="1" ht="10.5">
      <c r="A400" s="32">
        <v>96678790</v>
      </c>
      <c r="B400" s="33" t="s">
        <v>168</v>
      </c>
      <c r="C400" s="32" t="s">
        <v>327</v>
      </c>
      <c r="D400" s="46" t="s">
        <v>152</v>
      </c>
      <c r="E400" s="35">
        <v>39288</v>
      </c>
      <c r="F400" s="34" t="s">
        <v>171</v>
      </c>
      <c r="G400" s="37">
        <v>20000000</v>
      </c>
      <c r="H400" s="34" t="s">
        <v>60</v>
      </c>
      <c r="I400" s="38">
        <v>6.75</v>
      </c>
      <c r="J400" s="36" t="s">
        <v>68</v>
      </c>
      <c r="K400" s="38">
        <v>5</v>
      </c>
      <c r="L400" s="40">
        <v>20000000000</v>
      </c>
      <c r="M400" s="40">
        <v>5000000000</v>
      </c>
      <c r="N400" s="40">
        <v>5000000</v>
      </c>
      <c r="O400" s="40">
        <v>21770</v>
      </c>
      <c r="P400" s="40">
        <v>5021770</v>
      </c>
    </row>
    <row r="401" spans="1:16" s="32" customFormat="1" ht="10.5">
      <c r="A401" s="32">
        <v>96678790</v>
      </c>
      <c r="B401" s="33">
        <v>2</v>
      </c>
      <c r="C401" s="32" t="s">
        <v>673</v>
      </c>
      <c r="D401" s="46" t="s">
        <v>162</v>
      </c>
      <c r="E401" s="35">
        <v>40681</v>
      </c>
      <c r="F401" s="34" t="s">
        <v>37</v>
      </c>
      <c r="G401" s="37">
        <v>500</v>
      </c>
      <c r="H401" s="34" t="s">
        <v>796</v>
      </c>
      <c r="I401" s="38">
        <v>3.3</v>
      </c>
      <c r="J401" s="36" t="s">
        <v>68</v>
      </c>
      <c r="K401" s="38">
        <v>2</v>
      </c>
      <c r="L401" s="40"/>
      <c r="M401" s="40"/>
      <c r="N401" s="40"/>
      <c r="O401" s="40"/>
      <c r="P401" s="40"/>
    </row>
    <row r="402" spans="1:16" s="32" customFormat="1" ht="10.5">
      <c r="A402" s="32">
        <v>96678790</v>
      </c>
      <c r="B402" s="33">
        <v>2</v>
      </c>
      <c r="C402" s="32" t="s">
        <v>373</v>
      </c>
      <c r="D402" s="46" t="s">
        <v>163</v>
      </c>
      <c r="E402" s="35">
        <v>40681</v>
      </c>
      <c r="F402" s="34" t="s">
        <v>171</v>
      </c>
      <c r="G402" s="37">
        <v>10000000</v>
      </c>
      <c r="H402" s="34" t="s">
        <v>797</v>
      </c>
      <c r="I402" s="38">
        <v>7.2</v>
      </c>
      <c r="J402" s="36" t="s">
        <v>68</v>
      </c>
      <c r="K402" s="38">
        <v>2</v>
      </c>
      <c r="L402" s="40">
        <v>10000000000</v>
      </c>
      <c r="M402" s="40">
        <v>10000000000</v>
      </c>
      <c r="N402" s="40">
        <v>10000000</v>
      </c>
      <c r="O402" s="40">
        <v>351818</v>
      </c>
      <c r="P402" s="40">
        <v>10351818</v>
      </c>
    </row>
    <row r="403" spans="1:16" s="32" customFormat="1" ht="10.5">
      <c r="A403" s="32">
        <v>96505760</v>
      </c>
      <c r="B403" s="33" t="s">
        <v>35</v>
      </c>
      <c r="C403" s="32" t="s">
        <v>328</v>
      </c>
      <c r="D403" s="46">
        <v>499</v>
      </c>
      <c r="E403" s="35">
        <v>39182</v>
      </c>
      <c r="F403" s="34" t="s">
        <v>37</v>
      </c>
      <c r="G403" s="37">
        <v>6000</v>
      </c>
      <c r="H403" s="34"/>
      <c r="I403" s="38"/>
      <c r="J403" s="36" t="s">
        <v>329</v>
      </c>
      <c r="K403" s="38">
        <v>30</v>
      </c>
      <c r="L403" s="40"/>
      <c r="M403" s="40"/>
      <c r="N403" s="40"/>
      <c r="O403" s="40"/>
      <c r="P403" s="40"/>
    </row>
    <row r="404" spans="1:16" s="32" customFormat="1" ht="10.5">
      <c r="A404" s="32">
        <v>96505760</v>
      </c>
      <c r="B404" s="33" t="s">
        <v>35</v>
      </c>
      <c r="C404" s="32" t="s">
        <v>330</v>
      </c>
      <c r="D404" s="46" t="s">
        <v>143</v>
      </c>
      <c r="E404" s="35">
        <v>39209</v>
      </c>
      <c r="F404" s="34" t="s">
        <v>37</v>
      </c>
      <c r="G404" s="37">
        <v>6000</v>
      </c>
      <c r="H404" s="34" t="s">
        <v>51</v>
      </c>
      <c r="I404" s="38">
        <v>3.4</v>
      </c>
      <c r="J404" s="36" t="s">
        <v>329</v>
      </c>
      <c r="K404" s="38">
        <v>21</v>
      </c>
      <c r="L404" s="40">
        <v>6000000</v>
      </c>
      <c r="M404" s="40">
        <v>6000000</v>
      </c>
      <c r="N404" s="40">
        <v>132623880</v>
      </c>
      <c r="O404" s="40">
        <v>2223352</v>
      </c>
      <c r="P404" s="40">
        <v>134847232</v>
      </c>
    </row>
    <row r="405" spans="1:16" s="32" customFormat="1" ht="10.5">
      <c r="A405" s="32">
        <v>96505760</v>
      </c>
      <c r="B405" s="33" t="s">
        <v>35</v>
      </c>
      <c r="C405" s="32" t="s">
        <v>328</v>
      </c>
      <c r="D405" s="46">
        <v>500</v>
      </c>
      <c r="E405" s="35">
        <v>39182</v>
      </c>
      <c r="F405" s="34" t="s">
        <v>37</v>
      </c>
      <c r="G405" s="37">
        <v>6000</v>
      </c>
      <c r="H405" s="34"/>
      <c r="I405" s="38"/>
      <c r="J405" s="36" t="s">
        <v>329</v>
      </c>
      <c r="K405" s="38">
        <v>10</v>
      </c>
      <c r="L405" s="40"/>
      <c r="M405" s="40"/>
      <c r="N405" s="40"/>
      <c r="O405" s="40"/>
      <c r="P405" s="40"/>
    </row>
    <row r="406" spans="1:16" s="32" customFormat="1" ht="10.5">
      <c r="A406" s="32">
        <v>96505760</v>
      </c>
      <c r="B406" s="33" t="s">
        <v>35</v>
      </c>
      <c r="C406" s="32" t="s">
        <v>330</v>
      </c>
      <c r="D406" s="46" t="s">
        <v>143</v>
      </c>
      <c r="E406" s="35">
        <v>39209</v>
      </c>
      <c r="F406" s="34" t="s">
        <v>37</v>
      </c>
      <c r="G406" s="37">
        <v>6000</v>
      </c>
      <c r="H406" s="34" t="s">
        <v>56</v>
      </c>
      <c r="I406" s="38">
        <v>3.2</v>
      </c>
      <c r="J406" s="36" t="s">
        <v>329</v>
      </c>
      <c r="K406" s="38">
        <v>6</v>
      </c>
      <c r="L406" s="40">
        <v>3000000</v>
      </c>
      <c r="M406" s="40">
        <v>3000000</v>
      </c>
      <c r="N406" s="40">
        <v>66311940</v>
      </c>
      <c r="O406" s="40">
        <v>1046788</v>
      </c>
      <c r="P406" s="40">
        <v>67358728</v>
      </c>
    </row>
    <row r="407" spans="1:16" s="32" customFormat="1" ht="10.5">
      <c r="A407" s="32">
        <v>76030156</v>
      </c>
      <c r="B407" s="33">
        <v>6</v>
      </c>
      <c r="C407" s="32" t="s">
        <v>331</v>
      </c>
      <c r="D407" s="46">
        <v>502</v>
      </c>
      <c r="E407" s="35">
        <v>39259</v>
      </c>
      <c r="F407" s="34" t="s">
        <v>37</v>
      </c>
      <c r="G407" s="37">
        <v>3750</v>
      </c>
      <c r="H407" s="34"/>
      <c r="I407" s="38"/>
      <c r="J407" s="36" t="s">
        <v>329</v>
      </c>
      <c r="K407" s="38">
        <v>21</v>
      </c>
      <c r="L407" s="40"/>
      <c r="M407" s="40"/>
      <c r="N407" s="40"/>
      <c r="O407" s="40"/>
      <c r="P407" s="40"/>
    </row>
    <row r="408" spans="1:16" s="32" customFormat="1" ht="10.5">
      <c r="A408" s="32">
        <v>76030156</v>
      </c>
      <c r="B408" s="33">
        <v>6</v>
      </c>
      <c r="C408" s="32" t="s">
        <v>332</v>
      </c>
      <c r="D408" s="46" t="s">
        <v>143</v>
      </c>
      <c r="E408" s="35">
        <v>39259</v>
      </c>
      <c r="F408" s="34" t="s">
        <v>37</v>
      </c>
      <c r="G408" s="37">
        <v>3750</v>
      </c>
      <c r="H408" s="34" t="s">
        <v>46</v>
      </c>
      <c r="I408" s="38">
        <v>4</v>
      </c>
      <c r="J408" s="36" t="s">
        <v>68</v>
      </c>
      <c r="K408" s="38">
        <v>21</v>
      </c>
      <c r="L408" s="40">
        <v>2500000</v>
      </c>
      <c r="M408" s="40">
        <v>2500000</v>
      </c>
      <c r="N408" s="40">
        <v>55259950</v>
      </c>
      <c r="O408" s="40">
        <v>538608</v>
      </c>
      <c r="P408" s="40">
        <v>55798558</v>
      </c>
    </row>
    <row r="409" spans="1:16" s="32" customFormat="1" ht="10.5">
      <c r="A409" s="32">
        <v>76030156</v>
      </c>
      <c r="B409" s="33">
        <v>6</v>
      </c>
      <c r="C409" s="32" t="s">
        <v>331</v>
      </c>
      <c r="D409" s="46">
        <v>503</v>
      </c>
      <c r="E409" s="35">
        <v>39259</v>
      </c>
      <c r="F409" s="34" t="s">
        <v>37</v>
      </c>
      <c r="G409" s="37">
        <v>1500</v>
      </c>
      <c r="H409" s="34"/>
      <c r="I409" s="38"/>
      <c r="J409" s="36" t="s">
        <v>329</v>
      </c>
      <c r="K409" s="38">
        <v>10</v>
      </c>
      <c r="L409" s="40"/>
      <c r="M409" s="40"/>
      <c r="N409" s="40"/>
      <c r="O409" s="40"/>
      <c r="P409" s="40"/>
    </row>
    <row r="410" spans="1:16" s="32" customFormat="1" ht="10.5">
      <c r="A410" s="32">
        <v>76030156</v>
      </c>
      <c r="B410" s="33">
        <v>6</v>
      </c>
      <c r="C410" s="32" t="s">
        <v>332</v>
      </c>
      <c r="D410" s="46" t="s">
        <v>143</v>
      </c>
      <c r="E410" s="35">
        <v>39259</v>
      </c>
      <c r="F410" s="34" t="s">
        <v>37</v>
      </c>
      <c r="G410" s="37">
        <v>1500</v>
      </c>
      <c r="H410" s="34" t="s">
        <v>90</v>
      </c>
      <c r="I410" s="38">
        <v>3.4</v>
      </c>
      <c r="J410" s="36" t="s">
        <v>68</v>
      </c>
      <c r="K410" s="38">
        <v>5</v>
      </c>
      <c r="L410" s="40">
        <v>1250000</v>
      </c>
      <c r="M410" s="40">
        <v>1250000</v>
      </c>
      <c r="N410" s="40">
        <v>27629975</v>
      </c>
      <c r="O410" s="40">
        <v>1078873</v>
      </c>
      <c r="P410" s="40">
        <v>28708848</v>
      </c>
    </row>
    <row r="411" spans="1:16" s="32" customFormat="1" ht="10.5">
      <c r="A411" s="32">
        <v>93281000</v>
      </c>
      <c r="B411" s="33" t="s">
        <v>75</v>
      </c>
      <c r="C411" s="32" t="s">
        <v>333</v>
      </c>
      <c r="D411" s="46">
        <v>504</v>
      </c>
      <c r="E411" s="35">
        <v>39272</v>
      </c>
      <c r="F411" s="34" t="s">
        <v>37</v>
      </c>
      <c r="G411" s="37">
        <v>2000</v>
      </c>
      <c r="H411" s="34"/>
      <c r="I411" s="38"/>
      <c r="J411" s="36" t="s">
        <v>68</v>
      </c>
      <c r="K411" s="38">
        <v>10</v>
      </c>
      <c r="L411" s="40"/>
      <c r="M411" s="40"/>
      <c r="N411" s="40"/>
      <c r="O411" s="40"/>
      <c r="P411" s="40"/>
    </row>
    <row r="412" spans="1:16" s="32" customFormat="1" ht="10.5">
      <c r="A412" s="32">
        <v>93281000</v>
      </c>
      <c r="B412" s="33" t="s">
        <v>75</v>
      </c>
      <c r="C412" s="32" t="s">
        <v>334</v>
      </c>
      <c r="D412" s="46" t="s">
        <v>143</v>
      </c>
      <c r="E412" s="35">
        <v>39290</v>
      </c>
      <c r="F412" s="34" t="s">
        <v>37</v>
      </c>
      <c r="G412" s="37">
        <v>1500</v>
      </c>
      <c r="H412" s="34" t="s">
        <v>46</v>
      </c>
      <c r="I412" s="38">
        <v>3.8</v>
      </c>
      <c r="J412" s="36" t="s">
        <v>68</v>
      </c>
      <c r="K412" s="38">
        <v>10</v>
      </c>
      <c r="L412" s="40">
        <v>1500000</v>
      </c>
      <c r="M412" s="40">
        <v>1500000</v>
      </c>
      <c r="N412" s="40">
        <v>33155970</v>
      </c>
      <c r="O412" s="40">
        <v>535469</v>
      </c>
      <c r="P412" s="40">
        <v>33691439</v>
      </c>
    </row>
    <row r="413" spans="1:16" s="32" customFormat="1" ht="10.5">
      <c r="A413" s="32">
        <v>93281000</v>
      </c>
      <c r="B413" s="33" t="s">
        <v>75</v>
      </c>
      <c r="C413" s="32" t="s">
        <v>335</v>
      </c>
      <c r="D413" s="46" t="s">
        <v>152</v>
      </c>
      <c r="E413" s="35">
        <v>39547</v>
      </c>
      <c r="F413" s="34" t="s">
        <v>37</v>
      </c>
      <c r="G413" s="37">
        <v>500</v>
      </c>
      <c r="H413" s="34" t="s">
        <v>71</v>
      </c>
      <c r="I413" s="38">
        <v>3.1</v>
      </c>
      <c r="J413" s="36" t="s">
        <v>68</v>
      </c>
      <c r="K413" s="38">
        <v>9</v>
      </c>
      <c r="L413" s="40">
        <v>500000</v>
      </c>
      <c r="M413" s="40">
        <v>500000</v>
      </c>
      <c r="N413" s="40">
        <v>11051990</v>
      </c>
      <c r="O413" s="40">
        <v>29503</v>
      </c>
      <c r="P413" s="40">
        <v>11081493</v>
      </c>
    </row>
    <row r="414" spans="1:16" s="32" customFormat="1" ht="10.5">
      <c r="A414" s="32">
        <v>93281000</v>
      </c>
      <c r="B414" s="33" t="s">
        <v>75</v>
      </c>
      <c r="C414" s="32" t="s">
        <v>333</v>
      </c>
      <c r="D414" s="46">
        <v>505</v>
      </c>
      <c r="E414" s="35">
        <v>39272</v>
      </c>
      <c r="F414" s="34" t="s">
        <v>37</v>
      </c>
      <c r="G414" s="37">
        <v>2000</v>
      </c>
      <c r="H414" s="34"/>
      <c r="I414" s="38"/>
      <c r="J414" s="36" t="s">
        <v>68</v>
      </c>
      <c r="K414" s="38">
        <v>30</v>
      </c>
      <c r="L414" s="40"/>
      <c r="M414" s="40"/>
      <c r="N414" s="40"/>
      <c r="O414" s="40"/>
      <c r="P414" s="40"/>
    </row>
    <row r="415" spans="1:16" s="32" customFormat="1" ht="10.5">
      <c r="A415" s="32">
        <v>93281000</v>
      </c>
      <c r="B415" s="33" t="s">
        <v>75</v>
      </c>
      <c r="C415" s="32" t="s">
        <v>334</v>
      </c>
      <c r="D415" s="46" t="s">
        <v>143</v>
      </c>
      <c r="E415" s="35">
        <v>39547</v>
      </c>
      <c r="F415" s="34" t="s">
        <v>37</v>
      </c>
      <c r="G415" s="37">
        <v>500</v>
      </c>
      <c r="H415" s="34" t="s">
        <v>72</v>
      </c>
      <c r="I415" s="38">
        <v>3.1</v>
      </c>
      <c r="J415" s="36" t="s">
        <v>68</v>
      </c>
      <c r="K415" s="38">
        <v>10</v>
      </c>
      <c r="L415" s="40">
        <v>500000</v>
      </c>
      <c r="M415" s="40">
        <v>500000</v>
      </c>
      <c r="N415" s="40">
        <v>11051990</v>
      </c>
      <c r="O415" s="40">
        <v>29503</v>
      </c>
      <c r="P415" s="40">
        <v>11081493</v>
      </c>
    </row>
    <row r="416" spans="1:16" s="32" customFormat="1" ht="10.5">
      <c r="A416" s="32">
        <v>76022072</v>
      </c>
      <c r="B416" s="33" t="s">
        <v>106</v>
      </c>
      <c r="C416" s="32" t="s">
        <v>336</v>
      </c>
      <c r="D416" s="46">
        <v>506</v>
      </c>
      <c r="E416" s="35">
        <v>39272</v>
      </c>
      <c r="F416" s="34" t="s">
        <v>37</v>
      </c>
      <c r="G416" s="37">
        <v>4600</v>
      </c>
      <c r="H416" s="34"/>
      <c r="I416" s="38"/>
      <c r="J416" s="36" t="s">
        <v>320</v>
      </c>
      <c r="K416" s="38">
        <v>30</v>
      </c>
      <c r="L416" s="40"/>
      <c r="M416" s="40"/>
      <c r="N416" s="40"/>
      <c r="O416" s="40"/>
      <c r="P416" s="40"/>
    </row>
    <row r="417" spans="1:16" s="32" customFormat="1" ht="10.5">
      <c r="A417" s="32">
        <v>76022072</v>
      </c>
      <c r="B417" s="33" t="s">
        <v>106</v>
      </c>
      <c r="C417" s="32" t="s">
        <v>967</v>
      </c>
      <c r="D417" s="46" t="s">
        <v>143</v>
      </c>
      <c r="E417" s="35">
        <v>39274</v>
      </c>
      <c r="F417" s="34" t="s">
        <v>37</v>
      </c>
      <c r="G417" s="37">
        <v>4600</v>
      </c>
      <c r="H417" s="34" t="s">
        <v>46</v>
      </c>
      <c r="I417" s="38">
        <v>3.8</v>
      </c>
      <c r="J417" s="36" t="s">
        <v>320</v>
      </c>
      <c r="K417" s="38">
        <v>21</v>
      </c>
      <c r="L417" s="40">
        <v>4600000</v>
      </c>
      <c r="M417" s="40"/>
      <c r="N417" s="40"/>
      <c r="O417" s="40"/>
      <c r="P417" s="40"/>
    </row>
    <row r="418" spans="1:16" s="32" customFormat="1" ht="10.5">
      <c r="A418" s="32">
        <v>96604380</v>
      </c>
      <c r="B418" s="33" t="s">
        <v>96</v>
      </c>
      <c r="C418" s="32" t="s">
        <v>338</v>
      </c>
      <c r="D418" s="46">
        <v>507</v>
      </c>
      <c r="E418" s="35">
        <v>39293</v>
      </c>
      <c r="F418" s="34" t="s">
        <v>37</v>
      </c>
      <c r="G418" s="37">
        <v>1500</v>
      </c>
      <c r="H418" s="34"/>
      <c r="I418" s="38"/>
      <c r="J418" s="36" t="s">
        <v>329</v>
      </c>
      <c r="K418" s="38">
        <v>25</v>
      </c>
      <c r="L418" s="40"/>
      <c r="M418" s="40"/>
      <c r="N418" s="40"/>
      <c r="O418" s="40"/>
      <c r="P418" s="40"/>
    </row>
    <row r="419" spans="1:16" s="32" customFormat="1" ht="10.5">
      <c r="A419" s="32">
        <v>96604380</v>
      </c>
      <c r="B419" s="33" t="s">
        <v>96</v>
      </c>
      <c r="C419" s="32" t="s">
        <v>184</v>
      </c>
      <c r="D419" s="46" t="s">
        <v>143</v>
      </c>
      <c r="E419" s="35">
        <v>39293</v>
      </c>
      <c r="F419" s="34" t="s">
        <v>37</v>
      </c>
      <c r="G419" s="37">
        <v>500</v>
      </c>
      <c r="H419" s="34" t="s">
        <v>56</v>
      </c>
      <c r="I419" s="38">
        <v>3.8</v>
      </c>
      <c r="J419" s="36" t="s">
        <v>329</v>
      </c>
      <c r="K419" s="38">
        <v>21</v>
      </c>
      <c r="L419" s="40">
        <v>500000</v>
      </c>
      <c r="M419" s="40">
        <v>500000</v>
      </c>
      <c r="N419" s="40">
        <v>11051990</v>
      </c>
      <c r="O419" s="40">
        <v>156876</v>
      </c>
      <c r="P419" s="40">
        <v>11208866</v>
      </c>
    </row>
    <row r="420" spans="1:16" s="32" customFormat="1" ht="10.5">
      <c r="A420" s="32">
        <v>96667560</v>
      </c>
      <c r="B420" s="33" t="s">
        <v>106</v>
      </c>
      <c r="C420" s="32" t="s">
        <v>339</v>
      </c>
      <c r="D420" s="46">
        <v>509</v>
      </c>
      <c r="E420" s="35">
        <v>39302</v>
      </c>
      <c r="F420" s="34" t="s">
        <v>171</v>
      </c>
      <c r="G420" s="37">
        <v>20000000</v>
      </c>
      <c r="H420" s="34"/>
      <c r="I420" s="38"/>
      <c r="J420" s="36" t="s">
        <v>320</v>
      </c>
      <c r="K420" s="38">
        <v>10</v>
      </c>
      <c r="L420" s="40"/>
      <c r="M420" s="40"/>
      <c r="N420" s="40"/>
      <c r="O420" s="40"/>
      <c r="P420" s="40"/>
    </row>
    <row r="421" spans="1:16" s="32" customFormat="1" ht="10.5">
      <c r="A421" s="32">
        <v>96667560</v>
      </c>
      <c r="B421" s="33" t="s">
        <v>106</v>
      </c>
      <c r="C421" s="32" t="s">
        <v>340</v>
      </c>
      <c r="D421" s="46" t="s">
        <v>143</v>
      </c>
      <c r="E421" s="35">
        <v>39366</v>
      </c>
      <c r="F421" s="34" t="s">
        <v>171</v>
      </c>
      <c r="G421" s="37">
        <v>20000000</v>
      </c>
      <c r="H421" s="34" t="s">
        <v>46</v>
      </c>
      <c r="I421" s="38">
        <v>6.9</v>
      </c>
      <c r="J421" s="36" t="s">
        <v>320</v>
      </c>
      <c r="K421" s="38">
        <v>5</v>
      </c>
      <c r="L421" s="40">
        <v>20000000000</v>
      </c>
      <c r="M421" s="40">
        <v>20000000000</v>
      </c>
      <c r="N421" s="40">
        <v>20000000</v>
      </c>
      <c r="O421" s="40">
        <v>113083</v>
      </c>
      <c r="P421" s="40">
        <v>20113083</v>
      </c>
    </row>
    <row r="422" spans="1:16" s="32" customFormat="1" ht="10.5">
      <c r="A422" s="32">
        <v>96874030</v>
      </c>
      <c r="B422" s="33" t="s">
        <v>75</v>
      </c>
      <c r="C422" s="32" t="s">
        <v>341</v>
      </c>
      <c r="D422" s="46">
        <v>512</v>
      </c>
      <c r="E422" s="35">
        <v>39365</v>
      </c>
      <c r="F422" s="34" t="s">
        <v>37</v>
      </c>
      <c r="G422" s="37">
        <v>7000</v>
      </c>
      <c r="H422" s="34"/>
      <c r="I422" s="38"/>
      <c r="J422" s="36" t="s">
        <v>329</v>
      </c>
      <c r="K422" s="38">
        <v>10</v>
      </c>
      <c r="L422" s="40"/>
      <c r="M422" s="40"/>
      <c r="N422" s="40"/>
      <c r="O422" s="40"/>
      <c r="P422" s="40"/>
    </row>
    <row r="423" spans="1:16" s="32" customFormat="1" ht="10.5">
      <c r="A423" s="32">
        <v>96874030</v>
      </c>
      <c r="B423" s="33" t="s">
        <v>75</v>
      </c>
      <c r="C423" s="32" t="s">
        <v>342</v>
      </c>
      <c r="D423" s="46" t="s">
        <v>143</v>
      </c>
      <c r="E423" s="35">
        <v>39378</v>
      </c>
      <c r="F423" s="34" t="s">
        <v>37</v>
      </c>
      <c r="G423" s="37">
        <v>2000</v>
      </c>
      <c r="H423" s="34" t="s">
        <v>46</v>
      </c>
      <c r="I423" s="38">
        <v>3.5</v>
      </c>
      <c r="J423" s="36" t="s">
        <v>329</v>
      </c>
      <c r="K423" s="38">
        <v>5</v>
      </c>
      <c r="L423" s="40">
        <v>2000000</v>
      </c>
      <c r="M423" s="40">
        <v>2000000</v>
      </c>
      <c r="N423" s="40">
        <v>44207960</v>
      </c>
      <c r="O423" s="40">
        <v>852182</v>
      </c>
      <c r="P423" s="40">
        <v>45060142</v>
      </c>
    </row>
    <row r="424" spans="1:16" s="32" customFormat="1" ht="10.5">
      <c r="A424" s="32">
        <v>96874030</v>
      </c>
      <c r="B424" s="33" t="s">
        <v>75</v>
      </c>
      <c r="C424" s="32" t="s">
        <v>342</v>
      </c>
      <c r="D424" s="46" t="s">
        <v>143</v>
      </c>
      <c r="E424" s="35">
        <v>39378</v>
      </c>
      <c r="F424" s="34" t="s">
        <v>37</v>
      </c>
      <c r="G424" s="37">
        <v>5000</v>
      </c>
      <c r="H424" s="34" t="s">
        <v>90</v>
      </c>
      <c r="I424" s="38">
        <v>3.8</v>
      </c>
      <c r="J424" s="36" t="s">
        <v>329</v>
      </c>
      <c r="K424" s="38">
        <v>10</v>
      </c>
      <c r="L424" s="40">
        <v>5000000</v>
      </c>
      <c r="M424" s="40">
        <v>5000000</v>
      </c>
      <c r="N424" s="40">
        <v>110519900</v>
      </c>
      <c r="O424" s="40">
        <v>2311462</v>
      </c>
      <c r="P424" s="40">
        <v>112831362</v>
      </c>
    </row>
    <row r="425" spans="1:16" s="32" customFormat="1" ht="10.5">
      <c r="A425" s="32">
        <v>96678790</v>
      </c>
      <c r="B425" s="33" t="s">
        <v>168</v>
      </c>
      <c r="C425" s="32" t="s">
        <v>343</v>
      </c>
      <c r="D425" s="46">
        <v>513</v>
      </c>
      <c r="E425" s="35">
        <v>39365</v>
      </c>
      <c r="F425" s="34" t="s">
        <v>37</v>
      </c>
      <c r="G425" s="37">
        <v>3300</v>
      </c>
      <c r="H425" s="34"/>
      <c r="I425" s="38"/>
      <c r="J425" s="36" t="s">
        <v>68</v>
      </c>
      <c r="K425" s="38">
        <v>10</v>
      </c>
      <c r="L425" s="40"/>
      <c r="M425" s="40"/>
      <c r="N425" s="40"/>
      <c r="O425" s="40"/>
      <c r="P425" s="40"/>
    </row>
    <row r="426" spans="1:16" s="32" customFormat="1" ht="10.5">
      <c r="A426" s="32">
        <v>96678790</v>
      </c>
      <c r="B426" s="33" t="s">
        <v>168</v>
      </c>
      <c r="C426" s="32" t="s">
        <v>327</v>
      </c>
      <c r="D426" s="46" t="s">
        <v>143</v>
      </c>
      <c r="E426" s="35">
        <v>39380</v>
      </c>
      <c r="F426" s="34" t="s">
        <v>171</v>
      </c>
      <c r="G426" s="37">
        <v>20000000</v>
      </c>
      <c r="H426" s="34" t="s">
        <v>64</v>
      </c>
      <c r="I426" s="38">
        <v>7</v>
      </c>
      <c r="J426" s="36" t="s">
        <v>68</v>
      </c>
      <c r="K426" s="38">
        <v>5</v>
      </c>
      <c r="L426" s="40">
        <v>20000000000</v>
      </c>
      <c r="M426" s="40">
        <v>15000000000</v>
      </c>
      <c r="N426" s="40">
        <v>15000000</v>
      </c>
      <c r="O426" s="40">
        <v>474045</v>
      </c>
      <c r="P426" s="40">
        <v>15474045</v>
      </c>
    </row>
    <row r="427" spans="1:16" s="32" customFormat="1" ht="10.5">
      <c r="A427" s="32">
        <v>96678790</v>
      </c>
      <c r="B427" s="33" t="s">
        <v>168</v>
      </c>
      <c r="C427" s="32" t="s">
        <v>344</v>
      </c>
      <c r="D427" s="46" t="s">
        <v>152</v>
      </c>
      <c r="E427" s="35">
        <v>39380</v>
      </c>
      <c r="F427" s="34" t="s">
        <v>37</v>
      </c>
      <c r="G427" s="37">
        <v>1000</v>
      </c>
      <c r="H427" s="34" t="s">
        <v>75</v>
      </c>
      <c r="I427" s="38">
        <v>3.7</v>
      </c>
      <c r="J427" s="36" t="s">
        <v>68</v>
      </c>
      <c r="K427" s="38">
        <v>5</v>
      </c>
      <c r="L427" s="40"/>
      <c r="M427" s="40"/>
      <c r="N427" s="40"/>
      <c r="O427" s="40"/>
      <c r="P427" s="40"/>
    </row>
    <row r="428" spans="1:16" s="32" customFormat="1" ht="10.5">
      <c r="A428" s="32">
        <v>96678790</v>
      </c>
      <c r="B428" s="33" t="s">
        <v>168</v>
      </c>
      <c r="C428" s="32" t="s">
        <v>327</v>
      </c>
      <c r="D428" s="46" t="s">
        <v>162</v>
      </c>
      <c r="E428" s="35">
        <v>39436</v>
      </c>
      <c r="F428" s="34" t="s">
        <v>171</v>
      </c>
      <c r="G428" s="37">
        <v>20000000</v>
      </c>
      <c r="H428" s="34" t="s">
        <v>125</v>
      </c>
      <c r="I428" s="38">
        <v>7</v>
      </c>
      <c r="J428" s="36" t="s">
        <v>68</v>
      </c>
      <c r="K428" s="38">
        <v>5</v>
      </c>
      <c r="L428" s="40">
        <v>20000000000</v>
      </c>
      <c r="M428" s="40">
        <v>15000000000</v>
      </c>
      <c r="N428" s="40">
        <v>15000000</v>
      </c>
      <c r="O428" s="40">
        <v>389205</v>
      </c>
      <c r="P428" s="40">
        <v>15389205</v>
      </c>
    </row>
    <row r="429" spans="1:16" s="32" customFormat="1" ht="10.5">
      <c r="A429" s="32">
        <v>96678790</v>
      </c>
      <c r="B429" s="33" t="s">
        <v>168</v>
      </c>
      <c r="C429" s="32" t="s">
        <v>326</v>
      </c>
      <c r="D429" s="46" t="s">
        <v>163</v>
      </c>
      <c r="E429" s="35">
        <v>39479</v>
      </c>
      <c r="F429" s="34" t="s">
        <v>171</v>
      </c>
      <c r="G429" s="37">
        <v>24400000</v>
      </c>
      <c r="H429" s="34" t="s">
        <v>132</v>
      </c>
      <c r="I429" s="38">
        <v>7.1</v>
      </c>
      <c r="J429" s="36" t="s">
        <v>68</v>
      </c>
      <c r="K429" s="38">
        <v>1.5</v>
      </c>
      <c r="L429" s="40">
        <v>24400000000</v>
      </c>
      <c r="M429" s="40"/>
      <c r="N429" s="40"/>
      <c r="O429" s="40"/>
      <c r="P429" s="40"/>
    </row>
    <row r="430" spans="1:16" s="32" customFormat="1" ht="10.5">
      <c r="A430" s="32">
        <v>96678790</v>
      </c>
      <c r="B430" s="33">
        <v>2</v>
      </c>
      <c r="C430" s="32" t="s">
        <v>327</v>
      </c>
      <c r="D430" s="46" t="s">
        <v>375</v>
      </c>
      <c r="E430" s="35">
        <v>40633</v>
      </c>
      <c r="F430" s="34" t="s">
        <v>171</v>
      </c>
      <c r="G430" s="37">
        <v>20000000</v>
      </c>
      <c r="H430" s="34" t="s">
        <v>674</v>
      </c>
      <c r="I430" s="38">
        <v>6.9</v>
      </c>
      <c r="J430" s="36" t="s">
        <v>68</v>
      </c>
      <c r="K430" s="38">
        <v>3</v>
      </c>
      <c r="L430" s="40">
        <v>20000000000</v>
      </c>
      <c r="M430" s="40">
        <v>20000000000</v>
      </c>
      <c r="N430" s="40">
        <v>20000000</v>
      </c>
      <c r="O430" s="40">
        <v>111230</v>
      </c>
      <c r="P430" s="40">
        <v>20111230</v>
      </c>
    </row>
    <row r="431" spans="1:16" s="32" customFormat="1" ht="10.5">
      <c r="A431" s="32">
        <v>96678790</v>
      </c>
      <c r="B431" s="33">
        <v>2</v>
      </c>
      <c r="C431" s="32" t="s">
        <v>673</v>
      </c>
      <c r="D431" s="46" t="s">
        <v>675</v>
      </c>
      <c r="E431" s="35">
        <v>40633</v>
      </c>
      <c r="F431" s="34" t="s">
        <v>37</v>
      </c>
      <c r="G431" s="37">
        <v>1000</v>
      </c>
      <c r="H431" s="34" t="s">
        <v>676</v>
      </c>
      <c r="I431" s="38">
        <v>2.9</v>
      </c>
      <c r="J431" s="36" t="s">
        <v>68</v>
      </c>
      <c r="K431" s="38">
        <v>3</v>
      </c>
      <c r="L431" s="40"/>
      <c r="M431" s="40"/>
      <c r="N431" s="40"/>
      <c r="O431" s="40"/>
      <c r="P431" s="40"/>
    </row>
    <row r="432" spans="1:16" s="32" customFormat="1" ht="10.5">
      <c r="A432" s="32">
        <v>61219000</v>
      </c>
      <c r="B432" s="33" t="s">
        <v>54</v>
      </c>
      <c r="C432" s="32" t="s">
        <v>345</v>
      </c>
      <c r="D432" s="46">
        <v>515</v>
      </c>
      <c r="E432" s="35">
        <v>39395</v>
      </c>
      <c r="F432" s="34" t="s">
        <v>37</v>
      </c>
      <c r="G432" s="37">
        <v>3850</v>
      </c>
      <c r="H432" s="34"/>
      <c r="I432" s="38"/>
      <c r="J432" s="36" t="s">
        <v>68</v>
      </c>
      <c r="K432" s="38">
        <v>30</v>
      </c>
      <c r="L432" s="40"/>
      <c r="M432" s="40"/>
      <c r="N432" s="40"/>
      <c r="O432" s="40"/>
      <c r="P432" s="40"/>
    </row>
    <row r="433" spans="1:17" s="32" customFormat="1" ht="10.5">
      <c r="A433" s="32">
        <v>61219000</v>
      </c>
      <c r="B433" s="33" t="s">
        <v>54</v>
      </c>
      <c r="C433" s="32" t="s">
        <v>346</v>
      </c>
      <c r="D433" s="46" t="s">
        <v>143</v>
      </c>
      <c r="E433" s="35">
        <v>39651</v>
      </c>
      <c r="F433" s="34" t="s">
        <v>37</v>
      </c>
      <c r="G433" s="37">
        <v>3850</v>
      </c>
      <c r="H433" s="34" t="s">
        <v>59</v>
      </c>
      <c r="I433" s="38">
        <v>4.3</v>
      </c>
      <c r="J433" s="36" t="s">
        <v>68</v>
      </c>
      <c r="K433" s="38">
        <v>12</v>
      </c>
      <c r="L433" s="40">
        <v>1000000</v>
      </c>
      <c r="M433" s="40">
        <v>1000000</v>
      </c>
      <c r="N433" s="40">
        <v>22103980</v>
      </c>
      <c r="O433" s="40">
        <v>276915</v>
      </c>
      <c r="P433" s="40">
        <v>22380895</v>
      </c>
    </row>
    <row r="434" spans="1:17" s="32" customFormat="1" ht="10.5">
      <c r="A434" s="32">
        <v>61219000</v>
      </c>
      <c r="B434" s="33" t="s">
        <v>54</v>
      </c>
      <c r="C434" s="32" t="s">
        <v>346</v>
      </c>
      <c r="D434" s="46" t="s">
        <v>143</v>
      </c>
      <c r="E434" s="35">
        <v>39651</v>
      </c>
      <c r="F434" s="34" t="s">
        <v>37</v>
      </c>
      <c r="G434" s="37">
        <v>3850</v>
      </c>
      <c r="H434" s="34" t="s">
        <v>60</v>
      </c>
      <c r="I434" s="38">
        <v>4.7</v>
      </c>
      <c r="J434" s="36" t="s">
        <v>68</v>
      </c>
      <c r="K434" s="38">
        <v>21</v>
      </c>
      <c r="L434" s="40">
        <v>2850000</v>
      </c>
      <c r="M434" s="40">
        <v>2850000</v>
      </c>
      <c r="N434" s="40">
        <v>62996343</v>
      </c>
      <c r="O434" s="40">
        <v>861790</v>
      </c>
      <c r="P434" s="40">
        <v>63858133</v>
      </c>
    </row>
    <row r="435" spans="1:17" s="32" customFormat="1" ht="10.5">
      <c r="A435" s="32">
        <v>94272000</v>
      </c>
      <c r="B435" s="33" t="s">
        <v>35</v>
      </c>
      <c r="C435" s="32" t="s">
        <v>347</v>
      </c>
      <c r="D435" s="46">
        <v>516</v>
      </c>
      <c r="E435" s="35">
        <v>39395</v>
      </c>
      <c r="F435" s="34" t="s">
        <v>66</v>
      </c>
      <c r="G435" s="37">
        <v>200000</v>
      </c>
      <c r="H435" s="34"/>
      <c r="I435" s="38"/>
      <c r="J435" s="36" t="s">
        <v>348</v>
      </c>
      <c r="K435" s="38">
        <v>10</v>
      </c>
      <c r="L435" s="40"/>
      <c r="M435" s="40"/>
      <c r="N435" s="40"/>
      <c r="O435" s="40"/>
      <c r="P435" s="40"/>
    </row>
    <row r="436" spans="1:17" s="32" customFormat="1" ht="10.5">
      <c r="A436" s="32">
        <v>94272000</v>
      </c>
      <c r="B436" s="33" t="s">
        <v>35</v>
      </c>
      <c r="C436" s="32" t="s">
        <v>349</v>
      </c>
      <c r="D436" s="46" t="s">
        <v>143</v>
      </c>
      <c r="E436" s="35">
        <v>39400</v>
      </c>
      <c r="F436" s="34" t="s">
        <v>37</v>
      </c>
      <c r="G436" s="37">
        <v>2800</v>
      </c>
      <c r="H436" s="34" t="s">
        <v>177</v>
      </c>
      <c r="I436" s="38">
        <v>3.4</v>
      </c>
      <c r="J436" s="36" t="s">
        <v>348</v>
      </c>
      <c r="K436" s="38">
        <v>7.5</v>
      </c>
      <c r="L436" s="40">
        <v>1200000</v>
      </c>
      <c r="M436" s="40">
        <v>1200000</v>
      </c>
      <c r="N436" s="40">
        <v>26524776</v>
      </c>
      <c r="O436" s="40">
        <v>372620</v>
      </c>
      <c r="P436" s="40">
        <v>26897396</v>
      </c>
    </row>
    <row r="437" spans="1:17" s="32" customFormat="1" ht="10.5">
      <c r="A437" s="32">
        <v>94272000</v>
      </c>
      <c r="B437" s="33" t="s">
        <v>35</v>
      </c>
      <c r="C437" s="32" t="s">
        <v>347</v>
      </c>
      <c r="D437" s="46">
        <v>517</v>
      </c>
      <c r="E437" s="35">
        <v>39395</v>
      </c>
      <c r="F437" s="34" t="s">
        <v>66</v>
      </c>
      <c r="G437" s="37">
        <v>400000</v>
      </c>
      <c r="H437" s="34"/>
      <c r="I437" s="38"/>
      <c r="J437" s="36" t="s">
        <v>348</v>
      </c>
      <c r="K437" s="38">
        <v>30</v>
      </c>
      <c r="L437" s="40"/>
      <c r="M437" s="40"/>
      <c r="N437" s="40"/>
      <c r="O437" s="40"/>
      <c r="P437" s="40"/>
    </row>
    <row r="438" spans="1:17" s="32" customFormat="1" ht="10.5">
      <c r="A438" s="32">
        <v>94272000</v>
      </c>
      <c r="B438" s="33" t="s">
        <v>35</v>
      </c>
      <c r="C438" s="32" t="s">
        <v>349</v>
      </c>
      <c r="D438" s="46" t="s">
        <v>143</v>
      </c>
      <c r="E438" s="35">
        <v>39400</v>
      </c>
      <c r="F438" s="34" t="s">
        <v>37</v>
      </c>
      <c r="G438" s="37">
        <v>5600</v>
      </c>
      <c r="H438" s="34" t="s">
        <v>176</v>
      </c>
      <c r="I438" s="38">
        <v>4.0999999999999996</v>
      </c>
      <c r="J438" s="36" t="s">
        <v>348</v>
      </c>
      <c r="K438" s="38">
        <v>21</v>
      </c>
      <c r="L438" s="40">
        <v>4400000</v>
      </c>
      <c r="M438" s="40">
        <v>4400000</v>
      </c>
      <c r="N438" s="40">
        <v>97257512</v>
      </c>
      <c r="O438" s="40">
        <v>1644819</v>
      </c>
      <c r="P438" s="40">
        <v>98902331</v>
      </c>
    </row>
    <row r="439" spans="1:17" s="32" customFormat="1" ht="10.5">
      <c r="A439" s="32">
        <v>94272000</v>
      </c>
      <c r="B439" s="33">
        <v>9</v>
      </c>
      <c r="C439" s="32" t="s">
        <v>350</v>
      </c>
      <c r="D439" s="46" t="s">
        <v>152</v>
      </c>
      <c r="E439" s="35">
        <v>39905</v>
      </c>
      <c r="F439" s="34" t="s">
        <v>66</v>
      </c>
      <c r="G439" s="37">
        <v>196000</v>
      </c>
      <c r="H439" s="34" t="s">
        <v>202</v>
      </c>
      <c r="I439" s="38">
        <v>8</v>
      </c>
      <c r="J439" s="36" t="s">
        <v>39</v>
      </c>
      <c r="K439" s="38">
        <v>10</v>
      </c>
      <c r="L439" s="40">
        <v>196000000</v>
      </c>
      <c r="M439" s="40">
        <v>102200000</v>
      </c>
      <c r="N439" s="40">
        <v>50107638</v>
      </c>
      <c r="O439" s="40">
        <v>327604</v>
      </c>
      <c r="P439" s="40">
        <v>50435242</v>
      </c>
      <c r="Q439" s="32" t="s">
        <v>69</v>
      </c>
    </row>
    <row r="440" spans="1:17" s="32" customFormat="1" ht="10.5">
      <c r="A440" s="32">
        <v>96792430</v>
      </c>
      <c r="B440" s="33" t="s">
        <v>75</v>
      </c>
      <c r="C440" s="32" t="s">
        <v>351</v>
      </c>
      <c r="D440" s="46">
        <v>520</v>
      </c>
      <c r="E440" s="35">
        <v>39430</v>
      </c>
      <c r="F440" s="34" t="s">
        <v>37</v>
      </c>
      <c r="G440" s="37">
        <v>3000</v>
      </c>
      <c r="H440" s="34"/>
      <c r="I440" s="38"/>
      <c r="J440" s="36" t="s">
        <v>329</v>
      </c>
      <c r="K440" s="38">
        <v>10</v>
      </c>
      <c r="L440" s="40"/>
      <c r="M440" s="40"/>
      <c r="N440" s="40"/>
      <c r="O440" s="40"/>
      <c r="P440" s="40"/>
    </row>
    <row r="441" spans="1:17" s="32" customFormat="1" ht="10.5">
      <c r="A441" s="32">
        <v>96792430</v>
      </c>
      <c r="B441" s="33" t="s">
        <v>75</v>
      </c>
      <c r="C441" s="32" t="s">
        <v>352</v>
      </c>
      <c r="D441" s="46" t="s">
        <v>143</v>
      </c>
      <c r="E441" s="35">
        <v>39434</v>
      </c>
      <c r="F441" s="34" t="s">
        <v>37</v>
      </c>
      <c r="G441" s="37">
        <v>1500</v>
      </c>
      <c r="H441" s="34" t="s">
        <v>56</v>
      </c>
      <c r="I441" s="38">
        <v>3</v>
      </c>
      <c r="J441" s="36" t="s">
        <v>329</v>
      </c>
      <c r="K441" s="38">
        <v>5</v>
      </c>
      <c r="L441" s="40"/>
      <c r="M441" s="40"/>
      <c r="N441" s="40"/>
      <c r="O441" s="40"/>
      <c r="P441" s="40"/>
    </row>
    <row r="442" spans="1:17" s="32" customFormat="1" ht="10.5">
      <c r="A442" s="32">
        <v>96792430</v>
      </c>
      <c r="B442" s="33" t="s">
        <v>75</v>
      </c>
      <c r="C442" s="32" t="s">
        <v>353</v>
      </c>
      <c r="D442" s="46" t="s">
        <v>152</v>
      </c>
      <c r="E442" s="35">
        <v>39832</v>
      </c>
      <c r="F442" s="34" t="s">
        <v>37</v>
      </c>
      <c r="G442" s="37">
        <v>1500</v>
      </c>
      <c r="H442" s="34" t="s">
        <v>53</v>
      </c>
      <c r="I442" s="38">
        <v>5</v>
      </c>
      <c r="J442" s="36" t="s">
        <v>68</v>
      </c>
      <c r="K442" s="38">
        <v>21</v>
      </c>
      <c r="L442" s="40"/>
      <c r="M442" s="40"/>
      <c r="N442" s="40"/>
      <c r="O442" s="40"/>
      <c r="P442" s="40"/>
    </row>
    <row r="443" spans="1:17" s="32" customFormat="1" ht="10.5">
      <c r="A443" s="32">
        <v>96792430</v>
      </c>
      <c r="B443" s="33" t="s">
        <v>75</v>
      </c>
      <c r="C443" s="32" t="s">
        <v>351</v>
      </c>
      <c r="D443" s="46">
        <v>521</v>
      </c>
      <c r="E443" s="35">
        <v>39430</v>
      </c>
      <c r="F443" s="34" t="s">
        <v>37</v>
      </c>
      <c r="G443" s="37">
        <v>3000</v>
      </c>
      <c r="H443" s="34"/>
      <c r="I443" s="38"/>
      <c r="J443" s="36" t="s">
        <v>329</v>
      </c>
      <c r="K443" s="38">
        <v>10</v>
      </c>
      <c r="L443" s="40"/>
      <c r="M443" s="40"/>
      <c r="N443" s="40"/>
      <c r="O443" s="40"/>
      <c r="P443" s="40"/>
    </row>
    <row r="444" spans="1:17" s="32" customFormat="1" ht="10.5">
      <c r="A444" s="32">
        <v>96792430</v>
      </c>
      <c r="B444" s="33" t="s">
        <v>75</v>
      </c>
      <c r="C444" s="32" t="s">
        <v>354</v>
      </c>
      <c r="D444" s="46" t="s">
        <v>143</v>
      </c>
      <c r="E444" s="35">
        <v>39434</v>
      </c>
      <c r="F444" s="34" t="s">
        <v>37</v>
      </c>
      <c r="G444" s="37">
        <v>1500</v>
      </c>
      <c r="H444" s="34" t="s">
        <v>63</v>
      </c>
      <c r="I444" s="38">
        <v>2.5</v>
      </c>
      <c r="J444" s="36" t="s">
        <v>329</v>
      </c>
      <c r="K444" s="38">
        <v>5</v>
      </c>
      <c r="L444" s="40">
        <v>1500000</v>
      </c>
      <c r="M444" s="40">
        <v>1500000</v>
      </c>
      <c r="N444" s="40">
        <v>33155970</v>
      </c>
      <c r="O444" s="40">
        <v>343247</v>
      </c>
      <c r="P444" s="40">
        <v>33499217</v>
      </c>
    </row>
    <row r="445" spans="1:17" s="32" customFormat="1" ht="10.5">
      <c r="A445" s="32">
        <v>96792430</v>
      </c>
      <c r="B445" s="33" t="s">
        <v>75</v>
      </c>
      <c r="C445" s="32" t="s">
        <v>355</v>
      </c>
      <c r="D445" s="46" t="s">
        <v>152</v>
      </c>
      <c r="E445" s="35">
        <v>39832</v>
      </c>
      <c r="F445" s="34" t="s">
        <v>171</v>
      </c>
      <c r="G445" s="37">
        <v>32170000</v>
      </c>
      <c r="H445" s="34" t="s">
        <v>51</v>
      </c>
      <c r="I445" s="38">
        <v>7</v>
      </c>
      <c r="J445" s="36" t="s">
        <v>68</v>
      </c>
      <c r="K445" s="38">
        <v>7</v>
      </c>
      <c r="L445" s="40">
        <v>32170000000</v>
      </c>
      <c r="M445" s="40">
        <v>32170000000</v>
      </c>
      <c r="N445" s="40">
        <v>32170000</v>
      </c>
      <c r="O445" s="40">
        <v>645695</v>
      </c>
      <c r="P445" s="40">
        <v>32815695</v>
      </c>
    </row>
    <row r="446" spans="1:17" s="32" customFormat="1" ht="10.5">
      <c r="A446" s="32">
        <v>91081000</v>
      </c>
      <c r="B446" s="33" t="s">
        <v>96</v>
      </c>
      <c r="C446" s="32" t="s">
        <v>356</v>
      </c>
      <c r="D446" s="46">
        <v>522</v>
      </c>
      <c r="E446" s="35">
        <v>39442</v>
      </c>
      <c r="F446" s="34" t="s">
        <v>37</v>
      </c>
      <c r="G446" s="37">
        <v>10000</v>
      </c>
      <c r="H446" s="34"/>
      <c r="I446" s="38"/>
      <c r="J446" s="36" t="s">
        <v>329</v>
      </c>
      <c r="K446" s="38">
        <v>30</v>
      </c>
      <c r="L446" s="40"/>
      <c r="M446" s="40"/>
      <c r="N446" s="40"/>
      <c r="O446" s="40"/>
      <c r="P446" s="40"/>
    </row>
    <row r="447" spans="1:17" s="32" customFormat="1" ht="10.5">
      <c r="A447" s="32">
        <v>91081000</v>
      </c>
      <c r="B447" s="33">
        <v>6</v>
      </c>
      <c r="C447" s="32" t="s">
        <v>357</v>
      </c>
      <c r="D447" s="46" t="s">
        <v>143</v>
      </c>
      <c r="E447" s="35">
        <v>39793</v>
      </c>
      <c r="F447" s="34" t="s">
        <v>37</v>
      </c>
      <c r="G447" s="37">
        <v>10000</v>
      </c>
      <c r="H447" s="34" t="s">
        <v>125</v>
      </c>
      <c r="I447" s="38">
        <v>4.8</v>
      </c>
      <c r="J447" s="36" t="s">
        <v>68</v>
      </c>
      <c r="K447" s="38">
        <v>5</v>
      </c>
      <c r="L447" s="40"/>
      <c r="M447" s="40"/>
      <c r="N447" s="40"/>
      <c r="O447" s="40"/>
      <c r="P447" s="40"/>
    </row>
    <row r="448" spans="1:17" s="32" customFormat="1" ht="10.5">
      <c r="A448" s="32">
        <v>91081000</v>
      </c>
      <c r="B448" s="33">
        <v>6</v>
      </c>
      <c r="C448" s="32" t="s">
        <v>358</v>
      </c>
      <c r="D448" s="46" t="s">
        <v>143</v>
      </c>
      <c r="E448" s="35">
        <v>39793</v>
      </c>
      <c r="F448" s="34" t="s">
        <v>37</v>
      </c>
      <c r="G448" s="37">
        <v>10000</v>
      </c>
      <c r="H448" s="34" t="s">
        <v>132</v>
      </c>
      <c r="I448" s="38">
        <v>4.75</v>
      </c>
      <c r="J448" s="36" t="s">
        <v>68</v>
      </c>
      <c r="K448" s="38">
        <v>21</v>
      </c>
      <c r="L448" s="40">
        <v>10000000</v>
      </c>
      <c r="M448" s="40">
        <v>10000000</v>
      </c>
      <c r="N448" s="40">
        <v>221039800</v>
      </c>
      <c r="O448" s="40">
        <v>3891516</v>
      </c>
      <c r="P448" s="40">
        <v>224931316</v>
      </c>
    </row>
    <row r="449" spans="1:16" s="32" customFormat="1" ht="10.5">
      <c r="A449" s="32">
        <v>91081000</v>
      </c>
      <c r="B449" s="33">
        <v>6</v>
      </c>
      <c r="C449" s="32" t="s">
        <v>357</v>
      </c>
      <c r="D449" s="46" t="s">
        <v>143</v>
      </c>
      <c r="E449" s="35">
        <v>39793</v>
      </c>
      <c r="F449" s="34" t="s">
        <v>37</v>
      </c>
      <c r="G449" s="37">
        <v>10000</v>
      </c>
      <c r="H449" s="34" t="s">
        <v>176</v>
      </c>
      <c r="I449" s="38">
        <v>4.7</v>
      </c>
      <c r="J449" s="36" t="s">
        <v>68</v>
      </c>
      <c r="K449" s="38">
        <v>10</v>
      </c>
      <c r="L449" s="40"/>
      <c r="M449" s="40"/>
      <c r="N449" s="40"/>
      <c r="O449" s="40"/>
      <c r="P449" s="40"/>
    </row>
    <row r="450" spans="1:16" s="32" customFormat="1" ht="10.5">
      <c r="A450" s="32">
        <v>94271000</v>
      </c>
      <c r="B450" s="33" t="s">
        <v>54</v>
      </c>
      <c r="C450" s="32" t="s">
        <v>359</v>
      </c>
      <c r="D450" s="46">
        <v>525</v>
      </c>
      <c r="E450" s="35">
        <v>39507</v>
      </c>
      <c r="F450" s="34" t="s">
        <v>37</v>
      </c>
      <c r="G450" s="37">
        <v>12500</v>
      </c>
      <c r="H450" s="34"/>
      <c r="I450" s="38"/>
      <c r="J450" s="36" t="s">
        <v>39</v>
      </c>
      <c r="K450" s="38">
        <v>30</v>
      </c>
      <c r="L450" s="40"/>
      <c r="M450" s="40"/>
      <c r="N450" s="40"/>
      <c r="O450" s="40"/>
      <c r="P450" s="40"/>
    </row>
    <row r="451" spans="1:16" s="32" customFormat="1" ht="10.5">
      <c r="A451" s="32">
        <v>61808000</v>
      </c>
      <c r="B451" s="33" t="s">
        <v>83</v>
      </c>
      <c r="C451" s="32" t="s">
        <v>360</v>
      </c>
      <c r="D451" s="46">
        <v>526</v>
      </c>
      <c r="E451" s="35">
        <v>39531</v>
      </c>
      <c r="F451" s="34" t="s">
        <v>37</v>
      </c>
      <c r="G451" s="37">
        <v>2500</v>
      </c>
      <c r="H451" s="34"/>
      <c r="I451" s="38"/>
      <c r="J451" s="36" t="s">
        <v>39</v>
      </c>
      <c r="K451" s="38">
        <v>25</v>
      </c>
      <c r="L451" s="40"/>
      <c r="M451" s="40"/>
      <c r="N451" s="40"/>
      <c r="O451" s="40"/>
      <c r="P451" s="40"/>
    </row>
    <row r="452" spans="1:16" s="32" customFormat="1" ht="10.5">
      <c r="A452" s="32">
        <v>61808000</v>
      </c>
      <c r="B452" s="33" t="s">
        <v>83</v>
      </c>
      <c r="C452" s="32" t="s">
        <v>361</v>
      </c>
      <c r="D452" s="46" t="s">
        <v>143</v>
      </c>
      <c r="E452" s="35">
        <v>39546</v>
      </c>
      <c r="F452" s="34" t="s">
        <v>37</v>
      </c>
      <c r="G452" s="37">
        <v>2500</v>
      </c>
      <c r="H452" s="34" t="s">
        <v>59</v>
      </c>
      <c r="I452" s="38">
        <v>3.9</v>
      </c>
      <c r="J452" s="36" t="s">
        <v>39</v>
      </c>
      <c r="K452" s="38">
        <v>21</v>
      </c>
      <c r="L452" s="40"/>
      <c r="M452" s="40"/>
      <c r="N452" s="40"/>
      <c r="O452" s="40"/>
      <c r="P452" s="40"/>
    </row>
    <row r="453" spans="1:16" s="32" customFormat="1" ht="10.5">
      <c r="A453" s="32">
        <v>61808000</v>
      </c>
      <c r="B453" s="33" t="s">
        <v>83</v>
      </c>
      <c r="C453" s="32" t="s">
        <v>360</v>
      </c>
      <c r="D453" s="46">
        <v>527</v>
      </c>
      <c r="E453" s="35">
        <v>39531</v>
      </c>
      <c r="F453" s="34" t="s">
        <v>37</v>
      </c>
      <c r="G453" s="37">
        <v>2500</v>
      </c>
      <c r="H453" s="34"/>
      <c r="I453" s="38"/>
      <c r="J453" s="36" t="s">
        <v>39</v>
      </c>
      <c r="K453" s="38">
        <v>10</v>
      </c>
      <c r="L453" s="40"/>
      <c r="M453" s="40"/>
      <c r="N453" s="40"/>
      <c r="O453" s="40"/>
      <c r="P453" s="40"/>
    </row>
    <row r="454" spans="1:16" s="32" customFormat="1" ht="10.5">
      <c r="A454" s="32">
        <v>61808000</v>
      </c>
      <c r="B454" s="33" t="s">
        <v>83</v>
      </c>
      <c r="C454" s="32" t="s">
        <v>118</v>
      </c>
      <c r="D454" s="46" t="s">
        <v>143</v>
      </c>
      <c r="E454" s="35">
        <v>39546</v>
      </c>
      <c r="F454" s="34" t="s">
        <v>37</v>
      </c>
      <c r="G454" s="37">
        <v>2500</v>
      </c>
      <c r="H454" s="34" t="s">
        <v>53</v>
      </c>
      <c r="I454" s="38">
        <v>3</v>
      </c>
      <c r="J454" s="36" t="s">
        <v>39</v>
      </c>
      <c r="K454" s="38">
        <v>6</v>
      </c>
      <c r="L454" s="40">
        <v>2500000</v>
      </c>
      <c r="M454" s="40">
        <v>2500000</v>
      </c>
      <c r="N454" s="40">
        <v>55259950</v>
      </c>
      <c r="O454" s="40">
        <v>137128</v>
      </c>
      <c r="P454" s="40">
        <v>55397078</v>
      </c>
    </row>
    <row r="455" spans="1:16" s="32" customFormat="1" ht="10.5">
      <c r="A455" s="32">
        <v>96528990</v>
      </c>
      <c r="B455" s="33" t="s">
        <v>35</v>
      </c>
      <c r="C455" s="32" t="s">
        <v>362</v>
      </c>
      <c r="D455" s="46">
        <v>528</v>
      </c>
      <c r="E455" s="35">
        <v>39546</v>
      </c>
      <c r="F455" s="34" t="s">
        <v>37</v>
      </c>
      <c r="G455" s="37">
        <v>1700</v>
      </c>
      <c r="H455" s="34"/>
      <c r="I455" s="38"/>
      <c r="J455" s="36" t="s">
        <v>329</v>
      </c>
      <c r="K455" s="38">
        <v>10</v>
      </c>
      <c r="L455" s="40"/>
      <c r="M455" s="40"/>
      <c r="N455" s="40"/>
      <c r="O455" s="40"/>
      <c r="P455" s="40"/>
    </row>
    <row r="456" spans="1:16" s="32" customFormat="1" ht="10.5">
      <c r="A456" s="32">
        <v>96528990</v>
      </c>
      <c r="B456" s="33" t="s">
        <v>35</v>
      </c>
      <c r="C456" s="32" t="s">
        <v>363</v>
      </c>
      <c r="D456" s="46" t="s">
        <v>143</v>
      </c>
      <c r="E456" s="35">
        <v>39547</v>
      </c>
      <c r="F456" s="34" t="s">
        <v>37</v>
      </c>
      <c r="G456" s="37">
        <v>1700</v>
      </c>
      <c r="H456" s="34" t="s">
        <v>92</v>
      </c>
      <c r="I456" s="38">
        <v>2.75</v>
      </c>
      <c r="J456" s="36" t="s">
        <v>329</v>
      </c>
      <c r="K456" s="38">
        <v>5</v>
      </c>
      <c r="L456" s="40">
        <v>700000</v>
      </c>
      <c r="M456" s="40">
        <v>700000</v>
      </c>
      <c r="N456" s="40">
        <v>15472786</v>
      </c>
      <c r="O456" s="40">
        <v>212168</v>
      </c>
      <c r="P456" s="40">
        <v>15684954</v>
      </c>
    </row>
    <row r="457" spans="1:16" s="32" customFormat="1" ht="10.5">
      <c r="A457" s="32">
        <v>96528990</v>
      </c>
      <c r="B457" s="33" t="s">
        <v>35</v>
      </c>
      <c r="C457" s="32" t="s">
        <v>362</v>
      </c>
      <c r="D457" s="46">
        <v>529</v>
      </c>
      <c r="E457" s="35">
        <v>39546</v>
      </c>
      <c r="F457" s="34" t="s">
        <v>37</v>
      </c>
      <c r="G457" s="37">
        <v>1700</v>
      </c>
      <c r="H457" s="34"/>
      <c r="I457" s="38"/>
      <c r="J457" s="36" t="s">
        <v>329</v>
      </c>
      <c r="K457" s="38">
        <v>30</v>
      </c>
      <c r="L457" s="40"/>
      <c r="M457" s="40"/>
      <c r="N457" s="40"/>
      <c r="O457" s="40"/>
      <c r="P457" s="40"/>
    </row>
    <row r="458" spans="1:16" s="32" customFormat="1" ht="10.5">
      <c r="A458" s="32">
        <v>96528990</v>
      </c>
      <c r="B458" s="33" t="s">
        <v>35</v>
      </c>
      <c r="C458" s="32" t="s">
        <v>364</v>
      </c>
      <c r="D458" s="46" t="s">
        <v>143</v>
      </c>
      <c r="E458" s="35">
        <v>39547</v>
      </c>
      <c r="F458" s="34" t="s">
        <v>37</v>
      </c>
      <c r="G458" s="37">
        <v>1700</v>
      </c>
      <c r="H458" s="34" t="s">
        <v>63</v>
      </c>
      <c r="I458" s="38">
        <v>3.25</v>
      </c>
      <c r="J458" s="36" t="s">
        <v>329</v>
      </c>
      <c r="K458" s="38">
        <v>21</v>
      </c>
      <c r="L458" s="40">
        <v>1000000</v>
      </c>
      <c r="M458" s="40">
        <v>947368</v>
      </c>
      <c r="N458" s="40">
        <v>20940603</v>
      </c>
      <c r="O458" s="40">
        <v>339363</v>
      </c>
      <c r="P458" s="40">
        <v>21279966</v>
      </c>
    </row>
    <row r="459" spans="1:16" s="32" customFormat="1" ht="10.5">
      <c r="A459" s="32">
        <v>93834000</v>
      </c>
      <c r="B459" s="33" t="s">
        <v>83</v>
      </c>
      <c r="C459" s="32" t="s">
        <v>276</v>
      </c>
      <c r="D459" s="46">
        <v>530</v>
      </c>
      <c r="E459" s="35">
        <v>39554</v>
      </c>
      <c r="F459" s="34" t="s">
        <v>37</v>
      </c>
      <c r="G459" s="37">
        <v>6500</v>
      </c>
      <c r="H459" s="34"/>
      <c r="I459" s="38"/>
      <c r="J459" s="36" t="s">
        <v>68</v>
      </c>
      <c r="K459" s="38">
        <v>25</v>
      </c>
      <c r="L459" s="40"/>
      <c r="M459" s="40"/>
      <c r="N459" s="40"/>
      <c r="O459" s="40"/>
      <c r="P459" s="40"/>
    </row>
    <row r="460" spans="1:16" s="32" customFormat="1" ht="10.5">
      <c r="A460" s="32">
        <v>93834000</v>
      </c>
      <c r="B460" s="33" t="s">
        <v>83</v>
      </c>
      <c r="C460" s="32" t="s">
        <v>120</v>
      </c>
      <c r="D460" s="46" t="s">
        <v>143</v>
      </c>
      <c r="E460" s="35">
        <v>39568</v>
      </c>
      <c r="F460" s="34" t="s">
        <v>37</v>
      </c>
      <c r="G460" s="37">
        <v>6500</v>
      </c>
      <c r="H460" s="34" t="s">
        <v>56</v>
      </c>
      <c r="I460" s="38">
        <v>3.5</v>
      </c>
      <c r="J460" s="36" t="s">
        <v>68</v>
      </c>
      <c r="K460" s="38">
        <v>20</v>
      </c>
      <c r="L460" s="40">
        <v>2000000</v>
      </c>
      <c r="M460" s="40">
        <v>2000000</v>
      </c>
      <c r="N460" s="40">
        <v>44207960</v>
      </c>
      <c r="O460" s="40">
        <v>737138</v>
      </c>
      <c r="P460" s="40">
        <v>44945098</v>
      </c>
    </row>
    <row r="461" spans="1:16" s="32" customFormat="1" ht="10.5">
      <c r="A461" s="32">
        <v>93834000</v>
      </c>
      <c r="B461" s="33" t="s">
        <v>83</v>
      </c>
      <c r="C461" s="32" t="s">
        <v>120</v>
      </c>
      <c r="D461" s="46" t="s">
        <v>143</v>
      </c>
      <c r="E461" s="35">
        <v>39568</v>
      </c>
      <c r="F461" s="34" t="s">
        <v>37</v>
      </c>
      <c r="G461" s="37">
        <v>6500</v>
      </c>
      <c r="H461" s="34" t="s">
        <v>51</v>
      </c>
      <c r="I461" s="38">
        <v>4</v>
      </c>
      <c r="J461" s="36" t="s">
        <v>68</v>
      </c>
      <c r="K461" s="38">
        <v>10</v>
      </c>
      <c r="L461" s="40">
        <v>4500000</v>
      </c>
      <c r="M461" s="40">
        <v>4500000</v>
      </c>
      <c r="N461" s="40">
        <v>99467910</v>
      </c>
      <c r="O461" s="40">
        <v>1893257</v>
      </c>
      <c r="P461" s="40">
        <v>101361167</v>
      </c>
    </row>
    <row r="462" spans="1:16" s="32" customFormat="1" ht="10.5">
      <c r="A462" s="32">
        <v>93767000</v>
      </c>
      <c r="B462" s="33" t="s">
        <v>61</v>
      </c>
      <c r="C462" s="32" t="s">
        <v>365</v>
      </c>
      <c r="D462" s="46">
        <v>531</v>
      </c>
      <c r="E462" s="35">
        <v>39554</v>
      </c>
      <c r="F462" s="34" t="s">
        <v>37</v>
      </c>
      <c r="G462" s="37">
        <v>4000</v>
      </c>
      <c r="H462" s="34"/>
      <c r="I462" s="38"/>
      <c r="J462" s="36" t="s">
        <v>329</v>
      </c>
      <c r="K462" s="38">
        <v>10</v>
      </c>
      <c r="L462" s="40"/>
      <c r="M462" s="40"/>
      <c r="N462" s="40"/>
      <c r="O462" s="40"/>
      <c r="P462" s="40"/>
    </row>
    <row r="463" spans="1:16" s="32" customFormat="1" ht="10.5">
      <c r="A463" s="32">
        <v>93767000</v>
      </c>
      <c r="B463" s="33" t="s">
        <v>61</v>
      </c>
      <c r="C463" s="32" t="s">
        <v>366</v>
      </c>
      <c r="D463" s="46" t="s">
        <v>143</v>
      </c>
      <c r="E463" s="35">
        <v>39563</v>
      </c>
      <c r="F463" s="34" t="s">
        <v>37</v>
      </c>
      <c r="G463" s="37">
        <v>4000</v>
      </c>
      <c r="H463" s="34" t="s">
        <v>56</v>
      </c>
      <c r="I463" s="38">
        <v>3.8</v>
      </c>
      <c r="J463" s="36" t="s">
        <v>329</v>
      </c>
      <c r="K463" s="38">
        <v>8</v>
      </c>
      <c r="L463" s="40">
        <v>1800000</v>
      </c>
      <c r="M463" s="40">
        <v>1800000</v>
      </c>
      <c r="N463" s="40">
        <v>39787164</v>
      </c>
      <c r="O463" s="40">
        <v>687856</v>
      </c>
      <c r="P463" s="40">
        <v>40475020</v>
      </c>
    </row>
    <row r="464" spans="1:16" s="32" customFormat="1" ht="10.5">
      <c r="A464" s="32">
        <v>93767000</v>
      </c>
      <c r="B464" s="33" t="s">
        <v>61</v>
      </c>
      <c r="C464" s="32" t="s">
        <v>365</v>
      </c>
      <c r="D464" s="46">
        <v>532</v>
      </c>
      <c r="E464" s="35">
        <v>39554</v>
      </c>
      <c r="F464" s="34" t="s">
        <v>37</v>
      </c>
      <c r="G464" s="37">
        <v>4000</v>
      </c>
      <c r="H464" s="34"/>
      <c r="I464" s="38"/>
      <c r="J464" s="36" t="s">
        <v>329</v>
      </c>
      <c r="K464" s="38">
        <v>25</v>
      </c>
      <c r="L464" s="40"/>
      <c r="M464" s="40"/>
      <c r="N464" s="40"/>
      <c r="O464" s="40"/>
      <c r="P464" s="40"/>
    </row>
    <row r="465" spans="1:16" s="32" customFormat="1" ht="10.5" customHeight="1">
      <c r="A465" s="32">
        <v>93767000</v>
      </c>
      <c r="B465" s="33" t="s">
        <v>61</v>
      </c>
      <c r="C465" s="32" t="s">
        <v>367</v>
      </c>
      <c r="D465" s="46" t="s">
        <v>143</v>
      </c>
      <c r="E465" s="35">
        <v>39563</v>
      </c>
      <c r="F465" s="34" t="s">
        <v>37</v>
      </c>
      <c r="G465" s="37">
        <v>4000</v>
      </c>
      <c r="H465" s="34" t="s">
        <v>51</v>
      </c>
      <c r="I465" s="38">
        <v>4.45</v>
      </c>
      <c r="J465" s="36" t="s">
        <v>329</v>
      </c>
      <c r="K465" s="38">
        <v>21</v>
      </c>
      <c r="L465" s="40">
        <v>2200000</v>
      </c>
      <c r="M465" s="40">
        <v>2200000</v>
      </c>
      <c r="N465" s="40">
        <v>48628756</v>
      </c>
      <c r="O465" s="40">
        <v>982968</v>
      </c>
      <c r="P465" s="40">
        <v>49611724</v>
      </c>
    </row>
    <row r="466" spans="1:16" s="32" customFormat="1" ht="10.5">
      <c r="A466" s="32">
        <v>96885880</v>
      </c>
      <c r="B466" s="33" t="s">
        <v>44</v>
      </c>
      <c r="C466" s="32" t="s">
        <v>368</v>
      </c>
      <c r="D466" s="46">
        <v>533</v>
      </c>
      <c r="E466" s="35">
        <v>39577</v>
      </c>
      <c r="F466" s="34" t="s">
        <v>37</v>
      </c>
      <c r="G466" s="37">
        <v>2000</v>
      </c>
      <c r="H466" s="34"/>
      <c r="I466" s="38"/>
      <c r="J466" s="36" t="s">
        <v>287</v>
      </c>
      <c r="K466" s="38">
        <v>10</v>
      </c>
      <c r="L466" s="40"/>
      <c r="M466" s="40"/>
      <c r="N466" s="40"/>
      <c r="O466" s="40"/>
      <c r="P466" s="40"/>
    </row>
    <row r="467" spans="1:16" s="32" customFormat="1" ht="10.5">
      <c r="A467" s="32">
        <v>96885880</v>
      </c>
      <c r="B467" s="33" t="s">
        <v>44</v>
      </c>
      <c r="C467" s="32" t="s">
        <v>369</v>
      </c>
      <c r="D467" s="46" t="s">
        <v>143</v>
      </c>
      <c r="E467" s="35">
        <v>39581</v>
      </c>
      <c r="F467" s="34" t="s">
        <v>37</v>
      </c>
      <c r="G467" s="37">
        <v>2000</v>
      </c>
      <c r="H467" s="34" t="s">
        <v>46</v>
      </c>
      <c r="I467" s="38">
        <v>3.8</v>
      </c>
      <c r="J467" s="36" t="s">
        <v>68</v>
      </c>
      <c r="K467" s="38">
        <v>5</v>
      </c>
      <c r="L467" s="40">
        <v>2000000</v>
      </c>
      <c r="M467" s="40">
        <v>2000000</v>
      </c>
      <c r="N467" s="40">
        <v>44207960</v>
      </c>
      <c r="O467" s="40">
        <v>695712</v>
      </c>
      <c r="P467" s="40">
        <v>44903672</v>
      </c>
    </row>
    <row r="468" spans="1:16" s="32" customFormat="1" ht="10.5">
      <c r="A468" s="32">
        <v>96885880</v>
      </c>
      <c r="B468" s="33" t="s">
        <v>44</v>
      </c>
      <c r="C468" s="32" t="s">
        <v>368</v>
      </c>
      <c r="D468" s="46">
        <v>534</v>
      </c>
      <c r="E468" s="35">
        <v>39577</v>
      </c>
      <c r="F468" s="34" t="s">
        <v>37</v>
      </c>
      <c r="G468" s="37">
        <v>2000</v>
      </c>
      <c r="H468" s="34"/>
      <c r="I468" s="38"/>
      <c r="J468" s="36" t="s">
        <v>287</v>
      </c>
      <c r="K468" s="38">
        <v>30</v>
      </c>
      <c r="L468" s="40"/>
      <c r="M468" s="40"/>
      <c r="N468" s="40"/>
      <c r="O468" s="40"/>
      <c r="P468" s="40"/>
    </row>
    <row r="469" spans="1:16" s="32" customFormat="1" ht="10.5">
      <c r="A469" s="32">
        <v>96885880</v>
      </c>
      <c r="B469" s="33" t="s">
        <v>44</v>
      </c>
      <c r="C469" s="32" t="s">
        <v>369</v>
      </c>
      <c r="D469" s="46" t="s">
        <v>143</v>
      </c>
      <c r="E469" s="35">
        <v>39581</v>
      </c>
      <c r="F469" s="34" t="s">
        <v>37</v>
      </c>
      <c r="G469" s="37">
        <v>2000</v>
      </c>
      <c r="H469" s="34" t="s">
        <v>90</v>
      </c>
      <c r="I469" s="38">
        <v>4.5</v>
      </c>
      <c r="J469" s="36" t="s">
        <v>68</v>
      </c>
      <c r="K469" s="38">
        <v>21</v>
      </c>
      <c r="L469" s="40">
        <v>1000000</v>
      </c>
      <c r="M469" s="40">
        <v>947368</v>
      </c>
      <c r="N469" s="40">
        <v>20940603</v>
      </c>
      <c r="O469" s="40">
        <v>389591</v>
      </c>
      <c r="P469" s="40">
        <v>21330194</v>
      </c>
    </row>
    <row r="470" spans="1:16" s="32" customFormat="1" ht="10.5">
      <c r="A470" s="32">
        <v>96885880</v>
      </c>
      <c r="B470" s="33">
        <v>7</v>
      </c>
      <c r="C470" s="32" t="s">
        <v>370</v>
      </c>
      <c r="D470" s="46" t="s">
        <v>152</v>
      </c>
      <c r="E470" s="35">
        <v>40078</v>
      </c>
      <c r="F470" s="34" t="s">
        <v>37</v>
      </c>
      <c r="G470" s="37">
        <v>1000</v>
      </c>
      <c r="H470" s="34" t="s">
        <v>92</v>
      </c>
      <c r="I470" s="38">
        <v>3.9</v>
      </c>
      <c r="J470" s="36" t="s">
        <v>371</v>
      </c>
      <c r="K470" s="38">
        <v>5</v>
      </c>
      <c r="L470" s="40">
        <v>1000000</v>
      </c>
      <c r="M470" s="40">
        <v>1000000</v>
      </c>
      <c r="N470" s="40">
        <v>22103980</v>
      </c>
      <c r="O470" s="40">
        <v>140734</v>
      </c>
      <c r="P470" s="40">
        <v>22244714</v>
      </c>
    </row>
    <row r="471" spans="1:16" s="32" customFormat="1" ht="10.5">
      <c r="A471" s="32">
        <v>96885880</v>
      </c>
      <c r="B471" s="33">
        <v>7</v>
      </c>
      <c r="C471" s="32" t="s">
        <v>372</v>
      </c>
      <c r="D471" s="46" t="s">
        <v>162</v>
      </c>
      <c r="E471" s="35">
        <v>40078</v>
      </c>
      <c r="F471" s="34" t="s">
        <v>171</v>
      </c>
      <c r="G471" s="37">
        <v>20890000</v>
      </c>
      <c r="H471" s="34" t="s">
        <v>63</v>
      </c>
      <c r="I471" s="38">
        <v>7.5</v>
      </c>
      <c r="J471" s="36" t="s">
        <v>371</v>
      </c>
      <c r="K471" s="38">
        <v>5</v>
      </c>
      <c r="L471" s="40"/>
      <c r="M471" s="40"/>
      <c r="N471" s="40"/>
      <c r="O471" s="40"/>
      <c r="P471" s="40"/>
    </row>
    <row r="472" spans="1:16" s="32" customFormat="1" ht="10.5">
      <c r="A472" s="32">
        <v>96885880</v>
      </c>
      <c r="B472" s="33">
        <v>7</v>
      </c>
      <c r="C472" s="32" t="s">
        <v>372</v>
      </c>
      <c r="D472" s="46" t="s">
        <v>163</v>
      </c>
      <c r="E472" s="35">
        <v>40078</v>
      </c>
      <c r="F472" s="34" t="s">
        <v>37</v>
      </c>
      <c r="G472" s="37">
        <v>1000</v>
      </c>
      <c r="H472" s="34" t="s">
        <v>56</v>
      </c>
      <c r="I472" s="38">
        <v>4.9000000000000004</v>
      </c>
      <c r="J472" s="36" t="s">
        <v>371</v>
      </c>
      <c r="K472" s="38">
        <v>22</v>
      </c>
      <c r="L472" s="40"/>
      <c r="M472" s="40"/>
      <c r="N472" s="40"/>
      <c r="O472" s="40"/>
      <c r="P472" s="40"/>
    </row>
    <row r="473" spans="1:16" s="32" customFormat="1" ht="10.5">
      <c r="A473" s="32">
        <v>96678790</v>
      </c>
      <c r="B473" s="33" t="s">
        <v>168</v>
      </c>
      <c r="C473" s="32" t="s">
        <v>293</v>
      </c>
      <c r="D473" s="46">
        <v>535</v>
      </c>
      <c r="E473" s="35">
        <v>39597</v>
      </c>
      <c r="F473" s="34" t="s">
        <v>37</v>
      </c>
      <c r="G473" s="37">
        <v>4000</v>
      </c>
      <c r="H473" s="34"/>
      <c r="I473" s="38"/>
      <c r="J473" s="36" t="s">
        <v>287</v>
      </c>
      <c r="K473" s="38">
        <v>10</v>
      </c>
      <c r="L473" s="40"/>
      <c r="M473" s="40"/>
      <c r="N473" s="40"/>
      <c r="O473" s="40"/>
      <c r="P473" s="40"/>
    </row>
    <row r="474" spans="1:16" s="32" customFormat="1" ht="10.5">
      <c r="A474" s="32">
        <v>96678790</v>
      </c>
      <c r="B474" s="33" t="s">
        <v>168</v>
      </c>
      <c r="C474" s="32" t="s">
        <v>344</v>
      </c>
      <c r="D474" s="46" t="s">
        <v>143</v>
      </c>
      <c r="E474" s="35">
        <v>39638</v>
      </c>
      <c r="F474" s="34" t="s">
        <v>171</v>
      </c>
      <c r="G474" s="37">
        <v>20000000</v>
      </c>
      <c r="H474" s="34" t="s">
        <v>176</v>
      </c>
      <c r="I474" s="38">
        <v>9.1</v>
      </c>
      <c r="J474" s="36" t="s">
        <v>287</v>
      </c>
      <c r="K474" s="38">
        <v>2</v>
      </c>
      <c r="L474" s="40"/>
      <c r="M474" s="40"/>
      <c r="N474" s="40"/>
      <c r="O474" s="40"/>
      <c r="P474" s="40"/>
    </row>
    <row r="475" spans="1:16" s="32" customFormat="1" ht="10.5">
      <c r="A475" s="32">
        <v>96678790</v>
      </c>
      <c r="B475" s="33" t="s">
        <v>168</v>
      </c>
      <c r="C475" s="32" t="s">
        <v>373</v>
      </c>
      <c r="D475" s="46" t="s">
        <v>152</v>
      </c>
      <c r="E475" s="35">
        <v>39638</v>
      </c>
      <c r="F475" s="34" t="s">
        <v>37</v>
      </c>
      <c r="G475" s="37">
        <v>1000</v>
      </c>
      <c r="H475" s="34" t="s">
        <v>177</v>
      </c>
      <c r="I475" s="38">
        <v>3.9</v>
      </c>
      <c r="J475" s="36" t="s">
        <v>287</v>
      </c>
      <c r="K475" s="38">
        <v>5</v>
      </c>
      <c r="L475" s="40">
        <v>1000000</v>
      </c>
      <c r="M475" s="40">
        <v>1000000</v>
      </c>
      <c r="N475" s="40">
        <v>22103980</v>
      </c>
      <c r="O475" s="40">
        <v>69983</v>
      </c>
      <c r="P475" s="40">
        <v>22173963</v>
      </c>
    </row>
    <row r="476" spans="1:16" s="32" customFormat="1" ht="10.5">
      <c r="A476" s="32">
        <v>96678790</v>
      </c>
      <c r="B476" s="33">
        <v>2</v>
      </c>
      <c r="C476" s="32" t="s">
        <v>344</v>
      </c>
      <c r="D476" s="46" t="s">
        <v>162</v>
      </c>
      <c r="E476" s="35">
        <v>40077</v>
      </c>
      <c r="F476" s="34" t="s">
        <v>171</v>
      </c>
      <c r="G476" s="37">
        <v>25000000</v>
      </c>
      <c r="H476" s="34" t="s">
        <v>201</v>
      </c>
      <c r="I476" s="38">
        <v>5.6</v>
      </c>
      <c r="J476" s="36"/>
      <c r="K476" s="38">
        <v>4</v>
      </c>
      <c r="L476" s="40"/>
      <c r="M476" s="40"/>
      <c r="N476" s="40"/>
      <c r="O476" s="40"/>
      <c r="P476" s="40"/>
    </row>
    <row r="477" spans="1:16" s="32" customFormat="1" ht="10.5">
      <c r="A477" s="32">
        <v>96678790</v>
      </c>
      <c r="B477" s="33">
        <v>2</v>
      </c>
      <c r="C477" s="32" t="s">
        <v>344</v>
      </c>
      <c r="D477" s="46" t="s">
        <v>163</v>
      </c>
      <c r="E477" s="35">
        <v>40325</v>
      </c>
      <c r="F477" s="34" t="s">
        <v>171</v>
      </c>
      <c r="G477" s="37">
        <v>40000000</v>
      </c>
      <c r="H477" s="34" t="s">
        <v>202</v>
      </c>
      <c r="I477" s="38">
        <v>5.9</v>
      </c>
      <c r="J477" s="36" t="s">
        <v>374</v>
      </c>
      <c r="K477" s="38">
        <v>5.9</v>
      </c>
      <c r="L477" s="40"/>
      <c r="M477" s="40"/>
      <c r="N477" s="40"/>
      <c r="O477" s="40"/>
      <c r="P477" s="40"/>
    </row>
    <row r="478" spans="1:16" s="32" customFormat="1" ht="10.5">
      <c r="A478" s="32">
        <v>96678790</v>
      </c>
      <c r="B478" s="33">
        <v>2</v>
      </c>
      <c r="C478" s="32" t="s">
        <v>327</v>
      </c>
      <c r="D478" s="46" t="s">
        <v>375</v>
      </c>
      <c r="E478" s="35">
        <v>40325</v>
      </c>
      <c r="F478" s="34" t="s">
        <v>37</v>
      </c>
      <c r="G478" s="37">
        <v>2000</v>
      </c>
      <c r="H478" s="34" t="s">
        <v>239</v>
      </c>
      <c r="I478" s="38">
        <v>2.2000000000000002</v>
      </c>
      <c r="J478" s="36" t="s">
        <v>374</v>
      </c>
      <c r="K478" s="38">
        <v>1.65</v>
      </c>
      <c r="L478" s="40">
        <v>1300000</v>
      </c>
      <c r="M478" s="40">
        <v>1300000</v>
      </c>
      <c r="N478" s="40">
        <v>28735174</v>
      </c>
      <c r="O478" s="40">
        <v>288595</v>
      </c>
      <c r="P478" s="40">
        <v>29023769</v>
      </c>
    </row>
    <row r="479" spans="1:16" s="32" customFormat="1" ht="10.5">
      <c r="A479" s="32">
        <v>96505760</v>
      </c>
      <c r="B479" s="33" t="s">
        <v>35</v>
      </c>
      <c r="C479" s="32" t="s">
        <v>376</v>
      </c>
      <c r="D479" s="46">
        <v>537</v>
      </c>
      <c r="E479" s="35">
        <v>39612</v>
      </c>
      <c r="F479" s="34" t="s">
        <v>37</v>
      </c>
      <c r="G479" s="37">
        <v>7000</v>
      </c>
      <c r="H479" s="34"/>
      <c r="I479" s="38"/>
      <c r="J479" s="36" t="s">
        <v>377</v>
      </c>
      <c r="K479" s="38">
        <v>10</v>
      </c>
      <c r="L479" s="40"/>
      <c r="M479" s="40"/>
      <c r="N479" s="40"/>
      <c r="O479" s="40"/>
      <c r="P479" s="40"/>
    </row>
    <row r="480" spans="1:16" s="32" customFormat="1" ht="10.5">
      <c r="A480" s="32">
        <v>96505760</v>
      </c>
      <c r="B480" s="33" t="s">
        <v>35</v>
      </c>
      <c r="C480" s="32" t="s">
        <v>378</v>
      </c>
      <c r="D480" s="46" t="s">
        <v>143</v>
      </c>
      <c r="E480" s="35">
        <v>39653</v>
      </c>
      <c r="F480" s="34" t="s">
        <v>37</v>
      </c>
      <c r="G480" s="37">
        <v>7000</v>
      </c>
      <c r="H480" s="34" t="s">
        <v>53</v>
      </c>
      <c r="I480" s="38">
        <v>3.8</v>
      </c>
      <c r="J480" s="36" t="s">
        <v>329</v>
      </c>
      <c r="K480" s="38">
        <v>5.5</v>
      </c>
      <c r="L480" s="40">
        <v>2000000</v>
      </c>
      <c r="M480" s="40">
        <v>2000000</v>
      </c>
      <c r="N480" s="40">
        <v>44207960</v>
      </c>
      <c r="O480" s="40">
        <v>647209</v>
      </c>
      <c r="P480" s="40">
        <v>44855169</v>
      </c>
    </row>
    <row r="481" spans="1:17" s="32" customFormat="1" ht="10.5">
      <c r="A481" s="32">
        <v>96505760</v>
      </c>
      <c r="B481" s="33" t="s">
        <v>35</v>
      </c>
      <c r="C481" s="32" t="s">
        <v>378</v>
      </c>
      <c r="D481" s="46" t="s">
        <v>143</v>
      </c>
      <c r="E481" s="35">
        <v>39653</v>
      </c>
      <c r="F481" s="34" t="s">
        <v>66</v>
      </c>
      <c r="G481" s="37">
        <v>282900</v>
      </c>
      <c r="H481" s="34" t="s">
        <v>59</v>
      </c>
      <c r="I481" s="38" t="s">
        <v>379</v>
      </c>
      <c r="J481" s="36" t="s">
        <v>329</v>
      </c>
      <c r="K481" s="38">
        <v>10</v>
      </c>
      <c r="L481" s="40">
        <v>80800000</v>
      </c>
      <c r="M481" s="40">
        <v>80800000</v>
      </c>
      <c r="N481" s="40">
        <v>39615432</v>
      </c>
      <c r="O481" s="40">
        <v>384649</v>
      </c>
      <c r="P481" s="40">
        <v>40000081</v>
      </c>
      <c r="Q481" s="32" t="s">
        <v>69</v>
      </c>
    </row>
    <row r="482" spans="1:17" s="32" customFormat="1" ht="10.5">
      <c r="A482" s="32">
        <v>96505760</v>
      </c>
      <c r="B482" s="33" t="s">
        <v>35</v>
      </c>
      <c r="C482" s="32" t="s">
        <v>376</v>
      </c>
      <c r="D482" s="46">
        <v>538</v>
      </c>
      <c r="E482" s="35">
        <v>39612</v>
      </c>
      <c r="F482" s="34" t="s">
        <v>37</v>
      </c>
      <c r="G482" s="37">
        <v>7000</v>
      </c>
      <c r="H482" s="34"/>
      <c r="I482" s="38"/>
      <c r="J482" s="36" t="s">
        <v>377</v>
      </c>
      <c r="K482" s="38">
        <v>30</v>
      </c>
      <c r="L482" s="40"/>
      <c r="M482" s="40"/>
      <c r="N482" s="40"/>
      <c r="O482" s="40"/>
      <c r="P482" s="40"/>
    </row>
    <row r="483" spans="1:17" s="32" customFormat="1" ht="10.5">
      <c r="A483" s="32">
        <v>96505760</v>
      </c>
      <c r="B483" s="33" t="s">
        <v>35</v>
      </c>
      <c r="C483" s="32" t="s">
        <v>378</v>
      </c>
      <c r="D483" s="46" t="s">
        <v>143</v>
      </c>
      <c r="E483" s="35">
        <v>39653</v>
      </c>
      <c r="F483" s="34" t="s">
        <v>37</v>
      </c>
      <c r="G483" s="37">
        <v>7000</v>
      </c>
      <c r="H483" s="34" t="s">
        <v>60</v>
      </c>
      <c r="I483" s="38">
        <v>4.5</v>
      </c>
      <c r="J483" s="36" t="s">
        <v>329</v>
      </c>
      <c r="K483" s="38">
        <v>21</v>
      </c>
      <c r="L483" s="40">
        <v>3000000</v>
      </c>
      <c r="M483" s="40">
        <v>3000000</v>
      </c>
      <c r="N483" s="40">
        <v>66311940</v>
      </c>
      <c r="O483" s="40">
        <v>1147668</v>
      </c>
      <c r="P483" s="40">
        <v>67459608</v>
      </c>
    </row>
    <row r="484" spans="1:17" s="32" customFormat="1" ht="10.5">
      <c r="A484" s="32">
        <v>93628000</v>
      </c>
      <c r="B484" s="33" t="s">
        <v>83</v>
      </c>
      <c r="C484" s="32" t="s">
        <v>380</v>
      </c>
      <c r="D484" s="46">
        <v>539</v>
      </c>
      <c r="E484" s="35">
        <v>39643</v>
      </c>
      <c r="F484" s="34" t="s">
        <v>37</v>
      </c>
      <c r="G484" s="37">
        <v>7000</v>
      </c>
      <c r="H484" s="34"/>
      <c r="I484" s="38"/>
      <c r="J484" s="36" t="s">
        <v>329</v>
      </c>
      <c r="K484" s="38">
        <v>10</v>
      </c>
      <c r="L484" s="40"/>
      <c r="M484" s="40"/>
      <c r="N484" s="40"/>
      <c r="O484" s="40"/>
      <c r="P484" s="40"/>
    </row>
    <row r="485" spans="1:17" s="32" customFormat="1" ht="10.5">
      <c r="A485" s="32">
        <v>93628000</v>
      </c>
      <c r="B485" s="33" t="s">
        <v>83</v>
      </c>
      <c r="C485" s="32" t="s">
        <v>381</v>
      </c>
      <c r="D485" s="46" t="s">
        <v>143</v>
      </c>
      <c r="E485" s="35">
        <v>39650</v>
      </c>
      <c r="F485" s="34" t="s">
        <v>37</v>
      </c>
      <c r="G485" s="37">
        <v>7000</v>
      </c>
      <c r="H485" s="34" t="s">
        <v>46</v>
      </c>
      <c r="I485" s="38">
        <v>3.5</v>
      </c>
      <c r="J485" s="36" t="s">
        <v>68</v>
      </c>
      <c r="K485" s="38">
        <v>5</v>
      </c>
      <c r="L485" s="40">
        <v>3000000</v>
      </c>
      <c r="M485" s="40">
        <v>3000000</v>
      </c>
      <c r="N485" s="40">
        <v>66311940</v>
      </c>
      <c r="O485" s="40">
        <v>979943</v>
      </c>
      <c r="P485" s="40">
        <v>67291883</v>
      </c>
    </row>
    <row r="486" spans="1:17" s="32" customFormat="1" ht="10.5">
      <c r="A486" s="32">
        <v>93628000</v>
      </c>
      <c r="B486" s="33" t="s">
        <v>83</v>
      </c>
      <c r="C486" s="32" t="s">
        <v>968</v>
      </c>
      <c r="D486" s="46" t="s">
        <v>143</v>
      </c>
      <c r="E486" s="35">
        <v>39650</v>
      </c>
      <c r="F486" s="34" t="s">
        <v>37</v>
      </c>
      <c r="G486" s="37">
        <v>7000</v>
      </c>
      <c r="H486" s="34" t="s">
        <v>90</v>
      </c>
      <c r="I486" s="38">
        <v>3.8</v>
      </c>
      <c r="J486" s="36" t="s">
        <v>68</v>
      </c>
      <c r="K486" s="38">
        <v>10</v>
      </c>
      <c r="L486" s="40"/>
      <c r="M486" s="40"/>
      <c r="N486" s="40"/>
      <c r="O486" s="40"/>
      <c r="P486" s="40"/>
    </row>
    <row r="487" spans="1:17" s="32" customFormat="1" ht="10.5">
      <c r="A487" s="32">
        <v>93628000</v>
      </c>
      <c r="B487" s="33" t="s">
        <v>83</v>
      </c>
      <c r="C487" s="32" t="s">
        <v>380</v>
      </c>
      <c r="D487" s="46">
        <v>540</v>
      </c>
      <c r="E487" s="35">
        <v>39643</v>
      </c>
      <c r="F487" s="34" t="s">
        <v>37</v>
      </c>
      <c r="G487" s="37">
        <v>7000</v>
      </c>
      <c r="H487" s="34"/>
      <c r="I487" s="38"/>
      <c r="J487" s="36" t="s">
        <v>329</v>
      </c>
      <c r="K487" s="38">
        <v>30</v>
      </c>
      <c r="L487" s="40"/>
      <c r="M487" s="40"/>
      <c r="N487" s="40"/>
      <c r="O487" s="40"/>
      <c r="P487" s="40"/>
    </row>
    <row r="488" spans="1:17" s="32" customFormat="1" ht="10.5">
      <c r="A488" s="32">
        <v>93628000</v>
      </c>
      <c r="B488" s="33" t="s">
        <v>83</v>
      </c>
      <c r="C488" s="32" t="s">
        <v>381</v>
      </c>
      <c r="D488" s="46" t="s">
        <v>143</v>
      </c>
      <c r="E488" s="35">
        <v>39650</v>
      </c>
      <c r="F488" s="34" t="s">
        <v>37</v>
      </c>
      <c r="G488" s="37">
        <v>7000</v>
      </c>
      <c r="H488" s="34" t="s">
        <v>92</v>
      </c>
      <c r="I488" s="38">
        <v>4.25</v>
      </c>
      <c r="J488" s="36" t="s">
        <v>68</v>
      </c>
      <c r="K488" s="38">
        <v>20</v>
      </c>
      <c r="L488" s="40">
        <v>2000000</v>
      </c>
      <c r="M488" s="40">
        <v>2000000</v>
      </c>
      <c r="N488" s="40">
        <v>44207960</v>
      </c>
      <c r="O488" s="40">
        <v>793287</v>
      </c>
      <c r="P488" s="40">
        <v>45001247</v>
      </c>
    </row>
    <row r="489" spans="1:17" s="32" customFormat="1" ht="10.5">
      <c r="A489" s="32">
        <v>93628000</v>
      </c>
      <c r="B489" s="33" t="s">
        <v>83</v>
      </c>
      <c r="C489" s="32" t="s">
        <v>968</v>
      </c>
      <c r="D489" s="46" t="s">
        <v>143</v>
      </c>
      <c r="E489" s="35">
        <v>39650</v>
      </c>
      <c r="F489" s="34" t="s">
        <v>37</v>
      </c>
      <c r="G489" s="37">
        <v>7000</v>
      </c>
      <c r="H489" s="34" t="s">
        <v>63</v>
      </c>
      <c r="I489" s="38">
        <v>3.8</v>
      </c>
      <c r="J489" s="36" t="s">
        <v>68</v>
      </c>
      <c r="K489" s="38">
        <v>20</v>
      </c>
      <c r="L489" s="40"/>
      <c r="M489" s="40"/>
      <c r="N489" s="40"/>
      <c r="O489" s="40"/>
      <c r="P489" s="40"/>
    </row>
    <row r="490" spans="1:17" s="32" customFormat="1" ht="10.5">
      <c r="A490" s="32">
        <v>90042000</v>
      </c>
      <c r="B490" s="33" t="s">
        <v>83</v>
      </c>
      <c r="C490" s="32" t="s">
        <v>301</v>
      </c>
      <c r="D490" s="46">
        <v>541</v>
      </c>
      <c r="E490" s="35">
        <v>39644</v>
      </c>
      <c r="F490" s="34" t="s">
        <v>37</v>
      </c>
      <c r="G490" s="37">
        <v>4000</v>
      </c>
      <c r="H490" s="34"/>
      <c r="I490" s="38"/>
      <c r="J490" s="36" t="s">
        <v>329</v>
      </c>
      <c r="K490" s="38">
        <v>10</v>
      </c>
      <c r="L490" s="40"/>
      <c r="M490" s="40"/>
      <c r="N490" s="40"/>
      <c r="O490" s="40"/>
      <c r="P490" s="40"/>
    </row>
    <row r="491" spans="1:17" s="32" customFormat="1" ht="10.5">
      <c r="A491" s="32">
        <v>90042000</v>
      </c>
      <c r="B491" s="33" t="s">
        <v>83</v>
      </c>
      <c r="C491" s="32" t="s">
        <v>383</v>
      </c>
      <c r="D491" s="46" t="s">
        <v>143</v>
      </c>
      <c r="E491" s="35">
        <v>39661</v>
      </c>
      <c r="F491" s="34" t="s">
        <v>37</v>
      </c>
      <c r="G491" s="37">
        <v>4000</v>
      </c>
      <c r="H491" s="34" t="s">
        <v>59</v>
      </c>
      <c r="I491" s="38">
        <v>3.75</v>
      </c>
      <c r="J491" s="36" t="s">
        <v>68</v>
      </c>
      <c r="K491" s="38">
        <v>5</v>
      </c>
      <c r="L491" s="40">
        <v>2000000</v>
      </c>
      <c r="M491" s="40">
        <v>2000000</v>
      </c>
      <c r="N491" s="40">
        <v>44207960</v>
      </c>
      <c r="O491" s="40">
        <v>365992</v>
      </c>
      <c r="P491" s="40">
        <v>44573952</v>
      </c>
    </row>
    <row r="492" spans="1:17" s="32" customFormat="1" ht="10.5">
      <c r="A492" s="32">
        <v>90042000</v>
      </c>
      <c r="B492" s="33">
        <v>5</v>
      </c>
      <c r="C492" s="32" t="s">
        <v>302</v>
      </c>
      <c r="D492" s="46" t="s">
        <v>152</v>
      </c>
      <c r="E492" s="35">
        <v>40506</v>
      </c>
      <c r="F492" s="34" t="s">
        <v>37</v>
      </c>
      <c r="G492" s="37">
        <v>2000</v>
      </c>
      <c r="H492" s="34" t="s">
        <v>75</v>
      </c>
      <c r="I492" s="38">
        <v>4</v>
      </c>
      <c r="J492" s="36" t="s">
        <v>81</v>
      </c>
      <c r="K492" s="38">
        <v>21</v>
      </c>
      <c r="L492" s="40">
        <v>2000000</v>
      </c>
      <c r="M492" s="40">
        <v>2000000</v>
      </c>
      <c r="N492" s="40">
        <v>44207960</v>
      </c>
      <c r="O492" s="40">
        <v>727187</v>
      </c>
      <c r="P492" s="40">
        <v>44935147</v>
      </c>
    </row>
    <row r="493" spans="1:17" s="32" customFormat="1" ht="10.5">
      <c r="A493" s="32">
        <v>90042000</v>
      </c>
      <c r="B493" s="33">
        <v>5</v>
      </c>
      <c r="C493" s="53" t="s">
        <v>384</v>
      </c>
      <c r="D493" s="46">
        <v>542</v>
      </c>
      <c r="E493" s="35">
        <v>39644</v>
      </c>
      <c r="F493" s="34" t="s">
        <v>37</v>
      </c>
      <c r="G493" s="37">
        <v>6000</v>
      </c>
      <c r="H493" s="34"/>
      <c r="I493" s="38"/>
      <c r="J493" s="36" t="s">
        <v>329</v>
      </c>
      <c r="K493" s="38">
        <v>30</v>
      </c>
      <c r="L493" s="40"/>
      <c r="M493" s="40"/>
      <c r="N493" s="40"/>
      <c r="O493" s="40"/>
      <c r="P493" s="40"/>
    </row>
    <row r="494" spans="1:17" s="32" customFormat="1" ht="10.5">
      <c r="A494" s="32">
        <v>90042000</v>
      </c>
      <c r="B494" s="33">
        <v>5</v>
      </c>
      <c r="C494" s="53" t="s">
        <v>383</v>
      </c>
      <c r="D494" s="46" t="s">
        <v>143</v>
      </c>
      <c r="E494" s="35">
        <v>39661</v>
      </c>
      <c r="F494" s="34" t="s">
        <v>37</v>
      </c>
      <c r="G494" s="37">
        <v>6000</v>
      </c>
      <c r="H494" s="34" t="s">
        <v>60</v>
      </c>
      <c r="I494" s="38">
        <v>4.6500000000000004</v>
      </c>
      <c r="J494" s="36" t="s">
        <v>68</v>
      </c>
      <c r="K494" s="38">
        <v>21</v>
      </c>
      <c r="L494" s="40">
        <v>5500000</v>
      </c>
      <c r="M494" s="40">
        <v>5500000</v>
      </c>
      <c r="N494" s="40">
        <v>121571890</v>
      </c>
      <c r="O494" s="40">
        <v>1245353</v>
      </c>
      <c r="P494" s="40">
        <v>122817243</v>
      </c>
    </row>
    <row r="495" spans="1:17" s="32" customFormat="1" ht="10.5">
      <c r="A495" s="32">
        <v>90042000</v>
      </c>
      <c r="B495" s="33">
        <v>5</v>
      </c>
      <c r="C495" s="53" t="s">
        <v>302</v>
      </c>
      <c r="D495" s="46" t="s">
        <v>152</v>
      </c>
      <c r="E495" s="35">
        <v>39822</v>
      </c>
      <c r="F495" s="34" t="s">
        <v>37</v>
      </c>
      <c r="G495" s="37">
        <v>500</v>
      </c>
      <c r="H495" s="34" t="s">
        <v>64</v>
      </c>
      <c r="I495" s="38">
        <v>4.75</v>
      </c>
      <c r="J495" s="54" t="s">
        <v>68</v>
      </c>
      <c r="K495" s="38">
        <v>20</v>
      </c>
      <c r="L495" s="40">
        <v>500000</v>
      </c>
      <c r="M495" s="40">
        <v>500000</v>
      </c>
      <c r="N495" s="40">
        <v>11051990</v>
      </c>
      <c r="O495" s="40">
        <v>157917</v>
      </c>
      <c r="P495" s="40">
        <v>11209907</v>
      </c>
    </row>
    <row r="496" spans="1:17" s="32" customFormat="1" ht="10.5">
      <c r="A496" s="32">
        <v>99530250</v>
      </c>
      <c r="B496" s="33">
        <v>0</v>
      </c>
      <c r="C496" s="45" t="s">
        <v>198</v>
      </c>
      <c r="D496" s="46">
        <v>543</v>
      </c>
      <c r="E496" s="35">
        <v>39667</v>
      </c>
      <c r="F496" s="34" t="s">
        <v>37</v>
      </c>
      <c r="G496" s="37">
        <v>3500</v>
      </c>
      <c r="H496" s="34"/>
      <c r="I496" s="38"/>
      <c r="J496" s="36" t="s">
        <v>329</v>
      </c>
      <c r="K496" s="38">
        <v>30</v>
      </c>
      <c r="L496" s="40"/>
      <c r="M496" s="40"/>
      <c r="N496" s="40"/>
      <c r="O496" s="40"/>
      <c r="P496" s="40"/>
    </row>
    <row r="497" spans="1:17" s="32" customFormat="1" ht="10.5">
      <c r="A497" s="32">
        <v>99530250</v>
      </c>
      <c r="B497" s="33">
        <v>0</v>
      </c>
      <c r="C497" s="45" t="s">
        <v>385</v>
      </c>
      <c r="D497" s="46" t="s">
        <v>143</v>
      </c>
      <c r="E497" s="35">
        <v>39667</v>
      </c>
      <c r="F497" s="34" t="s">
        <v>37</v>
      </c>
      <c r="G497" s="37">
        <v>3500</v>
      </c>
      <c r="H497" s="34" t="s">
        <v>92</v>
      </c>
      <c r="I497" s="38">
        <v>4.25</v>
      </c>
      <c r="J497" s="36" t="s">
        <v>329</v>
      </c>
      <c r="K497" s="38">
        <v>21</v>
      </c>
      <c r="L497" s="40"/>
      <c r="M497" s="40"/>
      <c r="N497" s="40"/>
      <c r="O497" s="40"/>
      <c r="P497" s="40"/>
    </row>
    <row r="498" spans="1:17" s="32" customFormat="1" ht="10.5">
      <c r="A498" s="32">
        <v>99530250</v>
      </c>
      <c r="B498" s="33">
        <v>0</v>
      </c>
      <c r="C498" s="45" t="s">
        <v>386</v>
      </c>
      <c r="D498" s="46" t="s">
        <v>152</v>
      </c>
      <c r="E498" s="35">
        <v>39897</v>
      </c>
      <c r="F498" s="34" t="s">
        <v>171</v>
      </c>
      <c r="G498" s="37">
        <v>30000000</v>
      </c>
      <c r="H498" s="34" t="s">
        <v>63</v>
      </c>
      <c r="I498" s="38">
        <v>7</v>
      </c>
      <c r="J498" s="36" t="s">
        <v>329</v>
      </c>
      <c r="K498" s="38">
        <v>5</v>
      </c>
      <c r="L498" s="40">
        <v>10000000000</v>
      </c>
      <c r="M498" s="40">
        <v>10000000000</v>
      </c>
      <c r="N498" s="40">
        <v>10000000</v>
      </c>
      <c r="O498" s="40">
        <v>84932</v>
      </c>
      <c r="P498" s="40">
        <v>10084932</v>
      </c>
    </row>
    <row r="499" spans="1:17" s="32" customFormat="1" ht="10.5">
      <c r="A499" s="32">
        <v>99530250</v>
      </c>
      <c r="B499" s="33">
        <v>0</v>
      </c>
      <c r="C499" s="45" t="s">
        <v>386</v>
      </c>
      <c r="D499" s="46" t="s">
        <v>162</v>
      </c>
      <c r="E499" s="35">
        <v>39976</v>
      </c>
      <c r="F499" s="34" t="s">
        <v>37</v>
      </c>
      <c r="G499" s="37">
        <v>3000</v>
      </c>
      <c r="H499" s="34" t="s">
        <v>56</v>
      </c>
      <c r="I499" s="38">
        <v>5</v>
      </c>
      <c r="J499" s="36" t="s">
        <v>68</v>
      </c>
      <c r="K499" s="38">
        <v>21</v>
      </c>
      <c r="L499" s="40">
        <v>1000000</v>
      </c>
      <c r="M499" s="40">
        <v>1000000</v>
      </c>
      <c r="N499" s="40">
        <v>22103980</v>
      </c>
      <c r="O499" s="40">
        <v>423404</v>
      </c>
      <c r="P499" s="40">
        <v>22527384</v>
      </c>
    </row>
    <row r="500" spans="1:17" s="32" customFormat="1" ht="10.5">
      <c r="A500" s="32">
        <v>99530250</v>
      </c>
      <c r="B500" s="33">
        <v>0</v>
      </c>
      <c r="C500" s="45" t="s">
        <v>386</v>
      </c>
      <c r="D500" s="46" t="s">
        <v>162</v>
      </c>
      <c r="E500" s="35">
        <v>39976</v>
      </c>
      <c r="F500" s="34" t="s">
        <v>37</v>
      </c>
      <c r="G500" s="37">
        <v>3000</v>
      </c>
      <c r="H500" s="34" t="s">
        <v>51</v>
      </c>
      <c r="I500" s="38">
        <v>4</v>
      </c>
      <c r="J500" s="36" t="s">
        <v>68</v>
      </c>
      <c r="K500" s="38">
        <v>7</v>
      </c>
      <c r="L500" s="40">
        <v>2000000</v>
      </c>
      <c r="M500" s="40">
        <v>2000000</v>
      </c>
      <c r="N500" s="40">
        <v>44207960</v>
      </c>
      <c r="O500" s="40">
        <v>679451</v>
      </c>
      <c r="P500" s="40">
        <v>44887411</v>
      </c>
    </row>
    <row r="501" spans="1:17" s="32" customFormat="1" ht="10.5">
      <c r="A501" s="32">
        <v>99530250</v>
      </c>
      <c r="B501" s="33">
        <v>0</v>
      </c>
      <c r="C501" s="45" t="s">
        <v>385</v>
      </c>
      <c r="D501" s="46" t="s">
        <v>162</v>
      </c>
      <c r="E501" s="35">
        <v>39976</v>
      </c>
      <c r="F501" s="34" t="s">
        <v>171</v>
      </c>
      <c r="G501" s="37">
        <v>62950000</v>
      </c>
      <c r="H501" s="34" t="s">
        <v>53</v>
      </c>
      <c r="I501" s="38">
        <v>6</v>
      </c>
      <c r="J501" s="36" t="s">
        <v>68</v>
      </c>
      <c r="K501" s="38">
        <v>7</v>
      </c>
      <c r="L501" s="40"/>
      <c r="M501" s="40"/>
      <c r="N501" s="40"/>
      <c r="O501" s="40"/>
      <c r="P501" s="40"/>
    </row>
    <row r="502" spans="1:17" s="32" customFormat="1" ht="10.5">
      <c r="A502" s="32">
        <v>93458000</v>
      </c>
      <c r="B502" s="33">
        <v>1</v>
      </c>
      <c r="C502" s="45" t="s">
        <v>387</v>
      </c>
      <c r="D502" s="46">
        <v>544</v>
      </c>
      <c r="E502" s="35">
        <v>39674</v>
      </c>
      <c r="F502" s="34" t="s">
        <v>37</v>
      </c>
      <c r="G502" s="37">
        <v>10000</v>
      </c>
      <c r="H502" s="34"/>
      <c r="I502" s="38"/>
      <c r="J502" s="36" t="s">
        <v>371</v>
      </c>
      <c r="K502" s="38">
        <v>10</v>
      </c>
      <c r="L502" s="40"/>
      <c r="M502" s="40"/>
      <c r="N502" s="40"/>
      <c r="O502" s="40"/>
      <c r="P502" s="40"/>
    </row>
    <row r="503" spans="1:17" s="32" customFormat="1" ht="10.5">
      <c r="A503" s="32">
        <v>93458000</v>
      </c>
      <c r="B503" s="33">
        <v>1</v>
      </c>
      <c r="C503" s="45" t="s">
        <v>388</v>
      </c>
      <c r="D503" s="46" t="s">
        <v>143</v>
      </c>
      <c r="E503" s="35">
        <v>39735</v>
      </c>
      <c r="F503" s="34" t="s">
        <v>66</v>
      </c>
      <c r="G503" s="37">
        <v>355000</v>
      </c>
      <c r="H503" s="34" t="s">
        <v>63</v>
      </c>
      <c r="I503" s="38" t="s">
        <v>389</v>
      </c>
      <c r="J503" s="36" t="s">
        <v>390</v>
      </c>
      <c r="K503" s="38">
        <v>6</v>
      </c>
      <c r="L503" s="40"/>
      <c r="M503" s="40"/>
      <c r="N503" s="40"/>
      <c r="O503" s="40"/>
      <c r="P503" s="40"/>
      <c r="Q503" s="32" t="s">
        <v>69</v>
      </c>
    </row>
    <row r="504" spans="1:17" s="32" customFormat="1" ht="10.5">
      <c r="A504" s="32">
        <v>93458000</v>
      </c>
      <c r="B504" s="33">
        <v>1</v>
      </c>
      <c r="C504" s="45" t="s">
        <v>391</v>
      </c>
      <c r="D504" s="46" t="s">
        <v>143</v>
      </c>
      <c r="E504" s="35">
        <v>39735</v>
      </c>
      <c r="F504" s="34" t="s">
        <v>37</v>
      </c>
      <c r="G504" s="37">
        <v>10000</v>
      </c>
      <c r="H504" s="34" t="s">
        <v>56</v>
      </c>
      <c r="I504" s="38">
        <v>4</v>
      </c>
      <c r="J504" s="36" t="s">
        <v>390</v>
      </c>
      <c r="K504" s="38">
        <v>6</v>
      </c>
      <c r="L504" s="40">
        <v>1000000</v>
      </c>
      <c r="M504" s="40">
        <v>1000000</v>
      </c>
      <c r="N504" s="40">
        <v>22103980</v>
      </c>
      <c r="O504" s="40">
        <v>0</v>
      </c>
      <c r="P504" s="40">
        <v>22103980</v>
      </c>
    </row>
    <row r="505" spans="1:17" s="32" customFormat="1" ht="10.5">
      <c r="A505" s="32">
        <v>93458000</v>
      </c>
      <c r="B505" s="33">
        <v>1</v>
      </c>
      <c r="C505" s="45" t="s">
        <v>969</v>
      </c>
      <c r="D505" s="46" t="s">
        <v>152</v>
      </c>
      <c r="E505" s="35">
        <v>39888</v>
      </c>
      <c r="F505" s="34" t="s">
        <v>171</v>
      </c>
      <c r="G505" s="37">
        <v>84000000</v>
      </c>
      <c r="H505" s="34" t="s">
        <v>53</v>
      </c>
      <c r="I505" s="38">
        <v>4</v>
      </c>
      <c r="J505" s="36" t="s">
        <v>390</v>
      </c>
      <c r="K505" s="38">
        <v>5</v>
      </c>
      <c r="L505" s="40"/>
      <c r="M505" s="40"/>
      <c r="N505" s="40"/>
      <c r="O505" s="40"/>
      <c r="P505" s="40"/>
    </row>
    <row r="506" spans="1:17" s="32" customFormat="1" ht="10.5">
      <c r="A506" s="32">
        <v>93458000</v>
      </c>
      <c r="B506" s="33">
        <v>1</v>
      </c>
      <c r="C506" s="45" t="s">
        <v>392</v>
      </c>
      <c r="D506" s="46" t="s">
        <v>152</v>
      </c>
      <c r="E506" s="35">
        <v>39888</v>
      </c>
      <c r="F506" s="34" t="s">
        <v>37</v>
      </c>
      <c r="G506" s="37">
        <v>4000</v>
      </c>
      <c r="H506" s="34" t="s">
        <v>59</v>
      </c>
      <c r="I506" s="38">
        <v>2.25</v>
      </c>
      <c r="J506" s="36" t="s">
        <v>390</v>
      </c>
      <c r="K506" s="38">
        <v>5</v>
      </c>
      <c r="L506" s="40">
        <v>2000000</v>
      </c>
      <c r="M506" s="40">
        <v>2000000</v>
      </c>
      <c r="N506" s="40">
        <v>44207960</v>
      </c>
      <c r="O506" s="40">
        <v>164851</v>
      </c>
      <c r="P506" s="40">
        <v>44372811</v>
      </c>
    </row>
    <row r="507" spans="1:17" s="32" customFormat="1" ht="10.5">
      <c r="A507" s="32">
        <v>93458000</v>
      </c>
      <c r="B507" s="33">
        <v>1</v>
      </c>
      <c r="C507" s="45" t="s">
        <v>387</v>
      </c>
      <c r="D507" s="46">
        <v>545</v>
      </c>
      <c r="E507" s="35">
        <v>39674</v>
      </c>
      <c r="F507" s="34" t="s">
        <v>37</v>
      </c>
      <c r="G507" s="37">
        <v>10000</v>
      </c>
      <c r="H507" s="34"/>
      <c r="I507" s="38"/>
      <c r="J507" s="36" t="s">
        <v>371</v>
      </c>
      <c r="K507" s="38">
        <v>30</v>
      </c>
      <c r="L507" s="40"/>
      <c r="M507" s="40"/>
      <c r="N507" s="40"/>
      <c r="O507" s="40"/>
      <c r="P507" s="40"/>
    </row>
    <row r="508" spans="1:17" s="32" customFormat="1" ht="10.5">
      <c r="A508" s="32">
        <v>93458000</v>
      </c>
      <c r="B508" s="33">
        <v>1</v>
      </c>
      <c r="C508" s="45" t="s">
        <v>391</v>
      </c>
      <c r="D508" s="46" t="s">
        <v>143</v>
      </c>
      <c r="E508" s="35">
        <v>39735</v>
      </c>
      <c r="F508" s="34" t="s">
        <v>37</v>
      </c>
      <c r="G508" s="37">
        <v>10000</v>
      </c>
      <c r="H508" s="34" t="s">
        <v>51</v>
      </c>
      <c r="I508" s="38">
        <v>4.25</v>
      </c>
      <c r="J508" s="36" t="s">
        <v>390</v>
      </c>
      <c r="K508" s="38">
        <v>21</v>
      </c>
      <c r="L508" s="40">
        <v>7000000</v>
      </c>
      <c r="M508" s="40">
        <v>7000000</v>
      </c>
      <c r="N508" s="40">
        <v>154727860</v>
      </c>
      <c r="O508" s="40">
        <v>0</v>
      </c>
      <c r="P508" s="40">
        <v>154727860</v>
      </c>
    </row>
    <row r="509" spans="1:17" s="32" customFormat="1" ht="10.5">
      <c r="A509" s="32">
        <v>92236000</v>
      </c>
      <c r="B509" s="33">
        <v>6</v>
      </c>
      <c r="C509" s="45" t="s">
        <v>393</v>
      </c>
      <c r="D509" s="46">
        <v>546</v>
      </c>
      <c r="E509" s="35">
        <v>39681</v>
      </c>
      <c r="F509" s="34" t="s">
        <v>37</v>
      </c>
      <c r="G509" s="37">
        <v>2000</v>
      </c>
      <c r="H509" s="34"/>
      <c r="I509" s="38"/>
      <c r="J509" s="36" t="s">
        <v>68</v>
      </c>
      <c r="K509" s="38">
        <v>10</v>
      </c>
      <c r="L509" s="40"/>
      <c r="M509" s="40"/>
      <c r="N509" s="40"/>
      <c r="O509" s="40"/>
      <c r="P509" s="40"/>
    </row>
    <row r="510" spans="1:17" s="32" customFormat="1" ht="10.5">
      <c r="A510" s="32">
        <v>92236000</v>
      </c>
      <c r="B510" s="33">
        <v>6</v>
      </c>
      <c r="C510" s="45" t="s">
        <v>394</v>
      </c>
      <c r="D510" s="46" t="s">
        <v>143</v>
      </c>
      <c r="E510" s="35">
        <v>39689</v>
      </c>
      <c r="F510" s="34" t="s">
        <v>37</v>
      </c>
      <c r="G510" s="37">
        <v>2000</v>
      </c>
      <c r="H510" s="34" t="s">
        <v>63</v>
      </c>
      <c r="I510" s="38">
        <v>3.9</v>
      </c>
      <c r="J510" s="36" t="s">
        <v>68</v>
      </c>
      <c r="K510" s="38">
        <v>7</v>
      </c>
      <c r="L510" s="40">
        <v>2000000</v>
      </c>
      <c r="M510" s="40">
        <v>1777777.6</v>
      </c>
      <c r="N510" s="40">
        <v>39295961</v>
      </c>
      <c r="O510" s="40">
        <v>630376</v>
      </c>
      <c r="P510" s="40">
        <v>39926337</v>
      </c>
    </row>
    <row r="511" spans="1:17" s="32" customFormat="1" ht="10.5">
      <c r="A511" s="32">
        <v>92236000</v>
      </c>
      <c r="B511" s="33">
        <v>6</v>
      </c>
      <c r="C511" s="45" t="s">
        <v>395</v>
      </c>
      <c r="D511" s="46" t="s">
        <v>152</v>
      </c>
      <c r="E511" s="35">
        <v>39689</v>
      </c>
      <c r="F511" s="34" t="s">
        <v>37</v>
      </c>
      <c r="G511" s="37">
        <v>2000</v>
      </c>
      <c r="H511" s="34" t="s">
        <v>56</v>
      </c>
      <c r="I511" s="38">
        <v>4.4000000000000004</v>
      </c>
      <c r="J511" s="36" t="s">
        <v>68</v>
      </c>
      <c r="K511" s="38">
        <v>10</v>
      </c>
      <c r="L511" s="40"/>
      <c r="M511" s="40"/>
      <c r="N511" s="40"/>
      <c r="O511" s="40"/>
      <c r="P511" s="40"/>
    </row>
    <row r="512" spans="1:17" s="32" customFormat="1" ht="10.5">
      <c r="A512" s="32">
        <v>92236000</v>
      </c>
      <c r="B512" s="33">
        <v>6</v>
      </c>
      <c r="C512" s="45" t="s">
        <v>393</v>
      </c>
      <c r="D512" s="46">
        <v>547</v>
      </c>
      <c r="E512" s="35">
        <v>39681</v>
      </c>
      <c r="F512" s="34" t="s">
        <v>37</v>
      </c>
      <c r="G512" s="37">
        <v>2000</v>
      </c>
      <c r="H512" s="34"/>
      <c r="I512" s="38"/>
      <c r="J512" s="36" t="s">
        <v>81</v>
      </c>
      <c r="K512" s="38">
        <v>30</v>
      </c>
      <c r="L512" s="40"/>
      <c r="M512" s="40"/>
      <c r="N512" s="40"/>
      <c r="O512" s="40"/>
      <c r="P512" s="40"/>
    </row>
    <row r="513" spans="1:17" s="32" customFormat="1" ht="10.5">
      <c r="A513" s="32">
        <v>92236000</v>
      </c>
      <c r="B513" s="33">
        <v>6</v>
      </c>
      <c r="C513" s="45" t="s">
        <v>395</v>
      </c>
      <c r="D513" s="46" t="s">
        <v>143</v>
      </c>
      <c r="E513" s="35">
        <v>39689</v>
      </c>
      <c r="F513" s="34" t="s">
        <v>37</v>
      </c>
      <c r="G513" s="37">
        <v>2000</v>
      </c>
      <c r="H513" s="34" t="s">
        <v>51</v>
      </c>
      <c r="I513" s="38">
        <v>4.7</v>
      </c>
      <c r="J513" s="36" t="s">
        <v>68</v>
      </c>
      <c r="K513" s="38">
        <v>20</v>
      </c>
      <c r="L513" s="40"/>
      <c r="M513" s="40"/>
      <c r="N513" s="40"/>
      <c r="O513" s="40"/>
      <c r="P513" s="40"/>
    </row>
    <row r="514" spans="1:17" s="32" customFormat="1" ht="10.5">
      <c r="A514" s="32">
        <v>96667560</v>
      </c>
      <c r="B514" s="33">
        <v>8</v>
      </c>
      <c r="C514" s="32" t="s">
        <v>339</v>
      </c>
      <c r="D514" s="46">
        <v>548</v>
      </c>
      <c r="E514" s="35">
        <v>39694</v>
      </c>
      <c r="F514" s="34" t="s">
        <v>37</v>
      </c>
      <c r="G514" s="37">
        <v>1500</v>
      </c>
      <c r="H514" s="34"/>
      <c r="I514" s="38"/>
      <c r="J514" s="36" t="s">
        <v>250</v>
      </c>
      <c r="K514" s="38">
        <v>10</v>
      </c>
      <c r="L514" s="40"/>
      <c r="M514" s="40"/>
      <c r="N514" s="40"/>
      <c r="O514" s="40"/>
      <c r="P514" s="40"/>
    </row>
    <row r="515" spans="1:17" s="32" customFormat="1" ht="10.5">
      <c r="A515" s="32">
        <v>96667560</v>
      </c>
      <c r="B515" s="33">
        <v>8</v>
      </c>
      <c r="C515" s="32" t="s">
        <v>340</v>
      </c>
      <c r="D515" s="46" t="s">
        <v>143</v>
      </c>
      <c r="E515" s="35">
        <v>40030</v>
      </c>
      <c r="F515" s="34" t="s">
        <v>171</v>
      </c>
      <c r="G515" s="37">
        <v>20000000</v>
      </c>
      <c r="H515" s="34" t="s">
        <v>90</v>
      </c>
      <c r="I515" s="38">
        <v>7</v>
      </c>
      <c r="J515" s="36" t="s">
        <v>374</v>
      </c>
      <c r="K515" s="38">
        <v>5</v>
      </c>
      <c r="L515" s="40">
        <v>20000000000</v>
      </c>
      <c r="M515" s="40">
        <v>20000000000</v>
      </c>
      <c r="N515" s="40">
        <v>20000000</v>
      </c>
      <c r="O515" s="40">
        <v>229387</v>
      </c>
      <c r="P515" s="40">
        <v>20229387</v>
      </c>
    </row>
    <row r="516" spans="1:17" s="32" customFormat="1" ht="10.5">
      <c r="A516" s="32">
        <v>96667560</v>
      </c>
      <c r="B516" s="33">
        <v>8</v>
      </c>
      <c r="C516" s="32" t="s">
        <v>340</v>
      </c>
      <c r="D516" s="46" t="s">
        <v>152</v>
      </c>
      <c r="E516" s="35">
        <v>40500</v>
      </c>
      <c r="F516" s="34" t="s">
        <v>171</v>
      </c>
      <c r="G516" s="37">
        <v>10000000</v>
      </c>
      <c r="H516" s="34" t="s">
        <v>51</v>
      </c>
      <c r="I516" s="38">
        <v>6.35</v>
      </c>
      <c r="J516" s="36" t="s">
        <v>374</v>
      </c>
      <c r="K516" s="38">
        <v>4</v>
      </c>
      <c r="L516" s="40">
        <v>10000000000</v>
      </c>
      <c r="M516" s="40">
        <v>10000000000</v>
      </c>
      <c r="N516" s="40">
        <v>10000000</v>
      </c>
      <c r="O516" s="40">
        <v>116325</v>
      </c>
      <c r="P516" s="40">
        <v>10116325</v>
      </c>
    </row>
    <row r="517" spans="1:17" s="32" customFormat="1" ht="10.5">
      <c r="A517" s="32">
        <v>96813520</v>
      </c>
      <c r="B517" s="33">
        <v>1</v>
      </c>
      <c r="C517" s="45" t="s">
        <v>396</v>
      </c>
      <c r="D517" s="46">
        <v>549</v>
      </c>
      <c r="E517" s="35">
        <v>39707</v>
      </c>
      <c r="F517" s="34" t="s">
        <v>37</v>
      </c>
      <c r="G517" s="37">
        <v>8500</v>
      </c>
      <c r="H517" s="34"/>
      <c r="I517" s="38"/>
      <c r="J517" s="36" t="s">
        <v>81</v>
      </c>
      <c r="K517" s="38">
        <v>10</v>
      </c>
      <c r="L517" s="40"/>
      <c r="M517" s="40"/>
      <c r="N517" s="40"/>
      <c r="O517" s="40"/>
      <c r="P517" s="40"/>
    </row>
    <row r="518" spans="1:17" s="32" customFormat="1" ht="10.5">
      <c r="A518" s="32">
        <v>96813520</v>
      </c>
      <c r="B518" s="33">
        <v>1</v>
      </c>
      <c r="C518" s="45" t="s">
        <v>397</v>
      </c>
      <c r="D518" s="46" t="s">
        <v>143</v>
      </c>
      <c r="E518" s="35">
        <v>39730</v>
      </c>
      <c r="F518" s="34" t="s">
        <v>37</v>
      </c>
      <c r="G518" s="37">
        <v>7000</v>
      </c>
      <c r="H518" s="34" t="s">
        <v>46</v>
      </c>
      <c r="I518" s="38">
        <v>2.75</v>
      </c>
      <c r="J518" s="36" t="s">
        <v>68</v>
      </c>
      <c r="K518" s="38">
        <v>5</v>
      </c>
      <c r="L518" s="40">
        <v>1800000</v>
      </c>
      <c r="M518" s="40">
        <v>1800000</v>
      </c>
      <c r="N518" s="40">
        <v>39787164</v>
      </c>
      <c r="O518" s="40">
        <v>543373</v>
      </c>
      <c r="P518" s="40">
        <v>40330537</v>
      </c>
    </row>
    <row r="519" spans="1:17" s="32" customFormat="1" ht="10.5">
      <c r="A519" s="32">
        <v>96813520</v>
      </c>
      <c r="B519" s="33">
        <v>1</v>
      </c>
      <c r="C519" s="45" t="s">
        <v>396</v>
      </c>
      <c r="D519" s="46">
        <v>550</v>
      </c>
      <c r="E519" s="35">
        <v>39707</v>
      </c>
      <c r="F519" s="34" t="s">
        <v>37</v>
      </c>
      <c r="G519" s="37">
        <v>8500</v>
      </c>
      <c r="H519" s="34"/>
      <c r="I519" s="38"/>
      <c r="J519" s="36" t="s">
        <v>81</v>
      </c>
      <c r="K519" s="38">
        <v>30</v>
      </c>
      <c r="L519" s="40"/>
      <c r="M519" s="40"/>
      <c r="N519" s="40"/>
      <c r="O519" s="40"/>
      <c r="P519" s="40"/>
    </row>
    <row r="520" spans="1:17" s="32" customFormat="1" ht="10.5">
      <c r="A520" s="32">
        <v>96813520</v>
      </c>
      <c r="B520" s="33">
        <v>1</v>
      </c>
      <c r="C520" s="45" t="s">
        <v>398</v>
      </c>
      <c r="D520" s="46" t="s">
        <v>143</v>
      </c>
      <c r="E520" s="35">
        <v>39730</v>
      </c>
      <c r="F520" s="34" t="s">
        <v>37</v>
      </c>
      <c r="G520" s="37">
        <v>7000</v>
      </c>
      <c r="H520" s="34" t="s">
        <v>90</v>
      </c>
      <c r="I520" s="38">
        <v>4.25</v>
      </c>
      <c r="J520" s="36" t="s">
        <v>68</v>
      </c>
      <c r="K520" s="38">
        <v>21</v>
      </c>
      <c r="L520" s="40">
        <v>4700000</v>
      </c>
      <c r="M520" s="40">
        <v>4700000</v>
      </c>
      <c r="N520" s="40">
        <v>103888706</v>
      </c>
      <c r="O520" s="40">
        <v>2184676</v>
      </c>
      <c r="P520" s="40">
        <v>106073382</v>
      </c>
    </row>
    <row r="521" spans="1:17" s="32" customFormat="1" ht="10.5">
      <c r="A521" s="32">
        <v>93834000</v>
      </c>
      <c r="B521" s="33">
        <v>5</v>
      </c>
      <c r="C521" s="45" t="s">
        <v>276</v>
      </c>
      <c r="D521" s="46">
        <v>551</v>
      </c>
      <c r="E521" s="35">
        <v>39735</v>
      </c>
      <c r="F521" s="34" t="s">
        <v>37</v>
      </c>
      <c r="G521" s="37">
        <v>12500</v>
      </c>
      <c r="H521" s="34"/>
      <c r="I521" s="38"/>
      <c r="J521" s="36" t="s">
        <v>81</v>
      </c>
      <c r="K521" s="38">
        <v>30</v>
      </c>
      <c r="L521" s="40"/>
      <c r="M521" s="40"/>
      <c r="N521" s="40"/>
      <c r="O521" s="40"/>
      <c r="P521" s="40"/>
    </row>
    <row r="522" spans="1:17" s="32" customFormat="1" ht="10.5">
      <c r="A522" s="32">
        <v>93834000</v>
      </c>
      <c r="B522" s="33">
        <v>5</v>
      </c>
      <c r="C522" s="45" t="s">
        <v>399</v>
      </c>
      <c r="D522" s="46" t="s">
        <v>143</v>
      </c>
      <c r="E522" s="35">
        <v>39769</v>
      </c>
      <c r="F522" s="34" t="s">
        <v>37</v>
      </c>
      <c r="G522" s="37">
        <v>6000</v>
      </c>
      <c r="H522" s="34" t="s">
        <v>53</v>
      </c>
      <c r="I522" s="38">
        <v>4.7</v>
      </c>
      <c r="J522" s="36" t="s">
        <v>81</v>
      </c>
      <c r="K522" s="38">
        <v>8</v>
      </c>
      <c r="L522" s="40"/>
      <c r="M522" s="40"/>
      <c r="N522" s="40"/>
      <c r="O522" s="40"/>
      <c r="P522" s="40"/>
    </row>
    <row r="523" spans="1:17" s="32" customFormat="1" ht="10.5">
      <c r="A523" s="32">
        <v>93834000</v>
      </c>
      <c r="B523" s="33">
        <v>5</v>
      </c>
      <c r="C523" s="45" t="s">
        <v>399</v>
      </c>
      <c r="D523" s="46" t="s">
        <v>143</v>
      </c>
      <c r="E523" s="35">
        <v>39769</v>
      </c>
      <c r="F523" s="34" t="s">
        <v>66</v>
      </c>
      <c r="G523" s="37">
        <v>187800</v>
      </c>
      <c r="H523" s="34" t="s">
        <v>59</v>
      </c>
      <c r="I523" s="38" t="s">
        <v>400</v>
      </c>
      <c r="J523" s="36" t="s">
        <v>81</v>
      </c>
      <c r="K523" s="38">
        <v>11</v>
      </c>
      <c r="L523" s="40"/>
      <c r="M523" s="40"/>
      <c r="N523" s="40"/>
      <c r="O523" s="40"/>
      <c r="P523" s="40"/>
      <c r="Q523" s="32" t="s">
        <v>69</v>
      </c>
    </row>
    <row r="524" spans="1:17" s="32" customFormat="1" ht="10.5">
      <c r="A524" s="32">
        <v>93834000</v>
      </c>
      <c r="B524" s="33">
        <v>5</v>
      </c>
      <c r="C524" s="45" t="s">
        <v>399</v>
      </c>
      <c r="D524" s="46" t="s">
        <v>143</v>
      </c>
      <c r="E524" s="35">
        <v>39769</v>
      </c>
      <c r="F524" s="34" t="s">
        <v>37</v>
      </c>
      <c r="G524" s="37">
        <v>6000</v>
      </c>
      <c r="H524" s="34" t="s">
        <v>60</v>
      </c>
      <c r="I524" s="38">
        <v>4.7</v>
      </c>
      <c r="J524" s="36" t="s">
        <v>81</v>
      </c>
      <c r="K524" s="38">
        <v>9</v>
      </c>
      <c r="L524" s="40"/>
      <c r="M524" s="40"/>
      <c r="N524" s="40"/>
      <c r="O524" s="40"/>
      <c r="P524" s="40"/>
    </row>
    <row r="525" spans="1:17" s="32" customFormat="1" ht="10.5">
      <c r="A525" s="32">
        <v>93834000</v>
      </c>
      <c r="B525" s="33">
        <v>5</v>
      </c>
      <c r="C525" s="45" t="s">
        <v>120</v>
      </c>
      <c r="D525" s="46" t="s">
        <v>143</v>
      </c>
      <c r="E525" s="35">
        <v>39769</v>
      </c>
      <c r="F525" s="34" t="s">
        <v>37</v>
      </c>
      <c r="G525" s="37">
        <v>6000</v>
      </c>
      <c r="H525" s="34" t="s">
        <v>64</v>
      </c>
      <c r="I525" s="38">
        <v>5.7</v>
      </c>
      <c r="J525" s="36" t="s">
        <v>68</v>
      </c>
      <c r="K525" s="38">
        <v>21</v>
      </c>
      <c r="L525" s="40">
        <v>3000000</v>
      </c>
      <c r="M525" s="40">
        <v>3000000</v>
      </c>
      <c r="N525" s="40">
        <v>66311940</v>
      </c>
      <c r="O525" s="40">
        <v>155308</v>
      </c>
      <c r="P525" s="40">
        <v>66467248</v>
      </c>
    </row>
    <row r="526" spans="1:17" s="32" customFormat="1" ht="10.5">
      <c r="A526" s="32">
        <v>93834000</v>
      </c>
      <c r="B526" s="33">
        <v>5</v>
      </c>
      <c r="C526" s="45" t="s">
        <v>120</v>
      </c>
      <c r="D526" s="46" t="s">
        <v>152</v>
      </c>
      <c r="E526" s="35">
        <v>39877</v>
      </c>
      <c r="F526" s="34" t="s">
        <v>171</v>
      </c>
      <c r="G526" s="37">
        <v>30000000</v>
      </c>
      <c r="H526" s="34" t="s">
        <v>75</v>
      </c>
      <c r="I526" s="38">
        <v>7</v>
      </c>
      <c r="J526" s="36" t="s">
        <v>68</v>
      </c>
      <c r="K526" s="38">
        <v>5</v>
      </c>
      <c r="L526" s="40">
        <v>30000000000</v>
      </c>
      <c r="M526" s="40">
        <v>30000000000</v>
      </c>
      <c r="N526" s="40">
        <v>30000000</v>
      </c>
      <c r="O526" s="40">
        <v>344080</v>
      </c>
      <c r="P526" s="40">
        <v>30344080</v>
      </c>
    </row>
    <row r="527" spans="1:17" s="32" customFormat="1" ht="10.5">
      <c r="A527" s="32">
        <v>93834000</v>
      </c>
      <c r="B527" s="33">
        <v>5</v>
      </c>
      <c r="C527" s="45" t="s">
        <v>120</v>
      </c>
      <c r="D527" s="46" t="s">
        <v>162</v>
      </c>
      <c r="E527" s="35">
        <v>39952</v>
      </c>
      <c r="F527" s="34" t="s">
        <v>37</v>
      </c>
      <c r="G527" s="37">
        <v>5500</v>
      </c>
      <c r="H527" s="34" t="s">
        <v>125</v>
      </c>
      <c r="I527" s="38">
        <v>4.0999999999999996</v>
      </c>
      <c r="J527" s="36" t="s">
        <v>68</v>
      </c>
      <c r="K527" s="38">
        <v>6</v>
      </c>
      <c r="L527" s="40">
        <v>1000000</v>
      </c>
      <c r="M527" s="40">
        <v>1000000</v>
      </c>
      <c r="N527" s="40">
        <v>22103980</v>
      </c>
      <c r="O527" s="40">
        <v>378799</v>
      </c>
      <c r="P527" s="40">
        <v>22482779</v>
      </c>
    </row>
    <row r="528" spans="1:17" s="32" customFormat="1" ht="10.5">
      <c r="A528" s="32">
        <v>93834000</v>
      </c>
      <c r="B528" s="33">
        <v>5</v>
      </c>
      <c r="C528" s="45" t="s">
        <v>399</v>
      </c>
      <c r="D528" s="46" t="s">
        <v>162</v>
      </c>
      <c r="E528" s="35">
        <v>39952</v>
      </c>
      <c r="F528" s="34" t="s">
        <v>171</v>
      </c>
      <c r="G528" s="37">
        <v>110000000</v>
      </c>
      <c r="H528" s="34" t="s">
        <v>132</v>
      </c>
      <c r="I528" s="38">
        <v>5.8</v>
      </c>
      <c r="J528" s="36" t="s">
        <v>68</v>
      </c>
      <c r="K528" s="38">
        <v>6</v>
      </c>
      <c r="L528" s="40"/>
      <c r="M528" s="40"/>
      <c r="N528" s="40"/>
      <c r="O528" s="40"/>
      <c r="P528" s="40"/>
    </row>
    <row r="529" spans="1:16" s="32" customFormat="1" ht="10.5">
      <c r="A529" s="32">
        <v>93834000</v>
      </c>
      <c r="B529" s="33">
        <v>5</v>
      </c>
      <c r="C529" s="45" t="s">
        <v>120</v>
      </c>
      <c r="D529" s="46" t="s">
        <v>162</v>
      </c>
      <c r="E529" s="35">
        <v>39952</v>
      </c>
      <c r="F529" s="34" t="s">
        <v>37</v>
      </c>
      <c r="G529" s="37">
        <v>5500</v>
      </c>
      <c r="H529" s="34" t="s">
        <v>176</v>
      </c>
      <c r="I529" s="38">
        <v>4.7</v>
      </c>
      <c r="J529" s="36" t="s">
        <v>68</v>
      </c>
      <c r="K529" s="38">
        <v>21</v>
      </c>
      <c r="L529" s="40">
        <v>4500000</v>
      </c>
      <c r="M529" s="40">
        <v>4500000</v>
      </c>
      <c r="N529" s="40">
        <v>99467910</v>
      </c>
      <c r="O529" s="40">
        <v>1951207</v>
      </c>
      <c r="P529" s="40">
        <v>101419117</v>
      </c>
    </row>
    <row r="530" spans="1:16" s="32" customFormat="1" ht="10.5">
      <c r="A530" s="32">
        <v>93834000</v>
      </c>
      <c r="B530" s="33">
        <v>5</v>
      </c>
      <c r="C530" s="45" t="s">
        <v>120</v>
      </c>
      <c r="D530" s="46" t="s">
        <v>163</v>
      </c>
      <c r="E530" s="35">
        <v>40702</v>
      </c>
      <c r="F530" s="34" t="s">
        <v>171</v>
      </c>
      <c r="G530" s="37">
        <v>54000000</v>
      </c>
      <c r="H530" s="34" t="s">
        <v>177</v>
      </c>
      <c r="I530" s="38">
        <v>7</v>
      </c>
      <c r="J530" s="36" t="s">
        <v>81</v>
      </c>
      <c r="K530" s="38">
        <v>20</v>
      </c>
      <c r="L530" s="40">
        <v>54000000000</v>
      </c>
      <c r="M530" s="40">
        <v>54000000000</v>
      </c>
      <c r="N530" s="40">
        <v>54000000</v>
      </c>
      <c r="O530" s="40">
        <v>1538038</v>
      </c>
      <c r="P530" s="40">
        <v>55538038</v>
      </c>
    </row>
    <row r="531" spans="1:16" s="32" customFormat="1" ht="10.5">
      <c r="A531" s="32">
        <v>91335000</v>
      </c>
      <c r="B531" s="33">
        <v>6</v>
      </c>
      <c r="C531" s="45" t="s">
        <v>401</v>
      </c>
      <c r="D531" s="46">
        <v>552</v>
      </c>
      <c r="E531" s="35">
        <v>39741</v>
      </c>
      <c r="F531" s="34" t="s">
        <v>37</v>
      </c>
      <c r="G531" s="37">
        <v>3500</v>
      </c>
      <c r="H531" s="34"/>
      <c r="I531" s="38"/>
      <c r="J531" s="36" t="s">
        <v>68</v>
      </c>
      <c r="K531" s="38">
        <v>10</v>
      </c>
      <c r="L531" s="40"/>
      <c r="M531" s="40"/>
      <c r="N531" s="40"/>
      <c r="O531" s="40"/>
      <c r="P531" s="40"/>
    </row>
    <row r="532" spans="1:16" s="32" customFormat="1" ht="10.5">
      <c r="A532" s="32">
        <v>91335000</v>
      </c>
      <c r="B532" s="33">
        <v>6</v>
      </c>
      <c r="C532" s="45" t="s">
        <v>402</v>
      </c>
      <c r="D532" s="46" t="s">
        <v>143</v>
      </c>
      <c r="E532" s="35">
        <v>39834</v>
      </c>
      <c r="F532" s="34" t="s">
        <v>37</v>
      </c>
      <c r="G532" s="37">
        <v>3500</v>
      </c>
      <c r="H532" s="34" t="s">
        <v>46</v>
      </c>
      <c r="I532" s="38">
        <v>6.4</v>
      </c>
      <c r="J532" s="36" t="s">
        <v>68</v>
      </c>
      <c r="K532" s="38">
        <v>5</v>
      </c>
      <c r="L532" s="40">
        <v>500000</v>
      </c>
      <c r="M532" s="40">
        <v>500000</v>
      </c>
      <c r="N532" s="40">
        <v>11051990</v>
      </c>
      <c r="O532" s="40">
        <v>194283</v>
      </c>
      <c r="P532" s="40">
        <v>11246273</v>
      </c>
    </row>
    <row r="533" spans="1:16" s="32" customFormat="1" ht="10.5">
      <c r="A533" s="32">
        <v>91335000</v>
      </c>
      <c r="B533" s="33">
        <v>6</v>
      </c>
      <c r="C533" s="45" t="s">
        <v>403</v>
      </c>
      <c r="D533" s="46" t="s">
        <v>143</v>
      </c>
      <c r="E533" s="35">
        <v>39834</v>
      </c>
      <c r="F533" s="34" t="s">
        <v>171</v>
      </c>
      <c r="G533" s="37">
        <v>75000000</v>
      </c>
      <c r="H533" s="34" t="s">
        <v>90</v>
      </c>
      <c r="I533" s="38">
        <v>8.5500000000000007</v>
      </c>
      <c r="J533" s="36" t="s">
        <v>68</v>
      </c>
      <c r="K533" s="38">
        <v>5</v>
      </c>
      <c r="L533" s="40"/>
      <c r="M533" s="40"/>
      <c r="N533" s="40"/>
      <c r="O533" s="40"/>
      <c r="P533" s="40"/>
    </row>
    <row r="534" spans="1:16" s="32" customFormat="1" ht="10.5">
      <c r="A534" s="32">
        <v>91335000</v>
      </c>
      <c r="B534" s="33">
        <v>6</v>
      </c>
      <c r="C534" s="45" t="s">
        <v>403</v>
      </c>
      <c r="D534" s="46" t="s">
        <v>143</v>
      </c>
      <c r="E534" s="35">
        <v>39834</v>
      </c>
      <c r="F534" s="34" t="s">
        <v>37</v>
      </c>
      <c r="G534" s="37">
        <v>3500</v>
      </c>
      <c r="H534" s="34" t="s">
        <v>92</v>
      </c>
      <c r="I534" s="38">
        <v>6.1</v>
      </c>
      <c r="J534" s="36" t="s">
        <v>68</v>
      </c>
      <c r="K534" s="38">
        <v>9.5</v>
      </c>
      <c r="L534" s="40"/>
      <c r="M534" s="40"/>
      <c r="N534" s="40"/>
      <c r="O534" s="40"/>
      <c r="P534" s="40"/>
    </row>
    <row r="535" spans="1:16" s="32" customFormat="1" ht="10.5">
      <c r="A535" s="32">
        <v>91335000</v>
      </c>
      <c r="B535" s="33">
        <v>6</v>
      </c>
      <c r="C535" s="45" t="s">
        <v>403</v>
      </c>
      <c r="D535" s="46" t="s">
        <v>143</v>
      </c>
      <c r="E535" s="35">
        <v>39834</v>
      </c>
      <c r="F535" s="34" t="s">
        <v>171</v>
      </c>
      <c r="G535" s="37">
        <v>75000000</v>
      </c>
      <c r="H535" s="34" t="s">
        <v>63</v>
      </c>
      <c r="I535" s="38">
        <v>8.5500000000000007</v>
      </c>
      <c r="J535" s="36" t="s">
        <v>68</v>
      </c>
      <c r="K535" s="38">
        <v>9.5</v>
      </c>
      <c r="L535" s="40"/>
      <c r="M535" s="40"/>
      <c r="N535" s="40"/>
      <c r="O535" s="40"/>
      <c r="P535" s="40"/>
    </row>
    <row r="536" spans="1:16" s="32" customFormat="1" ht="10.5">
      <c r="A536" s="32">
        <v>91335000</v>
      </c>
      <c r="B536" s="33">
        <v>6</v>
      </c>
      <c r="C536" s="45" t="s">
        <v>401</v>
      </c>
      <c r="D536" s="46">
        <v>553</v>
      </c>
      <c r="E536" s="35">
        <v>39741</v>
      </c>
      <c r="F536" s="34" t="s">
        <v>37</v>
      </c>
      <c r="G536" s="37">
        <v>3500</v>
      </c>
      <c r="H536" s="34"/>
      <c r="I536" s="38"/>
      <c r="J536" s="36" t="s">
        <v>68</v>
      </c>
      <c r="K536" s="38">
        <v>30</v>
      </c>
      <c r="L536" s="40"/>
      <c r="M536" s="40"/>
      <c r="N536" s="40"/>
      <c r="O536" s="40"/>
      <c r="P536" s="40"/>
    </row>
    <row r="537" spans="1:16" s="32" customFormat="1" ht="10.5">
      <c r="A537" s="32">
        <v>91335000</v>
      </c>
      <c r="B537" s="33">
        <v>6</v>
      </c>
      <c r="C537" s="45" t="s">
        <v>402</v>
      </c>
      <c r="D537" s="46" t="s">
        <v>143</v>
      </c>
      <c r="E537" s="35">
        <v>39834</v>
      </c>
      <c r="F537" s="34" t="s">
        <v>37</v>
      </c>
      <c r="G537" s="37">
        <v>3500</v>
      </c>
      <c r="H537" s="34" t="s">
        <v>56</v>
      </c>
      <c r="I537" s="36">
        <v>6.3</v>
      </c>
      <c r="J537" s="36" t="s">
        <v>68</v>
      </c>
      <c r="K537" s="38">
        <v>21</v>
      </c>
      <c r="L537" s="40">
        <v>3000000</v>
      </c>
      <c r="M537" s="40">
        <v>3000000</v>
      </c>
      <c r="N537" s="40">
        <v>66311940</v>
      </c>
      <c r="O537" s="40">
        <v>1147792</v>
      </c>
      <c r="P537" s="40">
        <v>67459732</v>
      </c>
    </row>
    <row r="538" spans="1:16" s="32" customFormat="1" ht="10.5">
      <c r="A538" s="32">
        <v>81826800</v>
      </c>
      <c r="B538" s="33">
        <v>9</v>
      </c>
      <c r="C538" s="32" t="s">
        <v>319</v>
      </c>
      <c r="D538" s="46">
        <v>555</v>
      </c>
      <c r="E538" s="35">
        <v>39749</v>
      </c>
      <c r="F538" s="34" t="s">
        <v>37</v>
      </c>
      <c r="G538" s="37">
        <v>3250</v>
      </c>
      <c r="H538" s="34"/>
      <c r="I538" s="38"/>
      <c r="J538" s="36" t="s">
        <v>320</v>
      </c>
      <c r="K538" s="38">
        <v>10</v>
      </c>
      <c r="L538" s="40"/>
      <c r="M538" s="40"/>
      <c r="N538" s="40"/>
      <c r="O538" s="40"/>
      <c r="P538" s="40"/>
    </row>
    <row r="539" spans="1:16" s="32" customFormat="1" ht="10.5">
      <c r="A539" s="32">
        <v>81826800</v>
      </c>
      <c r="B539" s="33">
        <v>9</v>
      </c>
      <c r="C539" s="32" t="s">
        <v>404</v>
      </c>
      <c r="D539" s="46" t="s">
        <v>143</v>
      </c>
      <c r="E539" s="35">
        <v>39889</v>
      </c>
      <c r="F539" s="34" t="s">
        <v>171</v>
      </c>
      <c r="G539" s="37">
        <v>60000000</v>
      </c>
      <c r="H539" s="34" t="s">
        <v>90</v>
      </c>
      <c r="I539" s="38">
        <v>5.75</v>
      </c>
      <c r="J539" s="36" t="s">
        <v>320</v>
      </c>
      <c r="K539" s="38">
        <v>4</v>
      </c>
      <c r="L539" s="40"/>
      <c r="M539" s="40"/>
      <c r="N539" s="40"/>
      <c r="O539" s="40"/>
      <c r="P539" s="40"/>
    </row>
    <row r="540" spans="1:16" s="32" customFormat="1" ht="10.5">
      <c r="A540" s="32">
        <v>81826800</v>
      </c>
      <c r="B540" s="33">
        <v>9</v>
      </c>
      <c r="C540" s="32" t="s">
        <v>405</v>
      </c>
      <c r="D540" s="46" t="s">
        <v>152</v>
      </c>
      <c r="E540" s="35">
        <v>39889</v>
      </c>
      <c r="F540" s="34" t="s">
        <v>171</v>
      </c>
      <c r="G540" s="37">
        <v>60000000</v>
      </c>
      <c r="H540" s="34" t="s">
        <v>92</v>
      </c>
      <c r="I540" s="38">
        <v>6.15</v>
      </c>
      <c r="J540" s="36" t="s">
        <v>320</v>
      </c>
      <c r="K540" s="38">
        <v>4</v>
      </c>
      <c r="L540" s="40">
        <v>60000000000</v>
      </c>
      <c r="M540" s="40">
        <v>60000000000</v>
      </c>
      <c r="N540" s="40">
        <v>60000000</v>
      </c>
      <c r="O540" s="40">
        <v>464462</v>
      </c>
      <c r="P540" s="40">
        <v>60464462</v>
      </c>
    </row>
    <row r="541" spans="1:16" s="32" customFormat="1" ht="10.5">
      <c r="A541" s="32">
        <v>92544000</v>
      </c>
      <c r="B541" s="33">
        <v>0</v>
      </c>
      <c r="C541" s="32" t="s">
        <v>406</v>
      </c>
      <c r="D541" s="46">
        <v>556</v>
      </c>
      <c r="E541" s="35">
        <v>39756</v>
      </c>
      <c r="F541" s="34" t="s">
        <v>37</v>
      </c>
      <c r="G541" s="37">
        <v>1500</v>
      </c>
      <c r="H541" s="34"/>
      <c r="I541" s="38"/>
      <c r="J541" s="36" t="s">
        <v>68</v>
      </c>
      <c r="K541" s="38">
        <v>10</v>
      </c>
      <c r="L541" s="40"/>
      <c r="M541" s="40"/>
      <c r="N541" s="40"/>
      <c r="O541" s="40"/>
      <c r="P541" s="40"/>
    </row>
    <row r="542" spans="1:16" s="32" customFormat="1" ht="10.5">
      <c r="A542" s="32">
        <v>76022072</v>
      </c>
      <c r="B542" s="33">
        <v>8</v>
      </c>
      <c r="C542" s="32" t="s">
        <v>407</v>
      </c>
      <c r="D542" s="46">
        <v>558</v>
      </c>
      <c r="E542" s="35">
        <v>39787</v>
      </c>
      <c r="F542" s="34" t="s">
        <v>37</v>
      </c>
      <c r="G542" s="37">
        <v>4000</v>
      </c>
      <c r="H542" s="34"/>
      <c r="I542" s="38"/>
      <c r="J542" s="36" t="s">
        <v>287</v>
      </c>
      <c r="K542" s="38">
        <v>10</v>
      </c>
      <c r="L542" s="40"/>
      <c r="M542" s="40"/>
      <c r="N542" s="40"/>
      <c r="O542" s="40"/>
      <c r="P542" s="40"/>
    </row>
    <row r="543" spans="1:16" s="32" customFormat="1" ht="10.5">
      <c r="A543" s="32">
        <v>76022072</v>
      </c>
      <c r="B543" s="33">
        <v>8</v>
      </c>
      <c r="C543" s="32" t="s">
        <v>408</v>
      </c>
      <c r="D543" s="46" t="s">
        <v>143</v>
      </c>
      <c r="E543" s="35">
        <v>39793</v>
      </c>
      <c r="F543" s="34" t="s">
        <v>37</v>
      </c>
      <c r="G543" s="37">
        <v>4000</v>
      </c>
      <c r="H543" s="34" t="s">
        <v>90</v>
      </c>
      <c r="I543" s="38">
        <v>5</v>
      </c>
      <c r="J543" s="36" t="s">
        <v>68</v>
      </c>
      <c r="K543" s="38">
        <v>5</v>
      </c>
      <c r="L543" s="40"/>
      <c r="M543" s="40"/>
      <c r="N543" s="40"/>
      <c r="O543" s="40"/>
      <c r="P543" s="40"/>
    </row>
    <row r="544" spans="1:16" s="32" customFormat="1" ht="10.5">
      <c r="A544" s="32">
        <v>76022072</v>
      </c>
      <c r="B544" s="33">
        <v>8</v>
      </c>
      <c r="C544" s="32" t="s">
        <v>408</v>
      </c>
      <c r="D544" s="46" t="s">
        <v>143</v>
      </c>
      <c r="E544" s="35">
        <v>39793</v>
      </c>
      <c r="F544" s="34" t="s">
        <v>171</v>
      </c>
      <c r="G544" s="37">
        <v>85700000</v>
      </c>
      <c r="H544" s="34" t="s">
        <v>92</v>
      </c>
      <c r="I544" s="38">
        <v>7.5</v>
      </c>
      <c r="J544" s="36" t="s">
        <v>68</v>
      </c>
      <c r="K544" s="38">
        <v>5</v>
      </c>
      <c r="L544" s="40"/>
      <c r="M544" s="40"/>
      <c r="N544" s="40"/>
      <c r="O544" s="40"/>
      <c r="P544" s="40"/>
    </row>
    <row r="545" spans="1:16" s="32" customFormat="1" ht="10.5">
      <c r="A545" s="32">
        <v>76022072</v>
      </c>
      <c r="B545" s="33">
        <v>8</v>
      </c>
      <c r="C545" s="32" t="s">
        <v>409</v>
      </c>
      <c r="D545" s="46">
        <v>559</v>
      </c>
      <c r="E545" s="35">
        <v>39787</v>
      </c>
      <c r="F545" s="34" t="s">
        <v>37</v>
      </c>
      <c r="G545" s="37">
        <v>4000</v>
      </c>
      <c r="H545" s="34"/>
      <c r="I545" s="38"/>
      <c r="J545" s="36" t="s">
        <v>287</v>
      </c>
      <c r="K545" s="38">
        <v>30</v>
      </c>
      <c r="L545" s="40"/>
      <c r="M545" s="40"/>
      <c r="N545" s="40"/>
      <c r="O545" s="40"/>
      <c r="P545" s="40"/>
    </row>
    <row r="546" spans="1:16" s="32" customFormat="1" ht="10.5">
      <c r="A546" s="32">
        <v>76022072</v>
      </c>
      <c r="B546" s="33">
        <v>8</v>
      </c>
      <c r="C546" s="32" t="s">
        <v>337</v>
      </c>
      <c r="D546" s="46" t="s">
        <v>143</v>
      </c>
      <c r="E546" s="35">
        <v>39793</v>
      </c>
      <c r="F546" s="34" t="s">
        <v>37</v>
      </c>
      <c r="G546" s="37">
        <v>4000</v>
      </c>
      <c r="H546" s="34" t="s">
        <v>63</v>
      </c>
      <c r="I546" s="38">
        <v>5</v>
      </c>
      <c r="J546" s="36" t="s">
        <v>68</v>
      </c>
      <c r="K546" s="38">
        <v>21</v>
      </c>
      <c r="L546" s="40">
        <v>4000000</v>
      </c>
      <c r="M546" s="40">
        <v>4000000</v>
      </c>
      <c r="N546" s="40">
        <v>88415920</v>
      </c>
      <c r="O546" s="40">
        <v>1449699</v>
      </c>
      <c r="P546" s="40">
        <v>89865619</v>
      </c>
    </row>
    <row r="547" spans="1:16" s="32" customFormat="1" ht="10.5">
      <c r="A547" s="32">
        <v>96802690</v>
      </c>
      <c r="B547" s="33">
        <v>9</v>
      </c>
      <c r="C547" s="32" t="s">
        <v>273</v>
      </c>
      <c r="D547" s="46">
        <v>560</v>
      </c>
      <c r="E547" s="35">
        <v>39799</v>
      </c>
      <c r="F547" s="34" t="s">
        <v>37</v>
      </c>
      <c r="G547" s="37">
        <v>3500</v>
      </c>
      <c r="H547" s="34"/>
      <c r="I547" s="38"/>
      <c r="J547" s="36" t="s">
        <v>81</v>
      </c>
      <c r="K547" s="38">
        <v>30</v>
      </c>
      <c r="L547" s="40"/>
      <c r="M547" s="40"/>
      <c r="N547" s="40"/>
      <c r="O547" s="40"/>
      <c r="P547" s="40"/>
    </row>
    <row r="548" spans="1:16" s="32" customFormat="1" ht="10.5">
      <c r="A548" s="32">
        <v>96802690</v>
      </c>
      <c r="B548" s="33">
        <v>9</v>
      </c>
      <c r="C548" s="32" t="s">
        <v>196</v>
      </c>
      <c r="D548" s="46" t="s">
        <v>143</v>
      </c>
      <c r="E548" s="35">
        <v>39799</v>
      </c>
      <c r="F548" s="34" t="s">
        <v>37</v>
      </c>
      <c r="G548" s="37">
        <v>3500</v>
      </c>
      <c r="H548" s="34" t="s">
        <v>125</v>
      </c>
      <c r="I548" s="38">
        <v>5.5</v>
      </c>
      <c r="J548" s="36" t="s">
        <v>68</v>
      </c>
      <c r="K548" s="38">
        <v>21</v>
      </c>
      <c r="L548" s="40">
        <v>3500000</v>
      </c>
      <c r="M548" s="40">
        <v>3500000</v>
      </c>
      <c r="N548" s="40">
        <v>77363930</v>
      </c>
      <c r="O548" s="40">
        <v>1574279</v>
      </c>
      <c r="P548" s="40">
        <v>78938209</v>
      </c>
    </row>
    <row r="549" spans="1:16" s="32" customFormat="1" ht="10.5">
      <c r="A549" s="55">
        <v>89900400</v>
      </c>
      <c r="B549" s="33">
        <v>0</v>
      </c>
      <c r="C549" s="32" t="s">
        <v>205</v>
      </c>
      <c r="D549" s="46">
        <v>561</v>
      </c>
      <c r="E549" s="35">
        <v>39813</v>
      </c>
      <c r="F549" s="34" t="s">
        <v>37</v>
      </c>
      <c r="G549" s="37">
        <v>2500</v>
      </c>
      <c r="H549" s="34"/>
      <c r="I549" s="38"/>
      <c r="J549" s="36" t="s">
        <v>410</v>
      </c>
      <c r="K549" s="38">
        <v>10</v>
      </c>
      <c r="L549" s="40"/>
      <c r="M549" s="40"/>
      <c r="N549" s="40"/>
      <c r="O549" s="40"/>
      <c r="P549" s="40"/>
    </row>
    <row r="550" spans="1:16" s="32" customFormat="1" ht="10.5">
      <c r="A550" s="55">
        <v>89900400</v>
      </c>
      <c r="B550" s="33">
        <v>0</v>
      </c>
      <c r="C550" s="32" t="s">
        <v>207</v>
      </c>
      <c r="D550" s="46" t="s">
        <v>143</v>
      </c>
      <c r="E550" s="35">
        <v>39834</v>
      </c>
      <c r="F550" s="34" t="s">
        <v>37</v>
      </c>
      <c r="G550" s="37">
        <v>2500</v>
      </c>
      <c r="H550" s="34" t="s">
        <v>75</v>
      </c>
      <c r="I550" s="38">
        <v>4.95</v>
      </c>
      <c r="J550" s="36" t="s">
        <v>410</v>
      </c>
      <c r="K550" s="38">
        <v>5</v>
      </c>
      <c r="L550" s="40">
        <v>500000</v>
      </c>
      <c r="M550" s="40">
        <v>500000</v>
      </c>
      <c r="N550" s="40">
        <v>11051990</v>
      </c>
      <c r="O550" s="40">
        <v>140991</v>
      </c>
      <c r="P550" s="40">
        <v>11192981</v>
      </c>
    </row>
    <row r="551" spans="1:16" s="32" customFormat="1" ht="10.5">
      <c r="A551" s="55">
        <v>89900400</v>
      </c>
      <c r="B551" s="33">
        <v>0</v>
      </c>
      <c r="C551" s="32" t="s">
        <v>411</v>
      </c>
      <c r="D551" s="46" t="s">
        <v>143</v>
      </c>
      <c r="E551" s="35">
        <v>39834</v>
      </c>
      <c r="F551" s="34" t="s">
        <v>37</v>
      </c>
      <c r="G551" s="37">
        <v>2500</v>
      </c>
      <c r="H551" s="34" t="s">
        <v>125</v>
      </c>
      <c r="I551" s="38">
        <v>4.8</v>
      </c>
      <c r="J551" s="36" t="s">
        <v>410</v>
      </c>
      <c r="K551" s="38">
        <v>10</v>
      </c>
      <c r="L551" s="40"/>
      <c r="M551" s="40"/>
      <c r="N551" s="40"/>
      <c r="O551" s="40"/>
      <c r="P551" s="40"/>
    </row>
    <row r="552" spans="1:16" s="32" customFormat="1" ht="10.5">
      <c r="A552" s="55">
        <v>89900400</v>
      </c>
      <c r="B552" s="33">
        <v>0</v>
      </c>
      <c r="C552" s="32" t="s">
        <v>205</v>
      </c>
      <c r="D552" s="46">
        <v>562</v>
      </c>
      <c r="E552" s="35">
        <v>39813</v>
      </c>
      <c r="F552" s="34" t="s">
        <v>37</v>
      </c>
      <c r="G552" s="37">
        <v>2500</v>
      </c>
      <c r="H552" s="34"/>
      <c r="I552" s="38"/>
      <c r="J552" s="36" t="s">
        <v>410</v>
      </c>
      <c r="K552" s="38">
        <v>30</v>
      </c>
      <c r="L552" s="40"/>
      <c r="M552" s="40"/>
      <c r="N552" s="40"/>
      <c r="O552" s="40"/>
      <c r="P552" s="40"/>
    </row>
    <row r="553" spans="1:16" s="32" customFormat="1" ht="10.5">
      <c r="A553" s="55">
        <v>89900400</v>
      </c>
      <c r="B553" s="33">
        <v>0</v>
      </c>
      <c r="C553" s="32" t="s">
        <v>207</v>
      </c>
      <c r="D553" s="46" t="s">
        <v>143</v>
      </c>
      <c r="E553" s="35">
        <v>39834</v>
      </c>
      <c r="F553" s="34" t="s">
        <v>37</v>
      </c>
      <c r="G553" s="37">
        <v>2500</v>
      </c>
      <c r="H553" s="34" t="s">
        <v>132</v>
      </c>
      <c r="I553" s="38">
        <v>4.9000000000000004</v>
      </c>
      <c r="J553" s="36" t="s">
        <v>410</v>
      </c>
      <c r="K553" s="38">
        <v>21</v>
      </c>
      <c r="L553" s="40">
        <v>2000000</v>
      </c>
      <c r="M553" s="40">
        <v>2000000</v>
      </c>
      <c r="N553" s="40">
        <v>44207960</v>
      </c>
      <c r="O553" s="40">
        <v>558335</v>
      </c>
      <c r="P553" s="40">
        <v>44766295</v>
      </c>
    </row>
    <row r="554" spans="1:16" s="32" customFormat="1" ht="10.5">
      <c r="A554" s="55">
        <v>93007000</v>
      </c>
      <c r="B554" s="33">
        <v>9</v>
      </c>
      <c r="C554" s="32" t="s">
        <v>282</v>
      </c>
      <c r="D554" s="46">
        <v>563</v>
      </c>
      <c r="E554" s="35">
        <v>39813</v>
      </c>
      <c r="F554" s="34" t="s">
        <v>37</v>
      </c>
      <c r="G554" s="37">
        <v>5000</v>
      </c>
      <c r="H554" s="34"/>
      <c r="I554" s="38"/>
      <c r="J554" s="36" t="s">
        <v>81</v>
      </c>
      <c r="K554" s="38">
        <v>10</v>
      </c>
      <c r="L554" s="40"/>
      <c r="M554" s="40"/>
      <c r="N554" s="40"/>
      <c r="O554" s="40"/>
      <c r="P554" s="40"/>
    </row>
    <row r="555" spans="1:16" s="32" customFormat="1" ht="10.5">
      <c r="A555" s="55">
        <v>93007000</v>
      </c>
      <c r="B555" s="33">
        <v>9</v>
      </c>
      <c r="C555" s="32" t="s">
        <v>412</v>
      </c>
      <c r="D555" s="46" t="s">
        <v>143</v>
      </c>
      <c r="E555" s="35">
        <v>39822</v>
      </c>
      <c r="F555" s="34" t="s">
        <v>37</v>
      </c>
      <c r="G555" s="37">
        <v>5000</v>
      </c>
      <c r="H555" s="34" t="s">
        <v>51</v>
      </c>
      <c r="I555" s="38">
        <v>5</v>
      </c>
      <c r="J555" s="36" t="s">
        <v>81</v>
      </c>
      <c r="K555" s="38">
        <v>5</v>
      </c>
      <c r="L555" s="40"/>
      <c r="M555" s="40"/>
      <c r="N555" s="40"/>
      <c r="O555" s="40"/>
      <c r="P555" s="40"/>
    </row>
    <row r="556" spans="1:16" s="32" customFormat="1" ht="10.5">
      <c r="A556" s="55">
        <v>93007000</v>
      </c>
      <c r="B556" s="33">
        <v>9</v>
      </c>
      <c r="C556" s="32" t="s">
        <v>413</v>
      </c>
      <c r="D556" s="46" t="s">
        <v>152</v>
      </c>
      <c r="E556" s="35">
        <v>39822</v>
      </c>
      <c r="F556" s="34" t="s">
        <v>171</v>
      </c>
      <c r="G556" s="37">
        <v>107290000</v>
      </c>
      <c r="H556" s="34" t="s">
        <v>53</v>
      </c>
      <c r="I556" s="38">
        <v>7</v>
      </c>
      <c r="J556" s="36" t="s">
        <v>81</v>
      </c>
      <c r="K556" s="38">
        <v>5</v>
      </c>
      <c r="L556" s="40">
        <v>21000000000</v>
      </c>
      <c r="M556" s="40">
        <v>21000000000</v>
      </c>
      <c r="N556" s="40">
        <v>21000000</v>
      </c>
      <c r="O556" s="40">
        <v>463386</v>
      </c>
      <c r="P556" s="40">
        <v>21463386</v>
      </c>
    </row>
    <row r="557" spans="1:16" s="32" customFormat="1" ht="10.5">
      <c r="A557" s="55">
        <v>93007000</v>
      </c>
      <c r="B557" s="33">
        <v>9</v>
      </c>
      <c r="C557" s="32" t="s">
        <v>413</v>
      </c>
      <c r="D557" s="46" t="s">
        <v>162</v>
      </c>
      <c r="E557" s="35">
        <v>39938</v>
      </c>
      <c r="F557" s="34" t="s">
        <v>37</v>
      </c>
      <c r="G557" s="37">
        <v>4000</v>
      </c>
      <c r="H557" s="34" t="s">
        <v>60</v>
      </c>
      <c r="I557" s="38">
        <v>3</v>
      </c>
      <c r="J557" s="36" t="s">
        <v>81</v>
      </c>
      <c r="K557" s="38">
        <v>5</v>
      </c>
      <c r="L557" s="40">
        <v>1500000</v>
      </c>
      <c r="M557" s="40">
        <v>1500000</v>
      </c>
      <c r="N557" s="40">
        <v>33155970</v>
      </c>
      <c r="O557" s="40">
        <v>80928</v>
      </c>
      <c r="P557" s="40">
        <v>33236898</v>
      </c>
    </row>
    <row r="558" spans="1:16" s="32" customFormat="1" ht="10.5">
      <c r="A558" s="55">
        <v>93007000</v>
      </c>
      <c r="B558" s="33">
        <v>9</v>
      </c>
      <c r="C558" s="32" t="s">
        <v>413</v>
      </c>
      <c r="D558" s="46" t="s">
        <v>163</v>
      </c>
      <c r="E558" s="35">
        <v>39938</v>
      </c>
      <c r="F558" s="34" t="s">
        <v>171</v>
      </c>
      <c r="G558" s="37">
        <v>83900000</v>
      </c>
      <c r="H558" s="34" t="s">
        <v>64</v>
      </c>
      <c r="I558" s="38">
        <v>5.5</v>
      </c>
      <c r="J558" s="36" t="s">
        <v>81</v>
      </c>
      <c r="K558" s="38">
        <v>5</v>
      </c>
      <c r="L558" s="40">
        <v>52000000000</v>
      </c>
      <c r="M558" s="40">
        <v>52000000000</v>
      </c>
      <c r="N558" s="40">
        <v>52000000</v>
      </c>
      <c r="O558" s="40">
        <v>232560</v>
      </c>
      <c r="P558" s="40">
        <v>52232560</v>
      </c>
    </row>
    <row r="559" spans="1:16" s="32" customFormat="1" ht="10.5">
      <c r="A559" s="55">
        <v>93007000</v>
      </c>
      <c r="B559" s="33">
        <v>9</v>
      </c>
      <c r="C559" s="32" t="s">
        <v>414</v>
      </c>
      <c r="D559" s="46">
        <v>564</v>
      </c>
      <c r="E559" s="35">
        <v>39813</v>
      </c>
      <c r="F559" s="34" t="s">
        <v>37</v>
      </c>
      <c r="G559" s="37">
        <v>5000</v>
      </c>
      <c r="H559" s="34"/>
      <c r="I559" s="38"/>
      <c r="J559" s="36" t="s">
        <v>81</v>
      </c>
      <c r="K559" s="38">
        <v>30</v>
      </c>
      <c r="L559" s="40"/>
      <c r="M559" s="40"/>
      <c r="N559" s="40"/>
      <c r="O559" s="40"/>
      <c r="P559" s="40"/>
    </row>
    <row r="560" spans="1:16" s="32" customFormat="1" ht="10.5">
      <c r="A560" s="55">
        <v>93007000</v>
      </c>
      <c r="B560" s="33">
        <v>9</v>
      </c>
      <c r="C560" s="32" t="s">
        <v>413</v>
      </c>
      <c r="D560" s="46" t="s">
        <v>143</v>
      </c>
      <c r="E560" s="35">
        <v>39821</v>
      </c>
      <c r="F560" s="34" t="s">
        <v>37</v>
      </c>
      <c r="G560" s="37">
        <v>5000</v>
      </c>
      <c r="H560" s="34" t="s">
        <v>59</v>
      </c>
      <c r="I560" s="38">
        <v>4.9000000000000004</v>
      </c>
      <c r="J560" s="36" t="s">
        <v>81</v>
      </c>
      <c r="K560" s="38">
        <v>21</v>
      </c>
      <c r="L560" s="40">
        <v>4000000</v>
      </c>
      <c r="M560" s="40">
        <v>4000000</v>
      </c>
      <c r="N560" s="40">
        <v>88415920</v>
      </c>
      <c r="O560" s="40">
        <v>1372574</v>
      </c>
      <c r="P560" s="40">
        <v>89788494</v>
      </c>
    </row>
    <row r="561" spans="1:16" s="32" customFormat="1" ht="10.5">
      <c r="A561" s="55">
        <v>93007000</v>
      </c>
      <c r="B561" s="33">
        <v>9</v>
      </c>
      <c r="C561" s="32" t="s">
        <v>415</v>
      </c>
      <c r="D561" s="46" t="s">
        <v>152</v>
      </c>
      <c r="E561" s="35">
        <v>39938</v>
      </c>
      <c r="F561" s="34" t="s">
        <v>37</v>
      </c>
      <c r="G561" s="37">
        <v>1000</v>
      </c>
      <c r="H561" s="34" t="s">
        <v>75</v>
      </c>
      <c r="I561" s="38">
        <v>4.25</v>
      </c>
      <c r="J561" s="36" t="s">
        <v>81</v>
      </c>
      <c r="K561" s="38">
        <v>21</v>
      </c>
      <c r="L561" s="40"/>
      <c r="M561" s="40"/>
      <c r="N561" s="40"/>
      <c r="O561" s="40"/>
      <c r="P561" s="40"/>
    </row>
    <row r="562" spans="1:16" s="32" customFormat="1" ht="10.5">
      <c r="A562" s="56">
        <v>99598300</v>
      </c>
      <c r="B562" s="57">
        <v>1</v>
      </c>
      <c r="C562" s="32" t="s">
        <v>416</v>
      </c>
      <c r="D562" s="46">
        <v>565</v>
      </c>
      <c r="E562" s="35">
        <v>39846</v>
      </c>
      <c r="F562" s="34" t="s">
        <v>37</v>
      </c>
      <c r="G562" s="37">
        <v>3000</v>
      </c>
      <c r="H562" s="34"/>
      <c r="I562" s="38"/>
      <c r="J562" s="36" t="s">
        <v>410</v>
      </c>
      <c r="K562" s="38">
        <v>10</v>
      </c>
      <c r="L562" s="40"/>
      <c r="M562" s="40"/>
      <c r="N562" s="40"/>
      <c r="O562" s="40"/>
      <c r="P562" s="40"/>
    </row>
    <row r="563" spans="1:16" s="32" customFormat="1" ht="10.5">
      <c r="A563" s="56">
        <v>99598300</v>
      </c>
      <c r="B563" s="57">
        <v>1</v>
      </c>
      <c r="C563" s="32" t="s">
        <v>970</v>
      </c>
      <c r="D563" s="46" t="s">
        <v>143</v>
      </c>
      <c r="E563" s="35">
        <v>39862</v>
      </c>
      <c r="F563" s="34" t="s">
        <v>171</v>
      </c>
      <c r="G563" s="37">
        <v>63500000</v>
      </c>
      <c r="H563" s="34" t="s">
        <v>46</v>
      </c>
      <c r="I563" s="38">
        <v>6.75</v>
      </c>
      <c r="J563" s="36" t="s">
        <v>81</v>
      </c>
      <c r="K563" s="38">
        <v>9.5</v>
      </c>
      <c r="L563" s="40"/>
      <c r="M563" s="40"/>
      <c r="N563" s="40"/>
      <c r="O563" s="40"/>
      <c r="P563" s="40"/>
    </row>
    <row r="564" spans="1:16" s="32" customFormat="1" ht="10.5">
      <c r="A564" s="56">
        <v>99598300</v>
      </c>
      <c r="B564" s="57">
        <v>1</v>
      </c>
      <c r="C564" s="32" t="s">
        <v>418</v>
      </c>
      <c r="D564" s="46" t="s">
        <v>143</v>
      </c>
      <c r="E564" s="35">
        <v>39862</v>
      </c>
      <c r="F564" s="34" t="s">
        <v>37</v>
      </c>
      <c r="G564" s="37">
        <v>3000</v>
      </c>
      <c r="H564" s="34" t="s">
        <v>90</v>
      </c>
      <c r="I564" s="38">
        <v>4.55</v>
      </c>
      <c r="J564" s="36" t="s">
        <v>81</v>
      </c>
      <c r="K564" s="38">
        <v>9.5</v>
      </c>
      <c r="L564" s="40">
        <v>1000000</v>
      </c>
      <c r="M564" s="40">
        <v>1000000</v>
      </c>
      <c r="N564" s="40">
        <v>22103980</v>
      </c>
      <c r="O564" s="40">
        <v>128510</v>
      </c>
      <c r="P564" s="40">
        <v>22232490</v>
      </c>
    </row>
    <row r="565" spans="1:16" s="32" customFormat="1" ht="10.5">
      <c r="A565" s="56">
        <v>99598300</v>
      </c>
      <c r="B565" s="57">
        <v>1</v>
      </c>
      <c r="C565" s="32" t="s">
        <v>416</v>
      </c>
      <c r="D565" s="46">
        <v>566</v>
      </c>
      <c r="E565" s="35">
        <v>39846</v>
      </c>
      <c r="F565" s="34" t="s">
        <v>37</v>
      </c>
      <c r="G565" s="37">
        <v>3000</v>
      </c>
      <c r="H565" s="34"/>
      <c r="I565" s="38"/>
      <c r="J565" s="36" t="s">
        <v>410</v>
      </c>
      <c r="K565" s="38">
        <v>30</v>
      </c>
      <c r="L565" s="40"/>
      <c r="M565" s="40"/>
      <c r="N565" s="40"/>
      <c r="O565" s="40"/>
      <c r="P565" s="40"/>
    </row>
    <row r="566" spans="1:16" s="32" customFormat="1" ht="10.5">
      <c r="A566" s="56">
        <v>99598300</v>
      </c>
      <c r="B566" s="57">
        <v>1</v>
      </c>
      <c r="C566" s="32" t="s">
        <v>418</v>
      </c>
      <c r="D566" s="46" t="s">
        <v>143</v>
      </c>
      <c r="E566" s="35">
        <v>39862</v>
      </c>
      <c r="F566" s="34" t="s">
        <v>37</v>
      </c>
      <c r="G566" s="37">
        <v>3000</v>
      </c>
      <c r="H566" s="34" t="s">
        <v>92</v>
      </c>
      <c r="I566" s="38">
        <v>5.3</v>
      </c>
      <c r="J566" s="36" t="s">
        <v>81</v>
      </c>
      <c r="K566" s="38">
        <v>21</v>
      </c>
      <c r="L566" s="40">
        <v>2000000</v>
      </c>
      <c r="M566" s="40">
        <v>2000000</v>
      </c>
      <c r="N566" s="40">
        <v>44207960</v>
      </c>
      <c r="O566" s="40">
        <v>299386</v>
      </c>
      <c r="P566" s="40">
        <v>44507346</v>
      </c>
    </row>
    <row r="567" spans="1:16" s="32" customFormat="1" ht="10.5">
      <c r="A567" s="56">
        <v>96591040</v>
      </c>
      <c r="B567" s="57">
        <v>9</v>
      </c>
      <c r="C567" s="32" t="s">
        <v>164</v>
      </c>
      <c r="D567" s="46">
        <v>567</v>
      </c>
      <c r="E567" s="35">
        <v>39885</v>
      </c>
      <c r="F567" s="34" t="s">
        <v>37</v>
      </c>
      <c r="G567" s="37">
        <v>3500</v>
      </c>
      <c r="H567" s="34"/>
      <c r="I567" s="38"/>
      <c r="J567" s="36" t="s">
        <v>68</v>
      </c>
      <c r="K567" s="38">
        <v>30</v>
      </c>
      <c r="L567" s="40"/>
      <c r="M567" s="40"/>
      <c r="N567" s="40"/>
      <c r="O567" s="40"/>
      <c r="P567" s="40"/>
    </row>
    <row r="568" spans="1:16" s="32" customFormat="1" ht="10.5">
      <c r="A568" s="56">
        <v>96591040</v>
      </c>
      <c r="B568" s="57">
        <v>9</v>
      </c>
      <c r="C568" s="32" t="s">
        <v>308</v>
      </c>
      <c r="D568" s="46" t="s">
        <v>143</v>
      </c>
      <c r="E568" s="35">
        <v>39919</v>
      </c>
      <c r="F568" s="34" t="s">
        <v>37</v>
      </c>
      <c r="G568" s="37">
        <v>3500</v>
      </c>
      <c r="H568" s="34" t="s">
        <v>64</v>
      </c>
      <c r="I568" s="38">
        <v>5.15</v>
      </c>
      <c r="J568" s="36" t="s">
        <v>68</v>
      </c>
      <c r="K568" s="38">
        <v>21</v>
      </c>
      <c r="L568" s="40">
        <v>2500000</v>
      </c>
      <c r="M568" s="40">
        <v>2500000</v>
      </c>
      <c r="N568" s="40">
        <v>55259950</v>
      </c>
      <c r="O568" s="40">
        <v>60690</v>
      </c>
      <c r="P568" s="40">
        <v>55320640</v>
      </c>
    </row>
    <row r="569" spans="1:16" s="32" customFormat="1" ht="10.5">
      <c r="A569" s="56">
        <v>96591040</v>
      </c>
      <c r="B569" s="57">
        <v>9</v>
      </c>
      <c r="C569" s="32" t="s">
        <v>164</v>
      </c>
      <c r="D569" s="46">
        <v>568</v>
      </c>
      <c r="E569" s="35">
        <v>39885</v>
      </c>
      <c r="F569" s="34" t="s">
        <v>37</v>
      </c>
      <c r="G569" s="37">
        <v>3500</v>
      </c>
      <c r="H569" s="34"/>
      <c r="I569" s="38"/>
      <c r="J569" s="36" t="s">
        <v>68</v>
      </c>
      <c r="K569" s="38">
        <v>10</v>
      </c>
      <c r="L569" s="40"/>
      <c r="M569" s="40"/>
      <c r="N569" s="40"/>
      <c r="O569" s="40"/>
      <c r="P569" s="40"/>
    </row>
    <row r="570" spans="1:16" s="32" customFormat="1" ht="10.5">
      <c r="A570" s="56">
        <v>96591040</v>
      </c>
      <c r="B570" s="57">
        <v>9</v>
      </c>
      <c r="C570" s="32" t="s">
        <v>110</v>
      </c>
      <c r="D570" s="46" t="s">
        <v>143</v>
      </c>
      <c r="E570" s="35">
        <v>39919</v>
      </c>
      <c r="F570" s="34" t="s">
        <v>171</v>
      </c>
      <c r="G570" s="37">
        <v>73000000</v>
      </c>
      <c r="H570" s="34" t="s">
        <v>59</v>
      </c>
      <c r="I570" s="38">
        <v>6.9</v>
      </c>
      <c r="J570" s="36" t="s">
        <v>68</v>
      </c>
      <c r="K570" s="38">
        <v>7</v>
      </c>
      <c r="L570" s="40"/>
      <c r="M570" s="40"/>
      <c r="N570" s="40"/>
      <c r="O570" s="40"/>
      <c r="P570" s="40"/>
    </row>
    <row r="571" spans="1:16" s="32" customFormat="1" ht="10.5">
      <c r="A571" s="56">
        <v>96591040</v>
      </c>
      <c r="B571" s="57">
        <v>9</v>
      </c>
      <c r="C571" s="32" t="s">
        <v>308</v>
      </c>
      <c r="D571" s="46" t="s">
        <v>143</v>
      </c>
      <c r="E571" s="35">
        <v>39919</v>
      </c>
      <c r="F571" s="34" t="s">
        <v>37</v>
      </c>
      <c r="G571" s="37">
        <v>3500</v>
      </c>
      <c r="H571" s="34" t="s">
        <v>60</v>
      </c>
      <c r="I571" s="38">
        <v>4</v>
      </c>
      <c r="J571" s="36" t="s">
        <v>68</v>
      </c>
      <c r="K571" s="38">
        <v>7</v>
      </c>
      <c r="L571" s="40">
        <v>1000000</v>
      </c>
      <c r="M571" s="40">
        <v>1000000</v>
      </c>
      <c r="N571" s="40">
        <v>22103980</v>
      </c>
      <c r="O571" s="40">
        <v>18958</v>
      </c>
      <c r="P571" s="40">
        <v>22122938</v>
      </c>
    </row>
    <row r="572" spans="1:16" s="32" customFormat="1" ht="10.5">
      <c r="A572" s="56">
        <v>96596540</v>
      </c>
      <c r="B572" s="57">
        <v>8</v>
      </c>
      <c r="C572" s="32" t="s">
        <v>420</v>
      </c>
      <c r="D572" s="46">
        <v>569</v>
      </c>
      <c r="E572" s="35">
        <v>39888</v>
      </c>
      <c r="F572" s="34" t="s">
        <v>37</v>
      </c>
      <c r="G572" s="37">
        <v>10000</v>
      </c>
      <c r="H572" s="34"/>
      <c r="I572" s="38"/>
      <c r="J572" s="36"/>
      <c r="K572" s="38">
        <v>10</v>
      </c>
      <c r="L572" s="40"/>
      <c r="M572" s="40"/>
      <c r="N572" s="40"/>
      <c r="O572" s="40"/>
      <c r="P572" s="40"/>
    </row>
    <row r="573" spans="1:16" s="32" customFormat="1" ht="10.5">
      <c r="A573" s="56">
        <v>96596540</v>
      </c>
      <c r="B573" s="57">
        <v>8</v>
      </c>
      <c r="C573" s="32" t="s">
        <v>421</v>
      </c>
      <c r="D573" s="46" t="s">
        <v>143</v>
      </c>
      <c r="E573" s="35">
        <v>39892</v>
      </c>
      <c r="F573" s="34" t="s">
        <v>171</v>
      </c>
      <c r="G573" s="37">
        <v>209900000</v>
      </c>
      <c r="H573" s="34" t="s">
        <v>92</v>
      </c>
      <c r="I573" s="38">
        <v>5.5</v>
      </c>
      <c r="J573" s="36" t="s">
        <v>422</v>
      </c>
      <c r="K573" s="38">
        <v>5</v>
      </c>
      <c r="L573" s="40"/>
      <c r="M573" s="40"/>
      <c r="N573" s="40"/>
      <c r="O573" s="40"/>
      <c r="P573" s="40"/>
    </row>
    <row r="574" spans="1:16" s="32" customFormat="1" ht="10.5">
      <c r="A574" s="56">
        <v>96596540</v>
      </c>
      <c r="B574" s="57">
        <v>8</v>
      </c>
      <c r="C574" s="32" t="s">
        <v>423</v>
      </c>
      <c r="D574" s="46" t="s">
        <v>143</v>
      </c>
      <c r="E574" s="35">
        <v>39892</v>
      </c>
      <c r="F574" s="34" t="s">
        <v>37</v>
      </c>
      <c r="G574" s="37">
        <v>10000</v>
      </c>
      <c r="H574" s="34" t="s">
        <v>63</v>
      </c>
      <c r="I574" s="38">
        <v>2.9</v>
      </c>
      <c r="J574" s="36" t="s">
        <v>422</v>
      </c>
      <c r="K574" s="38">
        <v>5</v>
      </c>
      <c r="L574" s="40">
        <v>3000000</v>
      </c>
      <c r="M574" s="40">
        <v>3000000</v>
      </c>
      <c r="N574" s="40">
        <v>66311940</v>
      </c>
      <c r="O574" s="40">
        <v>196229</v>
      </c>
      <c r="P574" s="40">
        <v>66508169</v>
      </c>
    </row>
    <row r="575" spans="1:16" s="32" customFormat="1" ht="10.5">
      <c r="A575" s="56">
        <v>96596540</v>
      </c>
      <c r="B575" s="57">
        <v>8</v>
      </c>
      <c r="C575" s="32" t="s">
        <v>421</v>
      </c>
      <c r="D575" s="46" t="s">
        <v>143</v>
      </c>
      <c r="E575" s="35">
        <v>39892</v>
      </c>
      <c r="F575" s="34" t="s">
        <v>37</v>
      </c>
      <c r="G575" s="37">
        <v>10000</v>
      </c>
      <c r="H575" s="34" t="s">
        <v>56</v>
      </c>
      <c r="I575" s="38">
        <v>3.7</v>
      </c>
      <c r="J575" s="36" t="s">
        <v>422</v>
      </c>
      <c r="K575" s="38">
        <v>10</v>
      </c>
      <c r="L575" s="40"/>
      <c r="M575" s="40"/>
      <c r="N575" s="40"/>
      <c r="O575" s="40"/>
      <c r="P575" s="40"/>
    </row>
    <row r="576" spans="1:16" s="32" customFormat="1" ht="10.5">
      <c r="A576" s="56">
        <v>96596540</v>
      </c>
      <c r="B576" s="57">
        <v>8</v>
      </c>
      <c r="C576" s="32" t="s">
        <v>290</v>
      </c>
      <c r="D576" s="46">
        <v>570</v>
      </c>
      <c r="E576" s="35">
        <v>39888</v>
      </c>
      <c r="F576" s="34" t="s">
        <v>37</v>
      </c>
      <c r="G576" s="37">
        <v>10000</v>
      </c>
      <c r="H576" s="34"/>
      <c r="I576" s="38"/>
      <c r="J576" s="36"/>
      <c r="K576" s="38">
        <v>30</v>
      </c>
      <c r="L576" s="40"/>
      <c r="M576" s="40"/>
      <c r="N576" s="40"/>
      <c r="O576" s="40"/>
      <c r="P576" s="40"/>
    </row>
    <row r="577" spans="1:16" s="32" customFormat="1" ht="10.5">
      <c r="A577" s="56">
        <v>96596540</v>
      </c>
      <c r="B577" s="57">
        <v>8</v>
      </c>
      <c r="C577" s="32" t="s">
        <v>423</v>
      </c>
      <c r="D577" s="46" t="s">
        <v>143</v>
      </c>
      <c r="E577" s="35">
        <v>39892</v>
      </c>
      <c r="F577" s="34" t="s">
        <v>37</v>
      </c>
      <c r="G577" s="37">
        <v>10000</v>
      </c>
      <c r="H577" s="34" t="s">
        <v>51</v>
      </c>
      <c r="I577" s="38">
        <v>4.3</v>
      </c>
      <c r="J577" s="36" t="s">
        <v>422</v>
      </c>
      <c r="K577" s="38">
        <v>21</v>
      </c>
      <c r="L577" s="40">
        <v>7000000</v>
      </c>
      <c r="M577" s="40">
        <v>7000000</v>
      </c>
      <c r="N577" s="40">
        <v>154727860</v>
      </c>
      <c r="O577" s="40">
        <v>676623</v>
      </c>
      <c r="P577" s="40">
        <v>155404483</v>
      </c>
    </row>
    <row r="578" spans="1:16" s="32" customFormat="1" ht="10.5">
      <c r="A578" s="56">
        <v>90413000</v>
      </c>
      <c r="B578" s="57">
        <v>1</v>
      </c>
      <c r="C578" s="32" t="s">
        <v>424</v>
      </c>
      <c r="D578" s="46">
        <v>572</v>
      </c>
      <c r="E578" s="35">
        <v>39895</v>
      </c>
      <c r="F578" s="34" t="s">
        <v>37</v>
      </c>
      <c r="G578" s="37">
        <v>5000</v>
      </c>
      <c r="H578" s="34"/>
      <c r="I578" s="38"/>
      <c r="J578" s="36" t="s">
        <v>81</v>
      </c>
      <c r="K578" s="38">
        <v>10</v>
      </c>
      <c r="L578" s="40"/>
      <c r="M578" s="40"/>
      <c r="N578" s="40"/>
      <c r="O578" s="40"/>
      <c r="P578" s="40"/>
    </row>
    <row r="579" spans="1:16" s="32" customFormat="1" ht="10.5">
      <c r="A579" s="56">
        <v>90413000</v>
      </c>
      <c r="B579" s="57">
        <v>1</v>
      </c>
      <c r="C579" s="32" t="s">
        <v>425</v>
      </c>
      <c r="D579" s="46" t="s">
        <v>143</v>
      </c>
      <c r="E579" s="35">
        <v>39899</v>
      </c>
      <c r="F579" s="34" t="s">
        <v>171</v>
      </c>
      <c r="G579" s="37">
        <v>100000000</v>
      </c>
      <c r="H579" s="34" t="s">
        <v>51</v>
      </c>
      <c r="I579" s="38">
        <v>5.5</v>
      </c>
      <c r="J579" s="36" t="s">
        <v>68</v>
      </c>
      <c r="K579" s="38">
        <v>5</v>
      </c>
      <c r="L579" s="40"/>
      <c r="M579" s="40"/>
      <c r="N579" s="40"/>
      <c r="O579" s="40"/>
      <c r="P579" s="40"/>
    </row>
    <row r="580" spans="1:16" s="32" customFormat="1" ht="10.5">
      <c r="A580" s="56">
        <v>90413000</v>
      </c>
      <c r="B580" s="57">
        <v>1</v>
      </c>
      <c r="C580" s="32" t="s">
        <v>425</v>
      </c>
      <c r="D580" s="46" t="s">
        <v>143</v>
      </c>
      <c r="E580" s="35">
        <v>39899</v>
      </c>
      <c r="F580" s="34" t="s">
        <v>37</v>
      </c>
      <c r="G580" s="37">
        <v>5000</v>
      </c>
      <c r="H580" s="34" t="s">
        <v>53</v>
      </c>
      <c r="I580" s="38">
        <v>3.9</v>
      </c>
      <c r="J580" s="36" t="s">
        <v>68</v>
      </c>
      <c r="K580" s="38">
        <v>10</v>
      </c>
      <c r="L580" s="40"/>
      <c r="M580" s="40"/>
      <c r="N580" s="40"/>
      <c r="O580" s="40"/>
      <c r="P580" s="40"/>
    </row>
    <row r="581" spans="1:16" s="32" customFormat="1" ht="10.5">
      <c r="A581" s="56">
        <v>90413000</v>
      </c>
      <c r="B581" s="57">
        <v>1</v>
      </c>
      <c r="C581" s="32" t="s">
        <v>224</v>
      </c>
      <c r="D581" s="46" t="s">
        <v>152</v>
      </c>
      <c r="E581" s="35">
        <v>39902</v>
      </c>
      <c r="F581" s="34" t="s">
        <v>37</v>
      </c>
      <c r="G581" s="37">
        <v>5000</v>
      </c>
      <c r="H581" s="34" t="s">
        <v>60</v>
      </c>
      <c r="I581" s="38">
        <v>3</v>
      </c>
      <c r="J581" s="36" t="s">
        <v>68</v>
      </c>
      <c r="K581" s="38">
        <v>5</v>
      </c>
      <c r="L581" s="40">
        <v>3000000</v>
      </c>
      <c r="M581" s="40">
        <v>3000000</v>
      </c>
      <c r="N581" s="40">
        <v>66311940</v>
      </c>
      <c r="O581" s="40">
        <v>249545</v>
      </c>
      <c r="P581" s="40">
        <v>66561485</v>
      </c>
    </row>
    <row r="582" spans="1:16" s="32" customFormat="1" ht="10.5">
      <c r="A582" s="56">
        <v>90413000</v>
      </c>
      <c r="B582" s="57">
        <v>1</v>
      </c>
      <c r="C582" s="32" t="s">
        <v>424</v>
      </c>
      <c r="D582" s="46">
        <v>573</v>
      </c>
      <c r="E582" s="35">
        <v>39895</v>
      </c>
      <c r="F582" s="34" t="s">
        <v>37</v>
      </c>
      <c r="G582" s="37">
        <v>5000</v>
      </c>
      <c r="H582" s="34"/>
      <c r="I582" s="38"/>
      <c r="J582" s="36" t="s">
        <v>81</v>
      </c>
      <c r="K582" s="38">
        <v>30</v>
      </c>
      <c r="L582" s="40"/>
      <c r="M582" s="40"/>
      <c r="N582" s="40"/>
      <c r="O582" s="40"/>
      <c r="P582" s="40"/>
    </row>
    <row r="583" spans="1:16" s="32" customFormat="1" ht="10.5">
      <c r="A583" s="56">
        <v>90413000</v>
      </c>
      <c r="B583" s="57">
        <v>1</v>
      </c>
      <c r="C583" s="32" t="s">
        <v>426</v>
      </c>
      <c r="D583" s="46" t="s">
        <v>143</v>
      </c>
      <c r="E583" s="35">
        <v>39899</v>
      </c>
      <c r="F583" s="34" t="s">
        <v>37</v>
      </c>
      <c r="G583" s="37">
        <v>5000</v>
      </c>
      <c r="H583" s="34" t="s">
        <v>59</v>
      </c>
      <c r="I583" s="38">
        <v>4.25</v>
      </c>
      <c r="J583" s="36" t="s">
        <v>68</v>
      </c>
      <c r="K583" s="38">
        <v>21</v>
      </c>
      <c r="L583" s="40">
        <v>2000000</v>
      </c>
      <c r="M583" s="40">
        <v>2000000</v>
      </c>
      <c r="N583" s="40">
        <v>44207960</v>
      </c>
      <c r="O583" s="40">
        <v>234965</v>
      </c>
      <c r="P583" s="40">
        <v>44442925</v>
      </c>
    </row>
    <row r="584" spans="1:16" s="32" customFormat="1" ht="10.5">
      <c r="A584" s="56">
        <v>90227000</v>
      </c>
      <c r="B584" s="57">
        <v>0</v>
      </c>
      <c r="C584" s="32" t="s">
        <v>427</v>
      </c>
      <c r="D584" s="46">
        <v>574</v>
      </c>
      <c r="E584" s="35">
        <v>39895</v>
      </c>
      <c r="F584" s="34" t="s">
        <v>37</v>
      </c>
      <c r="G584" s="37">
        <v>2000</v>
      </c>
      <c r="H584" s="34"/>
      <c r="I584" s="38"/>
      <c r="J584" s="36" t="s">
        <v>329</v>
      </c>
      <c r="K584" s="38">
        <v>10</v>
      </c>
      <c r="L584" s="40"/>
      <c r="M584" s="40"/>
      <c r="N584" s="40"/>
      <c r="O584" s="40"/>
      <c r="P584" s="40"/>
    </row>
    <row r="585" spans="1:16" s="32" customFormat="1" ht="10.5">
      <c r="A585" s="56">
        <v>90227000</v>
      </c>
      <c r="B585" s="57">
        <v>0</v>
      </c>
      <c r="C585" s="32" t="s">
        <v>428</v>
      </c>
      <c r="D585" s="46" t="s">
        <v>143</v>
      </c>
      <c r="E585" s="35">
        <v>39990</v>
      </c>
      <c r="F585" s="34" t="s">
        <v>37</v>
      </c>
      <c r="G585" s="37">
        <v>1500</v>
      </c>
      <c r="H585" s="34" t="s">
        <v>63</v>
      </c>
      <c r="I585" s="38">
        <v>3.6</v>
      </c>
      <c r="J585" s="36" t="s">
        <v>68</v>
      </c>
      <c r="K585" s="38">
        <v>6</v>
      </c>
      <c r="L585" s="40"/>
      <c r="M585" s="40"/>
      <c r="N585" s="40"/>
      <c r="O585" s="40"/>
      <c r="P585" s="40"/>
    </row>
    <row r="586" spans="1:16" s="32" customFormat="1" ht="10.5">
      <c r="A586" s="56">
        <v>90227000</v>
      </c>
      <c r="B586" s="57">
        <v>0</v>
      </c>
      <c r="C586" s="32" t="s">
        <v>428</v>
      </c>
      <c r="D586" s="46" t="s">
        <v>143</v>
      </c>
      <c r="E586" s="35">
        <v>39990</v>
      </c>
      <c r="F586" s="34" t="s">
        <v>171</v>
      </c>
      <c r="G586" s="37">
        <v>31000000</v>
      </c>
      <c r="H586" s="34" t="s">
        <v>56</v>
      </c>
      <c r="I586" s="38">
        <v>6</v>
      </c>
      <c r="J586" s="36" t="s">
        <v>68</v>
      </c>
      <c r="K586" s="38">
        <v>6</v>
      </c>
      <c r="L586" s="40"/>
      <c r="M586" s="40"/>
      <c r="N586" s="40"/>
      <c r="O586" s="40"/>
      <c r="P586" s="40"/>
    </row>
    <row r="587" spans="1:16" s="32" customFormat="1" ht="10.5">
      <c r="A587" s="56">
        <v>90227000</v>
      </c>
      <c r="B587" s="57">
        <v>0</v>
      </c>
      <c r="C587" s="32" t="s">
        <v>429</v>
      </c>
      <c r="D587" s="46">
        <v>575</v>
      </c>
      <c r="E587" s="35">
        <v>39895</v>
      </c>
      <c r="F587" s="34" t="s">
        <v>37</v>
      </c>
      <c r="G587" s="37">
        <v>2000</v>
      </c>
      <c r="H587" s="34"/>
      <c r="I587" s="38"/>
      <c r="J587" s="36" t="s">
        <v>329</v>
      </c>
      <c r="K587" s="38">
        <v>30</v>
      </c>
      <c r="L587" s="40"/>
      <c r="M587" s="40"/>
      <c r="N587" s="40"/>
      <c r="O587" s="40"/>
      <c r="P587" s="40"/>
    </row>
    <row r="588" spans="1:16" s="32" customFormat="1" ht="10.5">
      <c r="A588" s="56">
        <v>90635000</v>
      </c>
      <c r="B588" s="57">
        <v>9</v>
      </c>
      <c r="C588" s="32" t="s">
        <v>430</v>
      </c>
      <c r="D588" s="46">
        <v>576</v>
      </c>
      <c r="E588" s="35">
        <v>39903</v>
      </c>
      <c r="F588" s="34" t="s">
        <v>37</v>
      </c>
      <c r="G588" s="37">
        <v>8000</v>
      </c>
      <c r="H588" s="34"/>
      <c r="I588" s="38"/>
      <c r="J588" s="36" t="s">
        <v>81</v>
      </c>
      <c r="K588" s="38">
        <v>10</v>
      </c>
      <c r="L588" s="40"/>
      <c r="M588" s="40"/>
      <c r="N588" s="40"/>
      <c r="O588" s="40"/>
      <c r="P588" s="40"/>
    </row>
    <row r="589" spans="1:16" s="32" customFormat="1" ht="10.5">
      <c r="A589" s="56">
        <v>90635000</v>
      </c>
      <c r="B589" s="57">
        <v>9</v>
      </c>
      <c r="C589" s="32" t="s">
        <v>431</v>
      </c>
      <c r="D589" s="46" t="s">
        <v>143</v>
      </c>
      <c r="E589" s="35">
        <v>39910</v>
      </c>
      <c r="F589" s="34" t="s">
        <v>171</v>
      </c>
      <c r="G589" s="37">
        <v>125500000</v>
      </c>
      <c r="H589" s="34" t="s">
        <v>132</v>
      </c>
      <c r="I589" s="38">
        <v>6.05</v>
      </c>
      <c r="J589" s="36" t="s">
        <v>68</v>
      </c>
      <c r="K589" s="38">
        <v>5</v>
      </c>
      <c r="L589" s="40">
        <v>20500000000</v>
      </c>
      <c r="M589" s="40">
        <v>20500000000</v>
      </c>
      <c r="N589" s="40">
        <v>20500000</v>
      </c>
      <c r="O589" s="40">
        <v>98942</v>
      </c>
      <c r="P589" s="40">
        <v>20598942</v>
      </c>
    </row>
    <row r="590" spans="1:16" s="32" customFormat="1" ht="10.5">
      <c r="A590" s="56">
        <v>90635000</v>
      </c>
      <c r="B590" s="57">
        <v>9</v>
      </c>
      <c r="C590" s="32" t="s">
        <v>431</v>
      </c>
      <c r="D590" s="46" t="s">
        <v>143</v>
      </c>
      <c r="E590" s="35">
        <v>39910</v>
      </c>
      <c r="F590" s="34" t="s">
        <v>37</v>
      </c>
      <c r="G590" s="37">
        <v>6000</v>
      </c>
      <c r="H590" s="34" t="s">
        <v>176</v>
      </c>
      <c r="I590" s="38">
        <v>3.5</v>
      </c>
      <c r="J590" s="36" t="s">
        <v>68</v>
      </c>
      <c r="K590" s="38">
        <v>5</v>
      </c>
      <c r="L590" s="40">
        <v>5000000</v>
      </c>
      <c r="M590" s="40">
        <v>5000000</v>
      </c>
      <c r="N590" s="40">
        <v>110519900</v>
      </c>
      <c r="O590" s="40">
        <v>312074</v>
      </c>
      <c r="P590" s="40">
        <v>110831974</v>
      </c>
    </row>
    <row r="591" spans="1:16" s="32" customFormat="1" ht="10.5">
      <c r="A591" s="56">
        <v>90635000</v>
      </c>
      <c r="B591" s="57">
        <v>9</v>
      </c>
      <c r="C591" s="32" t="s">
        <v>971</v>
      </c>
      <c r="D591" s="46" t="s">
        <v>143</v>
      </c>
      <c r="E591" s="35">
        <v>39910</v>
      </c>
      <c r="F591" s="34" t="s">
        <v>171</v>
      </c>
      <c r="G591" s="37">
        <v>125500000</v>
      </c>
      <c r="H591" s="34" t="s">
        <v>177</v>
      </c>
      <c r="I591" s="38">
        <v>7</v>
      </c>
      <c r="J591" s="36" t="s">
        <v>68</v>
      </c>
      <c r="K591" s="38">
        <v>9.5</v>
      </c>
      <c r="L591" s="40"/>
      <c r="M591" s="40"/>
      <c r="N591" s="40"/>
      <c r="O591" s="40"/>
      <c r="P591" s="40"/>
    </row>
    <row r="592" spans="1:16" s="32" customFormat="1" ht="10.5">
      <c r="A592" s="56">
        <v>90635000</v>
      </c>
      <c r="B592" s="57">
        <v>9</v>
      </c>
      <c r="C592" s="32" t="s">
        <v>971</v>
      </c>
      <c r="D592" s="46" t="s">
        <v>143</v>
      </c>
      <c r="E592" s="35">
        <v>39910</v>
      </c>
      <c r="F592" s="34" t="s">
        <v>37</v>
      </c>
      <c r="G592" s="37">
        <v>6000</v>
      </c>
      <c r="H592" s="34" t="s">
        <v>201</v>
      </c>
      <c r="I592" s="38">
        <v>4.25</v>
      </c>
      <c r="J592" s="36" t="s">
        <v>68</v>
      </c>
      <c r="K592" s="38">
        <v>9.5</v>
      </c>
      <c r="L592" s="40"/>
      <c r="M592" s="40"/>
      <c r="N592" s="40"/>
      <c r="O592" s="40"/>
      <c r="P592" s="40"/>
    </row>
    <row r="593" spans="1:16" s="32" customFormat="1" ht="10.5">
      <c r="A593" s="56">
        <v>90635000</v>
      </c>
      <c r="B593" s="57">
        <v>9</v>
      </c>
      <c r="C593" s="32" t="s">
        <v>433</v>
      </c>
      <c r="D593" s="46">
        <v>577</v>
      </c>
      <c r="E593" s="35">
        <v>39903</v>
      </c>
      <c r="F593" s="34" t="s">
        <v>37</v>
      </c>
      <c r="G593" s="37">
        <v>8000</v>
      </c>
      <c r="H593" s="34"/>
      <c r="I593" s="38"/>
      <c r="J593" s="36" t="s">
        <v>81</v>
      </c>
      <c r="K593" s="38">
        <v>30</v>
      </c>
      <c r="L593" s="40"/>
      <c r="M593" s="40"/>
      <c r="N593" s="40"/>
      <c r="O593" s="40"/>
      <c r="P593" s="40"/>
    </row>
    <row r="594" spans="1:16" s="32" customFormat="1" ht="10.5">
      <c r="A594" s="32">
        <v>90749000</v>
      </c>
      <c r="B594" s="33" t="s">
        <v>35</v>
      </c>
      <c r="C594" s="32" t="s">
        <v>231</v>
      </c>
      <c r="D594" s="46">
        <v>578</v>
      </c>
      <c r="E594" s="35">
        <v>39919</v>
      </c>
      <c r="F594" s="34" t="s">
        <v>37</v>
      </c>
      <c r="G594" s="37">
        <v>8000</v>
      </c>
      <c r="H594" s="34"/>
      <c r="I594" s="38"/>
      <c r="J594" s="36" t="s">
        <v>81</v>
      </c>
      <c r="K594" s="38">
        <v>10</v>
      </c>
      <c r="L594" s="40"/>
      <c r="M594" s="40"/>
      <c r="N594" s="40"/>
      <c r="O594" s="40"/>
      <c r="P594" s="40"/>
    </row>
    <row r="595" spans="1:16" s="32" customFormat="1" ht="10.5">
      <c r="A595" s="32">
        <v>90749000</v>
      </c>
      <c r="B595" s="33" t="s">
        <v>35</v>
      </c>
      <c r="C595" s="32" t="s">
        <v>230</v>
      </c>
      <c r="D595" s="46" t="s">
        <v>143</v>
      </c>
      <c r="E595" s="35">
        <v>39926</v>
      </c>
      <c r="F595" s="34" t="s">
        <v>171</v>
      </c>
      <c r="G595" s="37">
        <v>167630000</v>
      </c>
      <c r="H595" s="34" t="s">
        <v>53</v>
      </c>
      <c r="I595" s="38">
        <v>5.3</v>
      </c>
      <c r="J595" s="36" t="s">
        <v>68</v>
      </c>
      <c r="K595" s="38">
        <v>6</v>
      </c>
      <c r="L595" s="40">
        <v>31000000000</v>
      </c>
      <c r="M595" s="40">
        <v>31000000000</v>
      </c>
      <c r="N595" s="40">
        <v>31000000</v>
      </c>
      <c r="O595" s="40">
        <v>135156</v>
      </c>
      <c r="P595" s="40">
        <v>31135156</v>
      </c>
    </row>
    <row r="596" spans="1:16" s="32" customFormat="1" ht="10.5">
      <c r="A596" s="32">
        <v>90749000</v>
      </c>
      <c r="B596" s="33" t="s">
        <v>35</v>
      </c>
      <c r="C596" s="32" t="s">
        <v>434</v>
      </c>
      <c r="D596" s="46" t="s">
        <v>143</v>
      </c>
      <c r="E596" s="35">
        <v>39926</v>
      </c>
      <c r="F596" s="34" t="s">
        <v>37</v>
      </c>
      <c r="G596" s="37">
        <v>8000</v>
      </c>
      <c r="H596" s="34" t="s">
        <v>59</v>
      </c>
      <c r="I596" s="38">
        <v>2.8</v>
      </c>
      <c r="J596" s="36" t="s">
        <v>68</v>
      </c>
      <c r="K596" s="38">
        <v>6</v>
      </c>
      <c r="L596" s="40">
        <v>3000000</v>
      </c>
      <c r="M596" s="40">
        <v>3000000</v>
      </c>
      <c r="N596" s="40">
        <v>66311940</v>
      </c>
      <c r="O596" s="40">
        <v>153656</v>
      </c>
      <c r="P596" s="40">
        <v>66465596</v>
      </c>
    </row>
    <row r="597" spans="1:16" s="32" customFormat="1" ht="10.5">
      <c r="A597" s="32">
        <v>90749000</v>
      </c>
      <c r="B597" s="33">
        <v>9</v>
      </c>
      <c r="C597" s="32" t="s">
        <v>231</v>
      </c>
      <c r="D597" s="46">
        <v>579</v>
      </c>
      <c r="E597" s="35">
        <v>39919</v>
      </c>
      <c r="F597" s="34" t="s">
        <v>37</v>
      </c>
      <c r="G597" s="37">
        <v>8000</v>
      </c>
      <c r="H597" s="34"/>
      <c r="I597" s="38"/>
      <c r="J597" s="36" t="s">
        <v>81</v>
      </c>
      <c r="K597" s="38">
        <v>30</v>
      </c>
      <c r="L597" s="40"/>
      <c r="M597" s="40"/>
      <c r="N597" s="40"/>
      <c r="O597" s="40"/>
      <c r="P597" s="40"/>
    </row>
    <row r="598" spans="1:16" s="32" customFormat="1" ht="10.5">
      <c r="A598" s="32">
        <v>90749000</v>
      </c>
      <c r="B598" s="33">
        <v>9</v>
      </c>
      <c r="C598" s="32" t="s">
        <v>435</v>
      </c>
      <c r="D598" s="46" t="s">
        <v>143</v>
      </c>
      <c r="E598" s="35">
        <v>39926</v>
      </c>
      <c r="F598" s="34" t="s">
        <v>37</v>
      </c>
      <c r="G598" s="37">
        <v>8000</v>
      </c>
      <c r="H598" s="34" t="s">
        <v>60</v>
      </c>
      <c r="I598" s="38">
        <v>3.8</v>
      </c>
      <c r="J598" s="36" t="s">
        <v>81</v>
      </c>
      <c r="K598" s="38">
        <v>12</v>
      </c>
      <c r="L598" s="40"/>
      <c r="M598" s="40"/>
      <c r="N598" s="40"/>
      <c r="O598" s="40"/>
      <c r="P598" s="40"/>
    </row>
    <row r="599" spans="1:16" s="32" customFormat="1" ht="10.5">
      <c r="A599" s="32">
        <v>90749000</v>
      </c>
      <c r="B599" s="33">
        <v>9</v>
      </c>
      <c r="C599" s="32" t="s">
        <v>434</v>
      </c>
      <c r="D599" s="46" t="s">
        <v>143</v>
      </c>
      <c r="E599" s="35">
        <v>39926</v>
      </c>
      <c r="F599" s="34" t="s">
        <v>37</v>
      </c>
      <c r="G599" s="37">
        <v>8000</v>
      </c>
      <c r="H599" s="34" t="s">
        <v>64</v>
      </c>
      <c r="I599" s="38">
        <v>4</v>
      </c>
      <c r="J599" s="36" t="s">
        <v>81</v>
      </c>
      <c r="K599" s="38">
        <v>24</v>
      </c>
      <c r="L599" s="40">
        <v>3500000</v>
      </c>
      <c r="M599" s="40">
        <v>3500000</v>
      </c>
      <c r="N599" s="40">
        <v>77363930</v>
      </c>
      <c r="O599" s="40">
        <v>255353</v>
      </c>
      <c r="P599" s="40">
        <v>77619283</v>
      </c>
    </row>
    <row r="600" spans="1:16" s="32" customFormat="1" ht="10.5">
      <c r="A600" s="32">
        <v>61808000</v>
      </c>
      <c r="B600" s="33" t="s">
        <v>83</v>
      </c>
      <c r="C600" s="32" t="s">
        <v>360</v>
      </c>
      <c r="D600" s="46">
        <v>580</v>
      </c>
      <c r="E600" s="35">
        <v>39924</v>
      </c>
      <c r="F600" s="34" t="s">
        <v>37</v>
      </c>
      <c r="G600" s="37">
        <v>3500</v>
      </c>
      <c r="H600" s="34"/>
      <c r="I600" s="38"/>
      <c r="J600" s="36" t="s">
        <v>81</v>
      </c>
      <c r="K600" s="38">
        <v>10</v>
      </c>
      <c r="L600" s="40"/>
      <c r="M600" s="40"/>
      <c r="N600" s="40"/>
      <c r="O600" s="40"/>
      <c r="P600" s="40"/>
    </row>
    <row r="601" spans="1:16" s="32" customFormat="1" ht="10.5">
      <c r="A601" s="32">
        <v>61808000</v>
      </c>
      <c r="B601" s="33" t="s">
        <v>83</v>
      </c>
      <c r="C601" s="32" t="s">
        <v>158</v>
      </c>
      <c r="D601" s="46" t="s">
        <v>143</v>
      </c>
      <c r="E601" s="35">
        <v>39946</v>
      </c>
      <c r="F601" s="34" t="s">
        <v>37</v>
      </c>
      <c r="G601" s="37">
        <v>3000</v>
      </c>
      <c r="H601" s="34" t="s">
        <v>60</v>
      </c>
      <c r="I601" s="38">
        <v>3.7</v>
      </c>
      <c r="J601" s="36" t="s">
        <v>39</v>
      </c>
      <c r="K601" s="38">
        <v>6.5</v>
      </c>
      <c r="L601" s="40">
        <v>2000000</v>
      </c>
      <c r="M601" s="40">
        <v>1840000</v>
      </c>
      <c r="N601" s="40">
        <v>40671323</v>
      </c>
      <c r="O601" s="40">
        <v>621321</v>
      </c>
      <c r="P601" s="40">
        <v>41292644</v>
      </c>
    </row>
    <row r="602" spans="1:16" s="32" customFormat="1" ht="10.5">
      <c r="A602" s="32">
        <v>61808000</v>
      </c>
      <c r="B602" s="33" t="s">
        <v>83</v>
      </c>
      <c r="C602" s="32" t="s">
        <v>436</v>
      </c>
      <c r="D602" s="46" t="s">
        <v>143</v>
      </c>
      <c r="E602" s="35">
        <v>39946</v>
      </c>
      <c r="F602" s="34" t="s">
        <v>37</v>
      </c>
      <c r="G602" s="37">
        <v>3000</v>
      </c>
      <c r="H602" s="34" t="s">
        <v>64</v>
      </c>
      <c r="I602" s="38">
        <v>4</v>
      </c>
      <c r="J602" s="36" t="s">
        <v>39</v>
      </c>
      <c r="K602" s="38">
        <v>9.5</v>
      </c>
      <c r="L602" s="40">
        <v>1000000</v>
      </c>
      <c r="M602" s="40">
        <v>1000000</v>
      </c>
      <c r="N602" s="40">
        <v>22103980</v>
      </c>
      <c r="O602" s="40">
        <v>364789</v>
      </c>
      <c r="P602" s="40">
        <v>22468769</v>
      </c>
    </row>
    <row r="603" spans="1:16" s="32" customFormat="1" ht="10.5">
      <c r="A603" s="32">
        <v>61808000</v>
      </c>
      <c r="B603" s="33" t="s">
        <v>83</v>
      </c>
      <c r="C603" s="32" t="s">
        <v>437</v>
      </c>
      <c r="D603" s="46">
        <v>581</v>
      </c>
      <c r="E603" s="35">
        <v>39924</v>
      </c>
      <c r="F603" s="34" t="s">
        <v>37</v>
      </c>
      <c r="G603" s="37">
        <v>3500</v>
      </c>
      <c r="H603" s="34"/>
      <c r="I603" s="38"/>
      <c r="J603" s="36" t="s">
        <v>81</v>
      </c>
      <c r="K603" s="38">
        <v>30</v>
      </c>
      <c r="L603" s="40"/>
      <c r="M603" s="40"/>
      <c r="N603" s="40"/>
      <c r="O603" s="40"/>
      <c r="P603" s="40"/>
    </row>
    <row r="604" spans="1:16" s="32" customFormat="1" ht="10.5">
      <c r="A604" s="32">
        <v>76017019</v>
      </c>
      <c r="B604" s="33">
        <v>4</v>
      </c>
      <c r="C604" s="32" t="s">
        <v>438</v>
      </c>
      <c r="D604" s="46">
        <v>583</v>
      </c>
      <c r="E604" s="35">
        <v>39933</v>
      </c>
      <c r="F604" s="34" t="s">
        <v>37</v>
      </c>
      <c r="G604" s="37">
        <v>5000</v>
      </c>
      <c r="H604" s="34"/>
      <c r="I604" s="38"/>
      <c r="J604" s="36" t="s">
        <v>81</v>
      </c>
      <c r="K604" s="38">
        <v>10</v>
      </c>
      <c r="L604" s="40"/>
      <c r="M604" s="40"/>
      <c r="N604" s="40"/>
      <c r="O604" s="40"/>
      <c r="P604" s="40"/>
    </row>
    <row r="605" spans="1:16" s="32" customFormat="1" ht="10.5">
      <c r="A605" s="32">
        <v>76017019</v>
      </c>
      <c r="B605" s="33">
        <v>4</v>
      </c>
      <c r="C605" s="32" t="s">
        <v>439</v>
      </c>
      <c r="D605" s="46" t="s">
        <v>143</v>
      </c>
      <c r="E605" s="35">
        <v>39941</v>
      </c>
      <c r="F605" s="34" t="s">
        <v>37</v>
      </c>
      <c r="G605" s="37">
        <v>5000</v>
      </c>
      <c r="H605" s="34" t="s">
        <v>46</v>
      </c>
      <c r="I605" s="38">
        <v>3</v>
      </c>
      <c r="J605" s="36" t="s">
        <v>68</v>
      </c>
      <c r="K605" s="38">
        <v>5</v>
      </c>
      <c r="L605" s="40">
        <v>2000000</v>
      </c>
      <c r="M605" s="40">
        <v>2000000</v>
      </c>
      <c r="N605" s="40">
        <v>44207960</v>
      </c>
      <c r="O605" s="40">
        <v>651058</v>
      </c>
      <c r="P605" s="40">
        <v>44859018</v>
      </c>
    </row>
    <row r="606" spans="1:16" s="32" customFormat="1" ht="10.5">
      <c r="A606" s="32">
        <v>76017019</v>
      </c>
      <c r="B606" s="33">
        <v>4</v>
      </c>
      <c r="C606" s="32" t="s">
        <v>440</v>
      </c>
      <c r="D606" s="46" t="s">
        <v>143</v>
      </c>
      <c r="E606" s="35">
        <v>39941</v>
      </c>
      <c r="F606" s="34" t="s">
        <v>171</v>
      </c>
      <c r="G606" s="37">
        <v>105000000</v>
      </c>
      <c r="H606" s="34" t="s">
        <v>90</v>
      </c>
      <c r="I606" s="38">
        <v>5</v>
      </c>
      <c r="J606" s="36" t="s">
        <v>68</v>
      </c>
      <c r="K606" s="38">
        <v>5</v>
      </c>
      <c r="L606" s="40"/>
      <c r="M606" s="40"/>
      <c r="N606" s="40"/>
      <c r="O606" s="40"/>
      <c r="P606" s="40"/>
    </row>
    <row r="607" spans="1:16" s="32" customFormat="1" ht="10.5">
      <c r="A607" s="32">
        <v>76017019</v>
      </c>
      <c r="B607" s="33">
        <v>4</v>
      </c>
      <c r="C607" s="32" t="s">
        <v>439</v>
      </c>
      <c r="D607" s="46" t="s">
        <v>152</v>
      </c>
      <c r="E607" s="35">
        <v>40470</v>
      </c>
      <c r="F607" s="34" t="s">
        <v>37</v>
      </c>
      <c r="G607" s="37">
        <v>3000</v>
      </c>
      <c r="H607" s="34" t="s">
        <v>63</v>
      </c>
      <c r="I607" s="38">
        <v>3.85</v>
      </c>
      <c r="J607" s="36" t="s">
        <v>68</v>
      </c>
      <c r="K607" s="38">
        <v>21</v>
      </c>
      <c r="L607" s="40">
        <v>3000000</v>
      </c>
      <c r="M607" s="40">
        <v>3000000</v>
      </c>
      <c r="N607" s="40">
        <v>66311940</v>
      </c>
      <c r="O607" s="40">
        <v>41457</v>
      </c>
      <c r="P607" s="40">
        <v>66353397</v>
      </c>
    </row>
    <row r="608" spans="1:16" s="32" customFormat="1" ht="10.5">
      <c r="A608" s="32">
        <v>76017019</v>
      </c>
      <c r="B608" s="33">
        <v>4</v>
      </c>
      <c r="C608" s="32" t="s">
        <v>438</v>
      </c>
      <c r="D608" s="46">
        <v>584</v>
      </c>
      <c r="E608" s="35">
        <v>39933</v>
      </c>
      <c r="F608" s="34" t="s">
        <v>37</v>
      </c>
      <c r="G608" s="37">
        <v>5000</v>
      </c>
      <c r="H608" s="34"/>
      <c r="I608" s="38"/>
      <c r="J608" s="36" t="s">
        <v>81</v>
      </c>
      <c r="K608" s="38">
        <v>30</v>
      </c>
      <c r="L608" s="40"/>
      <c r="M608" s="40"/>
      <c r="N608" s="40"/>
      <c r="O608" s="40"/>
      <c r="P608" s="40"/>
    </row>
    <row r="609" spans="1:16" s="32" customFormat="1" ht="10.5">
      <c r="A609" s="32">
        <v>76017019</v>
      </c>
      <c r="B609" s="33">
        <v>4</v>
      </c>
      <c r="C609" s="32" t="s">
        <v>439</v>
      </c>
      <c r="D609" s="46" t="s">
        <v>143</v>
      </c>
      <c r="E609" s="35">
        <v>39941</v>
      </c>
      <c r="F609" s="34" t="s">
        <v>37</v>
      </c>
      <c r="G609" s="37">
        <v>5000</v>
      </c>
      <c r="H609" s="34" t="s">
        <v>92</v>
      </c>
      <c r="I609" s="38">
        <v>4.5</v>
      </c>
      <c r="J609" s="36" t="s">
        <v>68</v>
      </c>
      <c r="K609" s="38">
        <v>21</v>
      </c>
      <c r="L609" s="40">
        <v>3000000</v>
      </c>
      <c r="M609" s="40">
        <v>3000000</v>
      </c>
      <c r="N609" s="40">
        <v>66311940</v>
      </c>
      <c r="O609" s="40">
        <v>1459534</v>
      </c>
      <c r="P609" s="40">
        <v>67771474</v>
      </c>
    </row>
    <row r="610" spans="1:16" s="32" customFormat="1" ht="10.5">
      <c r="A610" s="32">
        <v>76017019</v>
      </c>
      <c r="B610" s="33">
        <v>4</v>
      </c>
      <c r="C610" s="32" t="s">
        <v>439</v>
      </c>
      <c r="D610" s="46" t="s">
        <v>152</v>
      </c>
      <c r="E610" s="35">
        <v>40470</v>
      </c>
      <c r="F610" s="34" t="s">
        <v>37</v>
      </c>
      <c r="G610" s="37">
        <v>2000</v>
      </c>
      <c r="H610" s="34" t="s">
        <v>56</v>
      </c>
      <c r="I610" s="38">
        <v>3.85</v>
      </c>
      <c r="J610" s="36" t="s">
        <v>68</v>
      </c>
      <c r="K610" s="38">
        <v>21</v>
      </c>
      <c r="L610" s="40">
        <v>2000000</v>
      </c>
      <c r="M610" s="40">
        <v>2000000</v>
      </c>
      <c r="N610" s="40">
        <v>44207960</v>
      </c>
      <c r="O610" s="40">
        <v>27638</v>
      </c>
      <c r="P610" s="40">
        <v>44235598</v>
      </c>
    </row>
    <row r="611" spans="1:16" s="32" customFormat="1" ht="10.5">
      <c r="A611" s="32">
        <v>76017019</v>
      </c>
      <c r="B611" s="33">
        <v>4</v>
      </c>
      <c r="C611" s="32" t="s">
        <v>440</v>
      </c>
      <c r="D611" s="46" t="s">
        <v>152</v>
      </c>
      <c r="E611" s="35">
        <v>40470</v>
      </c>
      <c r="F611" s="34" t="s">
        <v>37</v>
      </c>
      <c r="G611" s="37">
        <v>2000</v>
      </c>
      <c r="H611" s="34" t="s">
        <v>51</v>
      </c>
      <c r="I611" s="38">
        <v>3.55</v>
      </c>
      <c r="J611" s="36" t="s">
        <v>68</v>
      </c>
      <c r="K611" s="38">
        <v>7</v>
      </c>
      <c r="L611" s="40"/>
      <c r="M611" s="40"/>
      <c r="N611" s="40"/>
      <c r="O611" s="40"/>
      <c r="P611" s="40"/>
    </row>
    <row r="612" spans="1:16" s="32" customFormat="1" ht="10.5">
      <c r="A612" s="32">
        <v>92604000</v>
      </c>
      <c r="B612" s="33" t="s">
        <v>96</v>
      </c>
      <c r="C612" s="32" t="s">
        <v>441</v>
      </c>
      <c r="D612" s="46">
        <v>585</v>
      </c>
      <c r="E612" s="35">
        <v>39940</v>
      </c>
      <c r="F612" s="34" t="s">
        <v>37</v>
      </c>
      <c r="G612" s="37">
        <v>14500</v>
      </c>
      <c r="H612" s="34"/>
      <c r="I612" s="38"/>
      <c r="J612" s="36" t="s">
        <v>81</v>
      </c>
      <c r="K612" s="38">
        <v>10</v>
      </c>
      <c r="L612" s="40"/>
      <c r="M612" s="40"/>
      <c r="N612" s="40"/>
      <c r="O612" s="40"/>
      <c r="P612" s="40"/>
    </row>
    <row r="613" spans="1:16" s="32" customFormat="1" ht="10.5">
      <c r="A613" s="32">
        <v>93458000</v>
      </c>
      <c r="B613" s="33">
        <v>1</v>
      </c>
      <c r="C613" s="45" t="s">
        <v>442</v>
      </c>
      <c r="D613" s="46">
        <v>587</v>
      </c>
      <c r="E613" s="35">
        <v>39968</v>
      </c>
      <c r="F613" s="34" t="s">
        <v>37</v>
      </c>
      <c r="G613" s="37">
        <v>20000</v>
      </c>
      <c r="H613" s="34"/>
      <c r="I613" s="38"/>
      <c r="J613" s="36" t="s">
        <v>390</v>
      </c>
      <c r="K613" s="38">
        <v>10</v>
      </c>
      <c r="L613" s="40"/>
      <c r="M613" s="40"/>
      <c r="N613" s="40"/>
      <c r="O613" s="40"/>
      <c r="P613" s="40"/>
    </row>
    <row r="614" spans="1:16" s="32" customFormat="1" ht="10.5">
      <c r="A614" s="32">
        <v>93458000</v>
      </c>
      <c r="B614" s="33">
        <v>1</v>
      </c>
      <c r="C614" s="45" t="s">
        <v>388</v>
      </c>
      <c r="D614" s="46" t="s">
        <v>143</v>
      </c>
      <c r="E614" s="35">
        <v>40413</v>
      </c>
      <c r="F614" s="34" t="s">
        <v>37</v>
      </c>
      <c r="G614" s="37">
        <v>5000</v>
      </c>
      <c r="H614" s="34" t="s">
        <v>60</v>
      </c>
      <c r="I614" s="38">
        <v>3.25</v>
      </c>
      <c r="J614" s="36" t="s">
        <v>68</v>
      </c>
      <c r="K614" s="38">
        <v>8</v>
      </c>
      <c r="L614" s="40"/>
      <c r="M614" s="40"/>
      <c r="N614" s="40"/>
      <c r="O614" s="40"/>
      <c r="P614" s="40"/>
    </row>
    <row r="615" spans="1:16" s="32" customFormat="1" ht="10.5">
      <c r="A615" s="32">
        <v>93458000</v>
      </c>
      <c r="B615" s="33">
        <v>1</v>
      </c>
      <c r="C615" s="45" t="s">
        <v>442</v>
      </c>
      <c r="D615" s="46">
        <v>588</v>
      </c>
      <c r="E615" s="35">
        <v>39968</v>
      </c>
      <c r="F615" s="34" t="s">
        <v>37</v>
      </c>
      <c r="G615" s="37">
        <v>20000</v>
      </c>
      <c r="H615" s="34"/>
      <c r="I615" s="38"/>
      <c r="J615" s="36" t="s">
        <v>390</v>
      </c>
      <c r="K615" s="38">
        <v>30</v>
      </c>
      <c r="L615" s="40"/>
      <c r="M615" s="40"/>
      <c r="N615" s="40"/>
      <c r="O615" s="40"/>
      <c r="P615" s="40"/>
    </row>
    <row r="616" spans="1:16" s="32" customFormat="1" ht="10.5">
      <c r="A616" s="32">
        <v>93458000</v>
      </c>
      <c r="B616" s="33">
        <v>1</v>
      </c>
      <c r="C616" s="45" t="s">
        <v>392</v>
      </c>
      <c r="D616" s="46" t="s">
        <v>143</v>
      </c>
      <c r="E616" s="35">
        <v>40413</v>
      </c>
      <c r="F616" s="34" t="s">
        <v>37</v>
      </c>
      <c r="G616" s="37">
        <v>5000</v>
      </c>
      <c r="H616" s="34" t="s">
        <v>64</v>
      </c>
      <c r="I616" s="38">
        <v>3.25</v>
      </c>
      <c r="J616" s="36" t="s">
        <v>68</v>
      </c>
      <c r="K616" s="38">
        <v>10</v>
      </c>
      <c r="L616" s="40">
        <v>5000000</v>
      </c>
      <c r="M616" s="40">
        <v>5000000</v>
      </c>
      <c r="N616" s="40">
        <v>110519900</v>
      </c>
      <c r="O616" s="40">
        <v>593860</v>
      </c>
      <c r="P616" s="40">
        <v>111113760</v>
      </c>
    </row>
    <row r="617" spans="1:16" s="32" customFormat="1" ht="10.5">
      <c r="A617" s="32">
        <v>87845500</v>
      </c>
      <c r="B617" s="33">
        <v>2</v>
      </c>
      <c r="C617" s="32" t="s">
        <v>443</v>
      </c>
      <c r="D617" s="46">
        <v>589</v>
      </c>
      <c r="E617" s="35">
        <v>39974</v>
      </c>
      <c r="F617" s="34" t="s">
        <v>37</v>
      </c>
      <c r="G617" s="37">
        <v>11000</v>
      </c>
      <c r="H617" s="34"/>
      <c r="I617" s="38"/>
      <c r="J617" s="36" t="s">
        <v>390</v>
      </c>
      <c r="K617" s="38">
        <v>10</v>
      </c>
      <c r="L617" s="40"/>
      <c r="M617" s="40"/>
      <c r="N617" s="40"/>
      <c r="O617" s="40"/>
      <c r="P617" s="40"/>
    </row>
    <row r="618" spans="1:16" s="32" customFormat="1" ht="10.5">
      <c r="A618" s="32">
        <v>87845500</v>
      </c>
      <c r="B618" s="33">
        <v>2</v>
      </c>
      <c r="C618" s="32" t="s">
        <v>444</v>
      </c>
      <c r="D618" s="46" t="s">
        <v>143</v>
      </c>
      <c r="E618" s="35">
        <v>40015</v>
      </c>
      <c r="F618" s="34" t="s">
        <v>171</v>
      </c>
      <c r="G618" s="37">
        <v>32000000</v>
      </c>
      <c r="H618" s="34" t="s">
        <v>46</v>
      </c>
      <c r="I618" s="38">
        <v>5.6</v>
      </c>
      <c r="J618" s="36" t="s">
        <v>445</v>
      </c>
      <c r="K618" s="38">
        <v>5</v>
      </c>
      <c r="L618" s="40">
        <v>32000000000</v>
      </c>
      <c r="M618" s="40">
        <v>32000000000</v>
      </c>
      <c r="N618" s="40">
        <v>32000000</v>
      </c>
      <c r="O618" s="40">
        <v>515836</v>
      </c>
      <c r="P618" s="40">
        <v>32515836</v>
      </c>
    </row>
    <row r="619" spans="1:16" s="32" customFormat="1" ht="10.5">
      <c r="A619" s="32">
        <v>87845500</v>
      </c>
      <c r="B619" s="33">
        <v>2</v>
      </c>
      <c r="C619" s="32" t="s">
        <v>972</v>
      </c>
      <c r="D619" s="46" t="s">
        <v>143</v>
      </c>
      <c r="E619" s="35">
        <v>40015</v>
      </c>
      <c r="F619" s="34" t="s">
        <v>37</v>
      </c>
      <c r="G619" s="37">
        <v>1500</v>
      </c>
      <c r="H619" s="34" t="s">
        <v>90</v>
      </c>
      <c r="I619" s="38">
        <v>3.5</v>
      </c>
      <c r="J619" s="36" t="s">
        <v>445</v>
      </c>
      <c r="K619" s="38">
        <v>5</v>
      </c>
      <c r="L619" s="40"/>
      <c r="M619" s="40"/>
      <c r="N619" s="40"/>
      <c r="O619" s="40"/>
      <c r="P619" s="40"/>
    </row>
    <row r="620" spans="1:16" s="32" customFormat="1" ht="10.5">
      <c r="A620" s="32">
        <v>87845500</v>
      </c>
      <c r="B620" s="33">
        <v>2</v>
      </c>
      <c r="C620" s="32" t="s">
        <v>447</v>
      </c>
      <c r="D620" s="46">
        <v>590</v>
      </c>
      <c r="E620" s="35">
        <v>39974</v>
      </c>
      <c r="F620" s="34" t="s">
        <v>37</v>
      </c>
      <c r="G620" s="37">
        <v>11000</v>
      </c>
      <c r="H620" s="34"/>
      <c r="I620" s="38"/>
      <c r="J620" s="36" t="s">
        <v>390</v>
      </c>
      <c r="K620" s="38">
        <v>30</v>
      </c>
      <c r="L620" s="40"/>
      <c r="M620" s="40"/>
      <c r="N620" s="40"/>
      <c r="O620" s="40"/>
      <c r="P620" s="40"/>
    </row>
    <row r="621" spans="1:16" s="32" customFormat="1" ht="10.5">
      <c r="A621" s="32">
        <v>91297000</v>
      </c>
      <c r="B621" s="33">
        <v>0</v>
      </c>
      <c r="C621" s="32" t="s">
        <v>448</v>
      </c>
      <c r="D621" s="46">
        <v>591</v>
      </c>
      <c r="E621" s="35">
        <v>39975</v>
      </c>
      <c r="F621" s="34" t="s">
        <v>37</v>
      </c>
      <c r="G621" s="37">
        <v>5000</v>
      </c>
      <c r="H621" s="34"/>
      <c r="I621" s="38"/>
      <c r="J621" s="36" t="s">
        <v>81</v>
      </c>
      <c r="K621" s="38">
        <v>10</v>
      </c>
      <c r="L621" s="40"/>
      <c r="M621" s="40"/>
      <c r="N621" s="40"/>
      <c r="O621" s="40"/>
      <c r="P621" s="40"/>
    </row>
    <row r="622" spans="1:16" s="32" customFormat="1" ht="10.5">
      <c r="A622" s="32">
        <v>91297000</v>
      </c>
      <c r="B622" s="33">
        <v>0</v>
      </c>
      <c r="C622" s="32" t="s">
        <v>448</v>
      </c>
      <c r="D622" s="46">
        <v>592</v>
      </c>
      <c r="E622" s="35">
        <v>39975</v>
      </c>
      <c r="F622" s="34" t="s">
        <v>37</v>
      </c>
      <c r="G622" s="37">
        <v>5000</v>
      </c>
      <c r="H622" s="34"/>
      <c r="I622" s="38"/>
      <c r="J622" s="36" t="s">
        <v>81</v>
      </c>
      <c r="K622" s="38">
        <v>10</v>
      </c>
      <c r="L622" s="40"/>
      <c r="M622" s="40"/>
      <c r="N622" s="40"/>
      <c r="O622" s="40"/>
      <c r="P622" s="40"/>
    </row>
    <row r="623" spans="1:16" s="32" customFormat="1" ht="10.5">
      <c r="A623" s="32">
        <v>90320000</v>
      </c>
      <c r="B623" s="33">
        <v>6</v>
      </c>
      <c r="C623" s="32" t="s">
        <v>449</v>
      </c>
      <c r="D623" s="46">
        <v>593</v>
      </c>
      <c r="E623" s="35">
        <v>39995</v>
      </c>
      <c r="F623" s="34" t="s">
        <v>37</v>
      </c>
      <c r="G623" s="37">
        <v>1500</v>
      </c>
      <c r="H623" s="34"/>
      <c r="I623" s="38"/>
      <c r="J623" s="36" t="s">
        <v>81</v>
      </c>
      <c r="K623" s="38">
        <v>10</v>
      </c>
      <c r="L623" s="40"/>
      <c r="M623" s="40"/>
      <c r="N623" s="40"/>
      <c r="O623" s="40"/>
      <c r="P623" s="40"/>
    </row>
    <row r="624" spans="1:16" s="32" customFormat="1" ht="10.5">
      <c r="A624" s="32">
        <v>90320000</v>
      </c>
      <c r="B624" s="33">
        <v>6</v>
      </c>
      <c r="C624" s="32" t="s">
        <v>450</v>
      </c>
      <c r="D624" s="46">
        <v>594</v>
      </c>
      <c r="E624" s="35">
        <v>39995</v>
      </c>
      <c r="F624" s="34" t="s">
        <v>37</v>
      </c>
      <c r="G624" s="37">
        <v>1500</v>
      </c>
      <c r="H624" s="34"/>
      <c r="I624" s="38"/>
      <c r="J624" s="36" t="s">
        <v>81</v>
      </c>
      <c r="K624" s="38">
        <v>30</v>
      </c>
      <c r="L624" s="40"/>
      <c r="M624" s="40"/>
      <c r="N624" s="40"/>
      <c r="O624" s="40"/>
      <c r="P624" s="40"/>
    </row>
    <row r="625" spans="1:16" s="32" customFormat="1" ht="10.5">
      <c r="A625" s="32">
        <v>90320000</v>
      </c>
      <c r="B625" s="33">
        <v>6</v>
      </c>
      <c r="C625" s="32" t="s">
        <v>451</v>
      </c>
      <c r="D625" s="46" t="s">
        <v>143</v>
      </c>
      <c r="E625" s="35">
        <v>39996</v>
      </c>
      <c r="F625" s="34" t="s">
        <v>37</v>
      </c>
      <c r="G625" s="37">
        <v>1500</v>
      </c>
      <c r="H625" s="34" t="s">
        <v>63</v>
      </c>
      <c r="I625" s="38">
        <v>4.5999999999999996</v>
      </c>
      <c r="J625" s="36" t="s">
        <v>68</v>
      </c>
      <c r="K625" s="38">
        <v>23</v>
      </c>
      <c r="L625" s="40">
        <v>1500000</v>
      </c>
      <c r="M625" s="40">
        <v>1500000</v>
      </c>
      <c r="N625" s="40">
        <v>33155970</v>
      </c>
      <c r="O625" s="40">
        <v>437862</v>
      </c>
      <c r="P625" s="40">
        <v>33593832</v>
      </c>
    </row>
    <row r="626" spans="1:16" s="32" customFormat="1" ht="10.5">
      <c r="A626" s="32">
        <v>91705000</v>
      </c>
      <c r="B626" s="33">
        <v>7</v>
      </c>
      <c r="C626" s="32" t="s">
        <v>871</v>
      </c>
      <c r="D626" s="46">
        <v>595</v>
      </c>
      <c r="E626" s="35">
        <v>40001</v>
      </c>
      <c r="F626" s="34" t="s">
        <v>37</v>
      </c>
      <c r="G626" s="37">
        <v>5000</v>
      </c>
      <c r="H626" s="34"/>
      <c r="I626" s="38"/>
      <c r="J626" s="36" t="s">
        <v>390</v>
      </c>
      <c r="K626" s="38">
        <v>10</v>
      </c>
      <c r="L626" s="40"/>
      <c r="M626" s="40"/>
      <c r="N626" s="40"/>
      <c r="O626" s="40"/>
      <c r="P626" s="40"/>
    </row>
    <row r="627" spans="1:16" s="32" customFormat="1" ht="10.5">
      <c r="A627" s="32">
        <v>91705000</v>
      </c>
      <c r="B627" s="33">
        <v>7</v>
      </c>
      <c r="C627" s="32" t="s">
        <v>872</v>
      </c>
      <c r="D627" s="46" t="s">
        <v>143</v>
      </c>
      <c r="E627" s="35">
        <v>40695</v>
      </c>
      <c r="F627" s="34" t="s">
        <v>37</v>
      </c>
      <c r="G627" s="37">
        <v>5000</v>
      </c>
      <c r="H627" s="34" t="s">
        <v>56</v>
      </c>
      <c r="I627" s="38">
        <v>3.2</v>
      </c>
      <c r="J627" s="36" t="s">
        <v>68</v>
      </c>
      <c r="K627" s="38">
        <v>7</v>
      </c>
      <c r="L627" s="40">
        <v>2500000</v>
      </c>
      <c r="M627" s="40">
        <v>2500000</v>
      </c>
      <c r="N627" s="40">
        <v>55259950</v>
      </c>
      <c r="O627" s="40">
        <v>768808</v>
      </c>
      <c r="P627" s="40">
        <v>56028758</v>
      </c>
    </row>
    <row r="628" spans="1:16" s="32" customFormat="1" ht="10.5">
      <c r="A628" s="32">
        <v>91705000</v>
      </c>
      <c r="B628" s="33">
        <v>7</v>
      </c>
      <c r="C628" s="32" t="s">
        <v>871</v>
      </c>
      <c r="D628" s="46">
        <v>596</v>
      </c>
      <c r="E628" s="35">
        <v>40001</v>
      </c>
      <c r="F628" s="34" t="s">
        <v>37</v>
      </c>
      <c r="G628" s="37">
        <v>7000</v>
      </c>
      <c r="H628" s="34"/>
      <c r="I628" s="38"/>
      <c r="J628" s="36" t="s">
        <v>390</v>
      </c>
      <c r="K628" s="38">
        <v>30</v>
      </c>
      <c r="L628" s="40"/>
      <c r="M628" s="40"/>
      <c r="N628" s="40"/>
      <c r="O628" s="40"/>
      <c r="P628" s="40"/>
    </row>
    <row r="629" spans="1:16" s="32" customFormat="1" ht="10.5">
      <c r="A629" s="32">
        <v>91705000</v>
      </c>
      <c r="B629" s="33">
        <v>7</v>
      </c>
      <c r="C629" s="32" t="s">
        <v>872</v>
      </c>
      <c r="D629" s="46" t="s">
        <v>143</v>
      </c>
      <c r="E629" s="35">
        <v>40695</v>
      </c>
      <c r="F629" s="34" t="s">
        <v>37</v>
      </c>
      <c r="G629" s="37">
        <v>7000</v>
      </c>
      <c r="H629" s="34" t="s">
        <v>51</v>
      </c>
      <c r="I629" s="38">
        <v>3.75</v>
      </c>
      <c r="J629" s="36" t="s">
        <v>390</v>
      </c>
      <c r="K629" s="38">
        <v>21</v>
      </c>
      <c r="L629" s="40">
        <v>4500000</v>
      </c>
      <c r="M629" s="40">
        <v>4500000</v>
      </c>
      <c r="N629" s="40">
        <v>99467910</v>
      </c>
      <c r="O629" s="40">
        <v>1590399</v>
      </c>
      <c r="P629" s="40">
        <v>101058309</v>
      </c>
    </row>
    <row r="630" spans="1:16" s="32" customFormat="1" ht="10.5">
      <c r="A630" s="32">
        <v>96929880</v>
      </c>
      <c r="B630" s="33">
        <v>5</v>
      </c>
      <c r="C630" s="32" t="s">
        <v>216</v>
      </c>
      <c r="D630" s="46">
        <v>597</v>
      </c>
      <c r="E630" s="35">
        <v>40004</v>
      </c>
      <c r="F630" s="34" t="s">
        <v>37</v>
      </c>
      <c r="G630" s="37">
        <v>3000</v>
      </c>
      <c r="H630" s="34"/>
      <c r="I630" s="38"/>
      <c r="J630" s="36" t="s">
        <v>390</v>
      </c>
      <c r="K630" s="38">
        <v>30</v>
      </c>
      <c r="L630" s="40"/>
      <c r="M630" s="40"/>
      <c r="N630" s="40"/>
      <c r="O630" s="40"/>
      <c r="P630" s="40"/>
    </row>
    <row r="631" spans="1:16" s="32" customFormat="1" ht="10.5">
      <c r="A631" s="32">
        <v>96929880</v>
      </c>
      <c r="B631" s="33">
        <v>5</v>
      </c>
      <c r="C631" s="32" t="s">
        <v>217</v>
      </c>
      <c r="D631" s="46" t="s">
        <v>143</v>
      </c>
      <c r="E631" s="35">
        <v>40008</v>
      </c>
      <c r="F631" s="34" t="s">
        <v>37</v>
      </c>
      <c r="G631" s="37">
        <v>3000</v>
      </c>
      <c r="H631" s="34" t="s">
        <v>92</v>
      </c>
      <c r="I631" s="38">
        <v>4.8499999999999996</v>
      </c>
      <c r="J631" s="36" t="s">
        <v>68</v>
      </c>
      <c r="K631" s="38">
        <v>30</v>
      </c>
      <c r="L631" s="40">
        <v>3000000</v>
      </c>
      <c r="M631" s="40">
        <v>3000000</v>
      </c>
      <c r="N631" s="40">
        <v>66311940</v>
      </c>
      <c r="O631" s="40">
        <v>1509794</v>
      </c>
      <c r="P631" s="40">
        <v>67821734</v>
      </c>
    </row>
    <row r="632" spans="1:16" s="32" customFormat="1" ht="10.5">
      <c r="A632" s="32">
        <v>76555400</v>
      </c>
      <c r="B632" s="33">
        <v>4</v>
      </c>
      <c r="C632" s="32" t="s">
        <v>314</v>
      </c>
      <c r="D632" s="46">
        <v>598</v>
      </c>
      <c r="E632" s="35">
        <v>40025</v>
      </c>
      <c r="F632" s="34" t="s">
        <v>37</v>
      </c>
      <c r="G632" s="37">
        <v>20000</v>
      </c>
      <c r="H632" s="34"/>
      <c r="I632" s="38"/>
      <c r="J632" s="36" t="s">
        <v>390</v>
      </c>
      <c r="K632" s="38">
        <v>10</v>
      </c>
      <c r="L632" s="40"/>
      <c r="M632" s="40"/>
      <c r="N632" s="40"/>
      <c r="O632" s="40"/>
      <c r="P632" s="40"/>
    </row>
    <row r="633" spans="1:16" s="32" customFormat="1" ht="10.5">
      <c r="A633" s="32">
        <v>76555400</v>
      </c>
      <c r="B633" s="33">
        <v>4</v>
      </c>
      <c r="C633" s="32" t="s">
        <v>315</v>
      </c>
      <c r="D633" s="46" t="s">
        <v>143</v>
      </c>
      <c r="E633" s="35">
        <v>40030</v>
      </c>
      <c r="F633" s="34" t="s">
        <v>37</v>
      </c>
      <c r="G633" s="37">
        <v>9000</v>
      </c>
      <c r="H633" s="34" t="s">
        <v>56</v>
      </c>
      <c r="I633" s="38">
        <v>3.9</v>
      </c>
      <c r="J633" s="36" t="s">
        <v>68</v>
      </c>
      <c r="K633" s="38">
        <v>5</v>
      </c>
      <c r="L633" s="40">
        <v>3300000</v>
      </c>
      <c r="M633" s="40">
        <v>3300000</v>
      </c>
      <c r="N633" s="40">
        <v>72943134</v>
      </c>
      <c r="O633" s="40">
        <v>701007</v>
      </c>
      <c r="P633" s="40">
        <v>73644141</v>
      </c>
    </row>
    <row r="634" spans="1:16" s="32" customFormat="1" ht="10.5">
      <c r="A634" s="32">
        <v>76555400</v>
      </c>
      <c r="B634" s="33">
        <v>4</v>
      </c>
      <c r="C634" s="32" t="s">
        <v>315</v>
      </c>
      <c r="D634" s="46" t="s">
        <v>143</v>
      </c>
      <c r="E634" s="35">
        <v>40030</v>
      </c>
      <c r="F634" s="34" t="s">
        <v>171</v>
      </c>
      <c r="G634" s="37">
        <v>180000000</v>
      </c>
      <c r="H634" s="34" t="s">
        <v>51</v>
      </c>
      <c r="I634" s="38">
        <v>5.7</v>
      </c>
      <c r="J634" s="36" t="s">
        <v>68</v>
      </c>
      <c r="K634" s="38">
        <v>5</v>
      </c>
      <c r="L634" s="40">
        <v>33600000000</v>
      </c>
      <c r="M634" s="40">
        <v>33600000000</v>
      </c>
      <c r="N634" s="40">
        <v>33600000</v>
      </c>
      <c r="O634" s="40">
        <v>468892</v>
      </c>
      <c r="P634" s="40">
        <v>34068892</v>
      </c>
    </row>
    <row r="635" spans="1:16" s="32" customFormat="1" ht="10.5">
      <c r="A635" s="32">
        <v>76555400</v>
      </c>
      <c r="B635" s="33">
        <v>4</v>
      </c>
      <c r="C635" s="32" t="s">
        <v>452</v>
      </c>
      <c r="D635" s="46" t="s">
        <v>152</v>
      </c>
      <c r="E635" s="35">
        <v>40133</v>
      </c>
      <c r="F635" s="34" t="s">
        <v>171</v>
      </c>
      <c r="G635" s="37">
        <v>65020000</v>
      </c>
      <c r="H635" s="34" t="s">
        <v>64</v>
      </c>
      <c r="I635" s="38">
        <v>6.3</v>
      </c>
      <c r="J635" s="36" t="s">
        <v>445</v>
      </c>
      <c r="K635" s="38">
        <v>5</v>
      </c>
      <c r="L635" s="40"/>
      <c r="M635" s="40"/>
      <c r="N635" s="40"/>
      <c r="O635" s="40"/>
      <c r="P635" s="40"/>
    </row>
    <row r="636" spans="1:16" s="32" customFormat="1" ht="10.5">
      <c r="A636" s="32">
        <v>76555400</v>
      </c>
      <c r="B636" s="33">
        <v>4</v>
      </c>
      <c r="C636" s="32" t="s">
        <v>315</v>
      </c>
      <c r="D636" s="46" t="s">
        <v>152</v>
      </c>
      <c r="E636" s="35">
        <v>40133</v>
      </c>
      <c r="F636" s="34" t="s">
        <v>37</v>
      </c>
      <c r="G636" s="37">
        <v>3100</v>
      </c>
      <c r="H636" s="34" t="s">
        <v>60</v>
      </c>
      <c r="I636" s="38">
        <v>3.5</v>
      </c>
      <c r="J636" s="36" t="s">
        <v>445</v>
      </c>
      <c r="K636" s="38">
        <v>5</v>
      </c>
      <c r="L636" s="40">
        <v>1500000</v>
      </c>
      <c r="M636" s="40">
        <v>1500000</v>
      </c>
      <c r="N636" s="40">
        <v>33155970</v>
      </c>
      <c r="O636" s="40">
        <v>190643</v>
      </c>
      <c r="P636" s="40">
        <v>33346613</v>
      </c>
    </row>
    <row r="637" spans="1:16" s="32" customFormat="1" ht="10.5">
      <c r="A637" s="32">
        <v>76555400</v>
      </c>
      <c r="B637" s="33">
        <v>4</v>
      </c>
      <c r="C637" s="32" t="s">
        <v>315</v>
      </c>
      <c r="D637" s="46" t="s">
        <v>162</v>
      </c>
      <c r="E637" s="35">
        <v>40541</v>
      </c>
      <c r="F637" s="34" t="s">
        <v>37</v>
      </c>
      <c r="G637" s="37">
        <v>6500</v>
      </c>
      <c r="H637" s="34" t="s">
        <v>125</v>
      </c>
      <c r="I637" s="38">
        <v>3.65</v>
      </c>
      <c r="J637" s="36" t="s">
        <v>445</v>
      </c>
      <c r="K637" s="38">
        <v>5</v>
      </c>
      <c r="L637" s="40">
        <v>2500000</v>
      </c>
      <c r="M637" s="40">
        <v>2500000</v>
      </c>
      <c r="N637" s="40">
        <v>55259950</v>
      </c>
      <c r="O637" s="40">
        <v>753469</v>
      </c>
      <c r="P637" s="40">
        <v>56013419</v>
      </c>
    </row>
    <row r="638" spans="1:16" s="32" customFormat="1" ht="10.5">
      <c r="A638" s="32">
        <v>76555400</v>
      </c>
      <c r="B638" s="33">
        <v>4</v>
      </c>
      <c r="C638" s="32" t="s">
        <v>314</v>
      </c>
      <c r="D638" s="46">
        <v>599</v>
      </c>
      <c r="E638" s="35">
        <v>40025</v>
      </c>
      <c r="F638" s="34" t="s">
        <v>37</v>
      </c>
      <c r="G638" s="37">
        <v>20000</v>
      </c>
      <c r="H638" s="34"/>
      <c r="I638" s="38"/>
      <c r="J638" s="36" t="s">
        <v>390</v>
      </c>
      <c r="K638" s="38">
        <v>30</v>
      </c>
      <c r="L638" s="40"/>
      <c r="M638" s="40"/>
      <c r="N638" s="40"/>
      <c r="O638" s="40"/>
      <c r="P638" s="40"/>
    </row>
    <row r="639" spans="1:16" s="32" customFormat="1" ht="10.5">
      <c r="A639" s="32">
        <v>76555400</v>
      </c>
      <c r="B639" s="33">
        <v>4</v>
      </c>
      <c r="C639" s="32" t="s">
        <v>452</v>
      </c>
      <c r="D639" s="46" t="s">
        <v>143</v>
      </c>
      <c r="E639" s="35">
        <v>40030</v>
      </c>
      <c r="F639" s="34" t="s">
        <v>37</v>
      </c>
      <c r="G639" s="37">
        <v>9000</v>
      </c>
      <c r="H639" s="34" t="s">
        <v>53</v>
      </c>
      <c r="I639" s="38">
        <v>4.2</v>
      </c>
      <c r="J639" s="36" t="s">
        <v>68</v>
      </c>
      <c r="K639" s="38">
        <v>10</v>
      </c>
      <c r="L639" s="40"/>
      <c r="M639" s="40"/>
      <c r="N639" s="40"/>
      <c r="O639" s="40"/>
      <c r="P639" s="40"/>
    </row>
    <row r="640" spans="1:16" s="32" customFormat="1" ht="10.5">
      <c r="A640" s="32">
        <v>76555400</v>
      </c>
      <c r="B640" s="33">
        <v>4</v>
      </c>
      <c r="C640" s="32" t="s">
        <v>315</v>
      </c>
      <c r="D640" s="46" t="s">
        <v>143</v>
      </c>
      <c r="E640" s="35">
        <v>40030</v>
      </c>
      <c r="F640" s="34" t="s">
        <v>37</v>
      </c>
      <c r="G640" s="37">
        <v>9000</v>
      </c>
      <c r="H640" s="34" t="s">
        <v>59</v>
      </c>
      <c r="I640" s="38">
        <v>4.8</v>
      </c>
      <c r="J640" s="36" t="s">
        <v>68</v>
      </c>
      <c r="K640" s="38">
        <v>22</v>
      </c>
      <c r="L640" s="40">
        <v>3000000</v>
      </c>
      <c r="M640" s="40">
        <v>3000000</v>
      </c>
      <c r="N640" s="40">
        <v>66311940</v>
      </c>
      <c r="O640" s="40">
        <v>781818</v>
      </c>
      <c r="P640" s="40">
        <v>67093758</v>
      </c>
    </row>
    <row r="641" spans="1:16" s="32" customFormat="1" ht="10.5">
      <c r="A641" s="32">
        <v>76555400</v>
      </c>
      <c r="B641" s="33">
        <v>4</v>
      </c>
      <c r="C641" s="32" t="s">
        <v>453</v>
      </c>
      <c r="D641" s="46" t="s">
        <v>152</v>
      </c>
      <c r="E641" s="35">
        <v>40133</v>
      </c>
      <c r="F641" s="34" t="s">
        <v>37</v>
      </c>
      <c r="G641" s="37">
        <v>3100</v>
      </c>
      <c r="H641" s="34" t="s">
        <v>75</v>
      </c>
      <c r="I641" s="38">
        <v>4.5999999999999996</v>
      </c>
      <c r="J641" s="36" t="s">
        <v>445</v>
      </c>
      <c r="K641" s="38">
        <v>22</v>
      </c>
      <c r="L641" s="40">
        <v>1600000</v>
      </c>
      <c r="M641" s="40">
        <v>1600000</v>
      </c>
      <c r="N641" s="40">
        <v>35366368</v>
      </c>
      <c r="O641" s="40">
        <v>266082</v>
      </c>
      <c r="P641" s="40">
        <v>35632450</v>
      </c>
    </row>
    <row r="642" spans="1:16" s="32" customFormat="1" ht="10.5">
      <c r="A642" s="32">
        <v>76555400</v>
      </c>
      <c r="B642" s="33">
        <v>4</v>
      </c>
      <c r="C642" s="32" t="s">
        <v>315</v>
      </c>
      <c r="D642" s="46" t="s">
        <v>162</v>
      </c>
      <c r="E642" s="35">
        <v>40541</v>
      </c>
      <c r="F642" s="34" t="s">
        <v>37</v>
      </c>
      <c r="G642" s="37">
        <v>6500</v>
      </c>
      <c r="H642" s="34" t="s">
        <v>132</v>
      </c>
      <c r="I642" s="38">
        <v>4.05</v>
      </c>
      <c r="J642" s="36" t="s">
        <v>445</v>
      </c>
      <c r="K642" s="38">
        <v>22</v>
      </c>
      <c r="L642" s="40">
        <v>3400000</v>
      </c>
      <c r="M642" s="40">
        <v>3400000</v>
      </c>
      <c r="N642" s="40">
        <v>75153532</v>
      </c>
      <c r="O642" s="40">
        <v>1135670</v>
      </c>
      <c r="P642" s="40">
        <v>76289202</v>
      </c>
    </row>
    <row r="643" spans="1:16" s="32" customFormat="1" ht="10.5">
      <c r="A643" s="32">
        <v>76555400</v>
      </c>
      <c r="B643" s="33">
        <v>4</v>
      </c>
      <c r="C643" s="32" t="s">
        <v>315</v>
      </c>
      <c r="D643" s="46" t="s">
        <v>162</v>
      </c>
      <c r="E643" s="35">
        <v>40541</v>
      </c>
      <c r="F643" s="34" t="s">
        <v>37</v>
      </c>
      <c r="G643" s="37">
        <v>6500</v>
      </c>
      <c r="H643" s="34" t="s">
        <v>176</v>
      </c>
      <c r="I643" s="38">
        <v>3.95</v>
      </c>
      <c r="J643" s="36" t="s">
        <v>445</v>
      </c>
      <c r="K643" s="38">
        <v>28</v>
      </c>
      <c r="L643" s="40">
        <v>3000000</v>
      </c>
      <c r="M643" s="40">
        <v>3000000</v>
      </c>
      <c r="N643" s="40">
        <v>66311940</v>
      </c>
      <c r="O643" s="40">
        <v>977628</v>
      </c>
      <c r="P643" s="40">
        <v>67289568</v>
      </c>
    </row>
    <row r="644" spans="1:16" s="32" customFormat="1" ht="10.5">
      <c r="A644" s="32">
        <v>96505760</v>
      </c>
      <c r="B644" s="33">
        <v>9</v>
      </c>
      <c r="C644" s="32" t="s">
        <v>454</v>
      </c>
      <c r="D644" s="46">
        <v>600</v>
      </c>
      <c r="E644" s="35">
        <v>40039</v>
      </c>
      <c r="F644" s="34" t="s">
        <v>37</v>
      </c>
      <c r="G644" s="37">
        <v>7000</v>
      </c>
      <c r="H644" s="34"/>
      <c r="I644" s="38"/>
      <c r="J644" s="36" t="s">
        <v>455</v>
      </c>
      <c r="K644" s="38">
        <v>10</v>
      </c>
      <c r="L644" s="40"/>
      <c r="M644" s="40"/>
      <c r="N644" s="40"/>
      <c r="O644" s="40"/>
      <c r="P644" s="40"/>
    </row>
    <row r="645" spans="1:16" s="32" customFormat="1" ht="10.5">
      <c r="A645" s="32">
        <v>96505760</v>
      </c>
      <c r="B645" s="33">
        <v>9</v>
      </c>
      <c r="C645" s="32" t="s">
        <v>454</v>
      </c>
      <c r="D645" s="46">
        <v>601</v>
      </c>
      <c r="E645" s="35">
        <v>40039</v>
      </c>
      <c r="F645" s="34" t="s">
        <v>37</v>
      </c>
      <c r="G645" s="37">
        <v>7000</v>
      </c>
      <c r="H645" s="34"/>
      <c r="I645" s="38"/>
      <c r="J645" s="36" t="s">
        <v>455</v>
      </c>
      <c r="K645" s="38">
        <v>30</v>
      </c>
      <c r="L645" s="40"/>
      <c r="M645" s="40"/>
      <c r="N645" s="40"/>
      <c r="O645" s="40"/>
      <c r="P645" s="40"/>
    </row>
    <row r="646" spans="1:16" s="32" customFormat="1" ht="10.5">
      <c r="A646" s="32">
        <v>76023435</v>
      </c>
      <c r="B646" s="33">
        <v>4</v>
      </c>
      <c r="C646" s="32" t="s">
        <v>456</v>
      </c>
      <c r="D646" s="46">
        <v>603</v>
      </c>
      <c r="E646" s="35">
        <v>40043</v>
      </c>
      <c r="F646" s="34" t="s">
        <v>37</v>
      </c>
      <c r="G646" s="37">
        <v>7500</v>
      </c>
      <c r="H646" s="34"/>
      <c r="I646" s="38"/>
      <c r="J646" s="36" t="s">
        <v>455</v>
      </c>
      <c r="K646" s="38">
        <v>10</v>
      </c>
      <c r="L646" s="40"/>
      <c r="M646" s="40"/>
      <c r="N646" s="40"/>
      <c r="O646" s="40"/>
      <c r="P646" s="40"/>
    </row>
    <row r="647" spans="1:16" s="32" customFormat="1" ht="10.5">
      <c r="A647" s="32">
        <v>76023435</v>
      </c>
      <c r="B647" s="33">
        <v>4</v>
      </c>
      <c r="C647" s="32" t="s">
        <v>457</v>
      </c>
      <c r="D647" s="46" t="s">
        <v>143</v>
      </c>
      <c r="E647" s="35">
        <v>40063</v>
      </c>
      <c r="F647" s="34" t="s">
        <v>171</v>
      </c>
      <c r="G647" s="37">
        <v>156675000</v>
      </c>
      <c r="H647" s="34" t="s">
        <v>46</v>
      </c>
      <c r="I647" s="38">
        <v>4.5999999999999996</v>
      </c>
      <c r="J647" s="36" t="s">
        <v>68</v>
      </c>
      <c r="K647" s="38">
        <v>5</v>
      </c>
      <c r="L647" s="40"/>
      <c r="M647" s="40"/>
      <c r="N647" s="40"/>
      <c r="O647" s="40"/>
      <c r="P647" s="40"/>
    </row>
    <row r="648" spans="1:16" s="32" customFormat="1" ht="10.5">
      <c r="A648" s="32">
        <v>76023435</v>
      </c>
      <c r="B648" s="33">
        <v>4</v>
      </c>
      <c r="C648" s="32" t="s">
        <v>457</v>
      </c>
      <c r="D648" s="46" t="s">
        <v>143</v>
      </c>
      <c r="E648" s="35">
        <v>40063</v>
      </c>
      <c r="F648" s="34" t="s">
        <v>171</v>
      </c>
      <c r="G648" s="37">
        <v>156675000</v>
      </c>
      <c r="H648" s="34" t="s">
        <v>90</v>
      </c>
      <c r="I648" s="38">
        <v>5.9</v>
      </c>
      <c r="J648" s="36" t="s">
        <v>68</v>
      </c>
      <c r="K648" s="38">
        <v>5</v>
      </c>
      <c r="L648" s="40"/>
      <c r="M648" s="40"/>
      <c r="N648" s="40"/>
      <c r="O648" s="40"/>
      <c r="P648" s="40"/>
    </row>
    <row r="649" spans="1:16" s="32" customFormat="1" ht="10.5">
      <c r="A649" s="32">
        <v>76023435</v>
      </c>
      <c r="B649" s="33">
        <v>4</v>
      </c>
      <c r="C649" s="32" t="s">
        <v>458</v>
      </c>
      <c r="D649" s="46" t="s">
        <v>143</v>
      </c>
      <c r="E649" s="35">
        <v>40063</v>
      </c>
      <c r="F649" s="34" t="s">
        <v>37</v>
      </c>
      <c r="G649" s="37">
        <v>7500</v>
      </c>
      <c r="H649" s="34" t="s">
        <v>92</v>
      </c>
      <c r="I649" s="38">
        <v>2.9</v>
      </c>
      <c r="J649" s="36" t="s">
        <v>68</v>
      </c>
      <c r="K649" s="38">
        <v>5</v>
      </c>
      <c r="L649" s="40">
        <v>2200000</v>
      </c>
      <c r="M649" s="40">
        <v>1320000</v>
      </c>
      <c r="N649" s="40">
        <v>29177254</v>
      </c>
      <c r="O649" s="40">
        <v>122318</v>
      </c>
      <c r="P649" s="40">
        <v>29299572</v>
      </c>
    </row>
    <row r="650" spans="1:16" s="32" customFormat="1" ht="10.5">
      <c r="A650" s="32">
        <v>76023435</v>
      </c>
      <c r="B650" s="33">
        <v>4</v>
      </c>
      <c r="C650" s="32" t="s">
        <v>457</v>
      </c>
      <c r="D650" s="46" t="s">
        <v>143</v>
      </c>
      <c r="E650" s="35">
        <v>40063</v>
      </c>
      <c r="F650" s="34" t="s">
        <v>37</v>
      </c>
      <c r="G650" s="37">
        <v>7500</v>
      </c>
      <c r="H650" s="34" t="s">
        <v>63</v>
      </c>
      <c r="I650" s="38">
        <v>3.5</v>
      </c>
      <c r="J650" s="36" t="s">
        <v>68</v>
      </c>
      <c r="K650" s="38">
        <v>7</v>
      </c>
      <c r="L650" s="40"/>
      <c r="M650" s="40"/>
      <c r="N650" s="40"/>
      <c r="O650" s="40"/>
      <c r="P650" s="40"/>
    </row>
    <row r="651" spans="1:16" s="32" customFormat="1" ht="10.5">
      <c r="A651" s="32">
        <v>76023435</v>
      </c>
      <c r="B651" s="33">
        <v>4</v>
      </c>
      <c r="C651" s="32" t="s">
        <v>456</v>
      </c>
      <c r="D651" s="46">
        <v>604</v>
      </c>
      <c r="E651" s="35">
        <v>40043</v>
      </c>
      <c r="F651" s="34" t="s">
        <v>37</v>
      </c>
      <c r="G651" s="37">
        <v>7500</v>
      </c>
      <c r="H651" s="34"/>
      <c r="I651" s="38"/>
      <c r="J651" s="36" t="s">
        <v>455</v>
      </c>
      <c r="K651" s="38">
        <v>30</v>
      </c>
      <c r="L651" s="40"/>
      <c r="M651" s="40"/>
      <c r="N651" s="40"/>
      <c r="O651" s="40"/>
      <c r="P651" s="40"/>
    </row>
    <row r="652" spans="1:16" s="32" customFormat="1" ht="10.5">
      <c r="A652" s="32">
        <v>76023435</v>
      </c>
      <c r="B652" s="33">
        <v>4</v>
      </c>
      <c r="C652" s="32" t="s">
        <v>458</v>
      </c>
      <c r="D652" s="46" t="s">
        <v>143</v>
      </c>
      <c r="E652" s="35">
        <v>40063</v>
      </c>
      <c r="F652" s="34" t="s">
        <v>37</v>
      </c>
      <c r="G652" s="37">
        <v>7500</v>
      </c>
      <c r="H652" s="34" t="s">
        <v>56</v>
      </c>
      <c r="I652" s="38">
        <v>4.7</v>
      </c>
      <c r="J652" s="36" t="s">
        <v>68</v>
      </c>
      <c r="K652" s="38">
        <v>25</v>
      </c>
      <c r="L652" s="40">
        <v>5000000</v>
      </c>
      <c r="M652" s="40">
        <v>5000000</v>
      </c>
      <c r="N652" s="40">
        <v>110519900</v>
      </c>
      <c r="O652" s="40">
        <v>747643</v>
      </c>
      <c r="P652" s="40">
        <v>111267543</v>
      </c>
    </row>
    <row r="653" spans="1:16" s="32" customFormat="1" ht="10.5">
      <c r="A653" s="32">
        <v>76023435</v>
      </c>
      <c r="B653" s="33">
        <v>4</v>
      </c>
      <c r="C653" s="32" t="s">
        <v>457</v>
      </c>
      <c r="D653" s="46" t="s">
        <v>143</v>
      </c>
      <c r="E653" s="35">
        <v>40063</v>
      </c>
      <c r="F653" s="34" t="s">
        <v>37</v>
      </c>
      <c r="G653" s="37">
        <v>7500</v>
      </c>
      <c r="H653" s="34" t="s">
        <v>51</v>
      </c>
      <c r="I653" s="38">
        <v>4.8</v>
      </c>
      <c r="J653" s="36" t="s">
        <v>68</v>
      </c>
      <c r="K653" s="38">
        <v>25</v>
      </c>
      <c r="L653" s="40"/>
      <c r="M653" s="40"/>
      <c r="N653" s="40"/>
      <c r="O653" s="40"/>
      <c r="P653" s="40"/>
    </row>
    <row r="654" spans="1:16" s="32" customFormat="1" ht="10.5">
      <c r="A654" s="32">
        <v>90331000</v>
      </c>
      <c r="B654" s="33">
        <v>6</v>
      </c>
      <c r="C654" s="32" t="s">
        <v>254</v>
      </c>
      <c r="D654" s="46">
        <v>605</v>
      </c>
      <c r="E654" s="35">
        <v>40043</v>
      </c>
      <c r="F654" s="34" t="s">
        <v>37</v>
      </c>
      <c r="G654" s="37">
        <v>2000</v>
      </c>
      <c r="H654" s="34"/>
      <c r="I654" s="38"/>
      <c r="J654" s="36" t="s">
        <v>455</v>
      </c>
      <c r="K654" s="38">
        <v>10</v>
      </c>
      <c r="L654" s="40"/>
      <c r="M654" s="40"/>
      <c r="N654" s="40"/>
      <c r="O654" s="40"/>
      <c r="P654" s="40"/>
    </row>
    <row r="655" spans="1:16" s="32" customFormat="1" ht="10.5">
      <c r="A655" s="32">
        <v>90331000</v>
      </c>
      <c r="B655" s="33">
        <v>6</v>
      </c>
      <c r="C655" s="32" t="s">
        <v>459</v>
      </c>
      <c r="D655" s="46" t="s">
        <v>143</v>
      </c>
      <c r="E655" s="35">
        <v>40044</v>
      </c>
      <c r="F655" s="34" t="s">
        <v>37</v>
      </c>
      <c r="G655" s="37">
        <v>2000</v>
      </c>
      <c r="H655" s="34" t="s">
        <v>53</v>
      </c>
      <c r="I655" s="38">
        <v>3.25</v>
      </c>
      <c r="J655" s="36" t="s">
        <v>68</v>
      </c>
      <c r="K655" s="38">
        <v>5</v>
      </c>
      <c r="L655" s="40">
        <v>1000000</v>
      </c>
      <c r="M655" s="40">
        <v>1000000</v>
      </c>
      <c r="N655" s="40">
        <v>22103980</v>
      </c>
      <c r="O655" s="40">
        <v>138567</v>
      </c>
      <c r="P655" s="40">
        <v>22242547</v>
      </c>
    </row>
    <row r="656" spans="1:16" s="32" customFormat="1" ht="10.5">
      <c r="A656" s="32">
        <v>90331000</v>
      </c>
      <c r="B656" s="33">
        <v>6</v>
      </c>
      <c r="C656" s="32" t="s">
        <v>254</v>
      </c>
      <c r="D656" s="46">
        <v>606</v>
      </c>
      <c r="E656" s="35">
        <v>40043</v>
      </c>
      <c r="F656" s="34" t="s">
        <v>37</v>
      </c>
      <c r="G656" s="37">
        <v>2000</v>
      </c>
      <c r="H656" s="34"/>
      <c r="I656" s="38"/>
      <c r="J656" s="36" t="s">
        <v>455</v>
      </c>
      <c r="K656" s="38">
        <v>30</v>
      </c>
      <c r="L656" s="40"/>
      <c r="M656" s="40"/>
      <c r="N656" s="40"/>
      <c r="O656" s="40"/>
      <c r="P656" s="40"/>
    </row>
    <row r="657" spans="1:16" s="32" customFormat="1" ht="10.5">
      <c r="A657" s="32">
        <v>90331000</v>
      </c>
      <c r="B657" s="33">
        <v>6</v>
      </c>
      <c r="C657" s="32" t="s">
        <v>459</v>
      </c>
      <c r="D657" s="46" t="s">
        <v>143</v>
      </c>
      <c r="E657" s="35">
        <v>40044</v>
      </c>
      <c r="F657" s="34" t="s">
        <v>37</v>
      </c>
      <c r="G657" s="37">
        <v>2000</v>
      </c>
      <c r="H657" s="34" t="s">
        <v>51</v>
      </c>
      <c r="I657" s="38">
        <v>3.75</v>
      </c>
      <c r="J657" s="36" t="s">
        <v>68</v>
      </c>
      <c r="K657" s="38">
        <v>21</v>
      </c>
      <c r="L657" s="40">
        <v>1000000</v>
      </c>
      <c r="M657" s="40">
        <v>1000000</v>
      </c>
      <c r="N657" s="40">
        <v>22103980</v>
      </c>
      <c r="O657" s="40">
        <v>159688</v>
      </c>
      <c r="P657" s="40">
        <v>22263668</v>
      </c>
    </row>
    <row r="658" spans="1:16" s="32" customFormat="1" ht="10.5">
      <c r="A658" s="32">
        <v>61704000</v>
      </c>
      <c r="B658" s="33" t="s">
        <v>75</v>
      </c>
      <c r="C658" s="32" t="s">
        <v>460</v>
      </c>
      <c r="D658" s="46">
        <v>608</v>
      </c>
      <c r="E658" s="35">
        <v>40051</v>
      </c>
      <c r="F658" s="34" t="s">
        <v>37</v>
      </c>
      <c r="G658" s="37">
        <v>11000</v>
      </c>
      <c r="H658" s="34"/>
      <c r="I658" s="38"/>
      <c r="J658" s="36" t="s">
        <v>455</v>
      </c>
      <c r="K658" s="38">
        <v>25</v>
      </c>
      <c r="L658" s="40"/>
      <c r="M658" s="40"/>
      <c r="N658" s="40"/>
      <c r="O658" s="40"/>
      <c r="P658" s="40"/>
    </row>
    <row r="659" spans="1:16" s="32" customFormat="1" ht="10.5">
      <c r="A659" s="32">
        <v>96719210</v>
      </c>
      <c r="B659" s="33">
        <v>4</v>
      </c>
      <c r="C659" s="32" t="s">
        <v>191</v>
      </c>
      <c r="D659" s="46">
        <v>609</v>
      </c>
      <c r="E659" s="35">
        <v>40060</v>
      </c>
      <c r="F659" s="34" t="s">
        <v>37</v>
      </c>
      <c r="G659" s="37">
        <v>3000</v>
      </c>
      <c r="H659" s="34"/>
      <c r="I659" s="38"/>
      <c r="J659" s="36" t="s">
        <v>81</v>
      </c>
      <c r="K659" s="38">
        <v>10</v>
      </c>
      <c r="L659" s="40"/>
      <c r="M659" s="40"/>
      <c r="N659" s="40"/>
      <c r="O659" s="40"/>
      <c r="P659" s="40"/>
    </row>
    <row r="660" spans="1:16" s="32" customFormat="1" ht="10.5">
      <c r="A660" s="32">
        <v>96719210</v>
      </c>
      <c r="B660" s="33">
        <v>4</v>
      </c>
      <c r="C660" s="32" t="s">
        <v>461</v>
      </c>
      <c r="D660" s="46" t="s">
        <v>143</v>
      </c>
      <c r="E660" s="35">
        <v>40065</v>
      </c>
      <c r="F660" s="34" t="s">
        <v>37</v>
      </c>
      <c r="G660" s="37">
        <v>1000</v>
      </c>
      <c r="H660" s="34" t="s">
        <v>92</v>
      </c>
      <c r="I660" s="38">
        <v>3</v>
      </c>
      <c r="J660" s="36" t="s">
        <v>81</v>
      </c>
      <c r="K660" s="38">
        <v>7</v>
      </c>
      <c r="L660" s="40"/>
      <c r="M660" s="40"/>
      <c r="N660" s="40"/>
      <c r="O660" s="40"/>
      <c r="P660" s="40"/>
    </row>
    <row r="661" spans="1:16" s="32" customFormat="1" ht="10.5">
      <c r="A661" s="32">
        <v>96719210</v>
      </c>
      <c r="B661" s="33">
        <v>4</v>
      </c>
      <c r="C661" s="32" t="s">
        <v>191</v>
      </c>
      <c r="D661" s="46">
        <v>610</v>
      </c>
      <c r="E661" s="35">
        <v>40060</v>
      </c>
      <c r="F661" s="34" t="s">
        <v>37</v>
      </c>
      <c r="G661" s="37">
        <v>5000</v>
      </c>
      <c r="H661" s="34"/>
      <c r="I661" s="38"/>
      <c r="J661" s="36" t="s">
        <v>81</v>
      </c>
      <c r="K661" s="38">
        <v>30</v>
      </c>
      <c r="L661" s="40"/>
      <c r="M661" s="40"/>
      <c r="N661" s="40"/>
      <c r="O661" s="40"/>
      <c r="P661" s="40"/>
    </row>
    <row r="662" spans="1:16" s="32" customFormat="1" ht="10.5">
      <c r="A662" s="32">
        <v>96719210</v>
      </c>
      <c r="B662" s="33">
        <v>4</v>
      </c>
      <c r="C662" s="32" t="s">
        <v>462</v>
      </c>
      <c r="D662" s="46" t="s">
        <v>143</v>
      </c>
      <c r="E662" s="35">
        <v>40065</v>
      </c>
      <c r="F662" s="34" t="s">
        <v>37</v>
      </c>
      <c r="G662" s="37">
        <v>3500</v>
      </c>
      <c r="H662" s="34" t="s">
        <v>63</v>
      </c>
      <c r="I662" s="38">
        <v>4.3</v>
      </c>
      <c r="J662" s="36" t="s">
        <v>81</v>
      </c>
      <c r="K662" s="38">
        <v>21</v>
      </c>
      <c r="L662" s="40">
        <v>3500000</v>
      </c>
      <c r="M662" s="40">
        <v>3500000</v>
      </c>
      <c r="N662" s="40">
        <v>77363930</v>
      </c>
      <c r="O662" s="40">
        <v>470240</v>
      </c>
      <c r="P662" s="40">
        <v>77834170</v>
      </c>
    </row>
    <row r="663" spans="1:16" s="32" customFormat="1" ht="10.5">
      <c r="A663" s="32">
        <v>76045822</v>
      </c>
      <c r="B663" s="33">
        <v>8</v>
      </c>
      <c r="C663" s="32" t="s">
        <v>463</v>
      </c>
      <c r="D663" s="46">
        <v>611</v>
      </c>
      <c r="E663" s="35">
        <v>40067</v>
      </c>
      <c r="F663" s="34" t="s">
        <v>66</v>
      </c>
      <c r="G663" s="37">
        <v>300000</v>
      </c>
      <c r="H663" s="34"/>
      <c r="I663" s="38"/>
      <c r="J663" s="36" t="s">
        <v>374</v>
      </c>
      <c r="K663" s="38">
        <v>10</v>
      </c>
      <c r="L663" s="40"/>
      <c r="M663" s="40"/>
      <c r="N663" s="40"/>
      <c r="O663" s="40"/>
      <c r="P663" s="40"/>
    </row>
    <row r="664" spans="1:16" s="32" customFormat="1" ht="10.5">
      <c r="A664" s="32">
        <v>76045822</v>
      </c>
      <c r="B664" s="33">
        <v>8</v>
      </c>
      <c r="C664" s="32" t="s">
        <v>464</v>
      </c>
      <c r="D664" s="46" t="s">
        <v>143</v>
      </c>
      <c r="E664" s="35">
        <v>40095</v>
      </c>
      <c r="F664" s="34" t="s">
        <v>37</v>
      </c>
      <c r="G664" s="37">
        <v>2700</v>
      </c>
      <c r="H664" s="34" t="s">
        <v>46</v>
      </c>
      <c r="I664" s="38">
        <v>3.5</v>
      </c>
      <c r="J664" s="36" t="s">
        <v>374</v>
      </c>
      <c r="K664" s="38">
        <v>5</v>
      </c>
      <c r="L664" s="40">
        <v>2700000</v>
      </c>
      <c r="M664" s="40">
        <v>2700000</v>
      </c>
      <c r="N664" s="40">
        <v>59680746</v>
      </c>
      <c r="O664" s="40">
        <v>11245</v>
      </c>
      <c r="P664" s="40">
        <v>59691991</v>
      </c>
    </row>
    <row r="665" spans="1:16" s="32" customFormat="1" ht="10.5">
      <c r="A665" s="32">
        <v>76045822</v>
      </c>
      <c r="B665" s="33">
        <v>8</v>
      </c>
      <c r="C665" s="32" t="s">
        <v>465</v>
      </c>
      <c r="D665" s="46" t="s">
        <v>143</v>
      </c>
      <c r="E665" s="35">
        <v>40095</v>
      </c>
      <c r="F665" s="34" t="s">
        <v>171</v>
      </c>
      <c r="G665" s="37">
        <v>41000000</v>
      </c>
      <c r="H665" s="34" t="s">
        <v>90</v>
      </c>
      <c r="I665" s="38">
        <v>6.5</v>
      </c>
      <c r="J665" s="36" t="s">
        <v>374</v>
      </c>
      <c r="K665" s="38">
        <v>5</v>
      </c>
      <c r="L665" s="40"/>
      <c r="M665" s="40"/>
      <c r="N665" s="40"/>
      <c r="O665" s="40"/>
      <c r="P665" s="40"/>
    </row>
    <row r="666" spans="1:16" s="32" customFormat="1" ht="10.5">
      <c r="A666" s="32">
        <v>96686870</v>
      </c>
      <c r="B666" s="33">
        <v>8</v>
      </c>
      <c r="C666" s="32" t="s">
        <v>466</v>
      </c>
      <c r="D666" s="46">
        <v>613</v>
      </c>
      <c r="E666" s="35">
        <v>40094</v>
      </c>
      <c r="F666" s="34" t="s">
        <v>37</v>
      </c>
      <c r="G666" s="37">
        <v>1000</v>
      </c>
      <c r="H666" s="34"/>
      <c r="I666" s="38"/>
      <c r="J666" s="36" t="s">
        <v>81</v>
      </c>
      <c r="K666" s="38">
        <v>10</v>
      </c>
      <c r="L666" s="40"/>
      <c r="M666" s="40"/>
      <c r="N666" s="40"/>
      <c r="O666" s="40"/>
      <c r="P666" s="40"/>
    </row>
    <row r="667" spans="1:16" s="32" customFormat="1" ht="10.5">
      <c r="A667" s="32">
        <v>96686870</v>
      </c>
      <c r="B667" s="33">
        <v>8</v>
      </c>
      <c r="C667" s="32" t="s">
        <v>467</v>
      </c>
      <c r="D667" s="46" t="s">
        <v>143</v>
      </c>
      <c r="E667" s="35">
        <v>40106</v>
      </c>
      <c r="F667" s="34" t="s">
        <v>171</v>
      </c>
      <c r="G667" s="37">
        <v>15000000</v>
      </c>
      <c r="H667" s="34" t="s">
        <v>46</v>
      </c>
      <c r="I667" s="38">
        <v>7</v>
      </c>
      <c r="J667" s="36" t="s">
        <v>81</v>
      </c>
      <c r="K667" s="38">
        <v>6</v>
      </c>
      <c r="L667" s="40"/>
      <c r="M667" s="40"/>
      <c r="N667" s="40"/>
      <c r="O667" s="40"/>
      <c r="P667" s="40"/>
    </row>
    <row r="668" spans="1:16" s="32" customFormat="1" ht="10.5">
      <c r="A668" s="32">
        <v>96686870</v>
      </c>
      <c r="B668" s="33">
        <v>8</v>
      </c>
      <c r="C668" s="32" t="s">
        <v>467</v>
      </c>
      <c r="D668" s="46" t="s">
        <v>143</v>
      </c>
      <c r="E668" s="35">
        <v>40106</v>
      </c>
      <c r="F668" s="34" t="s">
        <v>37</v>
      </c>
      <c r="G668" s="37">
        <v>750</v>
      </c>
      <c r="H668" s="34" t="s">
        <v>90</v>
      </c>
      <c r="I668" s="38">
        <v>4</v>
      </c>
      <c r="J668" s="36" t="s">
        <v>81</v>
      </c>
      <c r="K668" s="38">
        <v>6</v>
      </c>
      <c r="L668" s="40"/>
      <c r="M668" s="40"/>
      <c r="N668" s="40"/>
      <c r="O668" s="40"/>
      <c r="P668" s="40"/>
    </row>
    <row r="669" spans="1:16" s="32" customFormat="1" ht="10.5">
      <c r="A669" s="32">
        <v>96686870</v>
      </c>
      <c r="B669" s="33">
        <v>8</v>
      </c>
      <c r="C669" s="32" t="s">
        <v>467</v>
      </c>
      <c r="D669" s="46" t="s">
        <v>152</v>
      </c>
      <c r="E669" s="35">
        <v>40651</v>
      </c>
      <c r="F669" s="34" t="s">
        <v>171</v>
      </c>
      <c r="G669" s="37">
        <v>15000000</v>
      </c>
      <c r="H669" s="34" t="s">
        <v>92</v>
      </c>
      <c r="I669" s="38" t="s">
        <v>731</v>
      </c>
      <c r="J669" s="36" t="s">
        <v>81</v>
      </c>
      <c r="K669" s="38">
        <v>5</v>
      </c>
      <c r="L669" s="40"/>
      <c r="M669" s="40"/>
      <c r="N669" s="40"/>
      <c r="O669" s="40"/>
      <c r="P669" s="40"/>
    </row>
    <row r="670" spans="1:16" s="32" customFormat="1" ht="10.5">
      <c r="A670" s="32">
        <v>96686870</v>
      </c>
      <c r="B670" s="33">
        <v>8</v>
      </c>
      <c r="C670" s="32" t="s">
        <v>732</v>
      </c>
      <c r="D670" s="46" t="s">
        <v>152</v>
      </c>
      <c r="E670" s="35">
        <v>40651</v>
      </c>
      <c r="F670" s="34" t="s">
        <v>37</v>
      </c>
      <c r="G670" s="37">
        <v>750</v>
      </c>
      <c r="H670" s="34" t="s">
        <v>63</v>
      </c>
      <c r="I670" s="38">
        <v>4.5</v>
      </c>
      <c r="J670" s="36" t="s">
        <v>81</v>
      </c>
      <c r="K670" s="38">
        <v>5</v>
      </c>
      <c r="L670" s="40">
        <v>650000</v>
      </c>
      <c r="M670" s="40">
        <v>650000</v>
      </c>
      <c r="N670" s="40">
        <v>14367587</v>
      </c>
      <c r="O670" s="40">
        <v>59381</v>
      </c>
      <c r="P670" s="40">
        <v>14426968</v>
      </c>
    </row>
    <row r="671" spans="1:16" s="32" customFormat="1" ht="10.5">
      <c r="A671" s="32">
        <v>86547900</v>
      </c>
      <c r="B671" s="33" t="s">
        <v>75</v>
      </c>
      <c r="C671" s="32" t="s">
        <v>468</v>
      </c>
      <c r="D671" s="46">
        <v>615</v>
      </c>
      <c r="E671" s="35">
        <v>40099</v>
      </c>
      <c r="F671" s="34" t="s">
        <v>37</v>
      </c>
      <c r="G671" s="37">
        <v>2000</v>
      </c>
      <c r="H671" s="34"/>
      <c r="I671" s="38"/>
      <c r="J671" s="36" t="s">
        <v>81</v>
      </c>
      <c r="K671" s="38">
        <v>10</v>
      </c>
      <c r="L671" s="40"/>
      <c r="M671" s="40"/>
      <c r="N671" s="40"/>
      <c r="O671" s="40"/>
      <c r="P671" s="40"/>
    </row>
    <row r="672" spans="1:16" s="32" customFormat="1" ht="10.5">
      <c r="A672" s="32">
        <v>86547900</v>
      </c>
      <c r="B672" s="33" t="s">
        <v>75</v>
      </c>
      <c r="C672" s="32" t="s">
        <v>469</v>
      </c>
      <c r="D672" s="46" t="s">
        <v>143</v>
      </c>
      <c r="E672" s="35">
        <v>40108</v>
      </c>
      <c r="F672" s="34" t="s">
        <v>37</v>
      </c>
      <c r="G672" s="37">
        <v>2000</v>
      </c>
      <c r="H672" s="34" t="s">
        <v>56</v>
      </c>
      <c r="I672" s="38">
        <v>3.1</v>
      </c>
      <c r="J672" s="36" t="s">
        <v>81</v>
      </c>
      <c r="K672" s="38">
        <v>7</v>
      </c>
      <c r="L672" s="40"/>
      <c r="M672" s="40"/>
      <c r="N672" s="40"/>
      <c r="O672" s="40"/>
      <c r="P672" s="40"/>
    </row>
    <row r="673" spans="1:16" s="32" customFormat="1" ht="10.5">
      <c r="A673" s="32">
        <v>86547900</v>
      </c>
      <c r="B673" s="33" t="s">
        <v>75</v>
      </c>
      <c r="C673" s="32" t="s">
        <v>468</v>
      </c>
      <c r="D673" s="46">
        <v>616</v>
      </c>
      <c r="E673" s="35">
        <v>40099</v>
      </c>
      <c r="F673" s="34" t="s">
        <v>37</v>
      </c>
      <c r="G673" s="37">
        <v>2000</v>
      </c>
      <c r="H673" s="34"/>
      <c r="I673" s="38"/>
      <c r="J673" s="36" t="s">
        <v>81</v>
      </c>
      <c r="K673" s="38">
        <v>30</v>
      </c>
      <c r="L673" s="40"/>
      <c r="M673" s="40"/>
      <c r="N673" s="40"/>
      <c r="O673" s="40"/>
      <c r="P673" s="40"/>
    </row>
    <row r="674" spans="1:16" s="32" customFormat="1" ht="10.5">
      <c r="A674" s="32">
        <v>86547900</v>
      </c>
      <c r="B674" s="33" t="s">
        <v>75</v>
      </c>
      <c r="C674" s="32" t="s">
        <v>470</v>
      </c>
      <c r="D674" s="46" t="s">
        <v>143</v>
      </c>
      <c r="E674" s="35">
        <v>40108</v>
      </c>
      <c r="F674" s="34" t="s">
        <v>37</v>
      </c>
      <c r="G674" s="37">
        <v>2000</v>
      </c>
      <c r="H674" s="34" t="s">
        <v>51</v>
      </c>
      <c r="I674" s="38">
        <v>4.4000000000000004</v>
      </c>
      <c r="J674" s="36" t="s">
        <v>81</v>
      </c>
      <c r="K674" s="38">
        <v>21</v>
      </c>
      <c r="L674" s="40">
        <v>1750000</v>
      </c>
      <c r="M674" s="40">
        <v>1750000</v>
      </c>
      <c r="N674" s="40">
        <v>38681965</v>
      </c>
      <c r="O674" s="40">
        <v>213946</v>
      </c>
      <c r="P674" s="40">
        <v>38895911</v>
      </c>
    </row>
    <row r="675" spans="1:16" s="32" customFormat="1" ht="10.5">
      <c r="A675" s="32">
        <v>96751830</v>
      </c>
      <c r="B675" s="33">
        <v>1</v>
      </c>
      <c r="C675" s="32" t="s">
        <v>471</v>
      </c>
      <c r="D675" s="46">
        <v>617</v>
      </c>
      <c r="E675" s="35">
        <v>40102</v>
      </c>
      <c r="F675" s="34" t="s">
        <v>37</v>
      </c>
      <c r="G675" s="37">
        <v>6000</v>
      </c>
      <c r="H675" s="34"/>
      <c r="I675" s="38"/>
      <c r="J675" s="36" t="s">
        <v>390</v>
      </c>
      <c r="K675" s="38">
        <v>10</v>
      </c>
      <c r="L675" s="40"/>
      <c r="M675" s="40"/>
      <c r="N675" s="40"/>
      <c r="O675" s="40"/>
      <c r="P675" s="40"/>
    </row>
    <row r="676" spans="1:16" s="32" customFormat="1" ht="10.5">
      <c r="A676" s="32">
        <v>96751830</v>
      </c>
      <c r="B676" s="33">
        <v>1</v>
      </c>
      <c r="C676" s="32" t="s">
        <v>472</v>
      </c>
      <c r="D676" s="46" t="s">
        <v>143</v>
      </c>
      <c r="E676" s="35">
        <v>40107</v>
      </c>
      <c r="F676" s="34" t="s">
        <v>37</v>
      </c>
      <c r="G676" s="37">
        <v>6000</v>
      </c>
      <c r="H676" s="34" t="s">
        <v>46</v>
      </c>
      <c r="I676" s="38">
        <v>3.2</v>
      </c>
      <c r="J676" s="36" t="s">
        <v>39</v>
      </c>
      <c r="K676" s="38">
        <v>7.5</v>
      </c>
      <c r="L676" s="40">
        <v>2500000</v>
      </c>
      <c r="M676" s="40">
        <v>2142857</v>
      </c>
      <c r="N676" s="40">
        <v>47365668</v>
      </c>
      <c r="O676" s="40">
        <v>964161</v>
      </c>
      <c r="P676" s="40">
        <v>48329829</v>
      </c>
    </row>
    <row r="677" spans="1:16" s="32" customFormat="1" ht="10.5">
      <c r="A677" s="32">
        <v>96751830</v>
      </c>
      <c r="B677" s="33">
        <v>1</v>
      </c>
      <c r="C677" s="32" t="s">
        <v>471</v>
      </c>
      <c r="D677" s="46">
        <v>618</v>
      </c>
      <c r="E677" s="35">
        <v>40102</v>
      </c>
      <c r="F677" s="34" t="s">
        <v>37</v>
      </c>
      <c r="G677" s="37">
        <v>6000</v>
      </c>
      <c r="H677" s="34"/>
      <c r="I677" s="38"/>
      <c r="J677" s="36" t="s">
        <v>390</v>
      </c>
      <c r="K677" s="38">
        <v>30</v>
      </c>
      <c r="L677" s="40"/>
      <c r="M677" s="40"/>
      <c r="N677" s="40"/>
      <c r="O677" s="40"/>
      <c r="P677" s="40"/>
    </row>
    <row r="678" spans="1:16" s="32" customFormat="1" ht="10.5">
      <c r="A678" s="32">
        <v>96751830</v>
      </c>
      <c r="B678" s="33">
        <v>1</v>
      </c>
      <c r="C678" s="32" t="s">
        <v>473</v>
      </c>
      <c r="D678" s="46" t="s">
        <v>143</v>
      </c>
      <c r="E678" s="35">
        <v>40107</v>
      </c>
      <c r="F678" s="34" t="s">
        <v>37</v>
      </c>
      <c r="G678" s="37">
        <v>6000</v>
      </c>
      <c r="H678" s="34" t="s">
        <v>90</v>
      </c>
      <c r="I678" s="38">
        <v>4.5</v>
      </c>
      <c r="J678" s="36" t="s">
        <v>39</v>
      </c>
      <c r="K678" s="38">
        <v>20.5</v>
      </c>
      <c r="L678" s="40">
        <v>3200000</v>
      </c>
      <c r="M678" s="40">
        <v>3200000</v>
      </c>
      <c r="N678" s="40">
        <v>70732736</v>
      </c>
      <c r="O678" s="40">
        <v>2024725</v>
      </c>
      <c r="P678" s="40">
        <v>72757461</v>
      </c>
    </row>
    <row r="679" spans="1:16" s="32" customFormat="1" ht="10.5">
      <c r="A679" s="32">
        <v>61219000</v>
      </c>
      <c r="B679" s="33">
        <v>3</v>
      </c>
      <c r="C679" s="32" t="s">
        <v>345</v>
      </c>
      <c r="D679" s="46">
        <v>619</v>
      </c>
      <c r="E679" s="35">
        <v>40116</v>
      </c>
      <c r="F679" s="34" t="s">
        <v>37</v>
      </c>
      <c r="G679" s="37">
        <v>4000</v>
      </c>
      <c r="H679" s="34"/>
      <c r="I679" s="38"/>
      <c r="J679" s="36" t="s">
        <v>81</v>
      </c>
      <c r="K679" s="38">
        <v>30</v>
      </c>
      <c r="L679" s="40"/>
      <c r="M679" s="40"/>
      <c r="N679" s="40"/>
      <c r="O679" s="40"/>
      <c r="P679" s="40"/>
    </row>
    <row r="680" spans="1:16" s="32" customFormat="1" ht="10.5">
      <c r="A680" s="32">
        <v>61219000</v>
      </c>
      <c r="B680" s="33">
        <v>3</v>
      </c>
      <c r="C680" s="32" t="s">
        <v>474</v>
      </c>
      <c r="D680" s="46" t="s">
        <v>143</v>
      </c>
      <c r="E680" s="35">
        <v>40126</v>
      </c>
      <c r="F680" s="34" t="s">
        <v>37</v>
      </c>
      <c r="G680" s="37">
        <v>4000</v>
      </c>
      <c r="H680" s="34" t="s">
        <v>64</v>
      </c>
      <c r="I680" s="38">
        <v>4.5</v>
      </c>
      <c r="J680" s="36" t="s">
        <v>81</v>
      </c>
      <c r="K680" s="38">
        <v>25</v>
      </c>
      <c r="L680" s="40">
        <v>4000000</v>
      </c>
      <c r="M680" s="40">
        <v>4000000</v>
      </c>
      <c r="N680" s="40">
        <v>88415920</v>
      </c>
      <c r="O680" s="40">
        <v>1781618</v>
      </c>
      <c r="P680" s="40">
        <v>90197538</v>
      </c>
    </row>
    <row r="681" spans="1:16" s="32" customFormat="1" ht="10.5">
      <c r="A681" s="32">
        <v>96604380</v>
      </c>
      <c r="B681" s="33">
        <v>6</v>
      </c>
      <c r="C681" s="32" t="s">
        <v>338</v>
      </c>
      <c r="D681" s="46">
        <v>620</v>
      </c>
      <c r="E681" s="35">
        <v>40137</v>
      </c>
      <c r="F681" s="34" t="s">
        <v>37</v>
      </c>
      <c r="G681" s="37">
        <v>1250</v>
      </c>
      <c r="H681" s="34"/>
      <c r="I681" s="38"/>
      <c r="J681" s="36" t="s">
        <v>81</v>
      </c>
      <c r="K681" s="38">
        <v>25</v>
      </c>
      <c r="L681" s="40"/>
      <c r="M681" s="40"/>
      <c r="N681" s="40"/>
      <c r="O681" s="40"/>
      <c r="P681" s="40"/>
    </row>
    <row r="682" spans="1:16" s="32" customFormat="1" ht="10.5">
      <c r="A682" s="32">
        <v>96604380</v>
      </c>
      <c r="B682" s="33">
        <v>6</v>
      </c>
      <c r="C682" s="32" t="s">
        <v>208</v>
      </c>
      <c r="D682" s="46" t="s">
        <v>143</v>
      </c>
      <c r="E682" s="35">
        <v>40137</v>
      </c>
      <c r="F682" s="34" t="s">
        <v>37</v>
      </c>
      <c r="G682" s="37">
        <v>1250</v>
      </c>
      <c r="H682" s="34" t="s">
        <v>51</v>
      </c>
      <c r="I682" s="38">
        <v>4.5</v>
      </c>
      <c r="J682" s="36" t="s">
        <v>81</v>
      </c>
      <c r="K682" s="38">
        <v>23</v>
      </c>
      <c r="L682" s="40">
        <v>750000</v>
      </c>
      <c r="M682" s="40">
        <v>750000</v>
      </c>
      <c r="N682" s="40">
        <v>16577985</v>
      </c>
      <c r="O682" s="40">
        <v>93237</v>
      </c>
      <c r="P682" s="40">
        <v>16671222</v>
      </c>
    </row>
    <row r="683" spans="1:16" s="32" customFormat="1" ht="10.5">
      <c r="A683" s="32">
        <v>83628100</v>
      </c>
      <c r="B683" s="33">
        <v>4</v>
      </c>
      <c r="C683" s="32" t="s">
        <v>475</v>
      </c>
      <c r="D683" s="46">
        <v>621</v>
      </c>
      <c r="E683" s="35">
        <v>40148</v>
      </c>
      <c r="F683" s="34" t="s">
        <v>37</v>
      </c>
      <c r="G683" s="37">
        <v>3000</v>
      </c>
      <c r="H683" s="34"/>
      <c r="I683" s="38"/>
      <c r="J683" s="36" t="s">
        <v>81</v>
      </c>
      <c r="K683" s="38">
        <v>25</v>
      </c>
      <c r="L683" s="40"/>
      <c r="M683" s="40"/>
      <c r="N683" s="40"/>
      <c r="O683" s="40"/>
      <c r="P683" s="40"/>
    </row>
    <row r="684" spans="1:16" s="32" customFormat="1" ht="10.5">
      <c r="A684" s="32">
        <v>83628100</v>
      </c>
      <c r="B684" s="33">
        <v>4</v>
      </c>
      <c r="C684" s="32" t="s">
        <v>476</v>
      </c>
      <c r="D684" s="46" t="s">
        <v>143</v>
      </c>
      <c r="E684" s="35">
        <v>40154</v>
      </c>
      <c r="F684" s="34" t="s">
        <v>37</v>
      </c>
      <c r="G684" s="37">
        <v>3000</v>
      </c>
      <c r="H684" s="34" t="s">
        <v>92</v>
      </c>
      <c r="I684" s="38">
        <v>4.5</v>
      </c>
      <c r="J684" s="36" t="s">
        <v>39</v>
      </c>
      <c r="K684" s="38">
        <v>21</v>
      </c>
      <c r="L684" s="40">
        <v>1500000</v>
      </c>
      <c r="M684" s="40">
        <v>1500000</v>
      </c>
      <c r="N684" s="40">
        <v>33155970</v>
      </c>
      <c r="O684" s="40">
        <v>612806</v>
      </c>
      <c r="P684" s="40">
        <v>33768776</v>
      </c>
    </row>
    <row r="685" spans="1:16" s="32" customFormat="1" ht="10.5">
      <c r="A685" s="32">
        <v>83628100</v>
      </c>
      <c r="B685" s="33">
        <v>4</v>
      </c>
      <c r="C685" s="32" t="s">
        <v>475</v>
      </c>
      <c r="D685" s="46">
        <v>622</v>
      </c>
      <c r="E685" s="35">
        <v>40148</v>
      </c>
      <c r="F685" s="34" t="s">
        <v>37</v>
      </c>
      <c r="G685" s="37">
        <v>3000</v>
      </c>
      <c r="H685" s="34"/>
      <c r="I685" s="38"/>
      <c r="J685" s="36" t="s">
        <v>81</v>
      </c>
      <c r="K685" s="38">
        <v>10</v>
      </c>
      <c r="L685" s="40"/>
      <c r="M685" s="40"/>
      <c r="N685" s="40"/>
      <c r="O685" s="40"/>
      <c r="P685" s="40"/>
    </row>
    <row r="686" spans="1:16" s="32" customFormat="1" ht="10.5">
      <c r="A686" s="32">
        <v>83628100</v>
      </c>
      <c r="B686" s="33">
        <v>4</v>
      </c>
      <c r="C686" s="32" t="s">
        <v>476</v>
      </c>
      <c r="D686" s="46" t="s">
        <v>143</v>
      </c>
      <c r="E686" s="35">
        <v>40154</v>
      </c>
      <c r="F686" s="34" t="s">
        <v>37</v>
      </c>
      <c r="G686" s="37">
        <v>3000</v>
      </c>
      <c r="H686" s="34" t="s">
        <v>46</v>
      </c>
      <c r="I686" s="38">
        <v>3.5</v>
      </c>
      <c r="J686" s="36" t="s">
        <v>39</v>
      </c>
      <c r="K686" s="38">
        <v>5</v>
      </c>
      <c r="L686" s="40">
        <v>1500000</v>
      </c>
      <c r="M686" s="40">
        <v>1500000</v>
      </c>
      <c r="N686" s="40">
        <v>33155970</v>
      </c>
      <c r="O686" s="40">
        <v>477781</v>
      </c>
      <c r="P686" s="40">
        <v>33633751</v>
      </c>
    </row>
    <row r="687" spans="1:16" s="32" customFormat="1" ht="10.5">
      <c r="A687" s="32">
        <v>83628100</v>
      </c>
      <c r="B687" s="33">
        <v>4</v>
      </c>
      <c r="C687" s="32" t="s">
        <v>477</v>
      </c>
      <c r="D687" s="46" t="s">
        <v>143</v>
      </c>
      <c r="E687" s="35">
        <v>40154</v>
      </c>
      <c r="F687" s="34" t="s">
        <v>171</v>
      </c>
      <c r="G687" s="37">
        <v>60000000</v>
      </c>
      <c r="H687" s="34" t="s">
        <v>90</v>
      </c>
      <c r="I687" s="38">
        <v>6</v>
      </c>
      <c r="J687" s="36" t="s">
        <v>39</v>
      </c>
      <c r="K687" s="38">
        <v>5</v>
      </c>
      <c r="L687" s="40"/>
      <c r="M687" s="40"/>
      <c r="N687" s="40"/>
      <c r="O687" s="40"/>
      <c r="P687" s="40"/>
    </row>
    <row r="688" spans="1:16" s="32" customFormat="1" ht="10.5">
      <c r="A688" s="32">
        <v>90690000</v>
      </c>
      <c r="B688" s="33">
        <v>9</v>
      </c>
      <c r="C688" s="32" t="s">
        <v>478</v>
      </c>
      <c r="D688" s="46">
        <v>623</v>
      </c>
      <c r="E688" s="35">
        <v>40158</v>
      </c>
      <c r="F688" s="34" t="s">
        <v>37</v>
      </c>
      <c r="G688" s="37">
        <v>10000</v>
      </c>
      <c r="H688" s="34"/>
      <c r="I688" s="38"/>
      <c r="J688" s="36" t="s">
        <v>390</v>
      </c>
      <c r="K688" s="38">
        <v>10</v>
      </c>
      <c r="L688" s="40"/>
      <c r="M688" s="40"/>
      <c r="N688" s="40"/>
      <c r="O688" s="40"/>
      <c r="P688" s="40"/>
    </row>
    <row r="689" spans="1:16" s="32" customFormat="1" ht="10.5">
      <c r="A689" s="32">
        <v>90690000</v>
      </c>
      <c r="B689" s="33">
        <v>9</v>
      </c>
      <c r="C689" s="32" t="s">
        <v>479</v>
      </c>
      <c r="D689" s="46" t="s">
        <v>143</v>
      </c>
      <c r="E689" s="35">
        <v>40158</v>
      </c>
      <c r="F689" s="34" t="s">
        <v>37</v>
      </c>
      <c r="G689" s="37">
        <v>10000</v>
      </c>
      <c r="H689" s="34" t="s">
        <v>46</v>
      </c>
      <c r="I689" s="38">
        <v>3.25</v>
      </c>
      <c r="J689" s="36" t="s">
        <v>81</v>
      </c>
      <c r="K689" s="38">
        <v>5</v>
      </c>
      <c r="L689" s="40"/>
      <c r="M689" s="40"/>
      <c r="N689" s="40"/>
      <c r="O689" s="40"/>
      <c r="P689" s="40"/>
    </row>
    <row r="690" spans="1:16" s="32" customFormat="1" ht="10.5">
      <c r="A690" s="32">
        <v>90690000</v>
      </c>
      <c r="B690" s="33">
        <v>9</v>
      </c>
      <c r="C690" s="32" t="s">
        <v>479</v>
      </c>
      <c r="D690" s="46" t="s">
        <v>143</v>
      </c>
      <c r="E690" s="35">
        <v>40158</v>
      </c>
      <c r="F690" s="34" t="s">
        <v>171</v>
      </c>
      <c r="G690" s="37">
        <v>209500000</v>
      </c>
      <c r="H690" s="34" t="s">
        <v>90</v>
      </c>
      <c r="I690" s="38">
        <v>5.75</v>
      </c>
      <c r="J690" s="36" t="s">
        <v>81</v>
      </c>
      <c r="K690" s="38">
        <v>5</v>
      </c>
      <c r="L690" s="40"/>
      <c r="M690" s="40"/>
      <c r="N690" s="40"/>
      <c r="O690" s="40"/>
      <c r="P690" s="40"/>
    </row>
    <row r="691" spans="1:16" s="32" customFormat="1" ht="10.5">
      <c r="A691" s="32">
        <v>90690000</v>
      </c>
      <c r="B691" s="33">
        <v>9</v>
      </c>
      <c r="C691" s="32" t="s">
        <v>478</v>
      </c>
      <c r="D691" s="46">
        <v>624</v>
      </c>
      <c r="E691" s="35">
        <v>40158</v>
      </c>
      <c r="F691" s="34" t="s">
        <v>37</v>
      </c>
      <c r="G691" s="37">
        <v>10000</v>
      </c>
      <c r="H691" s="34"/>
      <c r="I691" s="38"/>
      <c r="J691" s="36" t="s">
        <v>390</v>
      </c>
      <c r="K691" s="38">
        <v>30</v>
      </c>
      <c r="L691" s="40"/>
      <c r="M691" s="40"/>
      <c r="N691" s="40"/>
      <c r="O691" s="40"/>
      <c r="P691" s="40"/>
    </row>
    <row r="692" spans="1:16" s="32" customFormat="1" ht="10.5">
      <c r="A692" s="32">
        <v>90690000</v>
      </c>
      <c r="B692" s="33">
        <v>9</v>
      </c>
      <c r="C692" s="32" t="s">
        <v>480</v>
      </c>
      <c r="D692" s="46" t="s">
        <v>143</v>
      </c>
      <c r="E692" s="35">
        <v>40158</v>
      </c>
      <c r="F692" s="34" t="s">
        <v>37</v>
      </c>
      <c r="G692" s="37">
        <v>10000</v>
      </c>
      <c r="H692" s="34" t="s">
        <v>92</v>
      </c>
      <c r="I692" s="38">
        <v>4.25</v>
      </c>
      <c r="J692" s="36" t="s">
        <v>81</v>
      </c>
      <c r="K692" s="38">
        <v>21</v>
      </c>
      <c r="L692" s="40">
        <v>7000000</v>
      </c>
      <c r="M692" s="40">
        <v>7000000</v>
      </c>
      <c r="N692" s="40">
        <v>154727860</v>
      </c>
      <c r="O692" s="40">
        <v>2723266</v>
      </c>
      <c r="P692" s="40">
        <v>157451126</v>
      </c>
    </row>
    <row r="693" spans="1:16" s="32" customFormat="1" ht="10.5">
      <c r="A693" s="32">
        <v>90690000</v>
      </c>
      <c r="B693" s="33">
        <v>9</v>
      </c>
      <c r="C693" s="32" t="s">
        <v>479</v>
      </c>
      <c r="D693" s="46" t="s">
        <v>143</v>
      </c>
      <c r="E693" s="35">
        <v>40158</v>
      </c>
      <c r="F693" s="34" t="s">
        <v>37</v>
      </c>
      <c r="G693" s="37">
        <v>10000</v>
      </c>
      <c r="H693" s="34" t="s">
        <v>63</v>
      </c>
      <c r="I693" s="38">
        <v>4.25</v>
      </c>
      <c r="J693" s="36" t="s">
        <v>81</v>
      </c>
      <c r="K693" s="38">
        <v>21</v>
      </c>
      <c r="L693" s="40"/>
      <c r="M693" s="40"/>
      <c r="N693" s="40"/>
      <c r="O693" s="40"/>
      <c r="P693" s="40"/>
    </row>
    <row r="694" spans="1:16" s="32" customFormat="1" ht="10.5">
      <c r="A694" s="32">
        <v>90690000</v>
      </c>
      <c r="B694" s="33">
        <v>9</v>
      </c>
      <c r="C694" s="32" t="s">
        <v>631</v>
      </c>
      <c r="D694" s="46" t="s">
        <v>152</v>
      </c>
      <c r="E694" s="35">
        <v>40787</v>
      </c>
      <c r="F694" s="34" t="s">
        <v>37</v>
      </c>
      <c r="G694" s="37">
        <v>1500</v>
      </c>
      <c r="H694" s="34" t="s">
        <v>56</v>
      </c>
      <c r="I694" s="38">
        <v>3.25</v>
      </c>
      <c r="J694" s="36" t="s">
        <v>81</v>
      </c>
      <c r="K694" s="38">
        <v>10</v>
      </c>
      <c r="L694" s="40">
        <v>1300000</v>
      </c>
      <c r="M694" s="40">
        <v>1300000</v>
      </c>
      <c r="N694" s="40">
        <v>28735174</v>
      </c>
      <c r="O694" s="40">
        <v>231606</v>
      </c>
      <c r="P694" s="40">
        <v>28966780</v>
      </c>
    </row>
    <row r="695" spans="1:16" s="32" customFormat="1" ht="10.5">
      <c r="A695" s="32">
        <v>90690000</v>
      </c>
      <c r="B695" s="33">
        <v>9</v>
      </c>
      <c r="C695" s="32" t="s">
        <v>479</v>
      </c>
      <c r="D695" s="46" t="s">
        <v>152</v>
      </c>
      <c r="E695" s="35">
        <v>40787</v>
      </c>
      <c r="F695" s="34" t="s">
        <v>171</v>
      </c>
      <c r="G695" s="37">
        <v>32900000</v>
      </c>
      <c r="H695" s="34" t="s">
        <v>51</v>
      </c>
      <c r="I695" s="38">
        <v>6.25</v>
      </c>
      <c r="J695" s="36" t="s">
        <v>81</v>
      </c>
      <c r="K695" s="38">
        <v>10</v>
      </c>
      <c r="L695" s="40"/>
      <c r="M695" s="40"/>
      <c r="N695" s="40"/>
      <c r="O695" s="40"/>
      <c r="P695" s="40"/>
    </row>
    <row r="696" spans="1:16" s="32" customFormat="1" ht="10.5">
      <c r="A696" s="32">
        <v>96667560</v>
      </c>
      <c r="B696" s="33">
        <v>8</v>
      </c>
      <c r="C696" s="32" t="s">
        <v>339</v>
      </c>
      <c r="D696" s="46">
        <v>625</v>
      </c>
      <c r="E696" s="35">
        <v>40162</v>
      </c>
      <c r="F696" s="34" t="s">
        <v>37</v>
      </c>
      <c r="G696" s="37">
        <v>2000</v>
      </c>
      <c r="H696" s="34"/>
      <c r="I696" s="38"/>
      <c r="J696" s="36" t="s">
        <v>81</v>
      </c>
      <c r="K696" s="38">
        <v>10</v>
      </c>
      <c r="L696" s="40"/>
      <c r="M696" s="40"/>
      <c r="N696" s="40"/>
      <c r="O696" s="40"/>
      <c r="P696" s="40"/>
    </row>
    <row r="697" spans="1:16" s="32" customFormat="1" ht="10.5">
      <c r="A697" s="32">
        <v>96667560</v>
      </c>
      <c r="B697" s="33">
        <v>8</v>
      </c>
      <c r="C697" s="32" t="s">
        <v>340</v>
      </c>
      <c r="D697" s="46" t="s">
        <v>143</v>
      </c>
      <c r="E697" s="35">
        <v>40164</v>
      </c>
      <c r="F697" s="34" t="s">
        <v>171</v>
      </c>
      <c r="G697" s="37">
        <v>20000000</v>
      </c>
      <c r="H697" s="34" t="s">
        <v>92</v>
      </c>
      <c r="I697" s="38">
        <v>6.5</v>
      </c>
      <c r="J697" s="36" t="s">
        <v>39</v>
      </c>
      <c r="K697" s="38">
        <v>4.5</v>
      </c>
      <c r="L697" s="40">
        <v>20000000000</v>
      </c>
      <c r="M697" s="40">
        <v>20000000000</v>
      </c>
      <c r="N697" s="40">
        <v>20000000</v>
      </c>
      <c r="O697" s="40">
        <v>479820</v>
      </c>
      <c r="P697" s="40">
        <v>20479820</v>
      </c>
    </row>
    <row r="698" spans="1:16" s="32" customFormat="1" ht="10.5">
      <c r="A698" s="32">
        <v>96667560</v>
      </c>
      <c r="B698" s="33">
        <v>8</v>
      </c>
      <c r="C698" s="32" t="s">
        <v>481</v>
      </c>
      <c r="D698" s="46" t="s">
        <v>152</v>
      </c>
      <c r="E698" s="35">
        <v>40399</v>
      </c>
      <c r="F698" s="34" t="s">
        <v>171</v>
      </c>
      <c r="G698" s="37">
        <v>20000000</v>
      </c>
      <c r="H698" s="34" t="s">
        <v>56</v>
      </c>
      <c r="I698" s="38">
        <v>7</v>
      </c>
      <c r="J698" s="36" t="s">
        <v>39</v>
      </c>
      <c r="K698" s="38">
        <v>5</v>
      </c>
      <c r="L698" s="40">
        <v>20000000000</v>
      </c>
      <c r="M698" s="40">
        <v>20000000000</v>
      </c>
      <c r="N698" s="40">
        <v>20000000</v>
      </c>
      <c r="O698" s="40">
        <v>290556</v>
      </c>
      <c r="P698" s="40">
        <v>20290556</v>
      </c>
    </row>
    <row r="699" spans="1:16" s="32" customFormat="1" ht="10.5">
      <c r="A699" s="32">
        <v>96667560</v>
      </c>
      <c r="B699" s="33">
        <v>8</v>
      </c>
      <c r="C699" s="32" t="s">
        <v>482</v>
      </c>
      <c r="D699" s="46" t="s">
        <v>152</v>
      </c>
      <c r="E699" s="35">
        <v>40399</v>
      </c>
      <c r="F699" s="34" t="s">
        <v>37</v>
      </c>
      <c r="G699" s="37">
        <v>1000</v>
      </c>
      <c r="H699" s="34" t="s">
        <v>63</v>
      </c>
      <c r="I699" s="38">
        <v>3.3</v>
      </c>
      <c r="J699" s="36" t="s">
        <v>39</v>
      </c>
      <c r="K699" s="38">
        <v>5</v>
      </c>
      <c r="L699" s="40"/>
      <c r="M699" s="40"/>
      <c r="N699" s="40"/>
      <c r="O699" s="40"/>
      <c r="P699" s="40"/>
    </row>
    <row r="700" spans="1:16" s="32" customFormat="1" ht="10.5">
      <c r="A700" s="32">
        <v>95819000</v>
      </c>
      <c r="B700" s="33" t="s">
        <v>75</v>
      </c>
      <c r="C700" s="32" t="s">
        <v>483</v>
      </c>
      <c r="D700" s="46">
        <v>627</v>
      </c>
      <c r="E700" s="35">
        <v>40199</v>
      </c>
      <c r="F700" s="34" t="s">
        <v>37</v>
      </c>
      <c r="G700" s="37">
        <v>1000</v>
      </c>
      <c r="H700" s="34"/>
      <c r="I700" s="38"/>
      <c r="J700" s="36" t="s">
        <v>484</v>
      </c>
      <c r="K700" s="38">
        <v>10</v>
      </c>
      <c r="L700" s="40"/>
      <c r="M700" s="40"/>
      <c r="N700" s="40"/>
      <c r="O700" s="40"/>
      <c r="P700" s="40"/>
    </row>
    <row r="701" spans="1:16" s="32" customFormat="1" ht="10.5">
      <c r="A701" s="32">
        <v>95819000</v>
      </c>
      <c r="B701" s="33" t="s">
        <v>75</v>
      </c>
      <c r="C701" s="32" t="s">
        <v>485</v>
      </c>
      <c r="D701" s="46" t="s">
        <v>143</v>
      </c>
      <c r="E701" s="35">
        <v>40210</v>
      </c>
      <c r="F701" s="34" t="s">
        <v>171</v>
      </c>
      <c r="G701" s="37">
        <v>20900000</v>
      </c>
      <c r="H701" s="34" t="s">
        <v>46</v>
      </c>
      <c r="I701" s="38">
        <v>6.5</v>
      </c>
      <c r="J701" s="36" t="s">
        <v>81</v>
      </c>
      <c r="K701" s="38">
        <v>5</v>
      </c>
      <c r="L701" s="40"/>
      <c r="M701" s="40"/>
      <c r="N701" s="40"/>
      <c r="O701" s="40"/>
      <c r="P701" s="40"/>
    </row>
    <row r="702" spans="1:16" s="32" customFormat="1" ht="10.5">
      <c r="A702" s="32">
        <v>61808000</v>
      </c>
      <c r="B702" s="33">
        <v>5</v>
      </c>
      <c r="C702" s="32" t="s">
        <v>360</v>
      </c>
      <c r="D702" s="46">
        <v>629</v>
      </c>
      <c r="E702" s="35">
        <v>40252</v>
      </c>
      <c r="F702" s="34" t="s">
        <v>37</v>
      </c>
      <c r="G702" s="37">
        <v>4000</v>
      </c>
      <c r="H702" s="34"/>
      <c r="I702" s="38"/>
      <c r="J702" s="36" t="s">
        <v>81</v>
      </c>
      <c r="K702" s="38">
        <v>10</v>
      </c>
      <c r="L702" s="40"/>
      <c r="M702" s="40"/>
      <c r="N702" s="40"/>
      <c r="O702" s="40"/>
      <c r="P702" s="40"/>
    </row>
    <row r="703" spans="1:16" s="32" customFormat="1" ht="10.5">
      <c r="A703" s="32">
        <v>61808000</v>
      </c>
      <c r="B703" s="33">
        <v>5</v>
      </c>
      <c r="C703" s="32" t="s">
        <v>158</v>
      </c>
      <c r="D703" s="46" t="s">
        <v>143</v>
      </c>
      <c r="E703" s="35">
        <v>40267</v>
      </c>
      <c r="F703" s="34" t="s">
        <v>37</v>
      </c>
      <c r="G703" s="37">
        <v>4000</v>
      </c>
      <c r="H703" s="34" t="s">
        <v>75</v>
      </c>
      <c r="I703" s="38">
        <v>20.9</v>
      </c>
      <c r="J703" s="36" t="s">
        <v>39</v>
      </c>
      <c r="K703" s="38">
        <v>6.5</v>
      </c>
      <c r="L703" s="40">
        <v>1000000</v>
      </c>
      <c r="M703" s="40">
        <v>1000000</v>
      </c>
      <c r="N703" s="40">
        <v>22103980</v>
      </c>
      <c r="O703" s="40">
        <v>53035</v>
      </c>
      <c r="P703" s="40">
        <v>22157015</v>
      </c>
    </row>
    <row r="704" spans="1:16" s="32" customFormat="1" ht="10.5">
      <c r="A704" s="32">
        <v>61808000</v>
      </c>
      <c r="B704" s="33">
        <v>5</v>
      </c>
      <c r="C704" s="32" t="s">
        <v>486</v>
      </c>
      <c r="D704" s="46" t="s">
        <v>143</v>
      </c>
      <c r="E704" s="35">
        <v>40267</v>
      </c>
      <c r="F704" s="34" t="s">
        <v>37</v>
      </c>
      <c r="G704" s="37">
        <v>4000</v>
      </c>
      <c r="H704" s="34" t="s">
        <v>125</v>
      </c>
      <c r="I704" s="38">
        <v>3.9</v>
      </c>
      <c r="J704" s="36" t="s">
        <v>39</v>
      </c>
      <c r="K704" s="38">
        <v>9.5</v>
      </c>
      <c r="L704" s="40"/>
      <c r="M704" s="40"/>
      <c r="N704" s="40"/>
      <c r="O704" s="40"/>
      <c r="P704" s="40"/>
    </row>
    <row r="705" spans="1:16" s="32" customFormat="1" ht="10.5">
      <c r="A705" s="32">
        <v>61808000</v>
      </c>
      <c r="B705" s="33">
        <v>5</v>
      </c>
      <c r="C705" s="32" t="s">
        <v>156</v>
      </c>
      <c r="D705" s="46">
        <v>630</v>
      </c>
      <c r="E705" s="35">
        <v>40252</v>
      </c>
      <c r="F705" s="34" t="s">
        <v>37</v>
      </c>
      <c r="G705" s="37">
        <v>4000</v>
      </c>
      <c r="H705" s="34"/>
      <c r="I705" s="38"/>
      <c r="J705" s="36" t="s">
        <v>81</v>
      </c>
      <c r="K705" s="38">
        <v>30</v>
      </c>
      <c r="L705" s="40"/>
      <c r="M705" s="40"/>
      <c r="N705" s="40"/>
      <c r="O705" s="40"/>
      <c r="P705" s="40"/>
    </row>
    <row r="706" spans="1:16" s="32" customFormat="1" ht="10.5">
      <c r="A706" s="32">
        <v>61808000</v>
      </c>
      <c r="B706" s="33">
        <v>5</v>
      </c>
      <c r="C706" s="32" t="s">
        <v>118</v>
      </c>
      <c r="D706" s="46" t="s">
        <v>143</v>
      </c>
      <c r="E706" s="35">
        <v>40267</v>
      </c>
      <c r="F706" s="34" t="s">
        <v>37</v>
      </c>
      <c r="G706" s="37">
        <v>4000</v>
      </c>
      <c r="H706" s="34" t="s">
        <v>132</v>
      </c>
      <c r="I706" s="38">
        <v>4.2</v>
      </c>
      <c r="J706" s="36" t="s">
        <v>39</v>
      </c>
      <c r="K706" s="38">
        <v>21</v>
      </c>
      <c r="L706" s="40">
        <v>1750000</v>
      </c>
      <c r="M706" s="40">
        <v>1750000</v>
      </c>
      <c r="N706" s="40">
        <v>38681965</v>
      </c>
      <c r="O706" s="40">
        <v>133994</v>
      </c>
      <c r="P706" s="40">
        <v>38815959</v>
      </c>
    </row>
    <row r="707" spans="1:16" s="32" customFormat="1" ht="10.5">
      <c r="A707" s="32">
        <v>90299000</v>
      </c>
      <c r="B707" s="33">
        <v>3</v>
      </c>
      <c r="C707" s="32" t="s">
        <v>487</v>
      </c>
      <c r="D707" s="46">
        <v>632</v>
      </c>
      <c r="E707" s="35">
        <v>40324</v>
      </c>
      <c r="F707" s="34" t="s">
        <v>37</v>
      </c>
      <c r="G707" s="37">
        <v>2000</v>
      </c>
      <c r="H707" s="34"/>
      <c r="I707" s="38"/>
      <c r="J707" s="36" t="s">
        <v>390</v>
      </c>
      <c r="K707" s="38">
        <v>10</v>
      </c>
      <c r="L707" s="40"/>
      <c r="M707" s="40"/>
      <c r="N707" s="40"/>
      <c r="O707" s="40"/>
      <c r="P707" s="40"/>
    </row>
    <row r="708" spans="1:16" s="32" customFormat="1" ht="10.5">
      <c r="A708" s="32">
        <v>90299000</v>
      </c>
      <c r="B708" s="33">
        <v>3</v>
      </c>
      <c r="C708" s="32" t="s">
        <v>488</v>
      </c>
      <c r="D708" s="46" t="s">
        <v>143</v>
      </c>
      <c r="E708" s="35">
        <v>40325</v>
      </c>
      <c r="F708" s="34" t="s">
        <v>37</v>
      </c>
      <c r="G708" s="37">
        <v>2000</v>
      </c>
      <c r="H708" s="34" t="s">
        <v>60</v>
      </c>
      <c r="I708" s="38">
        <v>2.75</v>
      </c>
      <c r="J708" s="36" t="s">
        <v>68</v>
      </c>
      <c r="K708" s="38">
        <v>5</v>
      </c>
      <c r="L708" s="40"/>
      <c r="M708" s="40"/>
      <c r="N708" s="40"/>
      <c r="O708" s="40"/>
      <c r="P708" s="40"/>
    </row>
    <row r="709" spans="1:16" s="32" customFormat="1" ht="10.5">
      <c r="A709" s="32">
        <v>90299000</v>
      </c>
      <c r="B709" s="33">
        <v>3</v>
      </c>
      <c r="C709" s="32" t="s">
        <v>488</v>
      </c>
      <c r="D709" s="46" t="s">
        <v>143</v>
      </c>
      <c r="E709" s="35">
        <v>40325</v>
      </c>
      <c r="F709" s="34" t="s">
        <v>171</v>
      </c>
      <c r="G709" s="37">
        <v>42000000</v>
      </c>
      <c r="H709" s="34" t="s">
        <v>64</v>
      </c>
      <c r="I709" s="38">
        <v>6.25</v>
      </c>
      <c r="J709" s="36" t="s">
        <v>68</v>
      </c>
      <c r="K709" s="38">
        <v>5</v>
      </c>
      <c r="L709" s="40"/>
      <c r="M709" s="40"/>
      <c r="N709" s="40"/>
      <c r="O709" s="40"/>
      <c r="P709" s="40"/>
    </row>
    <row r="710" spans="1:16" s="32" customFormat="1" ht="10.5">
      <c r="A710" s="32">
        <v>90299000</v>
      </c>
      <c r="B710" s="33">
        <v>3</v>
      </c>
      <c r="C710" s="32" t="s">
        <v>488</v>
      </c>
      <c r="D710" s="46" t="s">
        <v>152</v>
      </c>
      <c r="E710" s="35">
        <v>40690</v>
      </c>
      <c r="F710" s="34" t="s">
        <v>171</v>
      </c>
      <c r="G710" s="37">
        <v>43000000</v>
      </c>
      <c r="H710" s="34" t="s">
        <v>132</v>
      </c>
      <c r="I710" s="38">
        <v>7</v>
      </c>
      <c r="J710" s="36" t="s">
        <v>68</v>
      </c>
      <c r="K710" s="38">
        <v>5</v>
      </c>
      <c r="L710" s="40"/>
      <c r="M710" s="40"/>
      <c r="N710" s="40"/>
      <c r="O710" s="40"/>
      <c r="P710" s="40"/>
    </row>
    <row r="711" spans="1:16" s="32" customFormat="1" ht="10.5">
      <c r="A711" s="32">
        <v>90299000</v>
      </c>
      <c r="B711" s="33">
        <v>3</v>
      </c>
      <c r="C711" s="32" t="s">
        <v>488</v>
      </c>
      <c r="D711" s="46" t="s">
        <v>152</v>
      </c>
      <c r="E711" s="35">
        <v>40690</v>
      </c>
      <c r="F711" s="34" t="s">
        <v>37</v>
      </c>
      <c r="G711" s="37">
        <v>2000</v>
      </c>
      <c r="H711" s="34" t="s">
        <v>176</v>
      </c>
      <c r="I711" s="38">
        <v>3.25</v>
      </c>
      <c r="J711" s="36" t="s">
        <v>68</v>
      </c>
      <c r="K711" s="38">
        <v>5</v>
      </c>
      <c r="L711" s="40"/>
      <c r="M711" s="40"/>
      <c r="N711" s="40"/>
      <c r="O711" s="40"/>
      <c r="P711" s="40"/>
    </row>
    <row r="712" spans="1:16" s="32" customFormat="1" ht="10.5">
      <c r="A712" s="32">
        <v>90299000</v>
      </c>
      <c r="B712" s="33">
        <v>3</v>
      </c>
      <c r="C712" s="32" t="s">
        <v>489</v>
      </c>
      <c r="D712" s="46">
        <v>633</v>
      </c>
      <c r="E712" s="35">
        <v>40324</v>
      </c>
      <c r="F712" s="34" t="s">
        <v>37</v>
      </c>
      <c r="G712" s="37">
        <v>2000</v>
      </c>
      <c r="H712" s="34"/>
      <c r="I712" s="38"/>
      <c r="J712" s="36" t="s">
        <v>390</v>
      </c>
      <c r="K712" s="38">
        <v>30</v>
      </c>
      <c r="L712" s="40"/>
      <c r="M712" s="40"/>
      <c r="N712" s="40"/>
      <c r="O712" s="40"/>
      <c r="P712" s="40"/>
    </row>
    <row r="713" spans="1:16" s="32" customFormat="1" ht="10.5">
      <c r="A713" s="32">
        <v>90299000</v>
      </c>
      <c r="B713" s="33">
        <v>3</v>
      </c>
      <c r="C713" s="32" t="s">
        <v>490</v>
      </c>
      <c r="D713" s="46" t="s">
        <v>143</v>
      </c>
      <c r="E713" s="35">
        <v>40325</v>
      </c>
      <c r="F713" s="34" t="s">
        <v>37</v>
      </c>
      <c r="G713" s="37">
        <v>2000</v>
      </c>
      <c r="H713" s="34" t="s">
        <v>75</v>
      </c>
      <c r="I713" s="38">
        <v>4.2</v>
      </c>
      <c r="J713" s="36" t="s">
        <v>68</v>
      </c>
      <c r="K713" s="38">
        <v>21</v>
      </c>
      <c r="L713" s="40">
        <v>1770000</v>
      </c>
      <c r="M713" s="40">
        <v>1770000</v>
      </c>
      <c r="N713" s="40">
        <v>39124045</v>
      </c>
      <c r="O713" s="40">
        <v>677629</v>
      </c>
      <c r="P713" s="40">
        <v>39801674</v>
      </c>
    </row>
    <row r="714" spans="1:16" s="32" customFormat="1" ht="10.5">
      <c r="A714" s="32">
        <v>91755000</v>
      </c>
      <c r="B714" s="33" t="s">
        <v>75</v>
      </c>
      <c r="C714" s="32" t="s">
        <v>491</v>
      </c>
      <c r="D714" s="46">
        <v>635</v>
      </c>
      <c r="E714" s="35">
        <v>40346</v>
      </c>
      <c r="F714" s="34" t="s">
        <v>37</v>
      </c>
      <c r="G714" s="37">
        <v>5000</v>
      </c>
      <c r="H714" s="34"/>
      <c r="I714" s="38"/>
      <c r="J714" s="36" t="s">
        <v>492</v>
      </c>
      <c r="K714" s="38">
        <v>10</v>
      </c>
      <c r="L714" s="40"/>
      <c r="M714" s="40"/>
      <c r="N714" s="40"/>
      <c r="O714" s="40"/>
      <c r="P714" s="40"/>
    </row>
    <row r="715" spans="1:16" s="32" customFormat="1" ht="10.5">
      <c r="A715" s="32">
        <v>91755000</v>
      </c>
      <c r="B715" s="33" t="s">
        <v>75</v>
      </c>
      <c r="C715" s="32" t="s">
        <v>491</v>
      </c>
      <c r="D715" s="46">
        <v>636</v>
      </c>
      <c r="E715" s="35">
        <v>40346</v>
      </c>
      <c r="F715" s="34" t="s">
        <v>37</v>
      </c>
      <c r="G715" s="37">
        <v>5000</v>
      </c>
      <c r="H715" s="34"/>
      <c r="I715" s="38"/>
      <c r="J715" s="36" t="s">
        <v>492</v>
      </c>
      <c r="K715" s="38">
        <v>30</v>
      </c>
      <c r="L715" s="40"/>
      <c r="M715" s="40"/>
      <c r="N715" s="40"/>
      <c r="O715" s="40"/>
      <c r="P715" s="40"/>
    </row>
    <row r="716" spans="1:16" s="32" customFormat="1" ht="10.5">
      <c r="A716" s="32">
        <v>96970380</v>
      </c>
      <c r="B716" s="33">
        <v>7</v>
      </c>
      <c r="C716" s="32" t="s">
        <v>493</v>
      </c>
      <c r="D716" s="46">
        <v>637</v>
      </c>
      <c r="E716" s="35">
        <v>40346</v>
      </c>
      <c r="F716" s="34" t="s">
        <v>37</v>
      </c>
      <c r="G716" s="37">
        <v>3000</v>
      </c>
      <c r="H716" s="34"/>
      <c r="I716" s="38"/>
      <c r="J716" s="36" t="s">
        <v>390</v>
      </c>
      <c r="K716" s="38">
        <v>10</v>
      </c>
      <c r="L716" s="40"/>
      <c r="M716" s="40"/>
      <c r="N716" s="40"/>
      <c r="O716" s="40"/>
      <c r="P716" s="40"/>
    </row>
    <row r="717" spans="1:16" s="32" customFormat="1" ht="10.5">
      <c r="A717" s="32">
        <v>96970380</v>
      </c>
      <c r="B717" s="33">
        <v>7</v>
      </c>
      <c r="C717" s="32" t="s">
        <v>494</v>
      </c>
      <c r="D717" s="46" t="s">
        <v>143</v>
      </c>
      <c r="E717" s="35">
        <v>40346</v>
      </c>
      <c r="F717" s="34" t="s">
        <v>37</v>
      </c>
      <c r="G717" s="37">
        <v>3000</v>
      </c>
      <c r="H717" s="34" t="s">
        <v>46</v>
      </c>
      <c r="I717" s="38">
        <v>4</v>
      </c>
      <c r="J717" s="36" t="s">
        <v>68</v>
      </c>
      <c r="K717" s="38">
        <v>5</v>
      </c>
      <c r="L717" s="40">
        <v>1000000</v>
      </c>
      <c r="M717" s="40">
        <v>1000000</v>
      </c>
      <c r="N717" s="40">
        <v>22103980</v>
      </c>
      <c r="O717" s="40">
        <v>318144</v>
      </c>
      <c r="P717" s="40">
        <v>22422124</v>
      </c>
    </row>
    <row r="718" spans="1:16" s="32" customFormat="1" ht="10.5">
      <c r="A718" s="32">
        <v>96970380</v>
      </c>
      <c r="B718" s="33">
        <v>7</v>
      </c>
      <c r="C718" s="32" t="s">
        <v>495</v>
      </c>
      <c r="D718" s="46" t="s">
        <v>143</v>
      </c>
      <c r="E718" s="35">
        <v>40346</v>
      </c>
      <c r="F718" s="34" t="s">
        <v>171</v>
      </c>
      <c r="G718" s="37">
        <v>63400000</v>
      </c>
      <c r="H718" s="34" t="s">
        <v>90</v>
      </c>
      <c r="I718" s="38">
        <v>7.25</v>
      </c>
      <c r="J718" s="36" t="s">
        <v>68</v>
      </c>
      <c r="K718" s="38">
        <v>5</v>
      </c>
      <c r="L718" s="40"/>
      <c r="M718" s="40"/>
      <c r="N718" s="40"/>
      <c r="O718" s="40"/>
      <c r="P718" s="40"/>
    </row>
    <row r="719" spans="1:16" s="32" customFormat="1" ht="10.5">
      <c r="A719" s="32">
        <v>96970380</v>
      </c>
      <c r="B719" s="33">
        <v>7</v>
      </c>
      <c r="C719" s="32" t="s">
        <v>494</v>
      </c>
      <c r="D719" s="46" t="s">
        <v>152</v>
      </c>
      <c r="E719" s="35">
        <v>40423</v>
      </c>
      <c r="F719" s="34" t="s">
        <v>171</v>
      </c>
      <c r="G719" s="37">
        <v>42630000</v>
      </c>
      <c r="H719" s="34" t="s">
        <v>63</v>
      </c>
      <c r="I719" s="38">
        <v>7</v>
      </c>
      <c r="J719" s="36" t="s">
        <v>81</v>
      </c>
      <c r="K719" s="38">
        <v>5</v>
      </c>
      <c r="L719" s="40">
        <v>21300000000</v>
      </c>
      <c r="M719" s="40">
        <v>21300000000</v>
      </c>
      <c r="N719" s="40">
        <v>21300000</v>
      </c>
      <c r="O719" s="40">
        <v>532647</v>
      </c>
      <c r="P719" s="40">
        <v>21832647</v>
      </c>
    </row>
    <row r="720" spans="1:16" s="32" customFormat="1" ht="10.5">
      <c r="A720" s="32">
        <v>96970380</v>
      </c>
      <c r="B720" s="33">
        <v>7</v>
      </c>
      <c r="C720" s="32" t="s">
        <v>493</v>
      </c>
      <c r="D720" s="46">
        <v>638</v>
      </c>
      <c r="E720" s="35">
        <v>40346</v>
      </c>
      <c r="F720" s="34" t="s">
        <v>37</v>
      </c>
      <c r="G720" s="37">
        <v>3000</v>
      </c>
      <c r="H720" s="34"/>
      <c r="I720" s="38"/>
      <c r="J720" s="36" t="s">
        <v>390</v>
      </c>
      <c r="K720" s="38">
        <v>30</v>
      </c>
      <c r="L720" s="40"/>
      <c r="M720" s="40"/>
      <c r="N720" s="40"/>
      <c r="O720" s="40"/>
      <c r="P720" s="40"/>
    </row>
    <row r="721" spans="1:16" s="32" customFormat="1" ht="10.5">
      <c r="A721" s="32">
        <v>96970380</v>
      </c>
      <c r="B721" s="33">
        <v>7</v>
      </c>
      <c r="C721" s="32" t="s">
        <v>494</v>
      </c>
      <c r="D721" s="46" t="s">
        <v>143</v>
      </c>
      <c r="E721" s="35">
        <v>40346</v>
      </c>
      <c r="F721" s="34" t="s">
        <v>37</v>
      </c>
      <c r="G721" s="37">
        <v>3000</v>
      </c>
      <c r="H721" s="34" t="s">
        <v>92</v>
      </c>
      <c r="I721" s="38">
        <v>4.75</v>
      </c>
      <c r="J721" s="36" t="s">
        <v>68</v>
      </c>
      <c r="K721" s="38">
        <v>14</v>
      </c>
      <c r="L721" s="40">
        <v>2000000</v>
      </c>
      <c r="M721" s="40">
        <v>2000000</v>
      </c>
      <c r="N721" s="40">
        <v>44207960</v>
      </c>
      <c r="O721" s="40">
        <v>754203</v>
      </c>
      <c r="P721" s="40">
        <v>44962163</v>
      </c>
    </row>
    <row r="722" spans="1:16" s="32" customFormat="1" ht="10.5">
      <c r="A722" s="32">
        <v>96970380</v>
      </c>
      <c r="B722" s="33">
        <v>7</v>
      </c>
      <c r="C722" s="32" t="s">
        <v>496</v>
      </c>
      <c r="D722" s="46" t="s">
        <v>152</v>
      </c>
      <c r="E722" s="35">
        <v>40423</v>
      </c>
      <c r="F722" s="34" t="s">
        <v>37</v>
      </c>
      <c r="G722" s="37">
        <v>1000</v>
      </c>
      <c r="H722" s="34" t="s">
        <v>56</v>
      </c>
      <c r="I722" s="38">
        <v>4.25</v>
      </c>
      <c r="J722" s="36" t="s">
        <v>81</v>
      </c>
      <c r="K722" s="38">
        <v>14</v>
      </c>
      <c r="L722" s="40">
        <v>1000000</v>
      </c>
      <c r="M722" s="40">
        <v>1000000</v>
      </c>
      <c r="N722" s="40">
        <v>22103980</v>
      </c>
      <c r="O722" s="40">
        <v>337823</v>
      </c>
      <c r="P722" s="40">
        <v>22441803</v>
      </c>
    </row>
    <row r="723" spans="1:16" s="32" customFormat="1" ht="10.5">
      <c r="A723" s="32">
        <v>76100458</v>
      </c>
      <c r="B723" s="33">
        <v>1</v>
      </c>
      <c r="C723" s="32" t="s">
        <v>497</v>
      </c>
      <c r="D723" s="46">
        <v>639</v>
      </c>
      <c r="E723" s="35">
        <v>40382</v>
      </c>
      <c r="F723" s="34" t="s">
        <v>66</v>
      </c>
      <c r="G723" s="37">
        <v>200000</v>
      </c>
      <c r="H723" s="34"/>
      <c r="I723" s="38"/>
      <c r="J723" s="36" t="s">
        <v>390</v>
      </c>
      <c r="K723" s="38">
        <v>10</v>
      </c>
      <c r="L723" s="40"/>
      <c r="M723" s="40"/>
      <c r="N723" s="40"/>
      <c r="O723" s="40"/>
      <c r="P723" s="40"/>
    </row>
    <row r="724" spans="1:16" s="32" customFormat="1" ht="10.5">
      <c r="A724" s="32">
        <v>76100458</v>
      </c>
      <c r="B724" s="33">
        <v>1</v>
      </c>
      <c r="C724" s="32" t="s">
        <v>498</v>
      </c>
      <c r="D724" s="46" t="s">
        <v>143</v>
      </c>
      <c r="E724" s="35">
        <v>40555</v>
      </c>
      <c r="F724" s="34" t="s">
        <v>37</v>
      </c>
      <c r="G724" s="37">
        <v>2500</v>
      </c>
      <c r="H724" s="34" t="s">
        <v>46</v>
      </c>
      <c r="I724" s="38">
        <v>3.3</v>
      </c>
      <c r="J724" s="36" t="s">
        <v>499</v>
      </c>
      <c r="K724" s="38">
        <v>3</v>
      </c>
      <c r="L724" s="40"/>
      <c r="M724" s="40"/>
      <c r="N724" s="40"/>
      <c r="O724" s="40"/>
      <c r="P724" s="40"/>
    </row>
    <row r="725" spans="1:16" s="32" customFormat="1" ht="10.5">
      <c r="A725" s="32">
        <v>76100458</v>
      </c>
      <c r="B725" s="33">
        <v>1</v>
      </c>
      <c r="C725" s="32" t="s">
        <v>498</v>
      </c>
      <c r="D725" s="46" t="s">
        <v>143</v>
      </c>
      <c r="E725" s="35">
        <v>40555</v>
      </c>
      <c r="F725" s="34" t="s">
        <v>37</v>
      </c>
      <c r="G725" s="37">
        <v>2500</v>
      </c>
      <c r="H725" s="34" t="s">
        <v>90</v>
      </c>
      <c r="I725" s="38">
        <v>3.85</v>
      </c>
      <c r="J725" s="36" t="s">
        <v>499</v>
      </c>
      <c r="K725" s="38">
        <v>5</v>
      </c>
      <c r="L725" s="40"/>
      <c r="M725" s="40"/>
      <c r="N725" s="40"/>
      <c r="O725" s="40"/>
      <c r="P725" s="40"/>
    </row>
    <row r="726" spans="1:16" s="32" customFormat="1" ht="10.5">
      <c r="A726" s="32">
        <v>93473000</v>
      </c>
      <c r="B726" s="33">
        <v>3</v>
      </c>
      <c r="C726" s="32" t="s">
        <v>256</v>
      </c>
      <c r="D726" s="46">
        <v>640</v>
      </c>
      <c r="E726" s="35">
        <v>40413</v>
      </c>
      <c r="F726" s="34" t="s">
        <v>37</v>
      </c>
      <c r="G726" s="37">
        <v>2500</v>
      </c>
      <c r="H726" s="34"/>
      <c r="I726" s="38"/>
      <c r="J726" s="36" t="s">
        <v>390</v>
      </c>
      <c r="K726" s="38">
        <v>10</v>
      </c>
      <c r="L726" s="40"/>
      <c r="M726" s="40"/>
      <c r="N726" s="40"/>
      <c r="O726" s="40"/>
      <c r="P726" s="40"/>
    </row>
    <row r="727" spans="1:16" s="32" customFormat="1" ht="10.5">
      <c r="A727" s="32">
        <v>93473000</v>
      </c>
      <c r="B727" s="33">
        <v>3</v>
      </c>
      <c r="C727" s="32" t="s">
        <v>500</v>
      </c>
      <c r="D727" s="46" t="s">
        <v>143</v>
      </c>
      <c r="E727" s="35">
        <v>40413</v>
      </c>
      <c r="F727" s="34" t="s">
        <v>37</v>
      </c>
      <c r="G727" s="37">
        <v>2500</v>
      </c>
      <c r="H727" s="34" t="s">
        <v>46</v>
      </c>
      <c r="I727" s="38">
        <v>3</v>
      </c>
      <c r="J727" s="36" t="s">
        <v>81</v>
      </c>
      <c r="K727" s="38">
        <v>7</v>
      </c>
      <c r="L727" s="40">
        <v>1000000</v>
      </c>
      <c r="M727" s="40">
        <v>1000000</v>
      </c>
      <c r="N727" s="40">
        <v>22103980</v>
      </c>
      <c r="O727" s="40">
        <v>137724</v>
      </c>
      <c r="P727" s="40">
        <v>22241704</v>
      </c>
    </row>
    <row r="728" spans="1:16" s="32" customFormat="1" ht="10.5">
      <c r="A728" s="32">
        <v>93473000</v>
      </c>
      <c r="B728" s="33">
        <v>3</v>
      </c>
      <c r="C728" s="32" t="s">
        <v>501</v>
      </c>
      <c r="D728" s="46" t="s">
        <v>143</v>
      </c>
      <c r="E728" s="35">
        <v>40413</v>
      </c>
      <c r="F728" s="34" t="s">
        <v>171</v>
      </c>
      <c r="G728" s="37">
        <v>53000000</v>
      </c>
      <c r="H728" s="34" t="s">
        <v>90</v>
      </c>
      <c r="I728" s="38">
        <v>6.5</v>
      </c>
      <c r="J728" s="36" t="s">
        <v>81</v>
      </c>
      <c r="K728" s="38">
        <v>7</v>
      </c>
      <c r="L728" s="40"/>
      <c r="M728" s="40"/>
      <c r="N728" s="40"/>
      <c r="O728" s="40"/>
      <c r="P728" s="40"/>
    </row>
    <row r="729" spans="1:16" s="32" customFormat="1" ht="10.5">
      <c r="A729" s="32">
        <v>93473000</v>
      </c>
      <c r="B729" s="33">
        <v>3</v>
      </c>
      <c r="C729" s="32" t="s">
        <v>256</v>
      </c>
      <c r="D729" s="46">
        <v>641</v>
      </c>
      <c r="E729" s="35">
        <v>40413</v>
      </c>
      <c r="F729" s="34" t="s">
        <v>37</v>
      </c>
      <c r="G729" s="37">
        <v>2500</v>
      </c>
      <c r="H729" s="34"/>
      <c r="I729" s="38"/>
      <c r="J729" s="36" t="s">
        <v>390</v>
      </c>
      <c r="K729" s="38">
        <v>30</v>
      </c>
      <c r="L729" s="40"/>
      <c r="M729" s="40"/>
      <c r="N729" s="40"/>
      <c r="O729" s="40"/>
      <c r="P729" s="40"/>
    </row>
    <row r="730" spans="1:16" s="32" customFormat="1" ht="10.5">
      <c r="A730" s="32">
        <v>93473000</v>
      </c>
      <c r="B730" s="33">
        <v>3</v>
      </c>
      <c r="C730" s="32" t="s">
        <v>500</v>
      </c>
      <c r="D730" s="46" t="s">
        <v>143</v>
      </c>
      <c r="E730" s="35">
        <v>40413</v>
      </c>
      <c r="F730" s="34" t="s">
        <v>37</v>
      </c>
      <c r="G730" s="37">
        <v>2500</v>
      </c>
      <c r="H730" s="34" t="s">
        <v>92</v>
      </c>
      <c r="I730" s="38">
        <v>4</v>
      </c>
      <c r="J730" s="36" t="s">
        <v>81</v>
      </c>
      <c r="K730" s="38">
        <v>21</v>
      </c>
      <c r="L730" s="40">
        <v>1500000</v>
      </c>
      <c r="M730" s="40">
        <v>1500000</v>
      </c>
      <c r="N730" s="40">
        <v>33155970</v>
      </c>
      <c r="O730" s="40">
        <v>274782</v>
      </c>
      <c r="P730" s="40">
        <v>33430752</v>
      </c>
    </row>
    <row r="731" spans="1:16" s="32" customFormat="1" ht="10.5">
      <c r="A731" s="32">
        <v>96885880</v>
      </c>
      <c r="B731" s="33">
        <v>7</v>
      </c>
      <c r="C731" s="32" t="s">
        <v>502</v>
      </c>
      <c r="D731" s="46">
        <v>642</v>
      </c>
      <c r="E731" s="35">
        <v>40423</v>
      </c>
      <c r="F731" s="34" t="s">
        <v>37</v>
      </c>
      <c r="G731" s="37">
        <v>2000</v>
      </c>
      <c r="H731" s="34"/>
      <c r="I731" s="38"/>
      <c r="J731" s="36" t="s">
        <v>371</v>
      </c>
      <c r="K731" s="38">
        <v>10</v>
      </c>
      <c r="L731" s="40"/>
      <c r="M731" s="40"/>
      <c r="N731" s="40"/>
      <c r="O731" s="40"/>
      <c r="P731" s="40"/>
    </row>
    <row r="732" spans="1:16" s="32" customFormat="1" ht="10.5">
      <c r="A732" s="32">
        <v>96885880</v>
      </c>
      <c r="B732" s="33">
        <v>7</v>
      </c>
      <c r="C732" s="32" t="s">
        <v>369</v>
      </c>
      <c r="D732" s="46" t="s">
        <v>143</v>
      </c>
      <c r="E732" s="35">
        <v>40424</v>
      </c>
      <c r="F732" s="34" t="s">
        <v>37</v>
      </c>
      <c r="G732" s="37">
        <v>2000</v>
      </c>
      <c r="H732" s="34" t="s">
        <v>51</v>
      </c>
      <c r="I732" s="38">
        <v>3.25</v>
      </c>
      <c r="J732" s="36" t="s">
        <v>68</v>
      </c>
      <c r="K732" s="38">
        <v>5</v>
      </c>
      <c r="L732" s="40">
        <v>1000000</v>
      </c>
      <c r="M732" s="40">
        <v>1000000</v>
      </c>
      <c r="N732" s="40">
        <v>22103980</v>
      </c>
      <c r="O732" s="40">
        <v>31153</v>
      </c>
      <c r="P732" s="40">
        <v>22135133</v>
      </c>
    </row>
    <row r="733" spans="1:16" s="32" customFormat="1" ht="10.5">
      <c r="A733" s="32">
        <v>96885880</v>
      </c>
      <c r="B733" s="33">
        <v>7</v>
      </c>
      <c r="C733" s="32" t="s">
        <v>639</v>
      </c>
      <c r="D733" s="46" t="s">
        <v>152</v>
      </c>
      <c r="E733" s="35">
        <v>40590</v>
      </c>
      <c r="F733" s="34" t="s">
        <v>37</v>
      </c>
      <c r="G733" s="37">
        <v>1000</v>
      </c>
      <c r="H733" s="34" t="s">
        <v>59</v>
      </c>
      <c r="I733" s="38">
        <v>3.5</v>
      </c>
      <c r="J733" s="36" t="s">
        <v>68</v>
      </c>
      <c r="K733" s="38">
        <v>5</v>
      </c>
      <c r="L733" s="40"/>
      <c r="M733" s="40"/>
      <c r="N733" s="40"/>
      <c r="O733" s="40"/>
      <c r="P733" s="40"/>
    </row>
    <row r="734" spans="1:16" s="32" customFormat="1" ht="10.5">
      <c r="A734" s="32">
        <v>96885880</v>
      </c>
      <c r="B734" s="33">
        <v>7</v>
      </c>
      <c r="C734" s="32" t="s">
        <v>368</v>
      </c>
      <c r="D734" s="46">
        <v>643</v>
      </c>
      <c r="E734" s="35">
        <v>40423</v>
      </c>
      <c r="F734" s="34" t="s">
        <v>37</v>
      </c>
      <c r="G734" s="37">
        <v>2000</v>
      </c>
      <c r="H734" s="34"/>
      <c r="I734" s="38"/>
      <c r="J734" s="36" t="s">
        <v>371</v>
      </c>
      <c r="K734" s="38">
        <v>30</v>
      </c>
      <c r="L734" s="40"/>
      <c r="M734" s="40"/>
      <c r="N734" s="40"/>
      <c r="O734" s="40"/>
      <c r="P734" s="40"/>
    </row>
    <row r="735" spans="1:16" s="32" customFormat="1" ht="10.5">
      <c r="A735" s="32">
        <v>96885880</v>
      </c>
      <c r="B735" s="33">
        <v>7</v>
      </c>
      <c r="C735" s="32" t="s">
        <v>370</v>
      </c>
      <c r="D735" s="46" t="s">
        <v>143</v>
      </c>
      <c r="E735" s="35">
        <v>40424</v>
      </c>
      <c r="F735" s="34" t="s">
        <v>37</v>
      </c>
      <c r="G735" s="37">
        <v>2000</v>
      </c>
      <c r="H735" s="34" t="s">
        <v>53</v>
      </c>
      <c r="I735" s="38">
        <v>4</v>
      </c>
      <c r="J735" s="36" t="s">
        <v>68</v>
      </c>
      <c r="K735" s="38">
        <v>21</v>
      </c>
      <c r="L735" s="40">
        <v>1000000</v>
      </c>
      <c r="M735" s="40">
        <v>1000000</v>
      </c>
      <c r="N735" s="40">
        <v>22103980</v>
      </c>
      <c r="O735" s="40">
        <v>38273</v>
      </c>
      <c r="P735" s="40">
        <v>22142253</v>
      </c>
    </row>
    <row r="736" spans="1:16" s="32" customFormat="1" ht="10.5">
      <c r="A736" s="32">
        <v>96885880</v>
      </c>
      <c r="B736" s="33">
        <v>7</v>
      </c>
      <c r="C736" s="32" t="s">
        <v>640</v>
      </c>
      <c r="D736" s="46" t="s">
        <v>152</v>
      </c>
      <c r="E736" s="35">
        <v>40590</v>
      </c>
      <c r="F736" s="34" t="s">
        <v>37</v>
      </c>
      <c r="G736" s="37">
        <v>1000</v>
      </c>
      <c r="H736" s="34" t="s">
        <v>60</v>
      </c>
      <c r="I736" s="38">
        <v>4</v>
      </c>
      <c r="J736" s="36" t="s">
        <v>68</v>
      </c>
      <c r="K736" s="38">
        <v>14</v>
      </c>
      <c r="L736" s="40"/>
      <c r="M736" s="40"/>
      <c r="N736" s="40"/>
      <c r="O736" s="40"/>
      <c r="P736" s="40"/>
    </row>
    <row r="737" spans="1:16" s="32" customFormat="1" ht="10.5">
      <c r="A737" s="32">
        <v>96885880</v>
      </c>
      <c r="B737" s="33">
        <v>7</v>
      </c>
      <c r="C737" s="32" t="s">
        <v>640</v>
      </c>
      <c r="D737" s="46" t="s">
        <v>152</v>
      </c>
      <c r="E737" s="35">
        <v>40590</v>
      </c>
      <c r="F737" s="34" t="s">
        <v>37</v>
      </c>
      <c r="G737" s="37">
        <v>1000</v>
      </c>
      <c r="H737" s="34" t="s">
        <v>64</v>
      </c>
      <c r="I737" s="38">
        <v>4.25</v>
      </c>
      <c r="J737" s="36" t="s">
        <v>68</v>
      </c>
      <c r="K737" s="38">
        <v>21</v>
      </c>
      <c r="L737" s="40"/>
      <c r="M737" s="40"/>
      <c r="N737" s="40"/>
      <c r="O737" s="40"/>
      <c r="P737" s="40"/>
    </row>
    <row r="738" spans="1:16" s="32" customFormat="1" ht="11.25" customHeight="1">
      <c r="A738" s="32">
        <v>91550000</v>
      </c>
      <c r="B738" s="33">
        <v>5</v>
      </c>
      <c r="C738" s="32" t="s">
        <v>503</v>
      </c>
      <c r="D738" s="46">
        <v>644</v>
      </c>
      <c r="E738" s="35">
        <v>40485</v>
      </c>
      <c r="F738" s="34" t="s">
        <v>37</v>
      </c>
      <c r="G738" s="37">
        <v>2000</v>
      </c>
      <c r="H738" s="34"/>
      <c r="I738" s="38"/>
      <c r="J738" s="36" t="s">
        <v>445</v>
      </c>
      <c r="K738" s="38">
        <v>10</v>
      </c>
      <c r="L738" s="40"/>
      <c r="M738" s="40"/>
      <c r="N738" s="40"/>
      <c r="O738" s="40"/>
      <c r="P738" s="40"/>
    </row>
    <row r="739" spans="1:16" s="32" customFormat="1" ht="10.5">
      <c r="A739" s="32">
        <v>91550000</v>
      </c>
      <c r="B739" s="33">
        <v>5</v>
      </c>
      <c r="C739" s="32" t="s">
        <v>504</v>
      </c>
      <c r="D739" s="46" t="s">
        <v>143</v>
      </c>
      <c r="E739" s="35">
        <v>40486</v>
      </c>
      <c r="F739" s="34" t="s">
        <v>37</v>
      </c>
      <c r="G739" s="37">
        <v>2000</v>
      </c>
      <c r="H739" s="34" t="s">
        <v>46</v>
      </c>
      <c r="I739" s="38">
        <v>4</v>
      </c>
      <c r="J739" s="36" t="s">
        <v>68</v>
      </c>
      <c r="K739" s="38">
        <v>7</v>
      </c>
      <c r="L739" s="40">
        <v>1590000</v>
      </c>
      <c r="M739" s="40">
        <v>1590000</v>
      </c>
      <c r="N739" s="40">
        <v>35145328</v>
      </c>
      <c r="O739" s="40">
        <v>637365</v>
      </c>
      <c r="P739" s="40">
        <v>35782693</v>
      </c>
    </row>
    <row r="740" spans="1:16" s="32" customFormat="1" ht="10.5">
      <c r="A740" s="32">
        <v>70016160</v>
      </c>
      <c r="B740" s="33">
        <v>9</v>
      </c>
      <c r="C740" s="32" t="s">
        <v>505</v>
      </c>
      <c r="D740" s="46">
        <v>645</v>
      </c>
      <c r="E740" s="35">
        <v>40498</v>
      </c>
      <c r="F740" s="34" t="s">
        <v>171</v>
      </c>
      <c r="G740" s="37">
        <v>45000000</v>
      </c>
      <c r="H740" s="34"/>
      <c r="I740" s="38"/>
      <c r="J740" s="36" t="s">
        <v>250</v>
      </c>
      <c r="K740" s="38">
        <v>10</v>
      </c>
      <c r="L740" s="40"/>
      <c r="M740" s="40"/>
      <c r="N740" s="40"/>
      <c r="O740" s="40"/>
      <c r="P740" s="40"/>
    </row>
    <row r="741" spans="1:16" s="32" customFormat="1" ht="10.5">
      <c r="A741" s="32">
        <v>70016160</v>
      </c>
      <c r="B741" s="33">
        <v>9</v>
      </c>
      <c r="C741" s="32" t="s">
        <v>506</v>
      </c>
      <c r="D741" s="46" t="s">
        <v>143</v>
      </c>
      <c r="E741" s="35">
        <v>40501</v>
      </c>
      <c r="F741" s="34" t="s">
        <v>171</v>
      </c>
      <c r="G741" s="37">
        <v>45000000</v>
      </c>
      <c r="H741" s="34" t="s">
        <v>46</v>
      </c>
      <c r="I741" s="38">
        <v>7</v>
      </c>
      <c r="J741" s="36" t="s">
        <v>250</v>
      </c>
      <c r="K741" s="38">
        <v>5</v>
      </c>
      <c r="L741" s="40">
        <v>45000000000</v>
      </c>
      <c r="M741" s="40">
        <v>45000000000</v>
      </c>
      <c r="N741" s="40">
        <v>45000000</v>
      </c>
      <c r="O741" s="40">
        <v>1448569</v>
      </c>
      <c r="P741" s="40">
        <v>46448569</v>
      </c>
    </row>
    <row r="742" spans="1:16" s="32" customFormat="1" ht="10.5">
      <c r="A742" s="32">
        <v>76022072</v>
      </c>
      <c r="B742" s="33">
        <v>8</v>
      </c>
      <c r="C742" s="32" t="s">
        <v>407</v>
      </c>
      <c r="D742" s="46">
        <v>646</v>
      </c>
      <c r="E742" s="35">
        <v>40499</v>
      </c>
      <c r="F742" s="34" t="s">
        <v>37</v>
      </c>
      <c r="G742" s="37">
        <v>10000</v>
      </c>
      <c r="H742" s="34"/>
      <c r="I742" s="38"/>
      <c r="J742" s="36" t="s">
        <v>390</v>
      </c>
      <c r="K742" s="38">
        <v>30</v>
      </c>
      <c r="L742" s="40"/>
      <c r="M742" s="40"/>
      <c r="N742" s="40"/>
      <c r="O742" s="40"/>
      <c r="P742" s="40"/>
    </row>
    <row r="743" spans="1:16" s="32" customFormat="1" ht="10.5">
      <c r="A743" s="32">
        <v>76022072</v>
      </c>
      <c r="B743" s="33">
        <v>8</v>
      </c>
      <c r="C743" s="32" t="s">
        <v>337</v>
      </c>
      <c r="D743" s="46" t="s">
        <v>143</v>
      </c>
      <c r="E743" s="35">
        <v>40504</v>
      </c>
      <c r="F743" s="34" t="s">
        <v>37</v>
      </c>
      <c r="G743" s="37">
        <v>4500</v>
      </c>
      <c r="H743" s="34" t="s">
        <v>56</v>
      </c>
      <c r="I743" s="38">
        <v>4</v>
      </c>
      <c r="J743" s="36" t="s">
        <v>68</v>
      </c>
      <c r="K743" s="38">
        <v>21</v>
      </c>
      <c r="L743" s="40">
        <v>4000000</v>
      </c>
      <c r="M743" s="40">
        <v>4000000</v>
      </c>
      <c r="N743" s="40">
        <v>88415920</v>
      </c>
      <c r="O743" s="40">
        <v>1163501</v>
      </c>
      <c r="P743" s="40">
        <v>89579421</v>
      </c>
    </row>
    <row r="744" spans="1:16" s="32" customFormat="1" ht="10.5">
      <c r="A744" s="32">
        <v>96874030</v>
      </c>
      <c r="B744" s="33" t="s">
        <v>75</v>
      </c>
      <c r="C744" s="32" t="s">
        <v>341</v>
      </c>
      <c r="D744" s="46">
        <v>647</v>
      </c>
      <c r="E744" s="35">
        <v>40528</v>
      </c>
      <c r="F744" s="34" t="s">
        <v>37</v>
      </c>
      <c r="G744" s="37">
        <v>5000</v>
      </c>
      <c r="H744" s="34"/>
      <c r="I744" s="38"/>
      <c r="J744" s="36" t="s">
        <v>390</v>
      </c>
      <c r="K744" s="38">
        <v>10</v>
      </c>
      <c r="L744" s="40"/>
      <c r="M744" s="40"/>
      <c r="N744" s="40"/>
      <c r="O744" s="40"/>
      <c r="P744" s="40"/>
    </row>
    <row r="745" spans="1:16" s="32" customFormat="1" ht="10.5">
      <c r="A745" s="32">
        <v>96874030</v>
      </c>
      <c r="B745" s="33" t="s">
        <v>75</v>
      </c>
      <c r="C745" s="32" t="s">
        <v>507</v>
      </c>
      <c r="D745" s="46" t="s">
        <v>143</v>
      </c>
      <c r="E745" s="35">
        <v>40534</v>
      </c>
      <c r="F745" s="34" t="s">
        <v>37</v>
      </c>
      <c r="G745" s="37">
        <v>5000</v>
      </c>
      <c r="H745" s="34" t="s">
        <v>92</v>
      </c>
      <c r="I745" s="38">
        <v>3.85</v>
      </c>
      <c r="J745" s="36" t="s">
        <v>68</v>
      </c>
      <c r="K745" s="38">
        <v>6</v>
      </c>
      <c r="L745" s="40">
        <v>1000000</v>
      </c>
      <c r="M745" s="40">
        <v>1000000</v>
      </c>
      <c r="N745" s="40">
        <v>22103980</v>
      </c>
      <c r="O745" s="40">
        <v>327817</v>
      </c>
      <c r="P745" s="40">
        <v>22431797</v>
      </c>
    </row>
    <row r="746" spans="1:16" s="32" customFormat="1" ht="10.5">
      <c r="A746" s="32">
        <v>96874030</v>
      </c>
      <c r="B746" s="33" t="s">
        <v>75</v>
      </c>
      <c r="C746" s="32" t="s">
        <v>507</v>
      </c>
      <c r="D746" s="46" t="s">
        <v>143</v>
      </c>
      <c r="E746" s="35">
        <v>40534</v>
      </c>
      <c r="F746" s="34" t="s">
        <v>37</v>
      </c>
      <c r="G746" s="37">
        <v>5000</v>
      </c>
      <c r="H746" s="34" t="s">
        <v>63</v>
      </c>
      <c r="I746" s="38">
        <v>4.25</v>
      </c>
      <c r="J746" s="36" t="s">
        <v>68</v>
      </c>
      <c r="K746" s="38">
        <v>10</v>
      </c>
      <c r="L746" s="40">
        <v>1000000</v>
      </c>
      <c r="M746" s="40">
        <v>1000000</v>
      </c>
      <c r="N746" s="40">
        <v>22103980</v>
      </c>
      <c r="O746" s="40">
        <v>361530</v>
      </c>
      <c r="P746" s="40">
        <v>22465510</v>
      </c>
    </row>
    <row r="747" spans="1:16" s="32" customFormat="1" ht="10.5">
      <c r="A747" s="32">
        <v>96874030</v>
      </c>
      <c r="B747" s="33" t="s">
        <v>75</v>
      </c>
      <c r="C747" s="32" t="s">
        <v>341</v>
      </c>
      <c r="D747" s="46">
        <v>648</v>
      </c>
      <c r="E747" s="35">
        <v>40528</v>
      </c>
      <c r="F747" s="34" t="s">
        <v>37</v>
      </c>
      <c r="G747" s="37">
        <v>5000</v>
      </c>
      <c r="H747" s="34"/>
      <c r="I747" s="38"/>
      <c r="J747" s="36" t="s">
        <v>390</v>
      </c>
      <c r="K747" s="38">
        <v>25</v>
      </c>
      <c r="L747" s="40"/>
      <c r="M747" s="40"/>
      <c r="N747" s="40"/>
      <c r="O747" s="40"/>
      <c r="P747" s="40"/>
    </row>
    <row r="748" spans="1:16" s="32" customFormat="1" ht="10.5">
      <c r="A748" s="32">
        <v>96874030</v>
      </c>
      <c r="B748" s="33" t="s">
        <v>75</v>
      </c>
      <c r="C748" s="32" t="s">
        <v>507</v>
      </c>
      <c r="D748" s="46" t="s">
        <v>143</v>
      </c>
      <c r="E748" s="35">
        <v>40534</v>
      </c>
      <c r="F748" s="34" t="s">
        <v>37</v>
      </c>
      <c r="G748" s="37">
        <v>5000</v>
      </c>
      <c r="H748" s="34" t="s">
        <v>56</v>
      </c>
      <c r="I748" s="38">
        <v>4.55</v>
      </c>
      <c r="J748" s="36" t="s">
        <v>68</v>
      </c>
      <c r="K748" s="38">
        <v>21</v>
      </c>
      <c r="L748" s="40">
        <v>3000000</v>
      </c>
      <c r="M748" s="40">
        <v>3000000</v>
      </c>
      <c r="N748" s="40">
        <v>66311940</v>
      </c>
      <c r="O748" s="40">
        <v>1160304</v>
      </c>
      <c r="P748" s="40">
        <v>67472244</v>
      </c>
    </row>
    <row r="749" spans="1:16" s="32" customFormat="1" ht="10.5">
      <c r="A749" s="32">
        <v>76012676</v>
      </c>
      <c r="B749" s="33">
        <v>4</v>
      </c>
      <c r="C749" s="32" t="s">
        <v>1003</v>
      </c>
      <c r="D749" s="46">
        <v>649</v>
      </c>
      <c r="E749" s="35">
        <v>40532</v>
      </c>
      <c r="F749" s="34" t="s">
        <v>37</v>
      </c>
      <c r="G749" s="37">
        <v>5500</v>
      </c>
      <c r="H749" s="34"/>
      <c r="I749" s="38"/>
      <c r="J749" s="36" t="s">
        <v>509</v>
      </c>
      <c r="K749" s="38">
        <v>10</v>
      </c>
      <c r="L749" s="40"/>
      <c r="M749" s="40"/>
      <c r="N749" s="40"/>
      <c r="O749" s="40"/>
      <c r="P749" s="40"/>
    </row>
    <row r="750" spans="1:16" s="32" customFormat="1" ht="10.5">
      <c r="A750" s="32">
        <v>76012676</v>
      </c>
      <c r="B750" s="33">
        <v>4</v>
      </c>
      <c r="C750" s="32" t="s">
        <v>1004</v>
      </c>
      <c r="D750" s="46" t="s">
        <v>143</v>
      </c>
      <c r="E750" s="35">
        <v>40556</v>
      </c>
      <c r="F750" s="34" t="s">
        <v>37</v>
      </c>
      <c r="G750" s="37">
        <v>3000</v>
      </c>
      <c r="H750" s="34" t="s">
        <v>46</v>
      </c>
      <c r="I750" s="38">
        <v>4.0999999999999996</v>
      </c>
      <c r="J750" s="36" t="s">
        <v>492</v>
      </c>
      <c r="K750" s="38">
        <v>4.8</v>
      </c>
      <c r="L750" s="40">
        <v>2000000</v>
      </c>
      <c r="M750" s="40">
        <v>2000000</v>
      </c>
      <c r="N750" s="40">
        <v>44207960</v>
      </c>
      <c r="O750" s="40">
        <v>876054</v>
      </c>
      <c r="P750" s="40">
        <v>45084014</v>
      </c>
    </row>
    <row r="751" spans="1:16" s="32" customFormat="1" ht="10.5">
      <c r="A751" s="32">
        <v>76012676</v>
      </c>
      <c r="B751" s="33">
        <v>4</v>
      </c>
      <c r="C751" s="32" t="s">
        <v>1005</v>
      </c>
      <c r="D751" s="46" t="s">
        <v>143</v>
      </c>
      <c r="E751" s="35">
        <v>40556</v>
      </c>
      <c r="F751" s="34" t="s">
        <v>171</v>
      </c>
      <c r="G751" s="37">
        <v>60000000</v>
      </c>
      <c r="H751" s="34" t="s">
        <v>90</v>
      </c>
      <c r="I751" s="38">
        <v>7.2</v>
      </c>
      <c r="J751" s="36" t="s">
        <v>492</v>
      </c>
      <c r="K751" s="38">
        <v>4.8</v>
      </c>
      <c r="L751" s="40"/>
      <c r="M751" s="40"/>
      <c r="N751" s="40"/>
      <c r="O751" s="40"/>
      <c r="P751" s="40"/>
    </row>
    <row r="752" spans="1:16" s="32" customFormat="1" ht="10.5">
      <c r="A752" s="32">
        <v>76012676</v>
      </c>
      <c r="B752" s="33">
        <v>4</v>
      </c>
      <c r="C752" s="32" t="s">
        <v>1005</v>
      </c>
      <c r="D752" s="46" t="s">
        <v>143</v>
      </c>
      <c r="E752" s="35">
        <v>40556</v>
      </c>
      <c r="F752" s="34" t="s">
        <v>37</v>
      </c>
      <c r="G752" s="37">
        <v>3000</v>
      </c>
      <c r="H752" s="34" t="s">
        <v>92</v>
      </c>
      <c r="I752" s="38">
        <v>4.3</v>
      </c>
      <c r="J752" s="36" t="s">
        <v>492</v>
      </c>
      <c r="K752" s="38">
        <v>9.8000000000000007</v>
      </c>
      <c r="L752" s="40"/>
      <c r="M752" s="40"/>
      <c r="N752" s="40"/>
      <c r="O752" s="40"/>
      <c r="P752" s="40"/>
    </row>
    <row r="753" spans="1:16" s="32" customFormat="1" ht="10.5">
      <c r="A753" s="32">
        <v>76012676</v>
      </c>
      <c r="B753" s="33">
        <v>4</v>
      </c>
      <c r="C753" s="32" t="s">
        <v>1005</v>
      </c>
      <c r="D753" s="46" t="s">
        <v>152</v>
      </c>
      <c r="E753" s="35">
        <v>40680</v>
      </c>
      <c r="F753" s="34" t="s">
        <v>37</v>
      </c>
      <c r="G753" s="37">
        <v>2500</v>
      </c>
      <c r="H753" s="34" t="s">
        <v>56</v>
      </c>
      <c r="I753" s="38">
        <v>3.7</v>
      </c>
      <c r="J753" s="36" t="s">
        <v>798</v>
      </c>
      <c r="K753" s="38">
        <v>4</v>
      </c>
      <c r="L753" s="40"/>
      <c r="M753" s="40"/>
      <c r="N753" s="40"/>
      <c r="O753" s="40"/>
      <c r="P753" s="40"/>
    </row>
    <row r="754" spans="1:16" s="32" customFormat="1" ht="10.5">
      <c r="A754" s="32">
        <v>76012676</v>
      </c>
      <c r="B754" s="33">
        <v>4</v>
      </c>
      <c r="C754" s="32" t="s">
        <v>1006</v>
      </c>
      <c r="D754" s="46">
        <v>650</v>
      </c>
      <c r="E754" s="35">
        <v>40532</v>
      </c>
      <c r="F754" s="34" t="s">
        <v>37</v>
      </c>
      <c r="G754" s="37">
        <v>5500</v>
      </c>
      <c r="H754" s="34"/>
      <c r="I754" s="38"/>
      <c r="J754" s="36" t="s">
        <v>509</v>
      </c>
      <c r="K754" s="38">
        <v>30</v>
      </c>
      <c r="L754" s="40"/>
      <c r="M754" s="40"/>
      <c r="N754" s="40"/>
      <c r="O754" s="40"/>
      <c r="P754" s="40"/>
    </row>
    <row r="755" spans="1:16" s="32" customFormat="1" ht="10.5">
      <c r="A755" s="32">
        <v>76012676</v>
      </c>
      <c r="B755" s="33">
        <v>4</v>
      </c>
      <c r="C755" s="32" t="s">
        <v>1007</v>
      </c>
      <c r="D755" s="46" t="s">
        <v>143</v>
      </c>
      <c r="E755" s="35">
        <v>40556</v>
      </c>
      <c r="F755" s="34" t="s">
        <v>37</v>
      </c>
      <c r="G755" s="37">
        <v>3000</v>
      </c>
      <c r="H755" s="34" t="s">
        <v>63</v>
      </c>
      <c r="I755" s="38">
        <v>4.7</v>
      </c>
      <c r="J755" s="36" t="s">
        <v>492</v>
      </c>
      <c r="K755" s="38">
        <v>27.8</v>
      </c>
      <c r="L755" s="40">
        <v>1000000</v>
      </c>
      <c r="M755" s="40">
        <v>1000000</v>
      </c>
      <c r="N755" s="40">
        <v>22103980</v>
      </c>
      <c r="O755" s="40">
        <v>502129</v>
      </c>
      <c r="P755" s="40">
        <v>22606109</v>
      </c>
    </row>
    <row r="756" spans="1:16" s="32" customFormat="1" ht="10.5">
      <c r="A756" s="32">
        <v>76012676</v>
      </c>
      <c r="B756" s="33">
        <v>4</v>
      </c>
      <c r="C756" s="32" t="s">
        <v>1005</v>
      </c>
      <c r="D756" s="46" t="s">
        <v>152</v>
      </c>
      <c r="E756" s="35">
        <v>40680</v>
      </c>
      <c r="F756" s="34" t="s">
        <v>37</v>
      </c>
      <c r="G756" s="37">
        <v>2500</v>
      </c>
      <c r="H756" s="34" t="s">
        <v>51</v>
      </c>
      <c r="I756" s="38">
        <v>4.4000000000000004</v>
      </c>
      <c r="J756" s="36" t="s">
        <v>798</v>
      </c>
      <c r="K756" s="38">
        <v>17</v>
      </c>
      <c r="L756" s="40"/>
      <c r="M756" s="40"/>
      <c r="N756" s="40"/>
      <c r="O756" s="40"/>
      <c r="P756" s="40"/>
    </row>
    <row r="757" spans="1:16" s="32" customFormat="1" ht="10.5">
      <c r="A757" s="32">
        <v>90146000</v>
      </c>
      <c r="B757" s="33">
        <v>0</v>
      </c>
      <c r="C757" s="32" t="s">
        <v>873</v>
      </c>
      <c r="D757" s="46">
        <v>651</v>
      </c>
      <c r="E757" s="35">
        <v>40561</v>
      </c>
      <c r="F757" s="34" t="s">
        <v>37</v>
      </c>
      <c r="G757" s="37">
        <v>1000</v>
      </c>
      <c r="H757" s="34"/>
      <c r="I757" s="38"/>
      <c r="J757" s="36" t="s">
        <v>513</v>
      </c>
      <c r="K757" s="38">
        <v>10</v>
      </c>
      <c r="L757" s="40"/>
      <c r="M757" s="40"/>
      <c r="N757" s="40"/>
      <c r="O757" s="40"/>
      <c r="P757" s="40"/>
    </row>
    <row r="758" spans="1:16" s="32" customFormat="1" ht="10.5">
      <c r="A758" s="32">
        <v>90146000</v>
      </c>
      <c r="B758" s="33">
        <v>0</v>
      </c>
      <c r="C758" s="32" t="s">
        <v>874</v>
      </c>
      <c r="D758" s="46" t="s">
        <v>143</v>
      </c>
      <c r="E758" s="35">
        <v>40703</v>
      </c>
      <c r="F758" s="34" t="s">
        <v>37</v>
      </c>
      <c r="G758" s="37">
        <v>500</v>
      </c>
      <c r="H758" s="34" t="s">
        <v>46</v>
      </c>
      <c r="I758" s="38">
        <v>3.7</v>
      </c>
      <c r="J758" s="36" t="s">
        <v>39</v>
      </c>
      <c r="K758" s="38">
        <v>4</v>
      </c>
      <c r="L758" s="40"/>
      <c r="M758" s="40"/>
      <c r="N758" s="40"/>
      <c r="O758" s="40"/>
      <c r="P758" s="40"/>
    </row>
    <row r="759" spans="1:16" s="32" customFormat="1" ht="10.5">
      <c r="A759" s="32">
        <v>76038659</v>
      </c>
      <c r="B759" s="33">
        <v>6</v>
      </c>
      <c r="C759" s="32" t="s">
        <v>514</v>
      </c>
      <c r="D759" s="46">
        <v>652</v>
      </c>
      <c r="E759" s="35">
        <v>40564</v>
      </c>
      <c r="F759" s="34" t="s">
        <v>37</v>
      </c>
      <c r="G759" s="37">
        <v>5500</v>
      </c>
      <c r="H759" s="34"/>
      <c r="I759" s="38"/>
      <c r="J759" s="36" t="s">
        <v>68</v>
      </c>
      <c r="K759" s="38">
        <v>24</v>
      </c>
      <c r="L759" s="40"/>
      <c r="M759" s="40"/>
      <c r="N759" s="40"/>
      <c r="O759" s="40"/>
      <c r="P759" s="40"/>
    </row>
    <row r="760" spans="1:16" s="32" customFormat="1" ht="10.5">
      <c r="A760" s="32">
        <v>76038659</v>
      </c>
      <c r="B760" s="33">
        <v>6</v>
      </c>
      <c r="C760" s="32" t="s">
        <v>515</v>
      </c>
      <c r="D760" s="46" t="s">
        <v>143</v>
      </c>
      <c r="E760" s="35">
        <v>40564</v>
      </c>
      <c r="F760" s="34" t="s">
        <v>37</v>
      </c>
      <c r="G760" s="37">
        <v>5500</v>
      </c>
      <c r="H760" s="34" t="s">
        <v>46</v>
      </c>
      <c r="I760" s="38">
        <v>4.7</v>
      </c>
      <c r="J760" s="36" t="s">
        <v>68</v>
      </c>
      <c r="K760" s="38">
        <v>21</v>
      </c>
      <c r="L760" s="40">
        <v>5500000</v>
      </c>
      <c r="M760" s="40">
        <v>5500000</v>
      </c>
      <c r="N760" s="40">
        <v>121571890</v>
      </c>
      <c r="O760" s="40">
        <v>2190328</v>
      </c>
      <c r="P760" s="40">
        <v>123762218</v>
      </c>
    </row>
    <row r="761" spans="1:16" s="32" customFormat="1" ht="10.5">
      <c r="A761" s="32">
        <v>96678790</v>
      </c>
      <c r="B761" s="33">
        <v>2</v>
      </c>
      <c r="C761" s="32" t="s">
        <v>293</v>
      </c>
      <c r="D761" s="46">
        <v>653</v>
      </c>
      <c r="E761" s="35">
        <v>40568</v>
      </c>
      <c r="F761" s="34" t="s">
        <v>37</v>
      </c>
      <c r="G761" s="37">
        <v>1000</v>
      </c>
      <c r="H761" s="34"/>
      <c r="I761" s="38"/>
      <c r="J761" s="36" t="s">
        <v>390</v>
      </c>
      <c r="K761" s="38">
        <v>10</v>
      </c>
      <c r="L761" s="40"/>
      <c r="M761" s="40"/>
      <c r="N761" s="40"/>
      <c r="O761" s="40"/>
      <c r="P761" s="40"/>
    </row>
    <row r="762" spans="1:16" s="32" customFormat="1" ht="10.5">
      <c r="A762" s="32">
        <v>96678790</v>
      </c>
      <c r="B762" s="67">
        <v>2</v>
      </c>
      <c r="C762" s="130" t="s">
        <v>677</v>
      </c>
      <c r="D762" s="46" t="s">
        <v>143</v>
      </c>
      <c r="E762" s="35">
        <v>40603</v>
      </c>
      <c r="F762" s="34" t="s">
        <v>171</v>
      </c>
      <c r="G762" s="37">
        <v>20000000</v>
      </c>
      <c r="H762" s="34" t="s">
        <v>292</v>
      </c>
      <c r="I762" s="38">
        <v>7.25</v>
      </c>
      <c r="J762" s="36" t="s">
        <v>39</v>
      </c>
      <c r="K762" s="38">
        <v>4.5</v>
      </c>
      <c r="L762" s="40"/>
      <c r="M762" s="40"/>
      <c r="N762" s="40"/>
      <c r="O762" s="40"/>
      <c r="P762" s="40"/>
    </row>
    <row r="763" spans="1:16" s="32" customFormat="1" ht="10.5">
      <c r="A763" s="32">
        <v>96678790</v>
      </c>
      <c r="B763" s="67">
        <v>2</v>
      </c>
      <c r="C763" s="130" t="s">
        <v>327</v>
      </c>
      <c r="D763" s="46" t="s">
        <v>143</v>
      </c>
      <c r="E763" s="35">
        <v>40603</v>
      </c>
      <c r="F763" s="34" t="s">
        <v>171</v>
      </c>
      <c r="G763" s="37">
        <v>20000000</v>
      </c>
      <c r="H763" s="34" t="s">
        <v>265</v>
      </c>
      <c r="I763" s="38">
        <v>6.75</v>
      </c>
      <c r="J763" s="36" t="s">
        <v>39</v>
      </c>
      <c r="K763" s="38">
        <v>2.5</v>
      </c>
      <c r="L763" s="40">
        <v>20000000000</v>
      </c>
      <c r="M763" s="40">
        <v>20000000000</v>
      </c>
      <c r="N763" s="40">
        <v>20000000</v>
      </c>
      <c r="O763" s="40">
        <v>218895</v>
      </c>
      <c r="P763" s="40">
        <v>20218895</v>
      </c>
    </row>
    <row r="764" spans="1:16" s="32" customFormat="1" ht="10.5">
      <c r="A764" s="32">
        <v>96678790</v>
      </c>
      <c r="B764" s="67">
        <v>2</v>
      </c>
      <c r="C764" s="130" t="s">
        <v>677</v>
      </c>
      <c r="D764" s="46" t="s">
        <v>143</v>
      </c>
      <c r="E764" s="35">
        <v>40603</v>
      </c>
      <c r="F764" s="34" t="s">
        <v>37</v>
      </c>
      <c r="G764" s="37">
        <v>1000</v>
      </c>
      <c r="H764" s="34" t="s">
        <v>678</v>
      </c>
      <c r="I764" s="38">
        <v>3.5</v>
      </c>
      <c r="J764" s="36" t="s">
        <v>39</v>
      </c>
      <c r="K764" s="38">
        <v>5</v>
      </c>
      <c r="L764" s="40"/>
      <c r="M764" s="40"/>
      <c r="N764" s="40"/>
      <c r="O764" s="40"/>
      <c r="P764" s="40"/>
    </row>
    <row r="765" spans="1:16" s="32" customFormat="1" ht="10.5">
      <c r="A765" s="32">
        <v>61808000</v>
      </c>
      <c r="B765" s="67">
        <v>5</v>
      </c>
      <c r="C765" s="130" t="s">
        <v>360</v>
      </c>
      <c r="D765" s="46">
        <v>654</v>
      </c>
      <c r="E765" s="35">
        <v>40617</v>
      </c>
      <c r="F765" s="34" t="s">
        <v>37</v>
      </c>
      <c r="G765" s="37">
        <v>4400</v>
      </c>
      <c r="H765" s="34"/>
      <c r="I765" s="38"/>
      <c r="J765" s="36" t="s">
        <v>81</v>
      </c>
      <c r="K765" s="38">
        <v>10</v>
      </c>
      <c r="L765" s="40"/>
      <c r="M765" s="40"/>
      <c r="N765" s="40"/>
      <c r="O765" s="40"/>
      <c r="P765" s="40"/>
    </row>
    <row r="766" spans="1:16" s="32" customFormat="1" ht="10.5">
      <c r="A766" s="32">
        <v>61808000</v>
      </c>
      <c r="B766" s="67">
        <v>5</v>
      </c>
      <c r="C766" s="130" t="s">
        <v>158</v>
      </c>
      <c r="D766" s="46" t="s">
        <v>143</v>
      </c>
      <c r="E766" s="35">
        <v>40633</v>
      </c>
      <c r="F766" s="34" t="s">
        <v>37</v>
      </c>
      <c r="G766" s="37">
        <v>4400</v>
      </c>
      <c r="H766" s="34" t="s">
        <v>176</v>
      </c>
      <c r="I766" s="38">
        <v>3.17</v>
      </c>
      <c r="J766" s="36" t="s">
        <v>39</v>
      </c>
      <c r="K766" s="38">
        <v>5</v>
      </c>
      <c r="L766" s="40">
        <v>1250000</v>
      </c>
      <c r="M766" s="40">
        <v>1250000</v>
      </c>
      <c r="N766" s="40">
        <v>27629975</v>
      </c>
      <c r="O766" s="40">
        <v>72418</v>
      </c>
      <c r="P766" s="40">
        <v>27702393</v>
      </c>
    </row>
    <row r="767" spans="1:16" s="32" customFormat="1" ht="10.5">
      <c r="A767" s="32">
        <v>61808000</v>
      </c>
      <c r="B767" s="67">
        <v>5</v>
      </c>
      <c r="C767" s="130" t="s">
        <v>486</v>
      </c>
      <c r="D767" s="46" t="s">
        <v>143</v>
      </c>
      <c r="E767" s="35">
        <v>40633</v>
      </c>
      <c r="F767" s="34" t="s">
        <v>37</v>
      </c>
      <c r="G767" s="37">
        <v>4400</v>
      </c>
      <c r="H767" s="34" t="s">
        <v>177</v>
      </c>
      <c r="I767" s="38">
        <v>3.44</v>
      </c>
      <c r="J767" s="36" t="s">
        <v>39</v>
      </c>
      <c r="K767" s="38">
        <v>8</v>
      </c>
      <c r="L767" s="40"/>
      <c r="M767" s="40"/>
      <c r="N767" s="40"/>
      <c r="O767" s="40"/>
      <c r="P767" s="40"/>
    </row>
    <row r="768" spans="1:16" s="32" customFormat="1" ht="10.5">
      <c r="A768" s="32">
        <v>61808000</v>
      </c>
      <c r="B768" s="67">
        <v>5</v>
      </c>
      <c r="C768" s="130" t="s">
        <v>360</v>
      </c>
      <c r="D768" s="46">
        <v>655</v>
      </c>
      <c r="E768" s="35">
        <v>40617</v>
      </c>
      <c r="F768" s="34" t="s">
        <v>37</v>
      </c>
      <c r="G768" s="37">
        <v>4400</v>
      </c>
      <c r="H768" s="34"/>
      <c r="I768" s="38"/>
      <c r="J768" s="36" t="s">
        <v>81</v>
      </c>
      <c r="K768" s="38">
        <v>30</v>
      </c>
      <c r="L768" s="40"/>
      <c r="M768" s="40"/>
      <c r="N768" s="40"/>
      <c r="O768" s="40"/>
      <c r="P768" s="40"/>
    </row>
    <row r="769" spans="1:16" s="32" customFormat="1" ht="10.5">
      <c r="A769" s="32">
        <v>61808000</v>
      </c>
      <c r="B769" s="67">
        <v>5</v>
      </c>
      <c r="C769" s="130" t="s">
        <v>158</v>
      </c>
      <c r="D769" s="46" t="s">
        <v>143</v>
      </c>
      <c r="E769" s="35">
        <v>40633</v>
      </c>
      <c r="F769" s="34" t="s">
        <v>37</v>
      </c>
      <c r="G769" s="37">
        <v>4400</v>
      </c>
      <c r="H769" s="34" t="s">
        <v>201</v>
      </c>
      <c r="I769" s="38">
        <v>3.86</v>
      </c>
      <c r="J769" s="36" t="s">
        <v>39</v>
      </c>
      <c r="K769" s="38">
        <v>22.5</v>
      </c>
      <c r="L769" s="40">
        <v>1500000</v>
      </c>
      <c r="M769" s="40">
        <v>1500000</v>
      </c>
      <c r="N769" s="40">
        <v>33155970</v>
      </c>
      <c r="O769" s="40">
        <v>105640</v>
      </c>
      <c r="P769" s="40">
        <v>33261610</v>
      </c>
    </row>
    <row r="770" spans="1:16" s="32" customFormat="1" ht="10.5">
      <c r="A770" s="32">
        <v>96667560</v>
      </c>
      <c r="B770" s="67">
        <v>8</v>
      </c>
      <c r="C770" s="130" t="s">
        <v>679</v>
      </c>
      <c r="D770" s="46">
        <v>656</v>
      </c>
      <c r="E770" s="35">
        <v>40625</v>
      </c>
      <c r="F770" s="34" t="s">
        <v>171</v>
      </c>
      <c r="G770" s="37">
        <v>50000000</v>
      </c>
      <c r="H770" s="34"/>
      <c r="I770" s="38"/>
      <c r="J770" s="36" t="s">
        <v>250</v>
      </c>
      <c r="K770" s="38">
        <v>10</v>
      </c>
      <c r="L770" s="40"/>
      <c r="M770" s="40"/>
      <c r="N770" s="40"/>
      <c r="O770" s="40"/>
      <c r="P770" s="40"/>
    </row>
    <row r="771" spans="1:16" s="32" customFormat="1" ht="10.5">
      <c r="A771" s="32">
        <v>96667560</v>
      </c>
      <c r="B771" s="67">
        <v>8</v>
      </c>
      <c r="C771" s="130" t="s">
        <v>733</v>
      </c>
      <c r="D771" s="46" t="s">
        <v>143</v>
      </c>
      <c r="E771" s="35">
        <v>40631</v>
      </c>
      <c r="F771" s="34" t="s">
        <v>37</v>
      </c>
      <c r="G771" s="37">
        <v>2300</v>
      </c>
      <c r="H771" s="34" t="s">
        <v>60</v>
      </c>
      <c r="I771" s="38">
        <v>3.8</v>
      </c>
      <c r="J771" s="36" t="s">
        <v>250</v>
      </c>
      <c r="K771" s="38">
        <v>10</v>
      </c>
      <c r="L771" s="40">
        <v>1600000</v>
      </c>
      <c r="M771" s="40">
        <v>1600000</v>
      </c>
      <c r="N771" s="40">
        <v>35366368</v>
      </c>
      <c r="O771" s="40">
        <v>59173</v>
      </c>
      <c r="P771" s="40">
        <v>35425541</v>
      </c>
    </row>
    <row r="772" spans="1:16" s="32" customFormat="1" ht="10.5">
      <c r="A772" s="32">
        <v>96667560</v>
      </c>
      <c r="B772" s="67">
        <v>8</v>
      </c>
      <c r="C772" s="130" t="s">
        <v>733</v>
      </c>
      <c r="D772" s="46" t="s">
        <v>143</v>
      </c>
      <c r="E772" s="35">
        <v>40631</v>
      </c>
      <c r="F772" s="34" t="s">
        <v>171</v>
      </c>
      <c r="G772" s="37">
        <v>25000000</v>
      </c>
      <c r="H772" s="34" t="s">
        <v>53</v>
      </c>
      <c r="I772" s="38">
        <v>7</v>
      </c>
      <c r="J772" s="36" t="s">
        <v>250</v>
      </c>
      <c r="K772" s="38">
        <v>5</v>
      </c>
      <c r="L772" s="40">
        <v>15000000000</v>
      </c>
      <c r="M772" s="40">
        <v>15000000000</v>
      </c>
      <c r="N772" s="40">
        <v>15000000</v>
      </c>
      <c r="O772" s="40">
        <v>51612</v>
      </c>
      <c r="P772" s="40">
        <v>15051612</v>
      </c>
    </row>
    <row r="773" spans="1:16" s="32" customFormat="1" ht="10.5">
      <c r="A773" s="32">
        <v>96667560</v>
      </c>
      <c r="B773" s="67">
        <v>8</v>
      </c>
      <c r="C773" s="130" t="s">
        <v>680</v>
      </c>
      <c r="D773" s="46" t="s">
        <v>143</v>
      </c>
      <c r="E773" s="35">
        <v>40631</v>
      </c>
      <c r="F773" s="34" t="s">
        <v>37</v>
      </c>
      <c r="G773" s="37">
        <v>2300</v>
      </c>
      <c r="H773" s="34" t="s">
        <v>59</v>
      </c>
      <c r="I773" s="38">
        <v>3.5</v>
      </c>
      <c r="J773" s="36" t="s">
        <v>250</v>
      </c>
      <c r="K773" s="38">
        <v>7</v>
      </c>
      <c r="L773" s="40"/>
      <c r="M773" s="40"/>
      <c r="N773" s="40"/>
      <c r="O773" s="40"/>
      <c r="P773" s="40"/>
    </row>
    <row r="774" spans="1:16" s="32" customFormat="1" ht="10.5">
      <c r="A774" s="32">
        <v>95134000</v>
      </c>
      <c r="B774" s="67">
        <v>6</v>
      </c>
      <c r="C774" s="130" t="s">
        <v>734</v>
      </c>
      <c r="D774" s="46">
        <v>659</v>
      </c>
      <c r="E774" s="35">
        <v>40645</v>
      </c>
      <c r="F774" s="34" t="s">
        <v>37</v>
      </c>
      <c r="G774" s="37">
        <v>2000</v>
      </c>
      <c r="H774" s="34"/>
      <c r="I774" s="38"/>
      <c r="J774" s="36" t="s">
        <v>513</v>
      </c>
      <c r="K774" s="38">
        <v>30</v>
      </c>
      <c r="L774" s="40"/>
      <c r="M774" s="40"/>
      <c r="N774" s="40"/>
      <c r="O774" s="40"/>
      <c r="P774" s="40"/>
    </row>
    <row r="775" spans="1:16" s="32" customFormat="1" ht="10.5">
      <c r="A775" s="32">
        <v>95134000</v>
      </c>
      <c r="B775" s="67">
        <v>6</v>
      </c>
      <c r="C775" s="130" t="s">
        <v>735</v>
      </c>
      <c r="D775" s="46" t="s">
        <v>143</v>
      </c>
      <c r="E775" s="35">
        <v>40647</v>
      </c>
      <c r="F775" s="34" t="s">
        <v>37</v>
      </c>
      <c r="G775" s="37">
        <v>1200</v>
      </c>
      <c r="H775" s="34" t="s">
        <v>46</v>
      </c>
      <c r="I775" s="38">
        <v>4.2</v>
      </c>
      <c r="J775" s="36" t="s">
        <v>513</v>
      </c>
      <c r="K775" s="38">
        <v>14</v>
      </c>
      <c r="L775" s="40">
        <v>1200000</v>
      </c>
      <c r="M775" s="40">
        <v>1200000</v>
      </c>
      <c r="N775" s="40">
        <v>26524776</v>
      </c>
      <c r="O775" s="40">
        <v>227707</v>
      </c>
      <c r="P775" s="40">
        <v>26752483</v>
      </c>
    </row>
    <row r="776" spans="1:16" s="32" customFormat="1" ht="10.5">
      <c r="A776" s="32">
        <v>92236000</v>
      </c>
      <c r="B776" s="33">
        <v>6</v>
      </c>
      <c r="C776" s="45" t="s">
        <v>801</v>
      </c>
      <c r="D776" s="46">
        <v>660</v>
      </c>
      <c r="E776" s="35">
        <v>40668</v>
      </c>
      <c r="F776" s="34" t="s">
        <v>37</v>
      </c>
      <c r="G776" s="37">
        <v>3000</v>
      </c>
      <c r="H776" s="34"/>
      <c r="I776" s="38"/>
      <c r="J776" s="36" t="s">
        <v>492</v>
      </c>
      <c r="K776" s="38">
        <v>10</v>
      </c>
      <c r="L776" s="40"/>
      <c r="M776" s="40"/>
      <c r="N776" s="40"/>
      <c r="O776" s="40"/>
      <c r="P776" s="40"/>
    </row>
    <row r="777" spans="1:16" s="32" customFormat="1" ht="10.5">
      <c r="A777" s="32">
        <v>92236000</v>
      </c>
      <c r="B777" s="33">
        <v>6</v>
      </c>
      <c r="C777" s="45" t="s">
        <v>800</v>
      </c>
      <c r="D777" s="46" t="s">
        <v>143</v>
      </c>
      <c r="E777" s="35">
        <v>40672</v>
      </c>
      <c r="F777" s="34" t="s">
        <v>37</v>
      </c>
      <c r="G777" s="37">
        <v>2000</v>
      </c>
      <c r="H777" s="34" t="s">
        <v>53</v>
      </c>
      <c r="I777" s="38">
        <v>3.4</v>
      </c>
      <c r="J777" s="36" t="s">
        <v>68</v>
      </c>
      <c r="K777" s="38">
        <v>5</v>
      </c>
      <c r="L777" s="40">
        <v>1000000</v>
      </c>
      <c r="M777" s="40">
        <v>1000000</v>
      </c>
      <c r="N777" s="40">
        <v>22103980</v>
      </c>
      <c r="O777" s="40">
        <v>61422</v>
      </c>
      <c r="P777" s="40">
        <v>22165402</v>
      </c>
    </row>
    <row r="778" spans="1:16" s="32" customFormat="1" ht="10.5">
      <c r="A778" s="32">
        <v>92236000</v>
      </c>
      <c r="B778" s="33">
        <v>6</v>
      </c>
      <c r="C778" s="45" t="s">
        <v>395</v>
      </c>
      <c r="D778" s="46" t="s">
        <v>143</v>
      </c>
      <c r="E778" s="35">
        <v>40672</v>
      </c>
      <c r="F778" s="34" t="s">
        <v>37</v>
      </c>
      <c r="G778" s="37">
        <v>2000</v>
      </c>
      <c r="H778" s="34" t="s">
        <v>59</v>
      </c>
      <c r="I778" s="38">
        <v>3.8</v>
      </c>
      <c r="J778" s="36" t="s">
        <v>68</v>
      </c>
      <c r="K778" s="38">
        <v>10</v>
      </c>
      <c r="L778" s="40"/>
      <c r="M778" s="40"/>
      <c r="N778" s="40"/>
      <c r="O778" s="40"/>
      <c r="P778" s="40"/>
    </row>
    <row r="779" spans="1:16" s="32" customFormat="1" ht="10.5">
      <c r="A779" s="32">
        <v>92236000</v>
      </c>
      <c r="B779" s="33">
        <v>6</v>
      </c>
      <c r="C779" s="45" t="s">
        <v>801</v>
      </c>
      <c r="D779" s="46">
        <v>661</v>
      </c>
      <c r="E779" s="35">
        <v>40668</v>
      </c>
      <c r="F779" s="34" t="s">
        <v>37</v>
      </c>
      <c r="G779" s="37">
        <v>3000</v>
      </c>
      <c r="H779" s="34"/>
      <c r="I779" s="38"/>
      <c r="J779" s="36" t="s">
        <v>492</v>
      </c>
      <c r="K779" s="38">
        <v>30</v>
      </c>
      <c r="L779" s="40"/>
      <c r="M779" s="40"/>
      <c r="N779" s="40"/>
      <c r="O779" s="40"/>
      <c r="P779" s="40"/>
    </row>
    <row r="780" spans="1:16" s="32" customFormat="1" ht="10.5">
      <c r="A780" s="32">
        <v>92236000</v>
      </c>
      <c r="B780" s="33">
        <v>6</v>
      </c>
      <c r="C780" s="45" t="s">
        <v>394</v>
      </c>
      <c r="D780" s="46" t="s">
        <v>143</v>
      </c>
      <c r="E780" s="35">
        <v>40672</v>
      </c>
      <c r="F780" s="34" t="s">
        <v>37</v>
      </c>
      <c r="G780" s="37">
        <v>2000</v>
      </c>
      <c r="H780" s="34" t="s">
        <v>60</v>
      </c>
      <c r="I780" s="38">
        <v>4.2</v>
      </c>
      <c r="J780" s="36" t="s">
        <v>68</v>
      </c>
      <c r="K780" s="38">
        <v>20</v>
      </c>
      <c r="L780" s="40">
        <v>1000000</v>
      </c>
      <c r="M780" s="40">
        <v>1000000</v>
      </c>
      <c r="N780" s="40">
        <v>22103980</v>
      </c>
      <c r="O780" s="40">
        <v>75727</v>
      </c>
      <c r="P780" s="40">
        <v>22179707</v>
      </c>
    </row>
    <row r="781" spans="1:16" s="32" customFormat="1" ht="10.5">
      <c r="A781" s="32">
        <v>76073164</v>
      </c>
      <c r="B781" s="33">
        <v>1</v>
      </c>
      <c r="C781" s="32" t="s">
        <v>875</v>
      </c>
      <c r="D781" s="46">
        <v>662</v>
      </c>
      <c r="E781" s="35">
        <v>40682</v>
      </c>
      <c r="F781" s="34" t="s">
        <v>37</v>
      </c>
      <c r="G781" s="37">
        <v>3000</v>
      </c>
      <c r="H781" s="34"/>
      <c r="I781" s="38"/>
      <c r="J781" s="36" t="s">
        <v>513</v>
      </c>
      <c r="K781" s="38">
        <v>10</v>
      </c>
      <c r="L781" s="40"/>
      <c r="M781" s="40"/>
      <c r="N781" s="40"/>
      <c r="O781" s="40"/>
      <c r="P781" s="40"/>
    </row>
    <row r="782" spans="1:16" s="32" customFormat="1" ht="10.5">
      <c r="A782" s="32">
        <v>76073164</v>
      </c>
      <c r="B782" s="33">
        <v>1</v>
      </c>
      <c r="C782" s="32" t="s">
        <v>875</v>
      </c>
      <c r="D782" s="46">
        <v>663</v>
      </c>
      <c r="E782" s="35">
        <v>40682</v>
      </c>
      <c r="F782" s="34" t="s">
        <v>37</v>
      </c>
      <c r="G782" s="37">
        <v>3000</v>
      </c>
      <c r="H782" s="34"/>
      <c r="I782" s="38"/>
      <c r="J782" s="36" t="s">
        <v>513</v>
      </c>
      <c r="K782" s="38">
        <v>30</v>
      </c>
      <c r="L782" s="40"/>
      <c r="M782" s="40"/>
      <c r="N782" s="40"/>
      <c r="O782" s="40"/>
      <c r="P782" s="40"/>
    </row>
    <row r="783" spans="1:16" s="32" customFormat="1" ht="10.5">
      <c r="A783" s="32">
        <v>76073162</v>
      </c>
      <c r="B783" s="33">
        <v>5</v>
      </c>
      <c r="C783" s="32" t="s">
        <v>866</v>
      </c>
      <c r="D783" s="46">
        <v>664</v>
      </c>
      <c r="E783" s="35">
        <v>40682</v>
      </c>
      <c r="F783" s="34" t="s">
        <v>37</v>
      </c>
      <c r="G783" s="37">
        <v>10000</v>
      </c>
      <c r="H783" s="34"/>
      <c r="I783" s="38"/>
      <c r="J783" s="36" t="s">
        <v>513</v>
      </c>
      <c r="K783" s="38">
        <v>10</v>
      </c>
      <c r="L783" s="40"/>
      <c r="M783" s="40"/>
      <c r="N783" s="40"/>
      <c r="O783" s="40"/>
      <c r="P783" s="40"/>
    </row>
    <row r="784" spans="1:16" s="32" customFormat="1" ht="10.5">
      <c r="A784" s="32">
        <v>76073162</v>
      </c>
      <c r="B784" s="33">
        <v>5</v>
      </c>
      <c r="C784" s="32" t="s">
        <v>755</v>
      </c>
      <c r="D784" s="46" t="s">
        <v>143</v>
      </c>
      <c r="E784" s="35">
        <v>40814</v>
      </c>
      <c r="F784" s="34" t="s">
        <v>37</v>
      </c>
      <c r="G784" s="37">
        <v>2000</v>
      </c>
      <c r="H784" s="34" t="s">
        <v>60</v>
      </c>
      <c r="I784" s="38">
        <v>3</v>
      </c>
      <c r="J784" s="36" t="s">
        <v>68</v>
      </c>
      <c r="K784" s="38">
        <v>8</v>
      </c>
      <c r="L784" s="40">
        <v>1000000</v>
      </c>
      <c r="M784" s="40">
        <v>1000000</v>
      </c>
      <c r="N784" s="40">
        <v>22103980</v>
      </c>
      <c r="O784" s="40">
        <v>74537</v>
      </c>
      <c r="P784" s="40">
        <v>22178517</v>
      </c>
    </row>
    <row r="785" spans="1:16" s="32" customFormat="1" ht="10.5">
      <c r="A785" s="32">
        <v>76073162</v>
      </c>
      <c r="B785" s="33">
        <v>5</v>
      </c>
      <c r="C785" s="32" t="s">
        <v>866</v>
      </c>
      <c r="D785" s="46">
        <v>665</v>
      </c>
      <c r="E785" s="35">
        <v>40682</v>
      </c>
      <c r="F785" s="34" t="s">
        <v>37</v>
      </c>
      <c r="G785" s="37">
        <v>10000</v>
      </c>
      <c r="H785" s="34"/>
      <c r="I785" s="38"/>
      <c r="J785" s="36" t="s">
        <v>513</v>
      </c>
      <c r="K785" s="38">
        <v>30</v>
      </c>
      <c r="L785" s="40"/>
      <c r="M785" s="40"/>
      <c r="N785" s="40"/>
      <c r="O785" s="40"/>
      <c r="P785" s="40"/>
    </row>
    <row r="786" spans="1:16" s="32" customFormat="1" ht="10.5">
      <c r="A786" s="32">
        <v>76073162</v>
      </c>
      <c r="B786" s="33">
        <v>5</v>
      </c>
      <c r="C786" s="32" t="s">
        <v>990</v>
      </c>
      <c r="D786" s="46" t="s">
        <v>143</v>
      </c>
      <c r="E786" s="35">
        <v>40777</v>
      </c>
      <c r="F786" s="34" t="s">
        <v>37</v>
      </c>
      <c r="G786" s="37">
        <v>2000</v>
      </c>
      <c r="H786" s="34" t="s">
        <v>59</v>
      </c>
      <c r="I786" s="38">
        <v>3.35</v>
      </c>
      <c r="J786" s="36" t="s">
        <v>68</v>
      </c>
      <c r="K786" s="38">
        <v>21</v>
      </c>
      <c r="L786" s="40"/>
      <c r="M786" s="40"/>
      <c r="N786" s="40"/>
      <c r="O786" s="40"/>
      <c r="P786" s="40"/>
    </row>
    <row r="787" spans="1:16" s="32" customFormat="1" ht="10.5">
      <c r="A787" s="32">
        <v>76073162</v>
      </c>
      <c r="B787" s="33">
        <v>5</v>
      </c>
      <c r="C787" s="32" t="s">
        <v>232</v>
      </c>
      <c r="D787" s="46" t="s">
        <v>152</v>
      </c>
      <c r="E787" s="35">
        <v>40814</v>
      </c>
      <c r="F787" s="34" t="s">
        <v>37</v>
      </c>
      <c r="G787" s="37">
        <v>2000</v>
      </c>
      <c r="H787" s="34" t="s">
        <v>64</v>
      </c>
      <c r="I787" s="38">
        <v>3.6</v>
      </c>
      <c r="J787" s="36" t="s">
        <v>68</v>
      </c>
      <c r="K787" s="38">
        <v>21</v>
      </c>
      <c r="L787" s="40">
        <v>1000000</v>
      </c>
      <c r="M787" s="40">
        <v>1000000</v>
      </c>
      <c r="N787" s="40">
        <v>22103980</v>
      </c>
      <c r="O787" s="40">
        <v>89213</v>
      </c>
      <c r="P787" s="40">
        <v>22193193</v>
      </c>
    </row>
    <row r="788" spans="1:16" s="32" customFormat="1" ht="10.5">
      <c r="A788" s="32">
        <v>90299000</v>
      </c>
      <c r="B788" s="33">
        <v>3</v>
      </c>
      <c r="C788" s="32" t="s">
        <v>489</v>
      </c>
      <c r="D788" s="46">
        <v>666</v>
      </c>
      <c r="E788" s="35">
        <v>40689</v>
      </c>
      <c r="F788" s="34" t="s">
        <v>37</v>
      </c>
      <c r="G788" s="37">
        <v>2000</v>
      </c>
      <c r="H788" s="34"/>
      <c r="I788" s="38"/>
      <c r="J788" s="36" t="s">
        <v>513</v>
      </c>
      <c r="K788" s="38">
        <v>30</v>
      </c>
      <c r="L788" s="40"/>
      <c r="M788" s="40"/>
      <c r="N788" s="40"/>
      <c r="O788" s="40"/>
      <c r="P788" s="40"/>
    </row>
    <row r="789" spans="1:16" s="32" customFormat="1" ht="10.5">
      <c r="A789" s="32">
        <v>90299000</v>
      </c>
      <c r="B789" s="33">
        <v>3</v>
      </c>
      <c r="C789" s="32" t="s">
        <v>490</v>
      </c>
      <c r="D789" s="46" t="s">
        <v>143</v>
      </c>
      <c r="E789" s="35">
        <v>40690</v>
      </c>
      <c r="F789" s="34" t="s">
        <v>37</v>
      </c>
      <c r="G789" s="37">
        <v>2000</v>
      </c>
      <c r="H789" s="34" t="s">
        <v>125</v>
      </c>
      <c r="I789" s="38">
        <v>4</v>
      </c>
      <c r="J789" s="36" t="s">
        <v>68</v>
      </c>
      <c r="K789" s="38">
        <v>21</v>
      </c>
      <c r="L789" s="40">
        <v>440000</v>
      </c>
      <c r="M789" s="40">
        <v>440000</v>
      </c>
      <c r="N789" s="40">
        <v>9725751</v>
      </c>
      <c r="O789" s="40">
        <v>176557</v>
      </c>
      <c r="P789" s="40">
        <v>9902308</v>
      </c>
    </row>
    <row r="790" spans="1:16" s="32" customFormat="1" ht="10.5">
      <c r="A790" s="32">
        <v>76012676</v>
      </c>
      <c r="B790" s="33">
        <v>4</v>
      </c>
      <c r="C790" s="32" t="s">
        <v>877</v>
      </c>
      <c r="D790" s="46">
        <v>667</v>
      </c>
      <c r="E790" s="35">
        <v>40689</v>
      </c>
      <c r="F790" s="34" t="s">
        <v>37</v>
      </c>
      <c r="G790" s="37">
        <v>7000</v>
      </c>
      <c r="H790" s="34"/>
      <c r="I790" s="38"/>
      <c r="J790" s="36" t="s">
        <v>513</v>
      </c>
      <c r="K790" s="38">
        <v>10</v>
      </c>
      <c r="L790" s="40"/>
      <c r="M790" s="40"/>
      <c r="N790" s="40"/>
      <c r="O790" s="40"/>
      <c r="P790" s="40"/>
    </row>
    <row r="791" spans="1:16" s="32" customFormat="1" ht="10.5">
      <c r="A791" s="32">
        <v>76012676</v>
      </c>
      <c r="B791" s="33">
        <v>4</v>
      </c>
      <c r="C791" s="32" t="s">
        <v>878</v>
      </c>
      <c r="D791" s="46" t="s">
        <v>143</v>
      </c>
      <c r="E791" s="35">
        <v>40695</v>
      </c>
      <c r="F791" s="34" t="s">
        <v>37</v>
      </c>
      <c r="G791" s="37">
        <v>2000</v>
      </c>
      <c r="H791" s="34" t="s">
        <v>46</v>
      </c>
      <c r="I791" s="38">
        <v>3.4</v>
      </c>
      <c r="J791" s="36" t="s">
        <v>68</v>
      </c>
      <c r="K791" s="38">
        <v>5</v>
      </c>
      <c r="L791" s="40">
        <v>2000000</v>
      </c>
      <c r="M791" s="40">
        <v>2000000</v>
      </c>
      <c r="N791" s="40">
        <v>44207960</v>
      </c>
      <c r="O791" s="40">
        <v>619012</v>
      </c>
      <c r="P791" s="40">
        <v>44826972</v>
      </c>
    </row>
    <row r="792" spans="1:16" s="32" customFormat="1" ht="10.5">
      <c r="A792" s="32">
        <v>76012676</v>
      </c>
      <c r="B792" s="33">
        <v>4</v>
      </c>
      <c r="C792" s="32" t="s">
        <v>877</v>
      </c>
      <c r="D792" s="46">
        <v>668</v>
      </c>
      <c r="E792" s="35">
        <v>40689</v>
      </c>
      <c r="F792" s="34" t="s">
        <v>37</v>
      </c>
      <c r="G792" s="37">
        <v>7000</v>
      </c>
      <c r="H792" s="34"/>
      <c r="I792" s="38"/>
      <c r="J792" s="36" t="s">
        <v>513</v>
      </c>
      <c r="K792" s="38">
        <v>30</v>
      </c>
      <c r="L792" s="40"/>
      <c r="M792" s="40"/>
      <c r="N792" s="40"/>
      <c r="O792" s="40"/>
      <c r="P792" s="40"/>
    </row>
    <row r="793" spans="1:16" s="32" customFormat="1" ht="10.5">
      <c r="A793" s="32">
        <v>76012676</v>
      </c>
      <c r="B793" s="33">
        <v>4</v>
      </c>
      <c r="C793" s="32" t="s">
        <v>878</v>
      </c>
      <c r="D793" s="46" t="s">
        <v>143</v>
      </c>
      <c r="E793" s="35">
        <v>40695</v>
      </c>
      <c r="F793" s="34" t="s">
        <v>37</v>
      </c>
      <c r="G793" s="37">
        <v>3000</v>
      </c>
      <c r="H793" s="34" t="s">
        <v>90</v>
      </c>
      <c r="I793" s="38">
        <v>3.8</v>
      </c>
      <c r="J793" s="36" t="s">
        <v>68</v>
      </c>
      <c r="K793" s="38">
        <v>21</v>
      </c>
      <c r="L793" s="40">
        <v>3000000</v>
      </c>
      <c r="M793" s="40">
        <v>3000000</v>
      </c>
      <c r="N793" s="40">
        <v>66311940</v>
      </c>
      <c r="O793" s="40">
        <v>1036748</v>
      </c>
      <c r="P793" s="40">
        <v>67348688</v>
      </c>
    </row>
    <row r="794" spans="1:16" s="32" customFormat="1" ht="10.5">
      <c r="A794" s="32">
        <v>76017019</v>
      </c>
      <c r="B794" s="33">
        <v>4</v>
      </c>
      <c r="C794" s="32" t="s">
        <v>438</v>
      </c>
      <c r="D794" s="46">
        <v>669</v>
      </c>
      <c r="E794" s="35">
        <v>40693</v>
      </c>
      <c r="F794" s="34" t="s">
        <v>37</v>
      </c>
      <c r="G794" s="37">
        <v>3000</v>
      </c>
      <c r="H794" s="34"/>
      <c r="I794" s="38"/>
      <c r="J794" s="36" t="s">
        <v>492</v>
      </c>
      <c r="K794" s="38">
        <v>10</v>
      </c>
      <c r="L794" s="40"/>
      <c r="M794" s="40"/>
      <c r="N794" s="40"/>
      <c r="O794" s="40"/>
      <c r="P794" s="40"/>
    </row>
    <row r="795" spans="1:16" s="32" customFormat="1" ht="10.5">
      <c r="A795" s="32">
        <v>76017019</v>
      </c>
      <c r="B795" s="33">
        <v>4</v>
      </c>
      <c r="C795" s="32" t="s">
        <v>439</v>
      </c>
      <c r="D795" s="46" t="s">
        <v>143</v>
      </c>
      <c r="E795" s="35">
        <v>40694</v>
      </c>
      <c r="F795" s="34" t="s">
        <v>37</v>
      </c>
      <c r="G795" s="37">
        <v>3000</v>
      </c>
      <c r="H795" s="34" t="s">
        <v>53</v>
      </c>
      <c r="I795" s="38">
        <v>3</v>
      </c>
      <c r="J795" s="36" t="s">
        <v>68</v>
      </c>
      <c r="K795" s="38">
        <v>5</v>
      </c>
      <c r="L795" s="40">
        <v>1000000</v>
      </c>
      <c r="M795" s="40">
        <v>1000000</v>
      </c>
      <c r="N795" s="40">
        <v>22103980</v>
      </c>
      <c r="O795" s="40">
        <v>302277</v>
      </c>
      <c r="P795" s="40">
        <v>22406257</v>
      </c>
    </row>
    <row r="796" spans="1:16" s="32" customFormat="1" ht="10.5">
      <c r="A796" s="32">
        <v>76017019</v>
      </c>
      <c r="B796" s="33">
        <v>4</v>
      </c>
      <c r="C796" s="32" t="s">
        <v>806</v>
      </c>
      <c r="D796" s="46">
        <v>670</v>
      </c>
      <c r="E796" s="35">
        <v>40693</v>
      </c>
      <c r="F796" s="34" t="s">
        <v>37</v>
      </c>
      <c r="G796" s="37">
        <v>6000</v>
      </c>
      <c r="H796" s="34"/>
      <c r="I796" s="38"/>
      <c r="J796" s="36" t="s">
        <v>492</v>
      </c>
      <c r="K796" s="38">
        <v>30</v>
      </c>
      <c r="L796" s="40"/>
      <c r="M796" s="40"/>
      <c r="N796" s="40"/>
      <c r="O796" s="40"/>
      <c r="P796" s="40"/>
    </row>
    <row r="797" spans="1:16" s="32" customFormat="1" ht="10.5">
      <c r="A797" s="32">
        <v>76017019</v>
      </c>
      <c r="B797" s="33">
        <v>4</v>
      </c>
      <c r="C797" s="32" t="s">
        <v>439</v>
      </c>
      <c r="D797" s="46" t="s">
        <v>143</v>
      </c>
      <c r="E797" s="35">
        <v>40694</v>
      </c>
      <c r="F797" s="34" t="s">
        <v>37</v>
      </c>
      <c r="G797" s="37">
        <v>4000</v>
      </c>
      <c r="H797" s="34" t="s">
        <v>59</v>
      </c>
      <c r="I797" s="38">
        <v>3.5</v>
      </c>
      <c r="J797" s="36" t="s">
        <v>68</v>
      </c>
      <c r="K797" s="38">
        <v>22</v>
      </c>
      <c r="L797" s="40">
        <v>2500000</v>
      </c>
      <c r="M797" s="40">
        <v>2500000</v>
      </c>
      <c r="N797" s="40">
        <v>55259950</v>
      </c>
      <c r="O797" s="40">
        <v>880550</v>
      </c>
      <c r="P797" s="40">
        <v>56140500</v>
      </c>
    </row>
    <row r="798" spans="1:16" s="32" customFormat="1" ht="10.5">
      <c r="A798" s="32">
        <v>94139000</v>
      </c>
      <c r="B798" s="33">
        <v>5</v>
      </c>
      <c r="C798" s="32" t="s">
        <v>973</v>
      </c>
      <c r="D798" s="46">
        <v>671</v>
      </c>
      <c r="E798" s="35">
        <v>40736</v>
      </c>
      <c r="F798" s="34" t="s">
        <v>37</v>
      </c>
      <c r="G798" s="37">
        <v>2500</v>
      </c>
      <c r="H798" s="34"/>
      <c r="I798" s="38"/>
      <c r="J798" s="36" t="s">
        <v>492</v>
      </c>
      <c r="K798" s="38">
        <v>10</v>
      </c>
      <c r="L798" s="40"/>
      <c r="M798" s="40"/>
      <c r="N798" s="40"/>
      <c r="O798" s="40"/>
      <c r="P798" s="40"/>
    </row>
    <row r="799" spans="1:16" s="32" customFormat="1" ht="10.5">
      <c r="A799" s="32">
        <v>94139000</v>
      </c>
      <c r="B799" s="33">
        <v>5</v>
      </c>
      <c r="C799" s="32" t="s">
        <v>974</v>
      </c>
      <c r="D799" s="46" t="s">
        <v>143</v>
      </c>
      <c r="E799" s="35">
        <v>40743</v>
      </c>
      <c r="F799" s="34" t="s">
        <v>171</v>
      </c>
      <c r="G799" s="37">
        <v>54400000</v>
      </c>
      <c r="H799" s="34" t="s">
        <v>46</v>
      </c>
      <c r="I799" s="38">
        <v>6.8</v>
      </c>
      <c r="J799" s="36" t="s">
        <v>68</v>
      </c>
      <c r="K799" s="38">
        <v>5</v>
      </c>
      <c r="L799" s="40">
        <v>21800000000</v>
      </c>
      <c r="M799" s="40">
        <v>21800000000</v>
      </c>
      <c r="N799" s="40">
        <v>21800000</v>
      </c>
      <c r="O799" s="40">
        <v>584697</v>
      </c>
      <c r="P799" s="40">
        <v>22384697</v>
      </c>
    </row>
    <row r="800" spans="1:16" s="32" customFormat="1" ht="10.5">
      <c r="A800" s="32">
        <v>94139000</v>
      </c>
      <c r="B800" s="33">
        <v>5</v>
      </c>
      <c r="C800" s="32" t="s">
        <v>975</v>
      </c>
      <c r="D800" s="46" t="s">
        <v>143</v>
      </c>
      <c r="E800" s="35">
        <v>40743</v>
      </c>
      <c r="F800" s="34" t="s">
        <v>37</v>
      </c>
      <c r="G800" s="37">
        <v>2500</v>
      </c>
      <c r="H800" s="34" t="s">
        <v>90</v>
      </c>
      <c r="I800" s="38">
        <v>3.2</v>
      </c>
      <c r="J800" s="36" t="s">
        <v>68</v>
      </c>
      <c r="K800" s="38">
        <v>5</v>
      </c>
      <c r="L800" s="40"/>
      <c r="M800" s="40"/>
      <c r="N800" s="40"/>
      <c r="O800" s="40"/>
      <c r="P800" s="40"/>
    </row>
    <row r="801" spans="1:16" s="32" customFormat="1" ht="10.5">
      <c r="A801" s="32">
        <v>94139000</v>
      </c>
      <c r="B801" s="33">
        <v>5</v>
      </c>
      <c r="C801" s="32" t="s">
        <v>973</v>
      </c>
      <c r="D801" s="46">
        <v>672</v>
      </c>
      <c r="E801" s="35">
        <v>40736</v>
      </c>
      <c r="F801" s="34" t="s">
        <v>37</v>
      </c>
      <c r="G801" s="37">
        <v>2500</v>
      </c>
      <c r="H801" s="34"/>
      <c r="I801" s="38"/>
      <c r="J801" s="36" t="s">
        <v>492</v>
      </c>
      <c r="K801" s="38">
        <v>30</v>
      </c>
      <c r="L801" s="40"/>
      <c r="M801" s="40"/>
      <c r="N801" s="40"/>
      <c r="O801" s="40"/>
      <c r="P801" s="40"/>
    </row>
    <row r="802" spans="1:16" s="32" customFormat="1" ht="10.5">
      <c r="A802" s="32">
        <v>94139000</v>
      </c>
      <c r="B802" s="33">
        <v>5</v>
      </c>
      <c r="C802" s="32" t="s">
        <v>976</v>
      </c>
      <c r="D802" s="46" t="s">
        <v>143</v>
      </c>
      <c r="E802" s="35">
        <v>40743</v>
      </c>
      <c r="F802" s="34" t="s">
        <v>37</v>
      </c>
      <c r="G802" s="37">
        <v>2500</v>
      </c>
      <c r="H802" s="34" t="s">
        <v>92</v>
      </c>
      <c r="I802" s="38">
        <v>3.6</v>
      </c>
      <c r="J802" s="36" t="s">
        <v>68</v>
      </c>
      <c r="K802" s="38">
        <v>21</v>
      </c>
      <c r="L802" s="40">
        <v>1500000</v>
      </c>
      <c r="M802" s="40">
        <v>1500000</v>
      </c>
      <c r="N802" s="40">
        <v>33155970</v>
      </c>
      <c r="O802" s="40">
        <v>490815</v>
      </c>
      <c r="P802" s="40">
        <v>33646785</v>
      </c>
    </row>
    <row r="803" spans="1:16" s="32" customFormat="1" ht="10.5">
      <c r="A803" s="32">
        <v>76022072</v>
      </c>
      <c r="B803" s="33">
        <v>8</v>
      </c>
      <c r="C803" s="32" t="s">
        <v>408</v>
      </c>
      <c r="D803" s="46">
        <v>673</v>
      </c>
      <c r="E803" s="35">
        <v>40738</v>
      </c>
      <c r="F803" s="34" t="s">
        <v>37</v>
      </c>
      <c r="G803" s="37">
        <v>1500</v>
      </c>
      <c r="H803" s="34"/>
      <c r="I803" s="38"/>
      <c r="J803" s="36" t="s">
        <v>513</v>
      </c>
      <c r="K803" s="38">
        <v>10</v>
      </c>
      <c r="L803" s="40"/>
      <c r="M803" s="40"/>
      <c r="N803" s="40"/>
      <c r="O803" s="40"/>
      <c r="P803" s="40"/>
    </row>
    <row r="804" spans="1:16" s="32" customFormat="1" ht="10.5">
      <c r="A804" s="32">
        <v>92580000</v>
      </c>
      <c r="B804" s="33">
        <v>7</v>
      </c>
      <c r="C804" s="32" t="s">
        <v>991</v>
      </c>
      <c r="D804" s="46">
        <v>674</v>
      </c>
      <c r="E804" s="35">
        <v>40779</v>
      </c>
      <c r="F804" s="34" t="s">
        <v>37</v>
      </c>
      <c r="G804" s="37">
        <v>5000</v>
      </c>
      <c r="H804" s="34"/>
      <c r="I804" s="38"/>
      <c r="J804" s="36" t="s">
        <v>992</v>
      </c>
      <c r="K804" s="38">
        <v>10</v>
      </c>
      <c r="L804" s="40"/>
      <c r="M804" s="40"/>
      <c r="N804" s="40"/>
      <c r="O804" s="40"/>
      <c r="P804" s="40"/>
    </row>
    <row r="805" spans="1:16" s="32" customFormat="1" ht="10.5">
      <c r="A805" s="32">
        <v>92580000</v>
      </c>
      <c r="B805" s="33">
        <v>7</v>
      </c>
      <c r="C805" s="32" t="s">
        <v>993</v>
      </c>
      <c r="D805" s="46" t="s">
        <v>143</v>
      </c>
      <c r="E805" s="35">
        <v>40780</v>
      </c>
      <c r="F805" s="34" t="s">
        <v>171</v>
      </c>
      <c r="G805" s="37">
        <v>105000000</v>
      </c>
      <c r="H805" s="34" t="s">
        <v>59</v>
      </c>
      <c r="I805" s="38">
        <v>6.1</v>
      </c>
      <c r="J805" s="36" t="s">
        <v>992</v>
      </c>
      <c r="K805" s="38">
        <v>5</v>
      </c>
      <c r="L805" s="40"/>
      <c r="M805" s="40"/>
      <c r="N805" s="40"/>
      <c r="O805" s="40"/>
      <c r="P805" s="40"/>
    </row>
    <row r="806" spans="1:16" s="32" customFormat="1" ht="10.5">
      <c r="A806" s="32">
        <v>92580000</v>
      </c>
      <c r="B806" s="33">
        <v>7</v>
      </c>
      <c r="C806" s="32" t="s">
        <v>993</v>
      </c>
      <c r="D806" s="46" t="s">
        <v>143</v>
      </c>
      <c r="E806" s="35">
        <v>40780</v>
      </c>
      <c r="F806" s="34" t="s">
        <v>37</v>
      </c>
      <c r="G806" s="37">
        <v>5000</v>
      </c>
      <c r="H806" s="34" t="s">
        <v>60</v>
      </c>
      <c r="I806" s="38">
        <v>3.2</v>
      </c>
      <c r="J806" s="36" t="s">
        <v>992</v>
      </c>
      <c r="K806" s="38">
        <v>5</v>
      </c>
      <c r="L806" s="40"/>
      <c r="M806" s="40"/>
      <c r="N806" s="40"/>
      <c r="O806" s="40"/>
      <c r="P806" s="40"/>
    </row>
    <row r="807" spans="1:16" s="32" customFormat="1" ht="10.5">
      <c r="A807" s="32">
        <v>92580000</v>
      </c>
      <c r="B807" s="33">
        <v>7</v>
      </c>
      <c r="C807" s="32" t="s">
        <v>994</v>
      </c>
      <c r="D807" s="46">
        <v>675</v>
      </c>
      <c r="E807" s="35">
        <v>40779</v>
      </c>
      <c r="F807" s="34" t="s">
        <v>37</v>
      </c>
      <c r="G807" s="37">
        <v>5000</v>
      </c>
      <c r="H807" s="34"/>
      <c r="I807" s="38"/>
      <c r="J807" s="36" t="s">
        <v>992</v>
      </c>
      <c r="K807" s="38">
        <v>30</v>
      </c>
      <c r="L807" s="40"/>
      <c r="M807" s="40"/>
      <c r="N807" s="40"/>
      <c r="O807" s="40"/>
      <c r="P807" s="40"/>
    </row>
    <row r="808" spans="1:16" s="32" customFormat="1" ht="10.5">
      <c r="A808" s="32">
        <v>92580000</v>
      </c>
      <c r="B808" s="33">
        <v>7</v>
      </c>
      <c r="C808" s="32" t="s">
        <v>993</v>
      </c>
      <c r="D808" s="46" t="s">
        <v>143</v>
      </c>
      <c r="E808" s="35">
        <v>40780</v>
      </c>
      <c r="F808" s="34" t="s">
        <v>37</v>
      </c>
      <c r="G808" s="37">
        <v>5000</v>
      </c>
      <c r="H808" s="34" t="s">
        <v>64</v>
      </c>
      <c r="I808" s="38">
        <v>3.5</v>
      </c>
      <c r="J808" s="36" t="s">
        <v>992</v>
      </c>
      <c r="K808" s="38">
        <v>21</v>
      </c>
      <c r="L808" s="40"/>
      <c r="M808" s="40"/>
      <c r="N808" s="40"/>
      <c r="O808" s="40"/>
      <c r="P808" s="40"/>
    </row>
    <row r="809" spans="1:16" s="32" customFormat="1" ht="10.5">
      <c r="A809" s="32">
        <v>96792430</v>
      </c>
      <c r="B809" s="33" t="s">
        <v>75</v>
      </c>
      <c r="C809" s="32" t="s">
        <v>1009</v>
      </c>
      <c r="D809" s="46">
        <v>676</v>
      </c>
      <c r="E809" s="35">
        <v>40795</v>
      </c>
      <c r="F809" s="34" t="s">
        <v>37</v>
      </c>
      <c r="G809" s="37">
        <v>3000</v>
      </c>
      <c r="H809" s="34"/>
      <c r="I809" s="38"/>
      <c r="J809" s="36" t="s">
        <v>492</v>
      </c>
      <c r="K809" s="38">
        <v>10</v>
      </c>
      <c r="L809" s="40"/>
      <c r="M809" s="40"/>
      <c r="N809" s="40"/>
      <c r="O809" s="40"/>
      <c r="P809" s="40"/>
    </row>
    <row r="810" spans="1:16" s="32" customFormat="1" ht="10.5">
      <c r="A810" s="32">
        <v>96792430</v>
      </c>
      <c r="B810" s="33" t="s">
        <v>75</v>
      </c>
      <c r="C810" s="32" t="s">
        <v>1009</v>
      </c>
      <c r="D810" s="46">
        <v>677</v>
      </c>
      <c r="E810" s="35">
        <v>40795</v>
      </c>
      <c r="F810" s="34" t="s">
        <v>37</v>
      </c>
      <c r="G810" s="37">
        <v>1500</v>
      </c>
      <c r="H810" s="34"/>
      <c r="I810" s="38"/>
      <c r="J810" s="36" t="s">
        <v>492</v>
      </c>
      <c r="K810" s="38">
        <v>30</v>
      </c>
      <c r="L810" s="40"/>
      <c r="M810" s="40"/>
      <c r="N810" s="40"/>
      <c r="O810" s="40"/>
      <c r="P810" s="40"/>
    </row>
    <row r="811" spans="1:16" s="32" customFormat="1" ht="10.5">
      <c r="A811" s="32">
        <v>76129263</v>
      </c>
      <c r="B811" s="33">
        <v>3</v>
      </c>
      <c r="C811" s="32" t="s">
        <v>1010</v>
      </c>
      <c r="D811" s="46">
        <v>678</v>
      </c>
      <c r="E811" s="35">
        <v>40801</v>
      </c>
      <c r="F811" s="34" t="s">
        <v>37</v>
      </c>
      <c r="G811" s="37">
        <v>8500</v>
      </c>
      <c r="H811" s="34"/>
      <c r="I811" s="38"/>
      <c r="J811" s="36" t="s">
        <v>492</v>
      </c>
      <c r="K811" s="38">
        <v>10</v>
      </c>
      <c r="L811" s="40"/>
      <c r="M811" s="40"/>
      <c r="N811" s="40"/>
      <c r="O811" s="40"/>
      <c r="P811" s="40"/>
    </row>
    <row r="812" spans="1:16" s="32" customFormat="1" ht="10.5">
      <c r="A812" s="32">
        <v>76129263</v>
      </c>
      <c r="B812" s="33">
        <v>3</v>
      </c>
      <c r="C812" s="32" t="s">
        <v>1011</v>
      </c>
      <c r="D812" s="46" t="s">
        <v>143</v>
      </c>
      <c r="E812" s="35">
        <v>40802</v>
      </c>
      <c r="F812" s="34" t="s">
        <v>37</v>
      </c>
      <c r="G812" s="37">
        <v>5000</v>
      </c>
      <c r="H812" s="34" t="s">
        <v>46</v>
      </c>
      <c r="I812" s="38">
        <v>3.4</v>
      </c>
      <c r="J812" s="36" t="s">
        <v>492</v>
      </c>
      <c r="K812" s="38">
        <v>7</v>
      </c>
      <c r="L812" s="40"/>
      <c r="M812" s="40"/>
      <c r="N812" s="40"/>
      <c r="O812" s="40"/>
      <c r="P812" s="40"/>
    </row>
    <row r="813" spans="1:16" s="32" customFormat="1" ht="10.5">
      <c r="A813" s="32">
        <v>76129263</v>
      </c>
      <c r="B813" s="33">
        <v>3</v>
      </c>
      <c r="C813" s="32" t="s">
        <v>1011</v>
      </c>
      <c r="D813" s="46" t="s">
        <v>143</v>
      </c>
      <c r="E813" s="35">
        <v>40802</v>
      </c>
      <c r="F813" s="34" t="s">
        <v>171</v>
      </c>
      <c r="G813" s="37">
        <v>100000000</v>
      </c>
      <c r="H813" s="34" t="s">
        <v>90</v>
      </c>
      <c r="I813" s="38">
        <v>6.1</v>
      </c>
      <c r="J813" s="36" t="s">
        <v>492</v>
      </c>
      <c r="K813" s="38">
        <v>7</v>
      </c>
      <c r="L813" s="40"/>
      <c r="M813" s="40"/>
      <c r="N813" s="40"/>
      <c r="O813" s="40"/>
      <c r="P813" s="40"/>
    </row>
    <row r="814" spans="1:16" s="32" customFormat="1" ht="10.5">
      <c r="A814" s="32">
        <v>76129263</v>
      </c>
      <c r="B814" s="33">
        <v>3</v>
      </c>
      <c r="C814" s="32" t="s">
        <v>1011</v>
      </c>
      <c r="D814" s="46" t="s">
        <v>143</v>
      </c>
      <c r="E814" s="35">
        <v>40802</v>
      </c>
      <c r="F814" s="34" t="s">
        <v>37</v>
      </c>
      <c r="G814" s="37">
        <v>5000</v>
      </c>
      <c r="H814" s="34" t="s">
        <v>92</v>
      </c>
      <c r="I814" s="38">
        <v>3.4</v>
      </c>
      <c r="J814" s="36" t="s">
        <v>492</v>
      </c>
      <c r="K814" s="38">
        <v>10</v>
      </c>
      <c r="L814" s="40"/>
      <c r="M814" s="40"/>
      <c r="N814" s="40"/>
      <c r="O814" s="40"/>
      <c r="P814" s="40"/>
    </row>
    <row r="815" spans="1:16" s="32" customFormat="1" ht="10.5">
      <c r="A815" s="32">
        <v>76129263</v>
      </c>
      <c r="B815" s="33">
        <v>3</v>
      </c>
      <c r="C815" s="32" t="s">
        <v>1010</v>
      </c>
      <c r="D815" s="46">
        <v>679</v>
      </c>
      <c r="E815" s="35">
        <v>40801</v>
      </c>
      <c r="F815" s="34" t="s">
        <v>37</v>
      </c>
      <c r="G815" s="37">
        <v>8500</v>
      </c>
      <c r="H815" s="34"/>
      <c r="I815" s="38"/>
      <c r="J815" s="36" t="s">
        <v>492</v>
      </c>
      <c r="K815" s="38">
        <v>30</v>
      </c>
      <c r="L815" s="40"/>
      <c r="M815" s="40"/>
      <c r="N815" s="40"/>
      <c r="O815" s="40"/>
      <c r="P815" s="40"/>
    </row>
    <row r="816" spans="1:16" s="32" customFormat="1" ht="10.5">
      <c r="A816" s="32">
        <v>76129263</v>
      </c>
      <c r="B816" s="33">
        <v>3</v>
      </c>
      <c r="C816" s="32" t="s">
        <v>1011</v>
      </c>
      <c r="D816" s="46" t="s">
        <v>143</v>
      </c>
      <c r="E816" s="35">
        <v>40802</v>
      </c>
      <c r="F816" s="34" t="s">
        <v>37</v>
      </c>
      <c r="G816" s="37">
        <v>5000</v>
      </c>
      <c r="H816" s="34" t="s">
        <v>63</v>
      </c>
      <c r="I816" s="38">
        <v>3.8</v>
      </c>
      <c r="J816" s="36" t="s">
        <v>492</v>
      </c>
      <c r="K816" s="38">
        <v>21</v>
      </c>
      <c r="L816" s="40"/>
      <c r="M816" s="40"/>
      <c r="N816" s="40"/>
      <c r="O816" s="40"/>
      <c r="P816" s="40"/>
    </row>
    <row r="817" spans="1:17" s="32" customFormat="1" ht="10.5">
      <c r="A817" s="32">
        <v>96678790</v>
      </c>
      <c r="B817" s="33">
        <v>2</v>
      </c>
      <c r="C817" s="32" t="s">
        <v>258</v>
      </c>
      <c r="D817" s="46">
        <v>680</v>
      </c>
      <c r="E817" s="35">
        <v>40802</v>
      </c>
      <c r="F817" s="34" t="s">
        <v>37</v>
      </c>
      <c r="G817" s="37">
        <v>4000</v>
      </c>
      <c r="H817" s="34"/>
      <c r="I817" s="38"/>
      <c r="J817" s="36" t="s">
        <v>513</v>
      </c>
      <c r="K817" s="38">
        <v>10</v>
      </c>
      <c r="L817" s="40"/>
      <c r="M817" s="40"/>
      <c r="N817" s="40"/>
      <c r="O817" s="40"/>
      <c r="P817" s="40"/>
    </row>
    <row r="818" spans="1:17" s="32" customFormat="1" ht="10.5">
      <c r="A818" s="32">
        <v>96678790</v>
      </c>
      <c r="B818" s="33">
        <v>2</v>
      </c>
      <c r="C818" s="32" t="s">
        <v>673</v>
      </c>
      <c r="D818" s="46" t="s">
        <v>143</v>
      </c>
      <c r="E818" s="35">
        <v>40816</v>
      </c>
      <c r="F818" s="34" t="s">
        <v>171</v>
      </c>
      <c r="G818" s="37">
        <v>20000000</v>
      </c>
      <c r="H818" s="34" t="s">
        <v>1012</v>
      </c>
      <c r="I818" s="38">
        <v>6.3</v>
      </c>
      <c r="J818" s="36" t="s">
        <v>492</v>
      </c>
      <c r="K818" s="38">
        <v>5</v>
      </c>
      <c r="L818" s="40"/>
      <c r="M818" s="40"/>
      <c r="N818" s="40"/>
      <c r="O818" s="40"/>
      <c r="P818" s="40"/>
    </row>
    <row r="819" spans="1:17" s="32" customFormat="1" ht="10.5">
      <c r="A819" s="32">
        <v>96678790</v>
      </c>
      <c r="B819" s="33">
        <v>2</v>
      </c>
      <c r="C819" s="32" t="s">
        <v>673</v>
      </c>
      <c r="D819" s="46" t="s">
        <v>143</v>
      </c>
      <c r="E819" s="35">
        <v>40816</v>
      </c>
      <c r="F819" s="34" t="s">
        <v>37</v>
      </c>
      <c r="G819" s="37">
        <v>1000</v>
      </c>
      <c r="H819" s="34" t="s">
        <v>1013</v>
      </c>
      <c r="I819" s="38">
        <v>3.3</v>
      </c>
      <c r="J819" s="36" t="s">
        <v>492</v>
      </c>
      <c r="K819" s="38">
        <v>3</v>
      </c>
      <c r="L819" s="40"/>
      <c r="M819" s="40"/>
      <c r="N819" s="40"/>
      <c r="O819" s="40"/>
      <c r="P819" s="40"/>
    </row>
    <row r="820" spans="1:17" s="32" customFormat="1" ht="10.5">
      <c r="A820" s="32">
        <v>96678790</v>
      </c>
      <c r="B820" s="33">
        <v>2</v>
      </c>
      <c r="C820" s="32" t="s">
        <v>673</v>
      </c>
      <c r="D820" s="46" t="s">
        <v>143</v>
      </c>
      <c r="E820" s="35">
        <v>40816</v>
      </c>
      <c r="F820" s="34" t="s">
        <v>37</v>
      </c>
      <c r="G820" s="37">
        <v>1000</v>
      </c>
      <c r="H820" s="34" t="s">
        <v>1014</v>
      </c>
      <c r="I820" s="38">
        <v>3.3</v>
      </c>
      <c r="J820" s="36" t="s">
        <v>492</v>
      </c>
      <c r="K820" s="38">
        <v>5</v>
      </c>
      <c r="L820" s="40"/>
      <c r="M820" s="40"/>
      <c r="N820" s="40"/>
      <c r="O820" s="40"/>
      <c r="P820" s="40"/>
    </row>
    <row r="821" spans="1:17" s="32" customFormat="1" ht="10.5">
      <c r="A821" s="32">
        <v>96678790</v>
      </c>
      <c r="B821" s="33">
        <v>2</v>
      </c>
      <c r="C821" s="32" t="s">
        <v>327</v>
      </c>
      <c r="D821" s="46" t="s">
        <v>143</v>
      </c>
      <c r="E821" s="35">
        <v>40816</v>
      </c>
      <c r="F821" s="34" t="s">
        <v>171</v>
      </c>
      <c r="G821" s="37">
        <v>20000000</v>
      </c>
      <c r="H821" s="34" t="s">
        <v>1015</v>
      </c>
      <c r="I821" s="38">
        <v>3</v>
      </c>
      <c r="J821" s="36" t="s">
        <v>492</v>
      </c>
      <c r="K821" s="38">
        <v>3</v>
      </c>
      <c r="L821" s="40">
        <v>20000000000</v>
      </c>
      <c r="M821" s="40">
        <v>20000000000</v>
      </c>
      <c r="N821" s="40">
        <v>20000000</v>
      </c>
      <c r="O821" s="40">
        <v>163105</v>
      </c>
      <c r="P821" s="40">
        <v>20163105</v>
      </c>
    </row>
    <row r="822" spans="1:17" s="32" customFormat="1" ht="10.5">
      <c r="A822" s="32">
        <v>61219000</v>
      </c>
      <c r="B822" s="33">
        <v>3</v>
      </c>
      <c r="C822" s="32" t="s">
        <v>1016</v>
      </c>
      <c r="D822" s="46">
        <v>681</v>
      </c>
      <c r="E822" s="35">
        <v>40809</v>
      </c>
      <c r="F822" s="34" t="s">
        <v>37</v>
      </c>
      <c r="G822" s="37">
        <v>6700</v>
      </c>
      <c r="H822" s="34"/>
      <c r="I822" s="38"/>
      <c r="J822" s="36" t="s">
        <v>513</v>
      </c>
      <c r="K822" s="38">
        <v>30</v>
      </c>
      <c r="L822" s="40"/>
      <c r="M822" s="40"/>
      <c r="N822" s="40"/>
      <c r="O822" s="40"/>
      <c r="P822" s="40"/>
    </row>
    <row r="823" spans="1:17" s="32" customFormat="1" ht="10.5">
      <c r="A823" s="32">
        <v>61219000</v>
      </c>
      <c r="B823" s="33">
        <v>3</v>
      </c>
      <c r="C823" s="32" t="s">
        <v>598</v>
      </c>
      <c r="D823" s="46" t="s">
        <v>143</v>
      </c>
      <c r="E823" s="35">
        <v>40815</v>
      </c>
      <c r="F823" s="34" t="s">
        <v>37</v>
      </c>
      <c r="G823" s="37">
        <v>5200</v>
      </c>
      <c r="H823" s="34" t="s">
        <v>75</v>
      </c>
      <c r="I823" s="38">
        <v>3.75</v>
      </c>
      <c r="J823" s="36" t="s">
        <v>68</v>
      </c>
      <c r="K823" s="38">
        <v>20</v>
      </c>
      <c r="L823" s="40">
        <v>5200000</v>
      </c>
      <c r="M823" s="40">
        <v>5200000</v>
      </c>
      <c r="N823" s="40">
        <v>114940696</v>
      </c>
      <c r="O823" s="40">
        <v>545688</v>
      </c>
      <c r="P823" s="40">
        <v>115486384</v>
      </c>
    </row>
    <row r="824" spans="1:17" s="32" customFormat="1" ht="10.5">
      <c r="A824" s="32">
        <v>93930000</v>
      </c>
      <c r="B824" s="33">
        <v>7</v>
      </c>
      <c r="C824" s="32" t="s">
        <v>1031</v>
      </c>
      <c r="D824" s="46">
        <v>682</v>
      </c>
      <c r="E824" s="35">
        <v>40823</v>
      </c>
      <c r="F824" s="34" t="s">
        <v>37</v>
      </c>
      <c r="G824" s="37">
        <v>1000</v>
      </c>
      <c r="H824" s="34"/>
      <c r="I824" s="38"/>
      <c r="J824" s="36" t="s">
        <v>410</v>
      </c>
      <c r="K824" s="38">
        <v>10</v>
      </c>
      <c r="L824" s="40"/>
      <c r="M824" s="40"/>
      <c r="N824" s="40"/>
      <c r="O824" s="40"/>
      <c r="P824" s="40"/>
    </row>
    <row r="825" spans="1:17" s="32" customFormat="1" ht="10.5">
      <c r="A825" s="32">
        <v>70016160</v>
      </c>
      <c r="B825" s="33">
        <v>9</v>
      </c>
      <c r="C825" s="32" t="s">
        <v>1032</v>
      </c>
      <c r="D825" s="46">
        <v>683</v>
      </c>
      <c r="E825" s="35">
        <v>40842</v>
      </c>
      <c r="F825" s="34" t="s">
        <v>171</v>
      </c>
      <c r="G825" s="37">
        <v>40000000</v>
      </c>
      <c r="H825" s="34"/>
      <c r="I825" s="38"/>
      <c r="J825" s="36" t="s">
        <v>250</v>
      </c>
      <c r="K825" s="38">
        <v>10</v>
      </c>
      <c r="L825" s="40"/>
      <c r="M825" s="40"/>
      <c r="N825" s="40"/>
      <c r="O825" s="40"/>
      <c r="P825" s="40"/>
    </row>
    <row r="826" spans="1:17" s="32" customFormat="1" ht="10.5">
      <c r="A826" s="32">
        <v>76023435</v>
      </c>
      <c r="B826" s="33">
        <v>4</v>
      </c>
      <c r="C826" s="32" t="s">
        <v>1033</v>
      </c>
      <c r="D826" s="46">
        <v>684</v>
      </c>
      <c r="E826" s="35">
        <v>40843</v>
      </c>
      <c r="F826" s="34" t="s">
        <v>37</v>
      </c>
      <c r="G826" s="37">
        <v>3500</v>
      </c>
      <c r="H826" s="34"/>
      <c r="I826" s="38"/>
      <c r="J826" s="36" t="s">
        <v>992</v>
      </c>
      <c r="K826" s="38">
        <v>10</v>
      </c>
      <c r="L826" s="40"/>
      <c r="M826" s="40"/>
      <c r="N826" s="40"/>
      <c r="O826" s="40"/>
      <c r="P826" s="40"/>
    </row>
    <row r="827" spans="1:17" s="32" customFormat="1" ht="10.5">
      <c r="A827" s="32">
        <v>76023435</v>
      </c>
      <c r="B827" s="33">
        <v>4</v>
      </c>
      <c r="C827" s="32" t="s">
        <v>1033</v>
      </c>
      <c r="D827" s="46">
        <v>685</v>
      </c>
      <c r="E827" s="35">
        <v>40843</v>
      </c>
      <c r="F827" s="34" t="s">
        <v>37</v>
      </c>
      <c r="G827" s="37">
        <v>5600</v>
      </c>
      <c r="H827" s="34"/>
      <c r="I827" s="38"/>
      <c r="J827" s="36" t="s">
        <v>992</v>
      </c>
      <c r="K827" s="38">
        <v>30</v>
      </c>
      <c r="L827" s="40"/>
      <c r="M827" s="40"/>
      <c r="N827" s="40"/>
      <c r="O827" s="40"/>
      <c r="P827" s="40"/>
    </row>
    <row r="828" spans="1:17" s="32" customFormat="1" ht="18.75" customHeight="1">
      <c r="B828" s="67"/>
      <c r="C828" s="62" t="s">
        <v>517</v>
      </c>
      <c r="D828" s="63"/>
      <c r="E828" s="63"/>
      <c r="F828" s="60"/>
      <c r="G828" s="64"/>
      <c r="H828" s="60"/>
      <c r="I828" s="60"/>
      <c r="J828" s="60" t="s">
        <v>1</v>
      </c>
      <c r="K828" s="65"/>
      <c r="L828" s="60"/>
      <c r="M828" s="66"/>
      <c r="N828" s="320">
        <f>SUM(N10:N827)</f>
        <v>15607368256</v>
      </c>
      <c r="O828" s="320">
        <f>SUM(O10:O827)</f>
        <v>206413640</v>
      </c>
      <c r="P828" s="320">
        <f>SUM(P10:P827)</f>
        <v>15813781896</v>
      </c>
      <c r="Q828" s="320"/>
    </row>
    <row r="829" spans="1:17" s="32" customFormat="1" ht="36" customHeight="1">
      <c r="B829" s="67"/>
      <c r="C829" s="357" t="s">
        <v>807</v>
      </c>
      <c r="D829" s="357"/>
      <c r="E829" s="357"/>
      <c r="F829" s="357"/>
      <c r="G829" s="357"/>
      <c r="H829" s="385"/>
      <c r="I829" s="385"/>
      <c r="J829" s="385"/>
      <c r="K829" s="385"/>
      <c r="L829" s="385"/>
      <c r="M829" s="155"/>
      <c r="N829" s="156">
        <v>0</v>
      </c>
      <c r="O829" s="156">
        <v>0</v>
      </c>
      <c r="P829" s="156">
        <v>0</v>
      </c>
      <c r="Q829" s="155"/>
    </row>
    <row r="830" spans="1:17" s="32" customFormat="1" ht="10.5" customHeight="1">
      <c r="B830" s="67"/>
      <c r="C830" s="338" t="s">
        <v>518</v>
      </c>
      <c r="D830" s="351"/>
      <c r="E830" s="351"/>
      <c r="F830" s="351"/>
      <c r="G830" s="351"/>
      <c r="H830" s="351"/>
      <c r="I830" s="56"/>
      <c r="J830" s="56"/>
      <c r="K830" s="68"/>
      <c r="L830" s="70"/>
      <c r="M830" s="70"/>
      <c r="N830" s="156">
        <v>0</v>
      </c>
      <c r="O830" s="156">
        <v>0</v>
      </c>
      <c r="P830" s="156">
        <v>0</v>
      </c>
      <c r="Q830" s="40"/>
    </row>
    <row r="831" spans="1:17" s="32" customFormat="1" ht="10.5">
      <c r="B831" s="67"/>
      <c r="C831" s="351"/>
      <c r="D831" s="351"/>
      <c r="E831" s="351"/>
      <c r="F831" s="351"/>
      <c r="G831" s="351"/>
      <c r="H831" s="351"/>
      <c r="I831" s="56"/>
      <c r="J831" s="56"/>
      <c r="K831" s="68"/>
      <c r="L831" s="70"/>
      <c r="M831" s="70"/>
      <c r="N831" s="156">
        <v>0</v>
      </c>
      <c r="O831" s="156">
        <v>0</v>
      </c>
      <c r="P831" s="156">
        <v>0</v>
      </c>
      <c r="Q831" s="40"/>
    </row>
    <row r="832" spans="1:17" s="32" customFormat="1" ht="10.5">
      <c r="B832" s="67"/>
      <c r="C832" s="334" t="s">
        <v>1034</v>
      </c>
      <c r="D832" s="335"/>
      <c r="E832" s="46"/>
      <c r="G832" s="72"/>
      <c r="I832" s="73"/>
      <c r="J832" s="74"/>
      <c r="K832" s="68"/>
      <c r="L832" s="70"/>
      <c r="M832" s="70"/>
      <c r="N832" s="156">
        <v>0</v>
      </c>
      <c r="O832" s="156">
        <v>0</v>
      </c>
      <c r="P832" s="156">
        <v>0</v>
      </c>
    </row>
    <row r="833" spans="2:16" s="32" customFormat="1" ht="10.5">
      <c r="B833" s="67"/>
      <c r="C833" s="53" t="s">
        <v>1035</v>
      </c>
      <c r="D833" s="46"/>
      <c r="E833" s="46"/>
      <c r="G833" s="72"/>
      <c r="L833" s="70"/>
      <c r="M833" s="70"/>
      <c r="N833" s="156">
        <v>0</v>
      </c>
      <c r="O833" s="156">
        <v>0</v>
      </c>
      <c r="P833" s="156">
        <v>0</v>
      </c>
    </row>
    <row r="834" spans="2:16" s="32" customFormat="1" ht="10.5">
      <c r="B834" s="67"/>
      <c r="C834" s="53" t="s">
        <v>521</v>
      </c>
      <c r="D834" s="46"/>
      <c r="E834" s="46"/>
      <c r="G834" s="72"/>
      <c r="L834" s="70"/>
      <c r="M834" s="70"/>
      <c r="N834" s="156">
        <v>0</v>
      </c>
      <c r="O834" s="156">
        <v>0</v>
      </c>
      <c r="P834" s="156">
        <v>0</v>
      </c>
    </row>
    <row r="835" spans="2:16" s="32" customFormat="1" ht="10.5">
      <c r="B835" s="67"/>
      <c r="C835" s="53" t="s">
        <v>522</v>
      </c>
      <c r="D835" s="46"/>
      <c r="E835" s="46"/>
      <c r="G835" s="72"/>
      <c r="L835" s="70"/>
      <c r="M835" s="70"/>
      <c r="N835" s="156">
        <v>0</v>
      </c>
      <c r="O835" s="156">
        <v>0</v>
      </c>
      <c r="P835" s="156">
        <v>0</v>
      </c>
    </row>
    <row r="836" spans="2:16" s="32" customFormat="1" ht="10.5">
      <c r="B836" s="67"/>
      <c r="C836" s="53" t="s">
        <v>523</v>
      </c>
      <c r="D836" s="46"/>
      <c r="E836" s="46"/>
      <c r="G836" s="72"/>
      <c r="K836" s="325"/>
      <c r="L836" s="70"/>
      <c r="M836" s="70"/>
      <c r="N836" s="156">
        <v>0</v>
      </c>
      <c r="O836" s="156">
        <v>0</v>
      </c>
      <c r="P836" s="156">
        <v>0</v>
      </c>
    </row>
    <row r="837" spans="2:16" s="32" customFormat="1" ht="10.5">
      <c r="B837" s="67"/>
      <c r="C837" s="53" t="s">
        <v>881</v>
      </c>
      <c r="D837" s="46"/>
      <c r="E837" s="46"/>
      <c r="G837" s="72"/>
      <c r="L837" s="70"/>
      <c r="M837" s="70"/>
      <c r="N837" s="156">
        <v>0</v>
      </c>
      <c r="O837" s="156">
        <v>0</v>
      </c>
      <c r="P837" s="156">
        <v>0</v>
      </c>
    </row>
    <row r="838" spans="2:16" s="32" customFormat="1" ht="10.5">
      <c r="B838" s="67"/>
      <c r="C838" s="53" t="s">
        <v>525</v>
      </c>
      <c r="D838" s="46"/>
      <c r="E838" s="46"/>
      <c r="G838" s="72"/>
      <c r="L838" s="70"/>
      <c r="M838" s="70"/>
      <c r="N838" s="156">
        <v>0</v>
      </c>
      <c r="O838" s="156">
        <v>0</v>
      </c>
      <c r="P838" s="156">
        <v>0</v>
      </c>
    </row>
    <row r="839" spans="2:16" s="32" customFormat="1" ht="10.5">
      <c r="B839" s="67"/>
      <c r="C839" s="53" t="s">
        <v>526</v>
      </c>
      <c r="D839" s="46"/>
      <c r="E839" s="46"/>
      <c r="G839" s="72"/>
      <c r="L839" s="70"/>
      <c r="M839" s="70"/>
      <c r="N839" s="156">
        <v>0</v>
      </c>
      <c r="O839" s="156">
        <v>0</v>
      </c>
      <c r="P839" s="156">
        <v>0</v>
      </c>
    </row>
    <row r="840" spans="2:16" s="32" customFormat="1" ht="10.5">
      <c r="B840" s="67"/>
      <c r="C840" s="53" t="s">
        <v>527</v>
      </c>
      <c r="D840" s="46"/>
      <c r="E840" s="46"/>
      <c r="G840" s="72"/>
      <c r="L840" s="70"/>
      <c r="M840" s="70"/>
      <c r="N840" s="156">
        <v>0</v>
      </c>
      <c r="O840" s="156">
        <v>0</v>
      </c>
      <c r="P840" s="156">
        <v>0</v>
      </c>
    </row>
    <row r="841" spans="2:16" s="32" customFormat="1" ht="12" customHeight="1">
      <c r="B841" s="67"/>
      <c r="C841" s="53" t="s">
        <v>528</v>
      </c>
      <c r="D841" s="46"/>
      <c r="E841" s="46"/>
      <c r="G841" s="72"/>
      <c r="L841" s="70"/>
      <c r="M841" s="70"/>
      <c r="N841" s="156">
        <v>0</v>
      </c>
      <c r="O841" s="156">
        <v>0</v>
      </c>
      <c r="P841" s="156">
        <v>0</v>
      </c>
    </row>
    <row r="842" spans="2:16" s="32" customFormat="1" ht="12" customHeight="1">
      <c r="B842" s="67"/>
      <c r="C842" s="45" t="s">
        <v>529</v>
      </c>
      <c r="D842" s="46"/>
      <c r="E842" s="46"/>
      <c r="G842" s="72"/>
      <c r="L842" s="70"/>
      <c r="M842" s="70"/>
      <c r="N842" s="156">
        <v>0</v>
      </c>
      <c r="O842" s="156">
        <v>0</v>
      </c>
      <c r="P842" s="156">
        <v>0</v>
      </c>
    </row>
    <row r="843" spans="2:16" s="32" customFormat="1" ht="12" customHeight="1">
      <c r="B843" s="67"/>
      <c r="C843" s="53" t="s">
        <v>530</v>
      </c>
      <c r="D843" s="46"/>
      <c r="E843" s="46"/>
      <c r="G843" s="72"/>
      <c r="L843" s="70"/>
      <c r="M843" s="70"/>
      <c r="N843" s="156">
        <v>0</v>
      </c>
      <c r="O843" s="156">
        <v>0</v>
      </c>
      <c r="P843" s="156">
        <v>0</v>
      </c>
    </row>
    <row r="844" spans="2:16" s="32" customFormat="1" ht="12" customHeight="1">
      <c r="B844" s="67"/>
      <c r="C844" s="53" t="s">
        <v>531</v>
      </c>
      <c r="D844" s="46"/>
      <c r="E844" s="46"/>
      <c r="G844" s="72"/>
      <c r="L844" s="70"/>
      <c r="M844" s="70"/>
      <c r="N844" s="156">
        <v>0</v>
      </c>
      <c r="O844" s="156">
        <v>0</v>
      </c>
      <c r="P844" s="156">
        <v>0</v>
      </c>
    </row>
    <row r="845" spans="2:16" s="32" customFormat="1" ht="12" customHeight="1">
      <c r="B845" s="67"/>
      <c r="C845" s="45" t="s">
        <v>532</v>
      </c>
      <c r="D845" s="46"/>
      <c r="E845" s="46"/>
      <c r="G845" s="72"/>
      <c r="L845" s="70"/>
      <c r="M845" s="70"/>
      <c r="N845" s="156">
        <v>0</v>
      </c>
      <c r="O845" s="156">
        <v>0</v>
      </c>
      <c r="P845" s="156">
        <v>0</v>
      </c>
    </row>
    <row r="846" spans="2:16" s="32" customFormat="1" ht="12" customHeight="1">
      <c r="B846" s="67"/>
      <c r="C846" s="45" t="s">
        <v>533</v>
      </c>
      <c r="D846" s="46"/>
      <c r="E846" s="46"/>
      <c r="G846" s="72"/>
      <c r="L846" s="70"/>
      <c r="M846" s="70"/>
      <c r="N846" s="156">
        <v>0</v>
      </c>
      <c r="O846" s="156">
        <v>0</v>
      </c>
      <c r="P846" s="156">
        <v>0</v>
      </c>
    </row>
    <row r="847" spans="2:16" s="32" customFormat="1" ht="12" customHeight="1">
      <c r="B847" s="67"/>
      <c r="C847" s="53" t="s">
        <v>534</v>
      </c>
      <c r="D847" s="46"/>
      <c r="E847" s="46"/>
      <c r="G847" s="72"/>
      <c r="L847" s="70"/>
      <c r="M847" s="70"/>
      <c r="N847" s="156">
        <v>0</v>
      </c>
      <c r="O847" s="156">
        <v>0</v>
      </c>
      <c r="P847" s="156">
        <v>0</v>
      </c>
    </row>
    <row r="848" spans="2:16" s="32" customFormat="1" ht="12" customHeight="1">
      <c r="B848" s="67"/>
      <c r="C848" s="53" t="s">
        <v>535</v>
      </c>
      <c r="D848" s="46"/>
      <c r="E848" s="46"/>
      <c r="G848" s="72"/>
      <c r="L848" s="70"/>
      <c r="M848" s="70"/>
      <c r="N848" s="156">
        <v>0</v>
      </c>
      <c r="O848" s="156">
        <v>0</v>
      </c>
      <c r="P848" s="156">
        <v>0</v>
      </c>
    </row>
    <row r="849" spans="2:16" s="32" customFormat="1" ht="12" customHeight="1">
      <c r="B849" s="67"/>
      <c r="C849" s="45" t="s">
        <v>643</v>
      </c>
      <c r="D849" s="46"/>
      <c r="E849" s="46"/>
      <c r="G849" s="72"/>
      <c r="L849" s="70"/>
      <c r="M849" s="70"/>
      <c r="N849" s="156">
        <v>0</v>
      </c>
      <c r="O849" s="156">
        <v>0</v>
      </c>
      <c r="P849" s="156">
        <v>0</v>
      </c>
    </row>
    <row r="850" spans="2:16" s="32" customFormat="1" ht="12" customHeight="1">
      <c r="B850" s="67"/>
      <c r="C850" s="45" t="s">
        <v>882</v>
      </c>
      <c r="D850" s="46"/>
      <c r="E850" s="46"/>
      <c r="G850" s="72"/>
      <c r="L850" s="70"/>
      <c r="M850" s="70"/>
      <c r="N850" s="156"/>
      <c r="O850" s="156">
        <v>0</v>
      </c>
      <c r="P850" s="156">
        <v>0</v>
      </c>
    </row>
    <row r="851" spans="2:16" s="32" customFormat="1" ht="12" customHeight="1">
      <c r="B851" s="67"/>
      <c r="C851" s="45" t="s">
        <v>883</v>
      </c>
      <c r="D851" s="46"/>
      <c r="E851" s="46"/>
      <c r="G851" s="72"/>
      <c r="L851" s="70"/>
      <c r="M851" s="70"/>
      <c r="N851" s="156"/>
      <c r="O851" s="156">
        <v>0</v>
      </c>
      <c r="P851" s="156">
        <v>0</v>
      </c>
    </row>
    <row r="852" spans="2:16" s="32" customFormat="1" ht="12" customHeight="1">
      <c r="B852" s="67"/>
      <c r="C852" s="45" t="s">
        <v>884</v>
      </c>
      <c r="D852" s="46"/>
      <c r="E852" s="46"/>
      <c r="G852" s="72"/>
      <c r="L852" s="70"/>
      <c r="M852" s="70"/>
      <c r="N852" s="156"/>
      <c r="O852" s="156">
        <v>0</v>
      </c>
      <c r="P852" s="156">
        <v>0</v>
      </c>
    </row>
    <row r="853" spans="2:16" s="32" customFormat="1" ht="12" customHeight="1">
      <c r="B853" s="67"/>
      <c r="C853" s="45" t="s">
        <v>997</v>
      </c>
      <c r="D853" s="46"/>
      <c r="E853" s="46"/>
      <c r="G853" s="72"/>
      <c r="L853" s="70"/>
      <c r="M853" s="70"/>
      <c r="N853" s="156"/>
      <c r="O853" s="156"/>
      <c r="P853" s="156"/>
    </row>
    <row r="854" spans="2:16" s="32" customFormat="1" ht="12" customHeight="1">
      <c r="B854" s="67"/>
      <c r="C854" s="53" t="s">
        <v>1036</v>
      </c>
      <c r="D854" s="46"/>
      <c r="E854" s="46"/>
      <c r="G854" s="72"/>
      <c r="L854" s="70"/>
      <c r="M854" s="70"/>
      <c r="N854" s="156"/>
      <c r="O854" s="156"/>
      <c r="P854" s="156"/>
    </row>
    <row r="855" spans="2:16" s="32" customFormat="1" ht="10.5">
      <c r="B855" s="67"/>
      <c r="C855" s="76" t="s">
        <v>536</v>
      </c>
      <c r="D855" s="46"/>
      <c r="E855" s="46"/>
      <c r="G855" s="72"/>
      <c r="L855" s="70"/>
      <c r="M855" s="70"/>
      <c r="N855" s="156">
        <v>0</v>
      </c>
      <c r="O855" s="156">
        <v>0</v>
      </c>
      <c r="P855" s="156">
        <v>0</v>
      </c>
    </row>
    <row r="856" spans="2:16" s="32" customFormat="1" ht="10.5">
      <c r="B856" s="67"/>
      <c r="C856" s="77" t="s">
        <v>537</v>
      </c>
      <c r="D856" s="46"/>
      <c r="E856" s="46"/>
      <c r="G856" s="72"/>
      <c r="L856" s="70"/>
      <c r="M856" s="70"/>
      <c r="N856" s="156">
        <v>0</v>
      </c>
      <c r="O856" s="156">
        <v>0</v>
      </c>
      <c r="P856" s="156">
        <v>0</v>
      </c>
    </row>
    <row r="857" spans="2:16" s="32" customFormat="1" ht="10.5">
      <c r="B857" s="67"/>
      <c r="C857" s="76" t="s">
        <v>538</v>
      </c>
      <c r="D857" s="46"/>
      <c r="E857" s="46"/>
      <c r="G857" s="72"/>
      <c r="L857" s="70"/>
      <c r="M857" s="70"/>
      <c r="N857" s="156">
        <v>0</v>
      </c>
      <c r="O857" s="156">
        <v>0</v>
      </c>
      <c r="P857" s="156">
        <v>0</v>
      </c>
    </row>
    <row r="858" spans="2:16" s="32" customFormat="1" ht="10.5">
      <c r="B858" s="67"/>
      <c r="C858" s="77" t="s">
        <v>539</v>
      </c>
      <c r="D858" s="78"/>
      <c r="E858" s="46"/>
      <c r="G858" s="72"/>
      <c r="L858" s="70"/>
      <c r="M858" s="70"/>
      <c r="N858" s="156">
        <v>0</v>
      </c>
      <c r="O858" s="156">
        <v>0</v>
      </c>
      <c r="P858" s="156">
        <v>0</v>
      </c>
    </row>
    <row r="859" spans="2:16" s="32" customFormat="1" ht="10.5">
      <c r="B859" s="67"/>
      <c r="C859" s="77" t="s">
        <v>540</v>
      </c>
      <c r="D859" s="78"/>
      <c r="E859" s="79"/>
      <c r="G859" s="72"/>
      <c r="L859" s="70"/>
      <c r="M859" s="70"/>
      <c r="N859" s="156">
        <v>0</v>
      </c>
      <c r="O859" s="156">
        <v>0</v>
      </c>
      <c r="P859" s="156">
        <v>0</v>
      </c>
    </row>
    <row r="860" spans="2:16" s="32" customFormat="1" ht="10.5">
      <c r="B860" s="67"/>
      <c r="C860" s="76" t="s">
        <v>541</v>
      </c>
      <c r="D860" s="46"/>
      <c r="E860" s="46"/>
      <c r="G860" s="72"/>
      <c r="L860" s="70"/>
      <c r="M860" s="70"/>
      <c r="N860" s="156">
        <v>0</v>
      </c>
      <c r="O860" s="156">
        <v>0</v>
      </c>
      <c r="P860" s="156">
        <v>0</v>
      </c>
    </row>
    <row r="861" spans="2:16" s="32" customFormat="1" ht="10.5">
      <c r="B861" s="67"/>
      <c r="C861" s="76" t="s">
        <v>542</v>
      </c>
      <c r="D861" s="46"/>
      <c r="E861" s="46"/>
      <c r="G861" s="72"/>
      <c r="L861" s="70"/>
      <c r="M861" s="70"/>
      <c r="N861" s="156">
        <v>0</v>
      </c>
      <c r="O861" s="156">
        <v>0</v>
      </c>
      <c r="P861" s="156">
        <v>0</v>
      </c>
    </row>
    <row r="862" spans="2:16" s="32" customFormat="1" ht="10.5">
      <c r="B862" s="67"/>
      <c r="C862" s="77" t="s">
        <v>543</v>
      </c>
      <c r="D862" s="46"/>
      <c r="E862" s="46"/>
      <c r="G862" s="72"/>
      <c r="L862" s="70"/>
      <c r="M862" s="70"/>
      <c r="N862" s="156">
        <v>0</v>
      </c>
      <c r="O862" s="156">
        <v>0</v>
      </c>
      <c r="P862" s="156">
        <v>0</v>
      </c>
    </row>
    <row r="863" spans="2:16" s="32" customFormat="1" ht="10.5">
      <c r="B863" s="67"/>
      <c r="C863" s="77" t="s">
        <v>544</v>
      </c>
      <c r="D863" s="46"/>
      <c r="E863" s="46"/>
      <c r="G863" s="72"/>
      <c r="L863" s="70"/>
      <c r="M863" s="70"/>
      <c r="N863" s="156">
        <v>0</v>
      </c>
      <c r="O863" s="156">
        <v>0</v>
      </c>
      <c r="P863" s="156">
        <v>0</v>
      </c>
    </row>
    <row r="864" spans="2:16" s="32" customFormat="1" ht="10.5">
      <c r="B864" s="67"/>
      <c r="L864" s="70"/>
      <c r="M864" s="70"/>
      <c r="N864" s="156">
        <v>0</v>
      </c>
      <c r="O864" s="156">
        <v>0</v>
      </c>
      <c r="P864" s="156">
        <v>0</v>
      </c>
    </row>
    <row r="865" spans="3:16" s="32" customFormat="1">
      <c r="C865" s="89" t="s">
        <v>545</v>
      </c>
      <c r="D865" s="84"/>
      <c r="E865" s="84"/>
      <c r="F865" s="1"/>
      <c r="G865" s="1"/>
      <c r="H865" s="1"/>
      <c r="I865" s="90"/>
      <c r="J865" s="5"/>
      <c r="K865" s="1"/>
      <c r="L865" s="1"/>
      <c r="M865" s="1"/>
      <c r="N865" s="1"/>
      <c r="O865" s="91"/>
      <c r="P865" s="156">
        <v>0</v>
      </c>
    </row>
    <row r="866" spans="3:16" s="32" customFormat="1">
      <c r="C866" s="3" t="s">
        <v>2</v>
      </c>
      <c r="D866" s="84"/>
      <c r="E866" s="84"/>
      <c r="F866" s="1"/>
      <c r="G866" s="1"/>
      <c r="H866" s="1"/>
      <c r="I866" s="90"/>
      <c r="J866" s="5"/>
      <c r="K866" s="1"/>
      <c r="L866" s="1"/>
      <c r="M866" s="1"/>
      <c r="N866" s="1"/>
      <c r="O866" s="91"/>
      <c r="P866" s="156">
        <v>0</v>
      </c>
    </row>
    <row r="867" spans="3:16" s="32" customFormat="1">
      <c r="C867" s="119" t="s">
        <v>1037</v>
      </c>
      <c r="D867" s="1"/>
      <c r="E867" s="1"/>
      <c r="F867" s="1"/>
      <c r="G867" s="1"/>
      <c r="H867" s="1"/>
      <c r="I867" s="90"/>
      <c r="J867" s="5"/>
      <c r="K867" s="1"/>
      <c r="L867" s="1"/>
      <c r="M867" s="1"/>
      <c r="N867" s="1"/>
      <c r="O867" s="91"/>
      <c r="P867" s="156">
        <v>0</v>
      </c>
    </row>
    <row r="868" spans="3:16" s="32" customFormat="1" ht="10.5">
      <c r="C868" s="11"/>
      <c r="D868" s="11"/>
      <c r="E868" s="11"/>
      <c r="F868" s="11"/>
      <c r="G868" s="11"/>
      <c r="H868" s="11"/>
      <c r="I868" s="93"/>
      <c r="J868" s="4"/>
      <c r="K868" s="11"/>
      <c r="L868" s="11"/>
      <c r="M868" s="11"/>
      <c r="N868" s="11"/>
      <c r="O868" s="91"/>
      <c r="P868" s="156">
        <v>0</v>
      </c>
    </row>
    <row r="869" spans="3:16" s="32" customFormat="1">
      <c r="C869" s="94"/>
      <c r="D869" s="95" t="s">
        <v>546</v>
      </c>
      <c r="E869" s="95"/>
      <c r="F869" s="95"/>
      <c r="G869" s="95"/>
      <c r="H869" s="96"/>
      <c r="I869" s="97" t="s">
        <v>547</v>
      </c>
      <c r="J869" s="95" t="s">
        <v>548</v>
      </c>
      <c r="K869" s="95" t="s">
        <v>549</v>
      </c>
      <c r="L869" s="95" t="s">
        <v>550</v>
      </c>
      <c r="M869" s="95" t="s">
        <v>549</v>
      </c>
      <c r="N869" s="95" t="s">
        <v>551</v>
      </c>
      <c r="O869" s="98" t="s">
        <v>552</v>
      </c>
      <c r="P869" s="156">
        <v>0</v>
      </c>
    </row>
    <row r="870" spans="3:16" s="32" customFormat="1">
      <c r="C870" s="99" t="s">
        <v>5</v>
      </c>
      <c r="D870" s="100" t="s">
        <v>553</v>
      </c>
      <c r="E870" s="100" t="s">
        <v>554</v>
      </c>
      <c r="F870" s="100" t="s">
        <v>6</v>
      </c>
      <c r="G870" s="100" t="s">
        <v>6</v>
      </c>
      <c r="H870" s="100" t="s">
        <v>8</v>
      </c>
      <c r="I870" s="101" t="s">
        <v>555</v>
      </c>
      <c r="J870" s="100" t="s">
        <v>556</v>
      </c>
      <c r="K870" s="100" t="s">
        <v>557</v>
      </c>
      <c r="L870" s="100" t="s">
        <v>558</v>
      </c>
      <c r="M870" s="100" t="s">
        <v>559</v>
      </c>
      <c r="N870" s="100" t="s">
        <v>560</v>
      </c>
      <c r="O870" s="102" t="s">
        <v>561</v>
      </c>
      <c r="P870" s="156">
        <v>0</v>
      </c>
    </row>
    <row r="871" spans="3:16" s="32" customFormat="1">
      <c r="C871" s="99" t="s">
        <v>562</v>
      </c>
      <c r="D871" s="100" t="s">
        <v>563</v>
      </c>
      <c r="E871" s="100" t="s">
        <v>564</v>
      </c>
      <c r="F871" s="100" t="s">
        <v>565</v>
      </c>
      <c r="G871" s="100" t="s">
        <v>565</v>
      </c>
      <c r="H871" s="18"/>
      <c r="I871" s="101" t="s">
        <v>566</v>
      </c>
      <c r="J871" s="100" t="s">
        <v>567</v>
      </c>
      <c r="K871" s="100" t="s">
        <v>559</v>
      </c>
      <c r="L871" s="100" t="s">
        <v>568</v>
      </c>
      <c r="M871" s="100" t="s">
        <v>21</v>
      </c>
      <c r="N871" s="103" t="s">
        <v>21</v>
      </c>
      <c r="O871" s="104" t="s">
        <v>569</v>
      </c>
      <c r="P871" s="156">
        <v>0</v>
      </c>
    </row>
    <row r="872" spans="3:16" s="32" customFormat="1">
      <c r="C872" s="105"/>
      <c r="D872" s="106" t="s">
        <v>570</v>
      </c>
      <c r="E872" s="106"/>
      <c r="F872" s="106"/>
      <c r="G872" s="106"/>
      <c r="H872" s="28"/>
      <c r="I872" s="107"/>
      <c r="J872" s="106"/>
      <c r="K872" s="106"/>
      <c r="L872" s="106" t="s">
        <v>34</v>
      </c>
      <c r="M872" s="106"/>
      <c r="N872" s="108"/>
      <c r="O872" s="109" t="s">
        <v>571</v>
      </c>
      <c r="P872" s="156">
        <v>0</v>
      </c>
    </row>
    <row r="873" spans="3:16" s="32" customFormat="1" ht="10.5">
      <c r="C873" s="11"/>
      <c r="D873" s="11"/>
      <c r="E873" s="11"/>
      <c r="F873" s="11"/>
      <c r="G873" s="11"/>
      <c r="H873" s="11"/>
      <c r="I873" s="93"/>
      <c r="J873" s="4"/>
      <c r="K873" s="11"/>
      <c r="L873" s="11"/>
      <c r="M873" s="11"/>
      <c r="N873" s="11"/>
      <c r="O873" s="91"/>
      <c r="P873" s="156">
        <v>0</v>
      </c>
    </row>
    <row r="874" spans="3:16" s="32" customFormat="1" ht="10.5">
      <c r="C874" s="32" t="s">
        <v>1030</v>
      </c>
      <c r="D874" s="32" t="s">
        <v>1038</v>
      </c>
      <c r="E874" s="32" t="s">
        <v>817</v>
      </c>
      <c r="F874" s="46">
        <v>385</v>
      </c>
      <c r="G874" s="46" t="s">
        <v>1039</v>
      </c>
      <c r="H874" s="34" t="s">
        <v>63</v>
      </c>
      <c r="I874" s="111">
        <v>40801</v>
      </c>
      <c r="J874" s="34" t="s">
        <v>37</v>
      </c>
      <c r="K874" s="113">
        <v>1500000</v>
      </c>
      <c r="L874" s="113">
        <v>33254688</v>
      </c>
      <c r="M874" s="113">
        <v>31625924</v>
      </c>
      <c r="N874" s="113">
        <v>153883</v>
      </c>
      <c r="O874" s="114">
        <v>3.8899999999999997E-2</v>
      </c>
      <c r="P874" s="156">
        <v>0</v>
      </c>
    </row>
    <row r="875" spans="3:16" s="32" customFormat="1" ht="10.5">
      <c r="C875" s="32" t="s">
        <v>1040</v>
      </c>
      <c r="D875" s="32" t="s">
        <v>895</v>
      </c>
      <c r="E875" s="32" t="s">
        <v>573</v>
      </c>
      <c r="F875" s="46">
        <v>664</v>
      </c>
      <c r="G875" s="46" t="s">
        <v>1041</v>
      </c>
      <c r="H875" s="34" t="s">
        <v>60</v>
      </c>
      <c r="I875" s="111">
        <v>40806</v>
      </c>
      <c r="J875" s="34" t="s">
        <v>37</v>
      </c>
      <c r="K875" s="113">
        <v>1000000</v>
      </c>
      <c r="L875" s="113">
        <v>22103980</v>
      </c>
      <c r="M875" s="113">
        <v>21484831</v>
      </c>
      <c r="N875" s="113">
        <v>188873</v>
      </c>
      <c r="O875" s="114">
        <v>3.4200000000000001E-2</v>
      </c>
      <c r="P875" s="156">
        <v>0</v>
      </c>
    </row>
    <row r="876" spans="3:16" s="32" customFormat="1" ht="10.5">
      <c r="C876" s="32" t="s">
        <v>1040</v>
      </c>
      <c r="D876" s="32" t="s">
        <v>1042</v>
      </c>
      <c r="E876" s="32" t="s">
        <v>573</v>
      </c>
      <c r="F876" s="46">
        <v>664</v>
      </c>
      <c r="G876" s="46" t="s">
        <v>1043</v>
      </c>
      <c r="H876" s="34" t="s">
        <v>64</v>
      </c>
      <c r="I876" s="111">
        <v>40806</v>
      </c>
      <c r="J876" s="34" t="s">
        <v>37</v>
      </c>
      <c r="K876" s="113">
        <v>1000000</v>
      </c>
      <c r="L876" s="113">
        <v>22103980</v>
      </c>
      <c r="M876" s="113">
        <v>21265840</v>
      </c>
      <c r="N876" s="113">
        <v>187551</v>
      </c>
      <c r="O876" s="114">
        <v>3.85E-2</v>
      </c>
      <c r="P876" s="156">
        <v>0</v>
      </c>
    </row>
    <row r="877" spans="3:16" s="32" customFormat="1" ht="10.5">
      <c r="C877" s="32" t="s">
        <v>373</v>
      </c>
      <c r="D877" s="32" t="s">
        <v>1042</v>
      </c>
      <c r="E877" s="32" t="s">
        <v>573</v>
      </c>
      <c r="F877" s="46">
        <v>680</v>
      </c>
      <c r="G877" s="46" t="s">
        <v>1044</v>
      </c>
      <c r="H877" s="34" t="s">
        <v>1015</v>
      </c>
      <c r="I877" s="111">
        <v>40798</v>
      </c>
      <c r="J877" s="34" t="s">
        <v>171</v>
      </c>
      <c r="K877" s="113">
        <v>20000000000</v>
      </c>
      <c r="L877" s="113">
        <v>19960218</v>
      </c>
      <c r="M877" s="113">
        <v>19840218</v>
      </c>
      <c r="N877" s="113">
        <v>120000</v>
      </c>
      <c r="O877" s="114">
        <v>6.4899999999999999E-2</v>
      </c>
      <c r="P877" s="156">
        <v>0</v>
      </c>
    </row>
    <row r="878" spans="3:16" s="32" customFormat="1" ht="10.5">
      <c r="C878" s="32" t="s">
        <v>598</v>
      </c>
      <c r="D878" s="32" t="s">
        <v>1045</v>
      </c>
      <c r="E878" s="32" t="s">
        <v>573</v>
      </c>
      <c r="F878" s="46">
        <v>681</v>
      </c>
      <c r="G878" s="46" t="s">
        <v>1046</v>
      </c>
      <c r="H878" s="34" t="s">
        <v>75</v>
      </c>
      <c r="I878" s="111">
        <v>40815</v>
      </c>
      <c r="J878" s="34" t="s">
        <v>37</v>
      </c>
      <c r="K878" s="113">
        <v>5200000</v>
      </c>
      <c r="L878" s="113">
        <v>115201677</v>
      </c>
      <c r="M878" s="113">
        <v>111047111</v>
      </c>
      <c r="N878" s="113">
        <v>726352</v>
      </c>
      <c r="O878" s="114">
        <v>0.04</v>
      </c>
      <c r="P878" s="156">
        <v>0</v>
      </c>
    </row>
    <row r="879" spans="3:16" s="32" customFormat="1" ht="10.5">
      <c r="C879" s="115" t="s">
        <v>517</v>
      </c>
      <c r="D879" s="60"/>
      <c r="E879" s="60"/>
      <c r="F879" s="60"/>
      <c r="G879" s="60"/>
      <c r="H879" s="60"/>
      <c r="I879" s="116"/>
      <c r="J879" s="63"/>
      <c r="K879" s="62"/>
      <c r="L879" s="62">
        <f>SUM(L874:L878)</f>
        <v>212624543</v>
      </c>
      <c r="M879" s="62">
        <f>SUM(M874:M878)</f>
        <v>205263924</v>
      </c>
      <c r="N879" s="62">
        <f>SUM(N874:N878)</f>
        <v>1376659</v>
      </c>
      <c r="O879" s="117"/>
      <c r="P879" s="156">
        <v>0</v>
      </c>
    </row>
    <row r="880" spans="3:16" s="32" customFormat="1" ht="10.5">
      <c r="C880" s="388" t="s">
        <v>581</v>
      </c>
      <c r="D880" s="388"/>
      <c r="E880" s="388"/>
      <c r="F880" s="388"/>
      <c r="G880" s="388"/>
      <c r="H880" s="388"/>
      <c r="I880" s="388"/>
      <c r="J880" s="388"/>
      <c r="K880" s="158">
        <v>0</v>
      </c>
      <c r="L880" s="158">
        <v>0</v>
      </c>
      <c r="M880" s="158">
        <v>0</v>
      </c>
      <c r="N880" s="156">
        <v>0</v>
      </c>
      <c r="O880" s="156">
        <v>0</v>
      </c>
      <c r="P880" s="156">
        <v>0</v>
      </c>
    </row>
    <row r="881" spans="1:17" s="83" customFormat="1">
      <c r="A881" s="32"/>
      <c r="B881" s="82"/>
      <c r="C881" s="32"/>
      <c r="D881" s="46"/>
      <c r="E881" s="46"/>
      <c r="F881" s="80"/>
      <c r="G881" s="72"/>
      <c r="H881" s="32"/>
      <c r="I881" s="32"/>
      <c r="J881" s="80"/>
      <c r="K881" s="1"/>
      <c r="L881" s="70"/>
      <c r="M881" s="70"/>
      <c r="N881" s="156">
        <v>0</v>
      </c>
      <c r="O881" s="156">
        <v>0</v>
      </c>
      <c r="P881" s="156">
        <v>0</v>
      </c>
      <c r="Q881" s="1"/>
    </row>
    <row r="882" spans="1:17">
      <c r="C882" s="92" t="s">
        <v>582</v>
      </c>
      <c r="E882" s="1"/>
      <c r="G882" s="1"/>
      <c r="L882" s="70"/>
      <c r="M882" s="70"/>
      <c r="N882" s="156">
        <v>0</v>
      </c>
      <c r="O882" s="156">
        <v>0</v>
      </c>
      <c r="P882" s="156">
        <v>0</v>
      </c>
    </row>
    <row r="883" spans="1:17">
      <c r="C883" s="3" t="s">
        <v>2</v>
      </c>
      <c r="E883" s="1"/>
      <c r="G883" s="1"/>
      <c r="L883" s="70"/>
      <c r="M883" s="70"/>
      <c r="N883" s="70"/>
      <c r="O883" s="156">
        <v>0</v>
      </c>
      <c r="P883" s="156">
        <v>0</v>
      </c>
    </row>
    <row r="884" spans="1:17">
      <c r="C884" s="119" t="s">
        <v>1037</v>
      </c>
      <c r="E884" s="1"/>
      <c r="G884" s="1"/>
      <c r="L884" s="70"/>
      <c r="M884" s="70"/>
      <c r="N884" s="70"/>
      <c r="O884" s="156">
        <v>0</v>
      </c>
      <c r="P884" s="156">
        <v>0</v>
      </c>
    </row>
    <row r="885" spans="1:17">
      <c r="C885" s="11"/>
      <c r="D885" s="4"/>
      <c r="E885" s="11"/>
      <c r="F885" s="11"/>
      <c r="G885" s="11"/>
      <c r="H885" s="11"/>
      <c r="K885" s="84"/>
      <c r="L885" s="70"/>
      <c r="M885" s="70"/>
      <c r="N885" s="70"/>
      <c r="O885" s="156">
        <v>0</v>
      </c>
      <c r="P885" s="156">
        <v>0</v>
      </c>
      <c r="Q885" s="84"/>
    </row>
    <row r="886" spans="1:17">
      <c r="C886" s="94"/>
      <c r="D886" s="95"/>
      <c r="E886" s="120"/>
      <c r="F886" s="120" t="s">
        <v>584</v>
      </c>
      <c r="G886" s="95"/>
      <c r="H886" s="98" t="s">
        <v>585</v>
      </c>
      <c r="I886" s="84"/>
      <c r="J886" s="84"/>
      <c r="L886" s="70"/>
      <c r="M886" s="70"/>
      <c r="N886" s="70"/>
      <c r="O886" s="156">
        <v>0</v>
      </c>
      <c r="P886" s="156">
        <v>0</v>
      </c>
    </row>
    <row r="887" spans="1:17">
      <c r="C887" s="99" t="s">
        <v>5</v>
      </c>
      <c r="D887" s="100" t="s">
        <v>6</v>
      </c>
      <c r="E887" s="18"/>
      <c r="F887" s="100" t="s">
        <v>586</v>
      </c>
      <c r="G887" s="100" t="s">
        <v>587</v>
      </c>
      <c r="H887" s="102" t="s">
        <v>588</v>
      </c>
      <c r="L887" s="70"/>
      <c r="M887" s="70"/>
      <c r="N887" s="70"/>
      <c r="O887" s="156">
        <v>0</v>
      </c>
      <c r="P887" s="156">
        <v>0</v>
      </c>
    </row>
    <row r="888" spans="1:17">
      <c r="C888" s="99" t="s">
        <v>562</v>
      </c>
      <c r="D888" s="100" t="s">
        <v>589</v>
      </c>
      <c r="E888" s="100" t="s">
        <v>8</v>
      </c>
      <c r="F888" s="100" t="s">
        <v>590</v>
      </c>
      <c r="G888" s="100" t="s">
        <v>591</v>
      </c>
      <c r="H888" s="102" t="s">
        <v>592</v>
      </c>
      <c r="L888" s="70"/>
      <c r="M888" s="70"/>
      <c r="N888" s="70"/>
      <c r="O888" s="156">
        <v>0</v>
      </c>
      <c r="P888" s="156">
        <v>0</v>
      </c>
    </row>
    <row r="889" spans="1:17">
      <c r="C889" s="105"/>
      <c r="D889" s="106"/>
      <c r="E889" s="28"/>
      <c r="F889" s="106" t="s">
        <v>34</v>
      </c>
      <c r="G889" s="106" t="s">
        <v>34</v>
      </c>
      <c r="H889" s="121" t="s">
        <v>34</v>
      </c>
      <c r="L889" s="70"/>
      <c r="M889" s="70"/>
      <c r="N889" s="70"/>
      <c r="O889" s="156">
        <v>0</v>
      </c>
      <c r="P889" s="156">
        <v>0</v>
      </c>
    </row>
    <row r="890" spans="1:17">
      <c r="C890" s="11"/>
      <c r="D890" s="4"/>
      <c r="E890" s="11"/>
      <c r="F890" s="11"/>
      <c r="G890" s="11"/>
      <c r="H890" s="11"/>
      <c r="K890" s="84"/>
      <c r="L890" s="70"/>
      <c r="M890" s="70"/>
      <c r="N890" s="70"/>
      <c r="O890" s="156">
        <v>0</v>
      </c>
      <c r="P890" s="156">
        <v>0</v>
      </c>
      <c r="Q890" s="84"/>
    </row>
    <row r="891" spans="1:17">
      <c r="C891" s="32" t="s">
        <v>431</v>
      </c>
      <c r="D891" s="36">
        <v>143</v>
      </c>
      <c r="E891" s="36" t="s">
        <v>42</v>
      </c>
      <c r="F891" s="122">
        <v>657856</v>
      </c>
      <c r="G891" s="122">
        <v>194482</v>
      </c>
      <c r="H891" s="122"/>
      <c r="I891" s="84"/>
      <c r="J891" s="84"/>
      <c r="K891" s="7"/>
      <c r="L891" s="70"/>
      <c r="M891" s="70"/>
      <c r="N891" s="70"/>
      <c r="O891" s="156">
        <v>0</v>
      </c>
      <c r="P891" s="156">
        <v>0</v>
      </c>
    </row>
    <row r="892" spans="1:17">
      <c r="C892" s="32" t="s">
        <v>431</v>
      </c>
      <c r="D892" s="36">
        <v>143</v>
      </c>
      <c r="E892" s="36" t="s">
        <v>43</v>
      </c>
      <c r="F892" s="122">
        <v>131572</v>
      </c>
      <c r="G892" s="122">
        <v>38896</v>
      </c>
      <c r="H892" s="122"/>
      <c r="I892" s="86"/>
      <c r="K892" s="7"/>
      <c r="L892" s="70"/>
      <c r="M892" s="70"/>
      <c r="N892" s="70"/>
      <c r="O892" s="156">
        <v>0</v>
      </c>
      <c r="P892" s="156">
        <v>0</v>
      </c>
    </row>
    <row r="893" spans="1:17">
      <c r="C893" s="53" t="s">
        <v>593</v>
      </c>
      <c r="D893" s="36">
        <v>183</v>
      </c>
      <c r="E893" s="36" t="s">
        <v>51</v>
      </c>
      <c r="F893" s="122">
        <v>617069</v>
      </c>
      <c r="G893" s="122">
        <v>310121</v>
      </c>
      <c r="H893" s="122"/>
      <c r="I893" s="86"/>
      <c r="K893" s="7"/>
      <c r="L893" s="70"/>
      <c r="M893" s="70"/>
      <c r="N893" s="70"/>
      <c r="O893" s="156">
        <v>0</v>
      </c>
      <c r="P893" s="156">
        <v>0</v>
      </c>
    </row>
    <row r="894" spans="1:17">
      <c r="C894" s="53" t="s">
        <v>593</v>
      </c>
      <c r="D894" s="36">
        <v>200</v>
      </c>
      <c r="E894" s="36" t="s">
        <v>59</v>
      </c>
      <c r="F894" s="122"/>
      <c r="G894" s="122">
        <v>466666</v>
      </c>
      <c r="H894" s="122"/>
      <c r="I894" s="86"/>
      <c r="K894" s="7"/>
      <c r="L894" s="70"/>
      <c r="M894" s="70"/>
      <c r="N894" s="70"/>
      <c r="O894" s="156">
        <v>0</v>
      </c>
      <c r="P894" s="156">
        <v>0</v>
      </c>
    </row>
    <row r="895" spans="1:17">
      <c r="C895" s="53" t="s">
        <v>608</v>
      </c>
      <c r="D895" s="36">
        <v>205</v>
      </c>
      <c r="E895" s="36" t="s">
        <v>60</v>
      </c>
      <c r="F895" s="122"/>
      <c r="G895" s="122">
        <v>258712</v>
      </c>
      <c r="H895" s="122"/>
      <c r="I895" s="86"/>
      <c r="K895" s="7"/>
      <c r="L895" s="70"/>
      <c r="M895" s="70"/>
      <c r="N895" s="70"/>
      <c r="O895" s="156">
        <v>0</v>
      </c>
      <c r="P895" s="156">
        <v>0</v>
      </c>
    </row>
    <row r="896" spans="1:17">
      <c r="C896" s="45" t="s">
        <v>749</v>
      </c>
      <c r="D896" s="34">
        <v>214</v>
      </c>
      <c r="E896" s="34" t="s">
        <v>71</v>
      </c>
      <c r="F896" s="122">
        <v>16976</v>
      </c>
      <c r="G896" s="122">
        <v>73838</v>
      </c>
      <c r="H896" s="122"/>
      <c r="I896" s="86"/>
      <c r="K896" s="7"/>
      <c r="L896" s="70"/>
      <c r="M896" s="70"/>
      <c r="N896" s="70"/>
      <c r="O896" s="156">
        <v>0</v>
      </c>
      <c r="P896" s="156">
        <v>0</v>
      </c>
    </row>
    <row r="897" spans="3:16">
      <c r="C897" s="45" t="s">
        <v>749</v>
      </c>
      <c r="D897" s="34">
        <v>214</v>
      </c>
      <c r="E897" s="34" t="s">
        <v>72</v>
      </c>
      <c r="F897" s="122">
        <v>175064</v>
      </c>
      <c r="G897" s="122">
        <v>767501</v>
      </c>
      <c r="H897" s="122"/>
      <c r="K897" s="7"/>
      <c r="L897" s="70"/>
      <c r="M897" s="70"/>
      <c r="N897" s="70"/>
      <c r="O897" s="156">
        <v>0</v>
      </c>
      <c r="P897" s="156">
        <v>0</v>
      </c>
    </row>
    <row r="898" spans="3:16">
      <c r="C898" s="45" t="s">
        <v>87</v>
      </c>
      <c r="D898" s="34">
        <v>232</v>
      </c>
      <c r="E898" s="34" t="s">
        <v>46</v>
      </c>
      <c r="F898" s="122">
        <v>393595</v>
      </c>
      <c r="G898" s="122">
        <v>388361</v>
      </c>
      <c r="H898" s="122"/>
      <c r="I898" s="86"/>
      <c r="K898" s="7"/>
      <c r="L898" s="70"/>
      <c r="M898" s="70"/>
      <c r="N898" s="70"/>
      <c r="O898" s="156">
        <v>0</v>
      </c>
      <c r="P898" s="156">
        <v>0</v>
      </c>
    </row>
    <row r="899" spans="3:16">
      <c r="C899" s="77" t="s">
        <v>91</v>
      </c>
      <c r="D899" s="36">
        <v>234</v>
      </c>
      <c r="E899" s="36" t="s">
        <v>92</v>
      </c>
      <c r="F899" s="122">
        <v>1447867</v>
      </c>
      <c r="G899" s="122">
        <v>1354224</v>
      </c>
      <c r="H899" s="122"/>
      <c r="I899" s="86"/>
      <c r="K899" s="7"/>
      <c r="L899" s="70"/>
      <c r="M899" s="70"/>
      <c r="N899" s="70"/>
      <c r="O899" s="156">
        <v>0</v>
      </c>
      <c r="P899" s="156">
        <v>0</v>
      </c>
    </row>
    <row r="900" spans="3:16">
      <c r="C900" s="77" t="s">
        <v>750</v>
      </c>
      <c r="D900" s="36">
        <v>272</v>
      </c>
      <c r="E900" s="36" t="s">
        <v>56</v>
      </c>
      <c r="F900" s="122">
        <v>733903</v>
      </c>
      <c r="G900" s="122">
        <v>531776</v>
      </c>
      <c r="H900" s="122"/>
      <c r="I900" s="86"/>
      <c r="K900" s="7"/>
      <c r="L900" s="70"/>
      <c r="M900" s="70"/>
      <c r="N900" s="70"/>
      <c r="O900" s="156">
        <v>0</v>
      </c>
      <c r="P900" s="156">
        <v>0</v>
      </c>
    </row>
    <row r="901" spans="3:16">
      <c r="C901" s="45" t="s">
        <v>593</v>
      </c>
      <c r="D901" s="34">
        <v>273</v>
      </c>
      <c r="E901" s="34" t="s">
        <v>125</v>
      </c>
      <c r="F901" s="122"/>
      <c r="G901" s="122">
        <v>459231</v>
      </c>
      <c r="H901" s="122"/>
      <c r="I901" s="86"/>
      <c r="K901" s="7"/>
      <c r="L901" s="70"/>
      <c r="M901" s="70"/>
      <c r="N901" s="70"/>
      <c r="O901" s="156">
        <v>0</v>
      </c>
      <c r="P901" s="156">
        <v>0</v>
      </c>
    </row>
    <row r="902" spans="3:16">
      <c r="C902" s="32" t="s">
        <v>431</v>
      </c>
      <c r="D902" s="34">
        <v>281</v>
      </c>
      <c r="E902" s="34" t="s">
        <v>125</v>
      </c>
      <c r="F902" s="122"/>
      <c r="G902" s="122">
        <v>1231877</v>
      </c>
      <c r="H902" s="122"/>
      <c r="I902" s="86"/>
      <c r="K902" s="7"/>
      <c r="L902" s="70"/>
      <c r="M902" s="70"/>
      <c r="N902" s="70"/>
      <c r="O902" s="156">
        <v>0</v>
      </c>
      <c r="P902" s="156">
        <v>0</v>
      </c>
    </row>
    <row r="903" spans="3:16">
      <c r="C903" s="45" t="s">
        <v>1047</v>
      </c>
      <c r="D903" s="34" t="s">
        <v>1048</v>
      </c>
      <c r="E903" s="34" t="s">
        <v>53</v>
      </c>
      <c r="F903" s="122"/>
      <c r="G903" s="122">
        <v>562989</v>
      </c>
      <c r="H903" s="122"/>
      <c r="I903" s="86"/>
      <c r="K903" s="7"/>
      <c r="L903" s="70"/>
      <c r="M903" s="70"/>
      <c r="N903" s="70"/>
      <c r="O903" s="156">
        <v>0</v>
      </c>
      <c r="P903" s="156">
        <v>0</v>
      </c>
    </row>
    <row r="904" spans="3:16">
      <c r="C904" s="45" t="s">
        <v>751</v>
      </c>
      <c r="D904" s="34" t="s">
        <v>752</v>
      </c>
      <c r="E904" s="34" t="s">
        <v>59</v>
      </c>
      <c r="F904" s="122">
        <v>2298814</v>
      </c>
      <c r="G904" s="122">
        <v>2489103</v>
      </c>
      <c r="H904" s="122"/>
      <c r="I904" s="86"/>
      <c r="K904" s="7"/>
      <c r="L904" s="70"/>
      <c r="M904" s="70"/>
      <c r="N904" s="70"/>
      <c r="O904" s="156">
        <v>0</v>
      </c>
      <c r="P904" s="156">
        <v>0</v>
      </c>
    </row>
    <row r="905" spans="3:16">
      <c r="C905" s="45" t="s">
        <v>751</v>
      </c>
      <c r="D905" s="34" t="s">
        <v>753</v>
      </c>
      <c r="E905" s="34" t="s">
        <v>75</v>
      </c>
      <c r="F905" s="122"/>
      <c r="G905" s="122">
        <v>1664253</v>
      </c>
      <c r="H905" s="122"/>
      <c r="I905" s="86"/>
      <c r="K905" s="7"/>
      <c r="L905" s="70"/>
      <c r="M905" s="70"/>
      <c r="N905" s="70"/>
      <c r="O905" s="156">
        <v>0</v>
      </c>
      <c r="P905" s="156">
        <v>0</v>
      </c>
    </row>
    <row r="906" spans="3:16">
      <c r="C906" s="53" t="s">
        <v>593</v>
      </c>
      <c r="D906" s="46">
        <v>366</v>
      </c>
      <c r="E906" s="34" t="s">
        <v>202</v>
      </c>
      <c r="F906" s="122"/>
      <c r="G906" s="122">
        <v>1708393</v>
      </c>
      <c r="H906" s="122"/>
      <c r="I906" s="86"/>
      <c r="K906" s="7"/>
      <c r="L906" s="87"/>
      <c r="M906" s="87"/>
      <c r="N906" s="87"/>
      <c r="O906" s="156">
        <v>0</v>
      </c>
      <c r="P906" s="156">
        <v>0</v>
      </c>
    </row>
    <row r="907" spans="3:16">
      <c r="C907" s="45" t="s">
        <v>755</v>
      </c>
      <c r="D907" s="46" t="s">
        <v>756</v>
      </c>
      <c r="E907" s="34" t="s">
        <v>51</v>
      </c>
      <c r="F907" s="122"/>
      <c r="G907" s="122">
        <v>1374726</v>
      </c>
      <c r="H907" s="122"/>
      <c r="I907" s="86"/>
      <c r="K907" s="7"/>
      <c r="L907" s="87"/>
      <c r="M907" s="87"/>
      <c r="N907" s="87"/>
      <c r="O907" s="156">
        <v>0</v>
      </c>
      <c r="P907" s="156">
        <v>0</v>
      </c>
    </row>
    <row r="908" spans="3:16">
      <c r="C908" s="45" t="s">
        <v>241</v>
      </c>
      <c r="D908" s="46" t="s">
        <v>757</v>
      </c>
      <c r="E908" s="34" t="s">
        <v>92</v>
      </c>
      <c r="F908" s="122">
        <v>1300234</v>
      </c>
      <c r="G908" s="122">
        <v>755446</v>
      </c>
      <c r="H908" s="122"/>
      <c r="I908" s="86"/>
      <c r="K908" s="7"/>
      <c r="L908" s="87"/>
      <c r="M908" s="87"/>
      <c r="N908" s="87"/>
      <c r="O908" s="156">
        <v>0</v>
      </c>
      <c r="P908" s="156">
        <v>0</v>
      </c>
    </row>
    <row r="909" spans="3:16">
      <c r="C909" s="45" t="s">
        <v>593</v>
      </c>
      <c r="D909" s="46">
        <v>433</v>
      </c>
      <c r="E909" s="34" t="s">
        <v>265</v>
      </c>
      <c r="F909" s="122"/>
      <c r="G909" s="122">
        <v>1138137</v>
      </c>
      <c r="H909" s="122"/>
      <c r="K909" s="7"/>
      <c r="O909" s="156">
        <v>0</v>
      </c>
      <c r="P909" s="156">
        <v>0</v>
      </c>
    </row>
    <row r="910" spans="3:16">
      <c r="C910" s="45" t="s">
        <v>831</v>
      </c>
      <c r="D910" s="46" t="s">
        <v>832</v>
      </c>
      <c r="E910" s="34" t="s">
        <v>56</v>
      </c>
      <c r="F910" s="122">
        <v>641015</v>
      </c>
      <c r="G910" s="122">
        <v>8729</v>
      </c>
      <c r="H910" s="122"/>
      <c r="I910" s="86"/>
      <c r="K910" s="7"/>
      <c r="L910" s="87"/>
      <c r="M910" s="87"/>
      <c r="N910" s="87"/>
      <c r="O910" s="156">
        <v>0</v>
      </c>
      <c r="P910" s="156">
        <v>0</v>
      </c>
    </row>
    <row r="911" spans="3:16">
      <c r="C911" s="45" t="s">
        <v>196</v>
      </c>
      <c r="D911" s="46" t="s">
        <v>760</v>
      </c>
      <c r="E911" s="34" t="s">
        <v>56</v>
      </c>
      <c r="F911" s="122">
        <v>1519649</v>
      </c>
      <c r="G911" s="122">
        <v>1105539</v>
      </c>
      <c r="H911" s="122"/>
      <c r="I911" s="86"/>
      <c r="K911" s="7"/>
      <c r="L911" s="87"/>
      <c r="M911" s="87"/>
      <c r="N911" s="87"/>
      <c r="O911" s="156">
        <v>0</v>
      </c>
      <c r="P911" s="156">
        <v>0</v>
      </c>
    </row>
    <row r="912" spans="3:16">
      <c r="C912" s="45" t="s">
        <v>193</v>
      </c>
      <c r="D912" s="46" t="s">
        <v>761</v>
      </c>
      <c r="E912" s="34" t="s">
        <v>63</v>
      </c>
      <c r="F912" s="122">
        <v>4420796</v>
      </c>
      <c r="G912" s="122">
        <v>278895</v>
      </c>
      <c r="H912" s="122"/>
      <c r="I912" s="86"/>
      <c r="K912" s="7"/>
      <c r="L912" s="87"/>
      <c r="M912" s="87"/>
      <c r="N912" s="87"/>
      <c r="O912" s="156">
        <v>0</v>
      </c>
      <c r="P912" s="156">
        <v>0</v>
      </c>
    </row>
    <row r="913" spans="3:17">
      <c r="C913" s="45" t="s">
        <v>701</v>
      </c>
      <c r="D913" s="46" t="s">
        <v>762</v>
      </c>
      <c r="E913" s="34" t="s">
        <v>60</v>
      </c>
      <c r="F913" s="122"/>
      <c r="G913" s="122">
        <v>886890</v>
      </c>
      <c r="H913" s="122"/>
      <c r="I913" s="86"/>
      <c r="K913" s="7"/>
      <c r="L913" s="87"/>
      <c r="M913" s="87"/>
      <c r="N913" s="87"/>
      <c r="O913" s="156">
        <v>0</v>
      </c>
      <c r="P913" s="156">
        <v>0</v>
      </c>
    </row>
    <row r="914" spans="3:17">
      <c r="C914" s="53" t="s">
        <v>653</v>
      </c>
      <c r="D914" s="46" t="s">
        <v>763</v>
      </c>
      <c r="E914" s="34" t="s">
        <v>53</v>
      </c>
      <c r="F914" s="122">
        <v>5341799</v>
      </c>
      <c r="G914" s="122">
        <v>834076</v>
      </c>
      <c r="H914" s="122"/>
      <c r="I914" s="86"/>
      <c r="K914" s="7"/>
      <c r="L914" s="87"/>
      <c r="M914" s="87"/>
      <c r="N914" s="87"/>
      <c r="O914" s="156">
        <v>0</v>
      </c>
      <c r="P914" s="156">
        <v>0</v>
      </c>
    </row>
    <row r="915" spans="3:17">
      <c r="C915" s="45" t="s">
        <v>1049</v>
      </c>
      <c r="D915" s="46" t="s">
        <v>1050</v>
      </c>
      <c r="E915" s="34" t="s">
        <v>46</v>
      </c>
      <c r="F915" s="122"/>
      <c r="G915" s="122">
        <v>59557</v>
      </c>
      <c r="H915" s="122"/>
      <c r="I915" s="86"/>
      <c r="K915" s="7"/>
      <c r="O915" s="156">
        <v>0</v>
      </c>
      <c r="P915" s="156">
        <v>0</v>
      </c>
    </row>
    <row r="916" spans="3:17">
      <c r="C916" s="45" t="s">
        <v>764</v>
      </c>
      <c r="D916" s="46" t="s">
        <v>765</v>
      </c>
      <c r="E916" s="34" t="s">
        <v>90</v>
      </c>
      <c r="F916" s="122">
        <v>663119</v>
      </c>
      <c r="G916" s="122">
        <v>422625</v>
      </c>
      <c r="H916" s="122"/>
      <c r="I916" s="86"/>
      <c r="K916" s="7"/>
      <c r="L916" s="87"/>
      <c r="M916" s="87"/>
      <c r="N916" s="87"/>
      <c r="O916" s="156">
        <v>0</v>
      </c>
      <c r="P916" s="156">
        <v>0</v>
      </c>
    </row>
    <row r="917" spans="3:17">
      <c r="C917" s="45" t="s">
        <v>1051</v>
      </c>
      <c r="D917" s="46" t="s">
        <v>1052</v>
      </c>
      <c r="E917" s="34" t="s">
        <v>46</v>
      </c>
      <c r="F917" s="122"/>
      <c r="G917" s="122">
        <v>990564</v>
      </c>
      <c r="H917" s="122"/>
      <c r="I917" s="86"/>
      <c r="K917" s="7"/>
      <c r="L917" s="87"/>
      <c r="M917" s="87"/>
      <c r="N917" s="87"/>
      <c r="O917" s="156">
        <v>0</v>
      </c>
      <c r="P917" s="156">
        <v>0</v>
      </c>
    </row>
    <row r="918" spans="3:17">
      <c r="C918" s="45" t="s">
        <v>373</v>
      </c>
      <c r="D918" s="46" t="s">
        <v>766</v>
      </c>
      <c r="E918" s="34" t="s">
        <v>60</v>
      </c>
      <c r="F918" s="122">
        <v>5000000</v>
      </c>
      <c r="G918" s="122">
        <v>331990</v>
      </c>
      <c r="H918" s="122"/>
      <c r="I918" s="86"/>
      <c r="K918" s="7"/>
      <c r="L918" s="87"/>
      <c r="M918" s="87"/>
      <c r="N918" s="87"/>
      <c r="O918" s="156">
        <v>0</v>
      </c>
      <c r="P918" s="156">
        <v>0</v>
      </c>
    </row>
    <row r="919" spans="3:17">
      <c r="C919" s="45" t="s">
        <v>335</v>
      </c>
      <c r="D919" s="46" t="s">
        <v>767</v>
      </c>
      <c r="E919" s="34" t="s">
        <v>71</v>
      </c>
      <c r="F919" s="122"/>
      <c r="G919" s="122">
        <v>169999</v>
      </c>
      <c r="H919" s="122"/>
      <c r="I919" s="86"/>
      <c r="K919" s="7"/>
      <c r="L919" s="87"/>
      <c r="M919" s="87"/>
      <c r="N919" s="87"/>
      <c r="O919" s="156">
        <v>0</v>
      </c>
      <c r="P919" s="156">
        <v>0</v>
      </c>
    </row>
    <row r="920" spans="3:17">
      <c r="C920" s="45" t="s">
        <v>335</v>
      </c>
      <c r="D920" s="46" t="s">
        <v>768</v>
      </c>
      <c r="E920" s="34" t="s">
        <v>72</v>
      </c>
      <c r="F920" s="122"/>
      <c r="G920" s="122">
        <v>169999</v>
      </c>
      <c r="H920" s="122"/>
      <c r="I920" s="86"/>
      <c r="K920" s="7"/>
      <c r="L920" s="87"/>
      <c r="M920" s="87"/>
      <c r="N920" s="87"/>
      <c r="O920" s="156">
        <v>0</v>
      </c>
      <c r="P920" s="156">
        <v>0</v>
      </c>
    </row>
    <row r="921" spans="3:17">
      <c r="C921" s="45" t="s">
        <v>769</v>
      </c>
      <c r="D921" s="46" t="s">
        <v>770</v>
      </c>
      <c r="E921" s="34" t="s">
        <v>46</v>
      </c>
      <c r="F921" s="122"/>
      <c r="G921" s="122">
        <v>678500</v>
      </c>
      <c r="H921" s="122"/>
      <c r="I921" s="86"/>
      <c r="K921" s="7"/>
      <c r="O921" s="156">
        <v>0</v>
      </c>
      <c r="P921" s="156">
        <v>0</v>
      </c>
    </row>
    <row r="922" spans="3:17">
      <c r="C922" s="45" t="s">
        <v>327</v>
      </c>
      <c r="D922" s="46" t="s">
        <v>741</v>
      </c>
      <c r="E922" s="34" t="s">
        <v>674</v>
      </c>
      <c r="F922" s="122"/>
      <c r="G922" s="122">
        <v>678500</v>
      </c>
      <c r="H922" s="122"/>
      <c r="I922" s="86"/>
      <c r="K922" s="7"/>
      <c r="L922" s="87"/>
      <c r="M922" s="87"/>
      <c r="N922" s="87"/>
      <c r="O922" s="156">
        <v>0</v>
      </c>
      <c r="P922" s="156">
        <v>0</v>
      </c>
    </row>
    <row r="923" spans="3:17">
      <c r="C923" s="32" t="s">
        <v>350</v>
      </c>
      <c r="D923" s="46" t="s">
        <v>772</v>
      </c>
      <c r="E923" s="34" t="s">
        <v>202</v>
      </c>
      <c r="F923" s="122"/>
      <c r="G923" s="122">
        <v>1965723</v>
      </c>
      <c r="H923" s="122"/>
      <c r="I923" s="86"/>
      <c r="K923" s="7"/>
      <c r="L923" s="87"/>
      <c r="M923" s="87"/>
      <c r="N923" s="87"/>
      <c r="O923" s="156">
        <v>0</v>
      </c>
      <c r="P923" s="156">
        <v>0</v>
      </c>
    </row>
    <row r="924" spans="3:17">
      <c r="C924" s="45" t="s">
        <v>118</v>
      </c>
      <c r="D924" s="46" t="s">
        <v>773</v>
      </c>
      <c r="E924" s="34" t="s">
        <v>53</v>
      </c>
      <c r="F924" s="122"/>
      <c r="G924" s="122">
        <v>822765</v>
      </c>
      <c r="H924" s="122"/>
      <c r="I924" s="86"/>
      <c r="K924" s="7"/>
      <c r="L924" s="87"/>
      <c r="M924" s="87"/>
      <c r="N924" s="87"/>
      <c r="O924" s="156">
        <v>0</v>
      </c>
      <c r="P924" s="156">
        <v>0</v>
      </c>
    </row>
    <row r="925" spans="3:17">
      <c r="C925" s="45" t="s">
        <v>327</v>
      </c>
      <c r="D925" s="46" t="s">
        <v>774</v>
      </c>
      <c r="E925" s="34" t="s">
        <v>177</v>
      </c>
      <c r="F925" s="122"/>
      <c r="G925" s="122">
        <v>425216</v>
      </c>
      <c r="H925" s="122"/>
      <c r="I925" s="86"/>
      <c r="K925" s="7"/>
      <c r="L925" s="87"/>
      <c r="M925" s="87"/>
      <c r="N925" s="87"/>
      <c r="O925" s="156">
        <v>0</v>
      </c>
      <c r="P925" s="156">
        <v>0</v>
      </c>
      <c r="Q925" s="84"/>
    </row>
    <row r="926" spans="3:17">
      <c r="C926" s="45" t="s">
        <v>391</v>
      </c>
      <c r="D926" s="46" t="s">
        <v>775</v>
      </c>
      <c r="E926" s="34" t="s">
        <v>56</v>
      </c>
      <c r="F926" s="122"/>
      <c r="G926" s="122">
        <v>437747</v>
      </c>
      <c r="H926" s="122"/>
      <c r="I926" s="86"/>
      <c r="K926" s="7"/>
      <c r="O926" s="156">
        <v>0</v>
      </c>
      <c r="P926" s="156">
        <v>0</v>
      </c>
    </row>
    <row r="927" spans="3:17">
      <c r="C927" s="45" t="s">
        <v>391</v>
      </c>
      <c r="D927" s="46" t="s">
        <v>776</v>
      </c>
      <c r="E927" s="34" t="s">
        <v>51</v>
      </c>
      <c r="F927" s="122"/>
      <c r="G927" s="122">
        <v>3253772</v>
      </c>
      <c r="H927" s="122"/>
      <c r="I927" s="86"/>
      <c r="K927" s="7"/>
      <c r="L927" s="87"/>
      <c r="M927" s="87"/>
      <c r="N927" s="87"/>
      <c r="O927" s="156">
        <v>0</v>
      </c>
      <c r="P927" s="156">
        <v>0</v>
      </c>
    </row>
    <row r="928" spans="3:17">
      <c r="C928" s="45" t="s">
        <v>665</v>
      </c>
      <c r="D928" s="46" t="s">
        <v>711</v>
      </c>
      <c r="E928" s="34" t="s">
        <v>90</v>
      </c>
      <c r="F928" s="122"/>
      <c r="G928" s="122">
        <v>688160</v>
      </c>
      <c r="H928" s="122"/>
      <c r="I928" s="86"/>
      <c r="K928" s="7"/>
      <c r="L928" s="87"/>
      <c r="M928" s="87"/>
      <c r="N928" s="87"/>
      <c r="O928" s="156">
        <v>0</v>
      </c>
      <c r="P928" s="156">
        <v>0</v>
      </c>
    </row>
    <row r="929" spans="3:16">
      <c r="C929" s="45" t="s">
        <v>120</v>
      </c>
      <c r="D929" s="46" t="s">
        <v>777</v>
      </c>
      <c r="E929" s="34" t="s">
        <v>64</v>
      </c>
      <c r="F929" s="122"/>
      <c r="G929" s="122">
        <v>1863697</v>
      </c>
      <c r="H929" s="122"/>
      <c r="I929" s="86"/>
      <c r="K929" s="7"/>
      <c r="L929" s="87"/>
      <c r="M929" s="87"/>
      <c r="N929" s="87"/>
      <c r="O929" s="156">
        <v>0</v>
      </c>
      <c r="P929" s="156">
        <v>0</v>
      </c>
    </row>
    <row r="930" spans="3:16">
      <c r="C930" s="32" t="s">
        <v>284</v>
      </c>
      <c r="D930" s="46" t="s">
        <v>778</v>
      </c>
      <c r="E930" s="34" t="s">
        <v>60</v>
      </c>
      <c r="F930" s="122"/>
      <c r="G930" s="122">
        <v>493659</v>
      </c>
      <c r="H930" s="122"/>
      <c r="I930" s="86"/>
      <c r="K930" s="7"/>
      <c r="L930" s="87"/>
      <c r="M930" s="87"/>
      <c r="N930" s="87"/>
      <c r="O930" s="156">
        <v>0</v>
      </c>
      <c r="P930" s="156">
        <v>0</v>
      </c>
    </row>
    <row r="931" spans="3:16">
      <c r="C931" s="32" t="s">
        <v>284</v>
      </c>
      <c r="D931" s="46" t="s">
        <v>779</v>
      </c>
      <c r="E931" s="34" t="s">
        <v>64</v>
      </c>
      <c r="F931" s="122"/>
      <c r="G931" s="122">
        <v>1410864</v>
      </c>
      <c r="H931" s="122"/>
      <c r="O931" s="156">
        <v>0</v>
      </c>
      <c r="P931" s="156">
        <v>0</v>
      </c>
    </row>
    <row r="932" spans="3:16">
      <c r="C932" s="32" t="s">
        <v>418</v>
      </c>
      <c r="D932" s="46" t="s">
        <v>713</v>
      </c>
      <c r="E932" s="34" t="s">
        <v>90</v>
      </c>
      <c r="F932" s="122"/>
      <c r="G932" s="122">
        <v>494725</v>
      </c>
      <c r="H932" s="122"/>
      <c r="I932" s="86"/>
      <c r="K932" s="7"/>
      <c r="L932" s="87"/>
      <c r="M932" s="87"/>
      <c r="N932" s="87"/>
      <c r="O932" s="156">
        <v>0</v>
      </c>
      <c r="P932" s="156">
        <v>0</v>
      </c>
    </row>
    <row r="933" spans="3:16">
      <c r="C933" s="32" t="s">
        <v>418</v>
      </c>
      <c r="D933" s="46" t="s">
        <v>714</v>
      </c>
      <c r="E933" s="34" t="s">
        <v>92</v>
      </c>
      <c r="F933" s="122"/>
      <c r="G933" s="122">
        <v>1150466</v>
      </c>
      <c r="H933" s="122"/>
      <c r="I933" s="86"/>
      <c r="K933" s="7"/>
      <c r="L933" s="87"/>
      <c r="M933" s="87"/>
      <c r="N933" s="87"/>
      <c r="O933" s="156">
        <v>0</v>
      </c>
      <c r="P933" s="156">
        <v>0</v>
      </c>
    </row>
    <row r="934" spans="3:16">
      <c r="C934" s="32" t="s">
        <v>308</v>
      </c>
      <c r="D934" s="46" t="s">
        <v>780</v>
      </c>
      <c r="E934" s="34" t="s">
        <v>64</v>
      </c>
      <c r="F934" s="122"/>
      <c r="G934" s="122">
        <v>1405095</v>
      </c>
      <c r="H934" s="122"/>
      <c r="I934" s="86"/>
      <c r="K934" s="7"/>
      <c r="L934" s="87"/>
      <c r="M934" s="87"/>
      <c r="N934" s="87"/>
      <c r="O934" s="156">
        <v>0</v>
      </c>
      <c r="P934" s="156">
        <v>0</v>
      </c>
    </row>
    <row r="935" spans="3:16">
      <c r="C935" s="32" t="s">
        <v>308</v>
      </c>
      <c r="D935" s="46" t="s">
        <v>781</v>
      </c>
      <c r="E935" s="34" t="s">
        <v>60</v>
      </c>
      <c r="F935" s="122"/>
      <c r="G935" s="122">
        <v>437747</v>
      </c>
      <c r="H935" s="122"/>
      <c r="I935" s="86"/>
      <c r="K935" s="7"/>
      <c r="L935" s="87"/>
      <c r="M935" s="87"/>
      <c r="N935" s="87"/>
      <c r="O935" s="156">
        <v>0</v>
      </c>
      <c r="P935" s="156">
        <v>0</v>
      </c>
    </row>
    <row r="936" spans="3:16">
      <c r="C936" s="32" t="s">
        <v>431</v>
      </c>
      <c r="D936" s="46" t="s">
        <v>782</v>
      </c>
      <c r="E936" s="34" t="s">
        <v>132</v>
      </c>
      <c r="F936" s="122"/>
      <c r="G936" s="122">
        <v>611023</v>
      </c>
      <c r="H936" s="122"/>
      <c r="I936" s="86"/>
      <c r="K936" s="7"/>
      <c r="O936" s="156">
        <v>0</v>
      </c>
      <c r="P936" s="156">
        <v>0</v>
      </c>
    </row>
    <row r="937" spans="3:16">
      <c r="C937" s="32" t="s">
        <v>431</v>
      </c>
      <c r="D937" s="46" t="s">
        <v>782</v>
      </c>
      <c r="E937" s="34" t="s">
        <v>176</v>
      </c>
      <c r="F937" s="122"/>
      <c r="G937" s="122">
        <v>1917410</v>
      </c>
      <c r="H937" s="122"/>
      <c r="I937" s="86"/>
      <c r="K937" s="7"/>
      <c r="L937" s="87"/>
      <c r="M937" s="87"/>
      <c r="N937" s="87"/>
      <c r="O937" s="156">
        <v>0</v>
      </c>
      <c r="P937" s="156">
        <v>0</v>
      </c>
    </row>
    <row r="938" spans="3:16">
      <c r="C938" s="32" t="s">
        <v>434</v>
      </c>
      <c r="D938" s="46" t="s">
        <v>783</v>
      </c>
      <c r="E938" s="34" t="s">
        <v>53</v>
      </c>
      <c r="F938" s="122"/>
      <c r="G938" s="122">
        <v>810898</v>
      </c>
      <c r="H938" s="122"/>
      <c r="I938" s="86"/>
      <c r="K938" s="7"/>
      <c r="L938" s="87"/>
      <c r="M938" s="87"/>
      <c r="N938" s="87"/>
      <c r="O938" s="156">
        <v>0</v>
      </c>
      <c r="P938" s="156">
        <v>0</v>
      </c>
    </row>
    <row r="939" spans="3:16">
      <c r="C939" s="32" t="s">
        <v>434</v>
      </c>
      <c r="D939" s="46" t="s">
        <v>783</v>
      </c>
      <c r="E939" s="34" t="s">
        <v>59</v>
      </c>
      <c r="F939" s="122"/>
      <c r="G939" s="122">
        <v>921935</v>
      </c>
      <c r="H939" s="122"/>
      <c r="I939" s="86"/>
      <c r="K939" s="7"/>
      <c r="L939" s="87"/>
      <c r="M939" s="87"/>
      <c r="N939" s="87"/>
      <c r="O939" s="156">
        <v>0</v>
      </c>
      <c r="P939" s="156">
        <v>0</v>
      </c>
    </row>
    <row r="940" spans="3:16">
      <c r="C940" s="32" t="s">
        <v>434</v>
      </c>
      <c r="D940" s="46" t="s">
        <v>784</v>
      </c>
      <c r="E940" s="34" t="s">
        <v>64</v>
      </c>
      <c r="F940" s="122"/>
      <c r="G940" s="122">
        <v>1532115</v>
      </c>
      <c r="H940" s="122"/>
      <c r="I940" s="86"/>
      <c r="K940" s="7"/>
      <c r="L940" s="87"/>
      <c r="M940" s="87"/>
      <c r="N940" s="87"/>
      <c r="O940" s="156">
        <v>0</v>
      </c>
      <c r="P940" s="156">
        <v>0</v>
      </c>
    </row>
    <row r="941" spans="3:16">
      <c r="C941" s="32" t="s">
        <v>439</v>
      </c>
      <c r="D941" s="46" t="s">
        <v>786</v>
      </c>
      <c r="E941" s="34" t="s">
        <v>63</v>
      </c>
      <c r="F941" s="122"/>
      <c r="G941" s="122">
        <v>1264436</v>
      </c>
      <c r="H941" s="122"/>
      <c r="I941" s="86"/>
      <c r="O941" s="156">
        <v>0</v>
      </c>
      <c r="P941" s="156">
        <v>0</v>
      </c>
    </row>
    <row r="942" spans="3:16">
      <c r="C942" s="32" t="s">
        <v>439</v>
      </c>
      <c r="D942" s="46" t="s">
        <v>787</v>
      </c>
      <c r="E942" s="34" t="s">
        <v>56</v>
      </c>
      <c r="F942" s="122"/>
      <c r="G942" s="122">
        <v>842957</v>
      </c>
      <c r="H942" s="122"/>
      <c r="I942" s="86"/>
      <c r="K942" s="7"/>
      <c r="L942" s="87"/>
      <c r="M942" s="87"/>
      <c r="N942" s="87"/>
      <c r="O942" s="156">
        <v>0</v>
      </c>
      <c r="P942" s="156">
        <v>0</v>
      </c>
    </row>
    <row r="943" spans="3:16">
      <c r="C943" s="32" t="s">
        <v>788</v>
      </c>
      <c r="D943" s="46" t="s">
        <v>789</v>
      </c>
      <c r="E943" s="46" t="s">
        <v>46</v>
      </c>
      <c r="F943" s="324"/>
      <c r="G943" s="122">
        <v>2067</v>
      </c>
      <c r="H943" s="122"/>
      <c r="I943" s="86"/>
      <c r="K943" s="7"/>
      <c r="L943" s="87"/>
      <c r="M943" s="87"/>
      <c r="N943" s="87"/>
      <c r="O943" s="156">
        <v>0</v>
      </c>
      <c r="P943" s="156">
        <v>0</v>
      </c>
    </row>
    <row r="944" spans="3:16">
      <c r="C944" s="32" t="s">
        <v>184</v>
      </c>
      <c r="D944" s="46" t="s">
        <v>727</v>
      </c>
      <c r="E944" s="46" t="s">
        <v>51</v>
      </c>
      <c r="F944" s="324"/>
      <c r="G944" s="122">
        <v>367370</v>
      </c>
      <c r="H944" s="122"/>
      <c r="I944" s="86"/>
      <c r="K944" s="7"/>
      <c r="L944" s="87"/>
      <c r="M944" s="87"/>
      <c r="N944" s="87"/>
      <c r="O944" s="156">
        <v>0</v>
      </c>
      <c r="P944" s="156">
        <v>0</v>
      </c>
    </row>
    <row r="945" spans="1:16">
      <c r="C945" s="32" t="s">
        <v>665</v>
      </c>
      <c r="D945" s="46" t="s">
        <v>666</v>
      </c>
      <c r="E945" s="46" t="s">
        <v>56</v>
      </c>
      <c r="F945" s="324"/>
      <c r="G945" s="122">
        <v>688160</v>
      </c>
      <c r="H945" s="122"/>
      <c r="I945" s="86"/>
      <c r="K945" s="7"/>
      <c r="L945" s="87"/>
      <c r="M945" s="87"/>
      <c r="N945" s="87"/>
      <c r="O945" s="156">
        <v>0</v>
      </c>
      <c r="P945" s="156">
        <v>0</v>
      </c>
    </row>
    <row r="946" spans="1:16">
      <c r="C946" s="32" t="s">
        <v>118</v>
      </c>
      <c r="D946" s="46" t="s">
        <v>1053</v>
      </c>
      <c r="E946" s="46" t="s">
        <v>75</v>
      </c>
      <c r="F946" s="324"/>
      <c r="G946" s="122">
        <v>318209</v>
      </c>
      <c r="H946" s="122"/>
      <c r="I946" s="86"/>
      <c r="K946" s="7"/>
      <c r="L946" s="87"/>
      <c r="M946" s="87"/>
      <c r="N946" s="87"/>
      <c r="O946" s="156">
        <v>0</v>
      </c>
      <c r="P946" s="156">
        <v>0</v>
      </c>
    </row>
    <row r="947" spans="1:16">
      <c r="C947" s="32" t="s">
        <v>118</v>
      </c>
      <c r="D947" s="46" t="s">
        <v>790</v>
      </c>
      <c r="E947" s="46" t="s">
        <v>132</v>
      </c>
      <c r="F947" s="324"/>
      <c r="G947" s="122">
        <v>803966</v>
      </c>
      <c r="H947" s="122"/>
      <c r="I947" s="86"/>
      <c r="O947" s="156">
        <v>0</v>
      </c>
      <c r="P947" s="156">
        <v>0</v>
      </c>
    </row>
    <row r="948" spans="1:16">
      <c r="C948" s="32" t="s">
        <v>369</v>
      </c>
      <c r="D948" s="46" t="s">
        <v>791</v>
      </c>
      <c r="E948" s="46" t="s">
        <v>51</v>
      </c>
      <c r="F948" s="324"/>
      <c r="G948" s="122">
        <v>355515</v>
      </c>
      <c r="H948" s="122"/>
      <c r="I948" s="86"/>
      <c r="K948" s="7"/>
      <c r="L948" s="87"/>
      <c r="M948" s="87"/>
      <c r="N948" s="87"/>
      <c r="O948" s="156">
        <v>0</v>
      </c>
      <c r="P948" s="156">
        <v>0</v>
      </c>
    </row>
    <row r="949" spans="1:16">
      <c r="C949" s="32" t="s">
        <v>369</v>
      </c>
      <c r="D949" s="46" t="s">
        <v>792</v>
      </c>
      <c r="E949" s="46" t="s">
        <v>53</v>
      </c>
      <c r="F949" s="324"/>
      <c r="G949" s="122">
        <v>436762</v>
      </c>
      <c r="H949" s="122"/>
      <c r="I949" s="86"/>
      <c r="K949" s="7"/>
      <c r="L949" s="87"/>
      <c r="M949" s="87"/>
      <c r="N949" s="87"/>
      <c r="O949" s="156">
        <v>0</v>
      </c>
      <c r="P949" s="156">
        <v>0</v>
      </c>
    </row>
    <row r="950" spans="1:16">
      <c r="C950" s="32" t="s">
        <v>118</v>
      </c>
      <c r="D950" s="46" t="s">
        <v>744</v>
      </c>
      <c r="E950" s="46" t="s">
        <v>176</v>
      </c>
      <c r="F950" s="324"/>
      <c r="G950" s="122">
        <v>434509</v>
      </c>
      <c r="H950" s="122"/>
      <c r="I950" s="86"/>
      <c r="K950" s="7"/>
      <c r="L950" s="87"/>
      <c r="M950" s="87"/>
      <c r="N950" s="87"/>
      <c r="O950" s="156">
        <v>0</v>
      </c>
      <c r="P950" s="156">
        <v>0</v>
      </c>
    </row>
    <row r="951" spans="1:16">
      <c r="C951" s="32" t="s">
        <v>118</v>
      </c>
      <c r="D951" s="46" t="s">
        <v>745</v>
      </c>
      <c r="E951" s="46" t="s">
        <v>201</v>
      </c>
      <c r="F951" s="324"/>
      <c r="G951" s="122">
        <v>633843</v>
      </c>
      <c r="H951" s="122"/>
      <c r="I951" s="86"/>
      <c r="K951" s="7"/>
      <c r="L951" s="87"/>
      <c r="M951" s="87"/>
      <c r="N951" s="87"/>
      <c r="O951" s="156">
        <v>0</v>
      </c>
      <c r="P951" s="156">
        <v>0</v>
      </c>
    </row>
    <row r="952" spans="1:16">
      <c r="C952" s="32" t="s">
        <v>769</v>
      </c>
      <c r="D952" s="46" t="s">
        <v>746</v>
      </c>
      <c r="E952" s="46" t="s">
        <v>60</v>
      </c>
      <c r="F952" s="324"/>
      <c r="G952" s="122">
        <v>665696</v>
      </c>
      <c r="H952" s="122"/>
      <c r="I952" s="86"/>
      <c r="K952" s="7"/>
      <c r="L952" s="87"/>
      <c r="M952" s="87"/>
      <c r="N952" s="87"/>
      <c r="O952" s="156">
        <v>0</v>
      </c>
      <c r="P952" s="156">
        <v>0</v>
      </c>
    </row>
    <row r="953" spans="1:16">
      <c r="C953" s="32" t="s">
        <v>769</v>
      </c>
      <c r="D953" s="46" t="s">
        <v>746</v>
      </c>
      <c r="E953" s="46" t="s">
        <v>53</v>
      </c>
      <c r="F953" s="324"/>
      <c r="G953" s="122">
        <v>516121</v>
      </c>
      <c r="H953" s="122"/>
      <c r="I953" s="86"/>
      <c r="K953" s="7"/>
      <c r="O953" s="156">
        <v>0</v>
      </c>
      <c r="P953" s="156">
        <v>0</v>
      </c>
    </row>
    <row r="954" spans="1:16">
      <c r="C954" s="123" t="s">
        <v>517</v>
      </c>
      <c r="D954" s="63"/>
      <c r="E954" s="60"/>
      <c r="F954" s="62">
        <f>SUM(F891:F953)</f>
        <v>25359328</v>
      </c>
      <c r="G954" s="62">
        <f>SUM(G891:G953)</f>
        <v>50357223</v>
      </c>
      <c r="H954" s="62">
        <f>SUM(H891:H953)</f>
        <v>0</v>
      </c>
      <c r="I954" s="86"/>
      <c r="K954" s="7"/>
      <c r="L954" s="87"/>
      <c r="M954" s="87"/>
      <c r="N954" s="87"/>
      <c r="O954" s="156">
        <v>0</v>
      </c>
      <c r="P954" s="156">
        <v>0</v>
      </c>
    </row>
    <row r="955" spans="1:16" ht="30" customHeight="1">
      <c r="C955" s="389" t="s">
        <v>518</v>
      </c>
      <c r="D955" s="389"/>
      <c r="E955" s="389"/>
      <c r="F955" s="69">
        <v>0</v>
      </c>
      <c r="G955" s="7"/>
      <c r="H955" s="84"/>
      <c r="I955" s="86"/>
      <c r="K955" s="7"/>
      <c r="L955" s="87"/>
      <c r="M955" s="87"/>
      <c r="N955" s="87"/>
      <c r="O955" s="156">
        <v>0</v>
      </c>
      <c r="P955" s="156">
        <v>0</v>
      </c>
    </row>
    <row r="956" spans="1:16">
      <c r="A956" s="129"/>
      <c r="B956" s="129"/>
      <c r="C956" s="129"/>
      <c r="D956" s="70">
        <v>0</v>
      </c>
      <c r="E956" s="70">
        <v>0</v>
      </c>
      <c r="F956" s="70">
        <v>0</v>
      </c>
      <c r="G956" s="7"/>
      <c r="H956" s="84"/>
      <c r="I956" s="86"/>
      <c r="K956" s="7"/>
      <c r="L956" s="87"/>
      <c r="M956" s="87"/>
      <c r="N956" s="87"/>
      <c r="O956" s="156">
        <v>0</v>
      </c>
      <c r="P956" s="156">
        <v>0</v>
      </c>
    </row>
    <row r="957" spans="1:16">
      <c r="C957" s="84"/>
      <c r="D957" s="4"/>
      <c r="E957" s="4"/>
      <c r="F957" s="84"/>
      <c r="G957" s="7"/>
      <c r="H957" s="84"/>
      <c r="I957" s="86"/>
      <c r="K957" s="7"/>
      <c r="L957" s="87"/>
      <c r="M957" s="87"/>
      <c r="N957" s="87"/>
      <c r="O957" s="156">
        <v>0</v>
      </c>
      <c r="P957" s="156">
        <v>0</v>
      </c>
    </row>
    <row r="958" spans="1:16">
      <c r="C958" s="84"/>
      <c r="D958" s="4"/>
      <c r="E958" s="4"/>
      <c r="F958" s="84"/>
      <c r="G958" s="7"/>
      <c r="H958" s="84"/>
      <c r="I958" s="86"/>
      <c r="K958" s="7"/>
      <c r="L958" s="87"/>
      <c r="M958" s="87"/>
      <c r="N958" s="87"/>
      <c r="O958" s="156">
        <v>0</v>
      </c>
      <c r="P958" s="156">
        <v>0</v>
      </c>
    </row>
    <row r="959" spans="1:16">
      <c r="C959" s="84"/>
      <c r="G959" s="7"/>
      <c r="I959" s="86"/>
      <c r="K959" s="7"/>
      <c r="O959" s="156">
        <v>0</v>
      </c>
      <c r="P959" s="156">
        <v>0</v>
      </c>
    </row>
    <row r="960" spans="1:16">
      <c r="G960" s="7"/>
      <c r="H960" s="84"/>
      <c r="I960" s="86"/>
      <c r="K960" s="7"/>
      <c r="L960" s="87"/>
      <c r="M960" s="87"/>
      <c r="N960" s="87"/>
      <c r="O960" s="156">
        <v>0</v>
      </c>
      <c r="P960" s="156">
        <v>0</v>
      </c>
    </row>
    <row r="961" spans="3:17">
      <c r="G961" s="7"/>
      <c r="I961" s="86"/>
      <c r="K961" s="7"/>
      <c r="L961" s="87"/>
      <c r="M961" s="87"/>
      <c r="N961" s="87"/>
      <c r="O961" s="156">
        <v>0</v>
      </c>
      <c r="P961" s="156">
        <v>0</v>
      </c>
    </row>
    <row r="962" spans="3:17">
      <c r="G962" s="7"/>
      <c r="I962" s="86"/>
      <c r="K962" s="7"/>
      <c r="L962" s="87"/>
      <c r="M962" s="87"/>
      <c r="N962" s="87"/>
      <c r="O962" s="156">
        <v>0</v>
      </c>
      <c r="P962" s="156">
        <v>0</v>
      </c>
    </row>
    <row r="963" spans="3:17">
      <c r="G963" s="7"/>
      <c r="I963" s="86"/>
      <c r="K963" s="7"/>
      <c r="L963" s="87"/>
      <c r="M963" s="87"/>
      <c r="N963" s="87"/>
      <c r="O963" s="156">
        <v>0</v>
      </c>
      <c r="P963" s="156">
        <v>0</v>
      </c>
    </row>
    <row r="964" spans="3:17">
      <c r="G964" s="7"/>
      <c r="I964" s="86"/>
      <c r="K964" s="7"/>
      <c r="L964" s="87"/>
      <c r="M964" s="87"/>
      <c r="N964" s="87"/>
      <c r="O964" s="156">
        <v>0</v>
      </c>
      <c r="P964" s="156">
        <v>0</v>
      </c>
    </row>
    <row r="965" spans="3:17">
      <c r="G965" s="7"/>
      <c r="I965" s="86"/>
      <c r="K965" s="7"/>
      <c r="O965" s="156">
        <v>0</v>
      </c>
      <c r="P965" s="156">
        <v>0</v>
      </c>
    </row>
    <row r="966" spans="3:17">
      <c r="G966" s="7"/>
      <c r="I966" s="86"/>
      <c r="K966" s="7"/>
      <c r="L966" s="87"/>
      <c r="M966" s="87"/>
      <c r="N966" s="87"/>
      <c r="O966" s="156">
        <v>0</v>
      </c>
      <c r="P966" s="156">
        <v>0</v>
      </c>
      <c r="Q966" s="87"/>
    </row>
    <row r="967" spans="3:17">
      <c r="G967" s="7"/>
      <c r="I967" s="86"/>
      <c r="K967" s="7"/>
      <c r="L967" s="87"/>
      <c r="M967" s="87"/>
      <c r="N967" s="87"/>
      <c r="O967" s="156">
        <v>0</v>
      </c>
      <c r="P967" s="156">
        <v>0</v>
      </c>
      <c r="Q967" s="87"/>
    </row>
    <row r="968" spans="3:17">
      <c r="G968" s="7"/>
      <c r="I968" s="86"/>
      <c r="K968" s="7"/>
      <c r="L968" s="87"/>
      <c r="M968" s="87"/>
      <c r="N968" s="87"/>
      <c r="O968" s="156">
        <v>0</v>
      </c>
      <c r="P968" s="156">
        <v>0</v>
      </c>
      <c r="Q968" s="87"/>
    </row>
    <row r="969" spans="3:17">
      <c r="G969" s="7"/>
      <c r="I969" s="88"/>
      <c r="K969" s="7"/>
      <c r="L969" s="87"/>
      <c r="M969" s="87"/>
      <c r="N969" s="87"/>
      <c r="O969" s="156">
        <v>0</v>
      </c>
      <c r="P969" s="156">
        <v>0</v>
      </c>
      <c r="Q969" s="87"/>
    </row>
    <row r="970" spans="3:17">
      <c r="G970" s="7"/>
      <c r="I970" s="88"/>
      <c r="K970" s="7"/>
      <c r="L970" s="87"/>
      <c r="M970" s="87"/>
      <c r="N970" s="87"/>
      <c r="O970" s="156">
        <v>0</v>
      </c>
      <c r="P970" s="156">
        <v>0</v>
      </c>
      <c r="Q970" s="87"/>
    </row>
    <row r="971" spans="3:17">
      <c r="G971" s="7"/>
      <c r="I971" s="88"/>
      <c r="K971" s="7"/>
      <c r="O971" s="156">
        <v>0</v>
      </c>
      <c r="P971" s="156">
        <v>0</v>
      </c>
    </row>
    <row r="972" spans="3:17">
      <c r="G972" s="7"/>
      <c r="I972" s="88"/>
      <c r="K972" s="7"/>
      <c r="O972" s="156">
        <v>0</v>
      </c>
      <c r="P972" s="156">
        <v>0</v>
      </c>
    </row>
    <row r="973" spans="3:17">
      <c r="I973" s="88"/>
      <c r="K973" s="7"/>
      <c r="O973" s="156">
        <v>0</v>
      </c>
      <c r="P973" s="156">
        <v>0</v>
      </c>
    </row>
    <row r="974" spans="3:17">
      <c r="D974" s="4"/>
      <c r="E974" s="4"/>
      <c r="F974" s="84"/>
      <c r="G974" s="7"/>
      <c r="H974" s="84"/>
      <c r="I974" s="84"/>
      <c r="J974" s="84"/>
      <c r="K974" s="84"/>
      <c r="L974" s="87"/>
      <c r="M974" s="87"/>
      <c r="N974" s="87"/>
      <c r="O974" s="156">
        <v>0</v>
      </c>
      <c r="P974" s="156">
        <v>0</v>
      </c>
      <c r="Q974" s="84"/>
    </row>
    <row r="975" spans="3:17">
      <c r="C975" s="84"/>
      <c r="L975" s="87"/>
      <c r="M975" s="87"/>
      <c r="N975" s="87"/>
      <c r="O975" s="156">
        <v>0</v>
      </c>
      <c r="P975" s="156">
        <v>0</v>
      </c>
      <c r="Q975" s="87"/>
    </row>
    <row r="976" spans="3:17">
      <c r="O976" s="156">
        <v>0</v>
      </c>
      <c r="P976" s="156">
        <v>0</v>
      </c>
    </row>
    <row r="977" spans="3:16">
      <c r="C977" s="84"/>
      <c r="O977" s="156">
        <v>0</v>
      </c>
      <c r="P977" s="156">
        <v>0</v>
      </c>
    </row>
    <row r="978" spans="3:16">
      <c r="C978" s="84"/>
      <c r="O978" s="156">
        <v>0</v>
      </c>
      <c r="P978" s="156">
        <v>0</v>
      </c>
    </row>
    <row r="979" spans="3:16">
      <c r="O979" s="156">
        <v>0</v>
      </c>
      <c r="P979" s="156">
        <v>0</v>
      </c>
    </row>
    <row r="980" spans="3:16">
      <c r="O980" s="156">
        <v>0</v>
      </c>
      <c r="P980" s="156">
        <v>0</v>
      </c>
    </row>
    <row r="981" spans="3:16">
      <c r="O981" s="156">
        <v>0</v>
      </c>
      <c r="P981" s="156">
        <v>0</v>
      </c>
    </row>
    <row r="982" spans="3:16">
      <c r="O982" s="156">
        <v>0</v>
      </c>
      <c r="P982" s="156">
        <v>0</v>
      </c>
    </row>
  </sheetData>
  <mergeCells count="8">
    <mergeCell ref="C830:H831"/>
    <mergeCell ref="C832:D832"/>
    <mergeCell ref="A5:B8"/>
    <mergeCell ref="C5:C7"/>
    <mergeCell ref="D5:E5"/>
    <mergeCell ref="F5:G5"/>
    <mergeCell ref="F7:G7"/>
    <mergeCell ref="C829:L82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2"/>
  <sheetViews>
    <sheetView topLeftCell="A857" workbookViewId="0">
      <selection activeCell="C885" sqref="C885"/>
    </sheetView>
  </sheetViews>
  <sheetFormatPr baseColWidth="10" defaultColWidth="11.7109375" defaultRowHeight="12.75"/>
  <cols>
    <col min="1" max="1" width="9.7109375" style="1" customWidth="1"/>
    <col min="2" max="2" width="4.28515625" style="2" customWidth="1"/>
    <col min="3" max="3" width="46.140625" style="1" customWidth="1"/>
    <col min="4" max="4" width="24" style="5" bestFit="1" customWidth="1"/>
    <col min="5" max="5" width="16.5703125" style="5" bestFit="1" customWidth="1"/>
    <col min="6" max="6" width="16.5703125" style="1" bestFit="1" customWidth="1"/>
    <col min="7" max="7" width="12.28515625" style="10" customWidth="1"/>
    <col min="8" max="8" width="9.7109375" style="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1.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1.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1.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1.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1.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1.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1.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1.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1.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1.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1.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1.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1.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1.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1.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1.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1.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1.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1.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1.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1.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1.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1.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1.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1.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1.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1.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1.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1.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1.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1.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1.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1.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1.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1.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1.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1.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1.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1.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1.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1.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1.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1.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1.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1.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1.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1.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1.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1.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1.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1.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1.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1.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1.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1.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1.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1.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1.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1.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1.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1.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1.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1.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A1" s="326"/>
      <c r="C1" s="3" t="s">
        <v>0</v>
      </c>
      <c r="D1" s="4"/>
      <c r="F1" s="6"/>
      <c r="G1" s="7"/>
      <c r="J1" s="1" t="s">
        <v>1</v>
      </c>
    </row>
    <row r="2" spans="1:17">
      <c r="C2" s="3" t="s">
        <v>2</v>
      </c>
      <c r="D2" s="4"/>
      <c r="F2" s="6"/>
      <c r="G2" s="7"/>
    </row>
    <row r="3" spans="1:17">
      <c r="C3" s="9" t="s">
        <v>1054</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1055</v>
      </c>
      <c r="D8" s="25"/>
      <c r="E8" s="25">
        <v>22213.43</v>
      </c>
      <c r="F8" s="24"/>
      <c r="G8" s="26"/>
      <c r="H8" s="24" t="s">
        <v>1056</v>
      </c>
      <c r="I8" s="27">
        <v>517.37</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7">
        <v>90635000</v>
      </c>
      <c r="B10" s="33" t="s">
        <v>35</v>
      </c>
      <c r="C10" s="32" t="s">
        <v>1057</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7">
        <v>90635000</v>
      </c>
      <c r="B11" s="33" t="s">
        <v>35</v>
      </c>
      <c r="C11" s="32" t="s">
        <v>1057</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7">
        <v>90635000</v>
      </c>
      <c r="B12" s="33" t="s">
        <v>35</v>
      </c>
      <c r="C12" s="32" t="s">
        <v>1058</v>
      </c>
      <c r="D12" s="34">
        <v>143</v>
      </c>
      <c r="E12" s="35">
        <v>33416</v>
      </c>
      <c r="F12" s="36" t="s">
        <v>37</v>
      </c>
      <c r="G12" s="37">
        <v>1250</v>
      </c>
      <c r="H12" s="36" t="s">
        <v>42</v>
      </c>
      <c r="I12" s="38">
        <v>6</v>
      </c>
      <c r="J12" s="36" t="s">
        <v>39</v>
      </c>
      <c r="K12" s="39">
        <v>25</v>
      </c>
      <c r="L12" s="40">
        <v>1250000</v>
      </c>
      <c r="M12" s="40">
        <v>267858.13</v>
      </c>
      <c r="N12" s="40">
        <v>5950048</v>
      </c>
      <c r="O12" s="40">
        <v>43735</v>
      </c>
      <c r="P12" s="40">
        <v>5993783</v>
      </c>
    </row>
    <row r="13" spans="1:17" s="32" customFormat="1" ht="10.5">
      <c r="A13" s="327">
        <v>90635000</v>
      </c>
      <c r="B13" s="33" t="s">
        <v>35</v>
      </c>
      <c r="C13" s="32" t="s">
        <v>1058</v>
      </c>
      <c r="D13" s="34">
        <v>143</v>
      </c>
      <c r="E13" s="35">
        <v>33416</v>
      </c>
      <c r="F13" s="36" t="s">
        <v>37</v>
      </c>
      <c r="G13" s="37">
        <v>250</v>
      </c>
      <c r="H13" s="36" t="s">
        <v>43</v>
      </c>
      <c r="I13" s="38">
        <v>6</v>
      </c>
      <c r="J13" s="36" t="s">
        <v>39</v>
      </c>
      <c r="K13" s="39">
        <v>25</v>
      </c>
      <c r="L13" s="40">
        <v>250000</v>
      </c>
      <c r="M13" s="40">
        <v>53570.8</v>
      </c>
      <c r="N13" s="40">
        <v>1189991</v>
      </c>
      <c r="O13" s="40">
        <v>8747</v>
      </c>
      <c r="P13" s="40">
        <v>1198738</v>
      </c>
    </row>
    <row r="14" spans="1:17" s="32" customFormat="1" ht="10.5">
      <c r="A14" s="327">
        <v>96519000</v>
      </c>
      <c r="B14" s="33" t="s">
        <v>44</v>
      </c>
      <c r="C14" s="32" t="s">
        <v>1059</v>
      </c>
      <c r="D14" s="34">
        <v>162</v>
      </c>
      <c r="E14" s="35">
        <v>33917</v>
      </c>
      <c r="F14" s="34" t="s">
        <v>37</v>
      </c>
      <c r="G14" s="37">
        <v>350</v>
      </c>
      <c r="H14" s="36" t="s">
        <v>46</v>
      </c>
      <c r="I14" s="38">
        <v>6.5</v>
      </c>
      <c r="J14" s="36" t="s">
        <v>39</v>
      </c>
      <c r="K14" s="41">
        <v>22</v>
      </c>
      <c r="L14" s="40">
        <v>350000</v>
      </c>
      <c r="M14" s="40">
        <v>46053</v>
      </c>
      <c r="N14" s="40">
        <v>1022995</v>
      </c>
      <c r="O14" s="40">
        <v>10721</v>
      </c>
      <c r="P14" s="40">
        <v>1033716</v>
      </c>
    </row>
    <row r="15" spans="1:17" s="32" customFormat="1" ht="10.5">
      <c r="A15" s="327">
        <v>61216000</v>
      </c>
      <c r="B15" s="33" t="s">
        <v>44</v>
      </c>
      <c r="C15" s="32" t="s">
        <v>1060</v>
      </c>
      <c r="D15" s="34">
        <v>169</v>
      </c>
      <c r="E15" s="35">
        <v>34257</v>
      </c>
      <c r="F15" s="34" t="s">
        <v>37</v>
      </c>
      <c r="G15" s="37">
        <v>700</v>
      </c>
      <c r="H15" s="42" t="s">
        <v>48</v>
      </c>
      <c r="I15" s="38">
        <v>6.75</v>
      </c>
      <c r="J15" s="43" t="s">
        <v>49</v>
      </c>
      <c r="K15" s="41">
        <v>21</v>
      </c>
      <c r="L15" s="40">
        <v>700000</v>
      </c>
      <c r="M15" s="40">
        <v>225000</v>
      </c>
      <c r="N15" s="40">
        <v>4998022</v>
      </c>
      <c r="O15" s="40">
        <v>110017</v>
      </c>
      <c r="P15" s="40">
        <v>5108039</v>
      </c>
    </row>
    <row r="16" spans="1:17" s="32" customFormat="1" ht="10.5">
      <c r="A16" s="327">
        <v>61216000</v>
      </c>
      <c r="B16" s="33" t="s">
        <v>44</v>
      </c>
      <c r="C16" s="32" t="s">
        <v>1061</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7">
        <v>61216000</v>
      </c>
      <c r="B17" s="33" t="s">
        <v>44</v>
      </c>
      <c r="C17" s="32" t="s">
        <v>1061</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7">
        <v>61216000</v>
      </c>
      <c r="B18" s="33" t="s">
        <v>44</v>
      </c>
      <c r="C18" s="32" t="s">
        <v>1060</v>
      </c>
      <c r="D18" s="34">
        <v>183</v>
      </c>
      <c r="E18" s="35">
        <v>34682</v>
      </c>
      <c r="F18" s="34" t="s">
        <v>37</v>
      </c>
      <c r="G18" s="37">
        <v>670</v>
      </c>
      <c r="H18" s="34" t="s">
        <v>51</v>
      </c>
      <c r="I18" s="38">
        <v>6</v>
      </c>
      <c r="J18" s="43" t="s">
        <v>52</v>
      </c>
      <c r="K18" s="41">
        <v>25</v>
      </c>
      <c r="L18" s="40">
        <v>670000</v>
      </c>
      <c r="M18" s="40">
        <v>446667</v>
      </c>
      <c r="N18" s="40">
        <v>9922006</v>
      </c>
      <c r="O18" s="40">
        <v>96821</v>
      </c>
      <c r="P18" s="40">
        <v>10018827</v>
      </c>
    </row>
    <row r="19" spans="1:17" s="32" customFormat="1" ht="10.5">
      <c r="A19" s="327">
        <v>61216000</v>
      </c>
      <c r="B19" s="33" t="s">
        <v>44</v>
      </c>
      <c r="C19" s="32" t="s">
        <v>1060</v>
      </c>
      <c r="D19" s="34">
        <v>190</v>
      </c>
      <c r="E19" s="35">
        <v>35144</v>
      </c>
      <c r="F19" s="34" t="s">
        <v>37</v>
      </c>
      <c r="G19" s="37">
        <v>1280</v>
      </c>
      <c r="H19" s="42" t="s">
        <v>53</v>
      </c>
      <c r="I19" s="38">
        <v>6.5</v>
      </c>
      <c r="J19" s="43" t="s">
        <v>52</v>
      </c>
      <c r="K19" s="41">
        <v>30</v>
      </c>
      <c r="L19" s="40">
        <v>1280000</v>
      </c>
      <c r="M19" s="40">
        <v>974546</v>
      </c>
      <c r="N19" s="40">
        <v>21648009</v>
      </c>
      <c r="O19" s="40">
        <v>575543</v>
      </c>
      <c r="P19" s="40">
        <v>22223552</v>
      </c>
    </row>
    <row r="20" spans="1:17" s="32" customFormat="1" ht="10.5">
      <c r="A20" s="327">
        <v>90299000</v>
      </c>
      <c r="B20" s="33" t="s">
        <v>54</v>
      </c>
      <c r="C20" s="32" t="s">
        <v>1062</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7">
        <v>90299000</v>
      </c>
      <c r="B21" s="33" t="s">
        <v>54</v>
      </c>
      <c r="C21" s="32" t="s">
        <v>1063</v>
      </c>
      <c r="D21" s="34">
        <v>198</v>
      </c>
      <c r="E21" s="35">
        <v>35577</v>
      </c>
      <c r="F21" s="34" t="s">
        <v>37</v>
      </c>
      <c r="G21" s="37">
        <v>500</v>
      </c>
      <c r="H21" s="34" t="s">
        <v>51</v>
      </c>
      <c r="I21" s="38">
        <v>4.05</v>
      </c>
      <c r="J21" s="43" t="s">
        <v>57</v>
      </c>
      <c r="K21" s="41">
        <v>21</v>
      </c>
      <c r="L21" s="40">
        <v>500000</v>
      </c>
      <c r="M21" s="40">
        <v>221000</v>
      </c>
      <c r="N21" s="40">
        <v>4909168</v>
      </c>
      <c r="O21" s="40">
        <v>65616</v>
      </c>
      <c r="P21" s="40">
        <v>4974784</v>
      </c>
    </row>
    <row r="22" spans="1:17" s="32" customFormat="1" ht="10.5">
      <c r="A22" s="327">
        <v>61216000</v>
      </c>
      <c r="B22" s="33" t="s">
        <v>44</v>
      </c>
      <c r="C22" s="32" t="s">
        <v>1060</v>
      </c>
      <c r="D22" s="34">
        <v>200</v>
      </c>
      <c r="E22" s="35">
        <v>35753</v>
      </c>
      <c r="F22" s="34" t="s">
        <v>37</v>
      </c>
      <c r="G22" s="37">
        <v>660</v>
      </c>
      <c r="H22" s="42" t="s">
        <v>59</v>
      </c>
      <c r="I22" s="38">
        <v>6.5</v>
      </c>
      <c r="J22" s="43" t="s">
        <v>52</v>
      </c>
      <c r="K22" s="41">
        <v>30</v>
      </c>
      <c r="L22" s="40">
        <v>660000</v>
      </c>
      <c r="M22" s="40">
        <v>660000</v>
      </c>
      <c r="N22" s="40">
        <v>14660864</v>
      </c>
      <c r="O22" s="40">
        <v>154688</v>
      </c>
      <c r="P22" s="40">
        <v>14815552</v>
      </c>
    </row>
    <row r="23" spans="1:17" s="32" customFormat="1" ht="10.5">
      <c r="A23" s="327">
        <v>61216000</v>
      </c>
      <c r="B23" s="33" t="s">
        <v>44</v>
      </c>
      <c r="C23" s="32" t="s">
        <v>1060</v>
      </c>
      <c r="D23" s="34">
        <v>205</v>
      </c>
      <c r="E23" s="35">
        <v>35986</v>
      </c>
      <c r="F23" s="34" t="s">
        <v>37</v>
      </c>
      <c r="G23" s="37">
        <v>350</v>
      </c>
      <c r="H23" s="34" t="s">
        <v>60</v>
      </c>
      <c r="I23" s="38">
        <v>6.8</v>
      </c>
      <c r="J23" s="36" t="s">
        <v>39</v>
      </c>
      <c r="K23" s="41">
        <v>30</v>
      </c>
      <c r="L23" s="40">
        <v>350000</v>
      </c>
      <c r="M23" s="40">
        <v>350000</v>
      </c>
      <c r="N23" s="40">
        <v>7774701</v>
      </c>
      <c r="O23" s="40">
        <v>85715</v>
      </c>
      <c r="P23" s="40">
        <v>7860416</v>
      </c>
    </row>
    <row r="24" spans="1:17" s="32" customFormat="1" ht="10.5">
      <c r="A24" s="327">
        <v>90310000</v>
      </c>
      <c r="B24" s="33" t="s">
        <v>61</v>
      </c>
      <c r="C24" s="32" t="s">
        <v>1064</v>
      </c>
      <c r="D24" s="34">
        <v>209</v>
      </c>
      <c r="E24" s="35">
        <v>36273</v>
      </c>
      <c r="F24" s="34" t="s">
        <v>37</v>
      </c>
      <c r="G24" s="37">
        <v>1000</v>
      </c>
      <c r="H24" s="34" t="s">
        <v>63</v>
      </c>
      <c r="I24" s="38">
        <v>7.5</v>
      </c>
      <c r="J24" s="36" t="s">
        <v>39</v>
      </c>
      <c r="K24" s="41">
        <v>30</v>
      </c>
      <c r="L24" s="40">
        <v>1000000</v>
      </c>
      <c r="M24" s="40">
        <v>1000000</v>
      </c>
      <c r="N24" s="40">
        <v>22213430</v>
      </c>
      <c r="O24" s="40">
        <v>404478</v>
      </c>
      <c r="P24" s="40">
        <v>22617908</v>
      </c>
    </row>
    <row r="25" spans="1:17" s="32" customFormat="1" ht="10.5">
      <c r="A25" s="327">
        <v>61216000</v>
      </c>
      <c r="B25" s="33" t="s">
        <v>44</v>
      </c>
      <c r="C25" s="32" t="s">
        <v>1060</v>
      </c>
      <c r="D25" s="34">
        <v>212</v>
      </c>
      <c r="E25" s="35">
        <v>36377</v>
      </c>
      <c r="F25" s="34" t="s">
        <v>37</v>
      </c>
      <c r="G25" s="37">
        <v>340</v>
      </c>
      <c r="H25" s="34" t="s">
        <v>64</v>
      </c>
      <c r="I25" s="38">
        <v>6</v>
      </c>
      <c r="J25" s="36" t="s">
        <v>39</v>
      </c>
      <c r="K25" s="41">
        <v>30</v>
      </c>
      <c r="L25" s="40">
        <v>340000</v>
      </c>
      <c r="M25" s="40">
        <v>340000</v>
      </c>
      <c r="N25" s="40">
        <v>7552566</v>
      </c>
      <c r="O25" s="40">
        <v>185611</v>
      </c>
      <c r="P25" s="40">
        <v>7738177</v>
      </c>
    </row>
    <row r="26" spans="1:17" s="32" customFormat="1" ht="10.5">
      <c r="A26" s="327">
        <v>96717620</v>
      </c>
      <c r="B26" s="33">
        <v>6</v>
      </c>
      <c r="C26" s="32" t="s">
        <v>1065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7">
        <v>96717620</v>
      </c>
      <c r="B27" s="33">
        <v>6</v>
      </c>
      <c r="C27" s="32" t="s">
        <v>1066</v>
      </c>
      <c r="D27" s="34">
        <v>214</v>
      </c>
      <c r="E27" s="35">
        <v>36432</v>
      </c>
      <c r="F27" s="34" t="s">
        <v>37</v>
      </c>
      <c r="G27" s="37">
        <v>198</v>
      </c>
      <c r="H27" s="34" t="s">
        <v>71</v>
      </c>
      <c r="I27" s="38">
        <v>7.5</v>
      </c>
      <c r="J27" s="36" t="s">
        <v>68</v>
      </c>
      <c r="K27" s="41">
        <v>25</v>
      </c>
      <c r="L27" s="40">
        <v>96000</v>
      </c>
      <c r="M27" s="40">
        <v>89952</v>
      </c>
      <c r="N27" s="40">
        <v>1998142</v>
      </c>
      <c r="O27" s="44">
        <v>18394</v>
      </c>
      <c r="P27" s="44">
        <v>2016536</v>
      </c>
    </row>
    <row r="28" spans="1:17" s="32" customFormat="1" ht="11.25">
      <c r="A28" s="327">
        <v>96717620</v>
      </c>
      <c r="B28" s="33">
        <v>6</v>
      </c>
      <c r="C28" s="32" t="s">
        <v>1066</v>
      </c>
      <c r="D28" s="34">
        <v>214</v>
      </c>
      <c r="E28" s="35">
        <v>36432</v>
      </c>
      <c r="F28" s="34" t="s">
        <v>37</v>
      </c>
      <c r="G28" s="37">
        <v>1190</v>
      </c>
      <c r="H28" s="34" t="s">
        <v>72</v>
      </c>
      <c r="I28" s="38">
        <v>7.5</v>
      </c>
      <c r="J28" s="36" t="s">
        <v>68</v>
      </c>
      <c r="K28" s="41">
        <v>25</v>
      </c>
      <c r="L28" s="40">
        <v>990000</v>
      </c>
      <c r="M28" s="40">
        <v>927630</v>
      </c>
      <c r="N28" s="40">
        <v>20605844</v>
      </c>
      <c r="O28" s="44">
        <v>189687</v>
      </c>
      <c r="P28" s="44">
        <v>20795531</v>
      </c>
    </row>
    <row r="29" spans="1:17" s="32" customFormat="1" ht="10.5">
      <c r="A29" s="327">
        <v>96717620</v>
      </c>
      <c r="B29" s="33">
        <v>6</v>
      </c>
      <c r="C29" s="32" t="s">
        <v>1065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7">
        <v>85741000</v>
      </c>
      <c r="B30" s="33" t="s">
        <v>35</v>
      </c>
      <c r="C30" s="32" t="s">
        <v>1067</v>
      </c>
      <c r="D30" s="34">
        <v>215</v>
      </c>
      <c r="E30" s="35">
        <v>36441</v>
      </c>
      <c r="F30" s="34" t="s">
        <v>37</v>
      </c>
      <c r="G30" s="37">
        <v>1300</v>
      </c>
      <c r="H30" s="34" t="s">
        <v>46</v>
      </c>
      <c r="I30" s="38">
        <v>6.75</v>
      </c>
      <c r="J30" s="36" t="s">
        <v>39</v>
      </c>
      <c r="K30" s="41">
        <v>25</v>
      </c>
      <c r="L30" s="40">
        <v>1300000</v>
      </c>
      <c r="M30" s="40">
        <v>1105000</v>
      </c>
      <c r="N30" s="40">
        <v>24545840</v>
      </c>
      <c r="O30" s="40">
        <v>398298</v>
      </c>
      <c r="P30" s="40">
        <v>24944138</v>
      </c>
    </row>
    <row r="31" spans="1:17" s="32" customFormat="1" ht="10.5">
      <c r="A31" s="327">
        <v>96722460</v>
      </c>
      <c r="B31" s="33" t="s">
        <v>75</v>
      </c>
      <c r="C31" s="32" t="s">
        <v>1068</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7">
        <v>96722460</v>
      </c>
      <c r="B32" s="33" t="s">
        <v>75</v>
      </c>
      <c r="C32" s="32" t="s">
        <v>1068</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7">
        <v>96722460</v>
      </c>
      <c r="B33" s="33" t="s">
        <v>75</v>
      </c>
      <c r="C33" s="32" t="s">
        <v>1069</v>
      </c>
      <c r="D33" s="34">
        <v>217</v>
      </c>
      <c r="E33" s="35">
        <v>36455</v>
      </c>
      <c r="F33" s="34" t="s">
        <v>37</v>
      </c>
      <c r="G33" s="37">
        <v>100</v>
      </c>
      <c r="H33" s="34" t="s">
        <v>71</v>
      </c>
      <c r="I33" s="38">
        <v>7</v>
      </c>
      <c r="J33" s="36" t="s">
        <v>68</v>
      </c>
      <c r="K33" s="41">
        <v>25</v>
      </c>
      <c r="L33" s="40">
        <v>100000</v>
      </c>
      <c r="M33" s="40">
        <v>87195.25</v>
      </c>
      <c r="N33" s="40">
        <v>1936906</v>
      </c>
      <c r="O33" s="40">
        <v>33601.65</v>
      </c>
      <c r="P33" s="40">
        <v>1970507.23</v>
      </c>
    </row>
    <row r="34" spans="1:17" s="32" customFormat="1" ht="10.5">
      <c r="A34" s="327">
        <v>96722460</v>
      </c>
      <c r="B34" s="33" t="s">
        <v>75</v>
      </c>
      <c r="C34" s="32" t="s">
        <v>1069</v>
      </c>
      <c r="D34" s="34">
        <v>217</v>
      </c>
      <c r="E34" s="35">
        <v>36455</v>
      </c>
      <c r="F34" s="34" t="s">
        <v>37</v>
      </c>
      <c r="G34" s="37">
        <v>900</v>
      </c>
      <c r="H34" s="34" t="s">
        <v>72</v>
      </c>
      <c r="I34" s="38">
        <v>7</v>
      </c>
      <c r="J34" s="36" t="s">
        <v>68</v>
      </c>
      <c r="K34" s="41">
        <v>25</v>
      </c>
      <c r="L34" s="40">
        <v>900000</v>
      </c>
      <c r="M34" s="40">
        <v>784756.31</v>
      </c>
      <c r="N34" s="40">
        <v>17432129</v>
      </c>
      <c r="O34" s="40">
        <v>302414.81</v>
      </c>
      <c r="P34" s="40">
        <v>17734544.170000002</v>
      </c>
    </row>
    <row r="35" spans="1:17" s="32" customFormat="1" ht="10.5">
      <c r="A35" s="327">
        <v>93281000</v>
      </c>
      <c r="B35" s="33" t="s">
        <v>75</v>
      </c>
      <c r="C35" s="32" t="s">
        <v>1070</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7">
        <v>93281000</v>
      </c>
      <c r="B36" s="33" t="s">
        <v>75</v>
      </c>
      <c r="C36" s="32" t="s">
        <v>1070</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7">
        <v>93281000</v>
      </c>
      <c r="B37" s="33" t="s">
        <v>75</v>
      </c>
      <c r="C37" s="32" t="s">
        <v>1071</v>
      </c>
      <c r="D37" s="34">
        <v>224</v>
      </c>
      <c r="E37" s="35">
        <v>36615</v>
      </c>
      <c r="F37" s="34" t="s">
        <v>37</v>
      </c>
      <c r="G37" s="37">
        <v>200</v>
      </c>
      <c r="H37" s="34" t="s">
        <v>71</v>
      </c>
      <c r="I37" s="38">
        <v>6.75</v>
      </c>
      <c r="J37" s="36" t="s">
        <v>68</v>
      </c>
      <c r="K37" s="41">
        <v>21</v>
      </c>
      <c r="L37" s="40">
        <v>155000</v>
      </c>
      <c r="M37" s="40">
        <v>59874</v>
      </c>
      <c r="N37" s="40">
        <v>1330007</v>
      </c>
      <c r="O37" s="40">
        <v>30417</v>
      </c>
      <c r="P37" s="40">
        <v>1360424</v>
      </c>
    </row>
    <row r="38" spans="1:17" s="32" customFormat="1" ht="10.5">
      <c r="A38" s="327">
        <v>93281000</v>
      </c>
      <c r="B38" s="33" t="s">
        <v>75</v>
      </c>
      <c r="C38" s="32" t="s">
        <v>1071</v>
      </c>
      <c r="D38" s="34">
        <v>224</v>
      </c>
      <c r="E38" s="35">
        <v>36615</v>
      </c>
      <c r="F38" s="34" t="s">
        <v>37</v>
      </c>
      <c r="G38" s="37">
        <v>1800</v>
      </c>
      <c r="H38" s="34" t="s">
        <v>72</v>
      </c>
      <c r="I38" s="38">
        <v>6.75</v>
      </c>
      <c r="J38" s="36" t="s">
        <v>68</v>
      </c>
      <c r="K38" s="41">
        <v>21</v>
      </c>
      <c r="L38" s="40">
        <v>1400000</v>
      </c>
      <c r="M38" s="40">
        <v>279412</v>
      </c>
      <c r="N38" s="40">
        <v>6206699</v>
      </c>
      <c r="O38" s="40">
        <v>141975</v>
      </c>
      <c r="P38" s="40">
        <v>6348674</v>
      </c>
    </row>
    <row r="39" spans="1:17" s="32" customFormat="1" ht="10.5">
      <c r="A39" s="327">
        <v>91705000</v>
      </c>
      <c r="B39" s="33" t="s">
        <v>44</v>
      </c>
      <c r="C39" s="32" t="s">
        <v>1072</v>
      </c>
      <c r="D39" s="34">
        <v>229</v>
      </c>
      <c r="E39" s="35">
        <v>36692</v>
      </c>
      <c r="F39" s="34" t="s">
        <v>37</v>
      </c>
      <c r="G39" s="37">
        <v>1800</v>
      </c>
      <c r="H39" s="34" t="s">
        <v>67</v>
      </c>
      <c r="I39" s="38">
        <v>4.17</v>
      </c>
      <c r="J39" s="36" t="s">
        <v>81</v>
      </c>
      <c r="K39" s="41">
        <v>21</v>
      </c>
      <c r="L39" s="40">
        <v>1800000</v>
      </c>
      <c r="M39" s="40">
        <v>1638000</v>
      </c>
      <c r="N39" s="40">
        <v>36385598</v>
      </c>
      <c r="O39" s="40">
        <v>547216</v>
      </c>
      <c r="P39" s="40">
        <v>36932814</v>
      </c>
    </row>
    <row r="40" spans="1:17" s="32" customFormat="1" ht="10.5">
      <c r="A40" s="327">
        <v>91705000</v>
      </c>
      <c r="B40" s="33" t="s">
        <v>44</v>
      </c>
      <c r="C40" s="32" t="s">
        <v>1072</v>
      </c>
      <c r="D40" s="34">
        <v>229</v>
      </c>
      <c r="E40" s="35">
        <v>36692</v>
      </c>
      <c r="F40" s="34" t="s">
        <v>37</v>
      </c>
      <c r="G40" s="37">
        <v>200</v>
      </c>
      <c r="H40" s="34" t="s">
        <v>73</v>
      </c>
      <c r="I40" s="38">
        <v>4.17</v>
      </c>
      <c r="J40" s="36" t="s">
        <v>81</v>
      </c>
      <c r="K40" s="41">
        <v>21</v>
      </c>
      <c r="L40" s="40">
        <v>200000</v>
      </c>
      <c r="M40" s="40">
        <v>182000</v>
      </c>
      <c r="N40" s="40">
        <v>4042844</v>
      </c>
      <c r="O40" s="40">
        <v>60802</v>
      </c>
      <c r="P40" s="40">
        <v>4103646</v>
      </c>
    </row>
    <row r="41" spans="1:17" s="32" customFormat="1" ht="10.5">
      <c r="A41" s="327">
        <v>91705000</v>
      </c>
      <c r="B41" s="33" t="s">
        <v>44</v>
      </c>
      <c r="C41" s="32" t="s">
        <v>1073</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7">
        <v>91705000</v>
      </c>
      <c r="B42" s="33" t="s">
        <v>44</v>
      </c>
      <c r="C42" s="32" t="s">
        <v>1073</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7">
        <v>89900400</v>
      </c>
      <c r="B43" s="33" t="s">
        <v>86</v>
      </c>
      <c r="C43" s="32" t="s">
        <v>1074</v>
      </c>
      <c r="D43" s="34">
        <v>232</v>
      </c>
      <c r="E43" s="35">
        <v>36789</v>
      </c>
      <c r="F43" s="34" t="s">
        <v>37</v>
      </c>
      <c r="G43" s="37">
        <v>700</v>
      </c>
      <c r="H43" s="34" t="s">
        <v>46</v>
      </c>
      <c r="I43" s="38">
        <v>7</v>
      </c>
      <c r="J43" s="36" t="s">
        <v>88</v>
      </c>
      <c r="K43" s="41">
        <v>21</v>
      </c>
      <c r="L43" s="40">
        <v>700000</v>
      </c>
      <c r="M43" s="40">
        <v>492822</v>
      </c>
      <c r="N43" s="40">
        <v>10947267</v>
      </c>
      <c r="O43" s="40">
        <v>94682</v>
      </c>
      <c r="P43" s="40">
        <v>11041949</v>
      </c>
    </row>
    <row r="44" spans="1:17" s="32" customFormat="1" ht="10.5">
      <c r="A44" s="327">
        <v>89900400</v>
      </c>
      <c r="B44" s="33" t="s">
        <v>86</v>
      </c>
      <c r="C44" s="32" t="s">
        <v>1075</v>
      </c>
      <c r="D44" s="34">
        <v>232</v>
      </c>
      <c r="E44" s="35">
        <v>36789</v>
      </c>
      <c r="F44" s="34" t="s">
        <v>37</v>
      </c>
      <c r="G44" s="37">
        <v>1000</v>
      </c>
      <c r="H44" s="34" t="s">
        <v>90</v>
      </c>
      <c r="I44" s="38">
        <v>7</v>
      </c>
      <c r="J44" s="36" t="s">
        <v>88</v>
      </c>
      <c r="K44" s="41">
        <v>8</v>
      </c>
      <c r="L44" s="40">
        <v>1000000</v>
      </c>
      <c r="M44" s="40"/>
      <c r="N44" s="40"/>
      <c r="O44" s="40"/>
      <c r="P44" s="40"/>
    </row>
    <row r="45" spans="1:17" s="32" customFormat="1" ht="10.5">
      <c r="A45" s="327">
        <v>96505760</v>
      </c>
      <c r="B45" s="33" t="s">
        <v>35</v>
      </c>
      <c r="C45" s="32" t="s">
        <v>1076</v>
      </c>
      <c r="D45" s="34">
        <v>234</v>
      </c>
      <c r="E45" s="35">
        <v>36812</v>
      </c>
      <c r="F45" s="34" t="s">
        <v>37</v>
      </c>
      <c r="G45" s="37">
        <v>2500</v>
      </c>
      <c r="H45" s="36" t="s">
        <v>92</v>
      </c>
      <c r="I45" s="38">
        <v>7</v>
      </c>
      <c r="J45" s="36" t="s">
        <v>68</v>
      </c>
      <c r="K45" s="39">
        <v>21</v>
      </c>
      <c r="L45" s="40">
        <v>2500000</v>
      </c>
      <c r="M45" s="40">
        <v>1715071</v>
      </c>
      <c r="N45" s="40">
        <v>38097610</v>
      </c>
      <c r="O45" s="40">
        <v>327713</v>
      </c>
      <c r="P45" s="40">
        <v>38425323</v>
      </c>
      <c r="Q45" s="40"/>
    </row>
    <row r="46" spans="1:17" s="32" customFormat="1" ht="10.5">
      <c r="A46" s="327">
        <v>96505760</v>
      </c>
      <c r="B46" s="33" t="s">
        <v>35</v>
      </c>
      <c r="C46" s="32" t="s">
        <v>1077</v>
      </c>
      <c r="D46" s="34">
        <v>234</v>
      </c>
      <c r="E46" s="35">
        <v>36812</v>
      </c>
      <c r="F46" s="34" t="s">
        <v>37</v>
      </c>
      <c r="G46" s="37">
        <v>4500</v>
      </c>
      <c r="H46" s="36" t="s">
        <v>63</v>
      </c>
      <c r="I46" s="38">
        <v>7</v>
      </c>
      <c r="J46" s="36" t="s">
        <v>68</v>
      </c>
      <c r="K46" s="39">
        <v>6</v>
      </c>
      <c r="L46" s="40">
        <v>3500000</v>
      </c>
      <c r="M46" s="40"/>
      <c r="N46" s="40"/>
      <c r="O46" s="40"/>
      <c r="P46" s="40"/>
      <c r="Q46" s="40"/>
    </row>
    <row r="47" spans="1:17" s="32" customFormat="1" ht="10.5">
      <c r="A47" s="327">
        <v>61216000</v>
      </c>
      <c r="B47" s="33" t="s">
        <v>44</v>
      </c>
      <c r="C47" s="32" t="s">
        <v>1060</v>
      </c>
      <c r="D47" s="34">
        <v>235</v>
      </c>
      <c r="E47" s="35">
        <v>36817</v>
      </c>
      <c r="F47" s="34" t="s">
        <v>37</v>
      </c>
      <c r="G47" s="37">
        <v>720</v>
      </c>
      <c r="H47" s="34" t="s">
        <v>75</v>
      </c>
      <c r="I47" s="38">
        <v>6.4</v>
      </c>
      <c r="J47" s="36" t="s">
        <v>39</v>
      </c>
      <c r="K47" s="41">
        <v>30</v>
      </c>
      <c r="L47" s="40">
        <v>720000</v>
      </c>
      <c r="M47" s="40">
        <v>720000</v>
      </c>
      <c r="N47" s="40">
        <v>15993670</v>
      </c>
      <c r="O47" s="40">
        <v>249976</v>
      </c>
      <c r="P47" s="40">
        <v>16243646</v>
      </c>
    </row>
    <row r="48" spans="1:17" s="32" customFormat="1" ht="10.5">
      <c r="A48" s="327">
        <v>90310000</v>
      </c>
      <c r="B48" s="33" t="s">
        <v>61</v>
      </c>
      <c r="C48" s="32" t="s">
        <v>1064</v>
      </c>
      <c r="D48" s="34">
        <v>238</v>
      </c>
      <c r="E48" s="35">
        <v>36857</v>
      </c>
      <c r="F48" s="34" t="s">
        <v>37</v>
      </c>
      <c r="G48" s="37">
        <v>400</v>
      </c>
      <c r="H48" s="34" t="s">
        <v>42</v>
      </c>
      <c r="I48" s="38">
        <v>7.3</v>
      </c>
      <c r="J48" s="36" t="s">
        <v>57</v>
      </c>
      <c r="K48" s="41">
        <v>25</v>
      </c>
      <c r="L48" s="40">
        <v>400000</v>
      </c>
      <c r="M48" s="40">
        <v>400000</v>
      </c>
      <c r="N48" s="40">
        <v>8885372</v>
      </c>
      <c r="O48" s="40">
        <v>0</v>
      </c>
      <c r="P48" s="40">
        <v>8885372</v>
      </c>
    </row>
    <row r="49" spans="1:16" s="32" customFormat="1" ht="10.5">
      <c r="A49" s="327">
        <v>90310000</v>
      </c>
      <c r="B49" s="33" t="s">
        <v>61</v>
      </c>
      <c r="C49" s="32" t="s">
        <v>1064</v>
      </c>
      <c r="D49" s="34">
        <v>238</v>
      </c>
      <c r="E49" s="35">
        <v>36857</v>
      </c>
      <c r="F49" s="34" t="s">
        <v>37</v>
      </c>
      <c r="G49" s="37">
        <v>2000</v>
      </c>
      <c r="H49" s="34" t="s">
        <v>43</v>
      </c>
      <c r="I49" s="38">
        <v>7.3</v>
      </c>
      <c r="J49" s="36" t="s">
        <v>57</v>
      </c>
      <c r="K49" s="41">
        <v>25</v>
      </c>
      <c r="L49" s="40">
        <v>2000000</v>
      </c>
      <c r="M49" s="40">
        <v>2000000</v>
      </c>
      <c r="N49" s="40">
        <v>44426860</v>
      </c>
      <c r="O49" s="40">
        <v>0</v>
      </c>
      <c r="P49" s="40">
        <v>44426860</v>
      </c>
    </row>
    <row r="50" spans="1:16" s="32" customFormat="1" ht="10.5">
      <c r="A50" s="327">
        <v>96843170</v>
      </c>
      <c r="B50" s="33" t="s">
        <v>96</v>
      </c>
      <c r="C50" s="32" t="s">
        <v>1078</v>
      </c>
      <c r="D50" s="34">
        <v>246</v>
      </c>
      <c r="E50" s="35">
        <v>36948</v>
      </c>
      <c r="F50" s="34" t="s">
        <v>37</v>
      </c>
      <c r="G50" s="37">
        <v>7500</v>
      </c>
      <c r="H50" s="34" t="s">
        <v>67</v>
      </c>
      <c r="I50" s="38">
        <v>6.3</v>
      </c>
      <c r="J50" s="36" t="s">
        <v>68</v>
      </c>
      <c r="K50" s="38">
        <v>20</v>
      </c>
      <c r="L50" s="40">
        <v>7400000</v>
      </c>
      <c r="M50" s="40">
        <v>6110864.2800000003</v>
      </c>
      <c r="N50" s="40">
        <v>135743256</v>
      </c>
      <c r="O50" s="40">
        <v>1753385</v>
      </c>
      <c r="P50" s="40">
        <v>137496641</v>
      </c>
    </row>
    <row r="51" spans="1:16" s="32" customFormat="1" ht="10.5">
      <c r="A51" s="327">
        <v>96843170</v>
      </c>
      <c r="B51" s="33" t="s">
        <v>96</v>
      </c>
      <c r="C51" s="32" t="s">
        <v>1078</v>
      </c>
      <c r="D51" s="34">
        <v>246</v>
      </c>
      <c r="E51" s="35">
        <v>36948</v>
      </c>
      <c r="F51" s="34" t="s">
        <v>37</v>
      </c>
      <c r="G51" s="37">
        <v>500</v>
      </c>
      <c r="H51" s="34" t="s">
        <v>73</v>
      </c>
      <c r="I51" s="38">
        <v>6.3</v>
      </c>
      <c r="J51" s="36" t="s">
        <v>68</v>
      </c>
      <c r="K51" s="38">
        <v>20</v>
      </c>
      <c r="L51" s="40">
        <v>401000</v>
      </c>
      <c r="M51" s="40">
        <v>331142.71000000002</v>
      </c>
      <c r="N51" s="40">
        <v>7355815</v>
      </c>
      <c r="O51" s="40">
        <v>95015</v>
      </c>
      <c r="P51" s="40">
        <v>7450830</v>
      </c>
    </row>
    <row r="52" spans="1:16" s="32" customFormat="1" ht="10.5">
      <c r="A52" s="327">
        <v>90299000</v>
      </c>
      <c r="B52" s="33" t="s">
        <v>54</v>
      </c>
      <c r="C52" s="32" t="s">
        <v>1062</v>
      </c>
      <c r="D52" s="34">
        <v>251</v>
      </c>
      <c r="E52" s="35">
        <v>37000</v>
      </c>
      <c r="F52" s="34" t="s">
        <v>37</v>
      </c>
      <c r="G52" s="37">
        <v>100</v>
      </c>
      <c r="H52" s="34" t="s">
        <v>98</v>
      </c>
      <c r="I52" s="38">
        <v>6</v>
      </c>
      <c r="J52" s="36" t="s">
        <v>49</v>
      </c>
      <c r="K52" s="38">
        <v>5</v>
      </c>
      <c r="L52" s="40">
        <v>100000</v>
      </c>
      <c r="M52" s="40"/>
      <c r="N52" s="40"/>
      <c r="O52" s="40"/>
      <c r="P52" s="40"/>
    </row>
    <row r="53" spans="1:16" s="32" customFormat="1" ht="10.5">
      <c r="A53" s="327">
        <v>90299000</v>
      </c>
      <c r="B53" s="33" t="s">
        <v>54</v>
      </c>
      <c r="C53" s="32" t="s">
        <v>1062</v>
      </c>
      <c r="D53" s="34">
        <v>251</v>
      </c>
      <c r="E53" s="35">
        <v>37000</v>
      </c>
      <c r="F53" s="34" t="s">
        <v>37</v>
      </c>
      <c r="G53" s="37">
        <v>300</v>
      </c>
      <c r="H53" s="34" t="s">
        <v>99</v>
      </c>
      <c r="I53" s="38">
        <v>6</v>
      </c>
      <c r="J53" s="36" t="s">
        <v>49</v>
      </c>
      <c r="K53" s="38">
        <v>5</v>
      </c>
      <c r="L53" s="40">
        <v>300000</v>
      </c>
      <c r="M53" s="40"/>
      <c r="N53" s="40"/>
      <c r="O53" s="40"/>
      <c r="P53" s="40"/>
    </row>
    <row r="54" spans="1:16" s="32" customFormat="1" ht="10.5">
      <c r="A54" s="327">
        <v>90299000</v>
      </c>
      <c r="B54" s="33" t="s">
        <v>54</v>
      </c>
      <c r="C54" s="32" t="s">
        <v>1062</v>
      </c>
      <c r="D54" s="34">
        <v>251</v>
      </c>
      <c r="E54" s="35">
        <v>37000</v>
      </c>
      <c r="F54" s="34" t="s">
        <v>37</v>
      </c>
      <c r="G54" s="37">
        <v>300</v>
      </c>
      <c r="H54" s="34" t="s">
        <v>101</v>
      </c>
      <c r="I54" s="38">
        <v>6</v>
      </c>
      <c r="J54" s="36" t="s">
        <v>49</v>
      </c>
      <c r="K54" s="38">
        <v>21</v>
      </c>
      <c r="L54" s="40">
        <v>300000</v>
      </c>
      <c r="M54" s="40"/>
      <c r="N54" s="40"/>
      <c r="O54" s="40"/>
      <c r="P54" s="40"/>
    </row>
    <row r="55" spans="1:16" s="32" customFormat="1" ht="10.5">
      <c r="A55" s="327">
        <v>90299000</v>
      </c>
      <c r="B55" s="33" t="s">
        <v>54</v>
      </c>
      <c r="C55" s="32" t="s">
        <v>1062</v>
      </c>
      <c r="D55" s="34">
        <v>251</v>
      </c>
      <c r="E55" s="35">
        <v>37000</v>
      </c>
      <c r="F55" s="34" t="s">
        <v>37</v>
      </c>
      <c r="G55" s="37">
        <v>300</v>
      </c>
      <c r="H55" s="34" t="s">
        <v>102</v>
      </c>
      <c r="I55" s="38">
        <v>6</v>
      </c>
      <c r="J55" s="36" t="s">
        <v>49</v>
      </c>
      <c r="K55" s="38">
        <v>21</v>
      </c>
      <c r="L55" s="40">
        <v>300000</v>
      </c>
      <c r="M55" s="40"/>
      <c r="N55" s="40"/>
      <c r="O55" s="40"/>
      <c r="P55" s="40"/>
    </row>
    <row r="56" spans="1:16" s="32" customFormat="1" ht="10.5">
      <c r="A56" s="327">
        <v>96792430</v>
      </c>
      <c r="B56" s="33" t="s">
        <v>75</v>
      </c>
      <c r="C56" s="32" t="s">
        <v>1079</v>
      </c>
      <c r="D56" s="34">
        <v>252</v>
      </c>
      <c r="E56" s="35">
        <v>37021</v>
      </c>
      <c r="F56" s="34" t="s">
        <v>37</v>
      </c>
      <c r="G56" s="37">
        <v>800</v>
      </c>
      <c r="H56" s="34" t="s">
        <v>71</v>
      </c>
      <c r="I56" s="38">
        <v>6</v>
      </c>
      <c r="J56" s="36" t="s">
        <v>81</v>
      </c>
      <c r="K56" s="38">
        <v>5</v>
      </c>
      <c r="L56" s="40">
        <v>800000</v>
      </c>
      <c r="M56" s="40"/>
      <c r="N56" s="40"/>
      <c r="O56" s="40"/>
      <c r="P56" s="40"/>
    </row>
    <row r="57" spans="1:16" s="32" customFormat="1" ht="10.5">
      <c r="A57" s="327">
        <v>96792430</v>
      </c>
      <c r="B57" s="33" t="s">
        <v>75</v>
      </c>
      <c r="C57" s="32" t="s">
        <v>1079</v>
      </c>
      <c r="D57" s="34">
        <v>252</v>
      </c>
      <c r="E57" s="35">
        <v>37021</v>
      </c>
      <c r="F57" s="34" t="s">
        <v>37</v>
      </c>
      <c r="G57" s="37">
        <v>2200</v>
      </c>
      <c r="H57" s="34" t="s">
        <v>72</v>
      </c>
      <c r="I57" s="38">
        <v>6</v>
      </c>
      <c r="J57" s="36" t="s">
        <v>81</v>
      </c>
      <c r="K57" s="38">
        <v>5</v>
      </c>
      <c r="L57" s="40">
        <v>1700000</v>
      </c>
      <c r="M57" s="40"/>
      <c r="N57" s="40"/>
      <c r="O57" s="40"/>
      <c r="P57" s="40"/>
    </row>
    <row r="58" spans="1:16" s="32" customFormat="1" ht="10.5">
      <c r="A58" s="327">
        <v>96792430</v>
      </c>
      <c r="B58" s="33" t="s">
        <v>75</v>
      </c>
      <c r="C58" s="32" t="s">
        <v>1079</v>
      </c>
      <c r="D58" s="34">
        <v>252</v>
      </c>
      <c r="E58" s="35">
        <v>37021</v>
      </c>
      <c r="F58" s="34" t="s">
        <v>37</v>
      </c>
      <c r="G58" s="37">
        <v>400</v>
      </c>
      <c r="H58" s="34" t="s">
        <v>104</v>
      </c>
      <c r="I58" s="38">
        <v>6.25</v>
      </c>
      <c r="J58" s="36" t="s">
        <v>81</v>
      </c>
      <c r="K58" s="38">
        <v>21</v>
      </c>
      <c r="L58" s="40">
        <v>400000</v>
      </c>
      <c r="M58" s="40"/>
      <c r="N58" s="40"/>
      <c r="O58" s="40"/>
      <c r="P58" s="40"/>
    </row>
    <row r="59" spans="1:16" s="32" customFormat="1" ht="10.5">
      <c r="A59" s="327">
        <v>96792430</v>
      </c>
      <c r="B59" s="33" t="s">
        <v>75</v>
      </c>
      <c r="C59" s="32" t="s">
        <v>1079</v>
      </c>
      <c r="D59" s="34">
        <v>252</v>
      </c>
      <c r="E59" s="35">
        <v>37021</v>
      </c>
      <c r="F59" s="34" t="s">
        <v>37</v>
      </c>
      <c r="G59" s="37">
        <v>1600</v>
      </c>
      <c r="H59" s="34" t="s">
        <v>105</v>
      </c>
      <c r="I59" s="38">
        <v>6.25</v>
      </c>
      <c r="J59" s="36" t="s">
        <v>81</v>
      </c>
      <c r="K59" s="38">
        <v>21</v>
      </c>
      <c r="L59" s="40">
        <v>800000</v>
      </c>
      <c r="M59" s="40"/>
      <c r="N59" s="40"/>
      <c r="O59" s="40"/>
      <c r="P59" s="40"/>
    </row>
    <row r="60" spans="1:16" s="32" customFormat="1" ht="10.5">
      <c r="A60" s="327">
        <v>91144000</v>
      </c>
      <c r="B60" s="33" t="s">
        <v>106</v>
      </c>
      <c r="C60" s="32" t="s">
        <v>1080</v>
      </c>
      <c r="D60" s="34">
        <v>254</v>
      </c>
      <c r="E60" s="35">
        <v>37055</v>
      </c>
      <c r="F60" s="34" t="s">
        <v>37</v>
      </c>
      <c r="G60" s="37">
        <v>800</v>
      </c>
      <c r="H60" s="34" t="s">
        <v>67</v>
      </c>
      <c r="I60" s="38">
        <v>6.2</v>
      </c>
      <c r="J60" s="36" t="s">
        <v>39</v>
      </c>
      <c r="K60" s="38">
        <v>7</v>
      </c>
      <c r="L60" s="40">
        <v>800000</v>
      </c>
      <c r="M60" s="40"/>
      <c r="N60" s="40"/>
      <c r="O60" s="40"/>
      <c r="P60" s="40"/>
    </row>
    <row r="61" spans="1:16" s="32" customFormat="1" ht="10.5">
      <c r="A61" s="327">
        <v>91144000</v>
      </c>
      <c r="B61" s="33" t="s">
        <v>106</v>
      </c>
      <c r="C61" s="32" t="s">
        <v>1080</v>
      </c>
      <c r="D61" s="34">
        <v>254</v>
      </c>
      <c r="E61" s="35">
        <v>37055</v>
      </c>
      <c r="F61" s="34" t="s">
        <v>37</v>
      </c>
      <c r="G61" s="37">
        <v>3200</v>
      </c>
      <c r="H61" s="34" t="s">
        <v>73</v>
      </c>
      <c r="I61" s="38">
        <v>6.2</v>
      </c>
      <c r="J61" s="36" t="s">
        <v>39</v>
      </c>
      <c r="K61" s="38">
        <v>7</v>
      </c>
      <c r="L61" s="40">
        <v>2500000</v>
      </c>
      <c r="M61" s="40"/>
      <c r="N61" s="40"/>
      <c r="O61" s="40"/>
      <c r="P61" s="40"/>
    </row>
    <row r="62" spans="1:16" s="32" customFormat="1" ht="10.5">
      <c r="A62" s="327">
        <v>91144000</v>
      </c>
      <c r="B62" s="33" t="s">
        <v>106</v>
      </c>
      <c r="C62" s="32" t="s">
        <v>1081</v>
      </c>
      <c r="D62" s="34">
        <v>254</v>
      </c>
      <c r="E62" s="35">
        <v>37055</v>
      </c>
      <c r="F62" s="34" t="s">
        <v>37</v>
      </c>
      <c r="G62" s="37">
        <v>800</v>
      </c>
      <c r="H62" s="34" t="s">
        <v>71</v>
      </c>
      <c r="I62" s="38">
        <v>6.5</v>
      </c>
      <c r="J62" s="36" t="s">
        <v>39</v>
      </c>
      <c r="K62" s="38">
        <v>25</v>
      </c>
      <c r="L62" s="40">
        <v>800000</v>
      </c>
      <c r="M62" s="40">
        <v>728846</v>
      </c>
      <c r="N62" s="40">
        <v>16190170</v>
      </c>
      <c r="O62" s="40">
        <v>0</v>
      </c>
      <c r="P62" s="40">
        <v>16190170</v>
      </c>
    </row>
    <row r="63" spans="1:16" s="32" customFormat="1" ht="10.5">
      <c r="A63" s="327">
        <v>91144000</v>
      </c>
      <c r="B63" s="33" t="s">
        <v>106</v>
      </c>
      <c r="C63" s="32" t="s">
        <v>1081</v>
      </c>
      <c r="D63" s="34">
        <v>254</v>
      </c>
      <c r="E63" s="35">
        <v>37055</v>
      </c>
      <c r="F63" s="34" t="s">
        <v>37</v>
      </c>
      <c r="G63" s="37">
        <v>3200</v>
      </c>
      <c r="H63" s="34" t="s">
        <v>72</v>
      </c>
      <c r="I63" s="38">
        <v>6.5</v>
      </c>
      <c r="J63" s="36" t="s">
        <v>39</v>
      </c>
      <c r="K63" s="38">
        <v>25</v>
      </c>
      <c r="L63" s="40">
        <v>2900000</v>
      </c>
      <c r="M63" s="40">
        <v>2642067</v>
      </c>
      <c r="N63" s="40">
        <v>58689370</v>
      </c>
      <c r="O63" s="40">
        <v>0</v>
      </c>
      <c r="P63" s="40">
        <v>58689370</v>
      </c>
    </row>
    <row r="64" spans="1:16" s="32" customFormat="1" ht="10.5">
      <c r="A64" s="327">
        <v>61219000</v>
      </c>
      <c r="B64" s="33" t="s">
        <v>54</v>
      </c>
      <c r="C64" s="32" t="s">
        <v>1082</v>
      </c>
      <c r="D64" s="34">
        <v>257</v>
      </c>
      <c r="E64" s="35">
        <v>37075</v>
      </c>
      <c r="F64" s="34" t="s">
        <v>37</v>
      </c>
      <c r="G64" s="37">
        <v>4200</v>
      </c>
      <c r="H64" s="34" t="s">
        <v>46</v>
      </c>
      <c r="I64" s="38">
        <v>5.6</v>
      </c>
      <c r="J64" s="36" t="s">
        <v>68</v>
      </c>
      <c r="K64" s="38">
        <v>25</v>
      </c>
      <c r="L64" s="40">
        <v>4200000</v>
      </c>
      <c r="M64" s="40">
        <v>4200000</v>
      </c>
      <c r="N64" s="40">
        <v>93296406</v>
      </c>
      <c r="O64" s="40">
        <v>1946853</v>
      </c>
      <c r="P64" s="40">
        <v>95243259</v>
      </c>
    </row>
    <row r="65" spans="1:16" s="32" customFormat="1" ht="10.5">
      <c r="A65" s="327">
        <v>96722460</v>
      </c>
      <c r="B65" s="33" t="s">
        <v>75</v>
      </c>
      <c r="C65" s="32" t="s">
        <v>1068</v>
      </c>
      <c r="D65" s="34">
        <v>259</v>
      </c>
      <c r="E65" s="35">
        <v>37083</v>
      </c>
      <c r="F65" s="34" t="s">
        <v>37</v>
      </c>
      <c r="G65" s="37">
        <v>600</v>
      </c>
      <c r="H65" s="34" t="s">
        <v>104</v>
      </c>
      <c r="I65" s="38">
        <v>6</v>
      </c>
      <c r="J65" s="36" t="s">
        <v>68</v>
      </c>
      <c r="K65" s="38">
        <v>6</v>
      </c>
      <c r="L65" s="40">
        <v>600000</v>
      </c>
      <c r="M65" s="40"/>
      <c r="N65" s="40"/>
      <c r="O65" s="40"/>
      <c r="P65" s="40"/>
    </row>
    <row r="66" spans="1:16" s="32" customFormat="1" ht="10.5">
      <c r="A66" s="327">
        <v>96722460</v>
      </c>
      <c r="B66" s="33" t="s">
        <v>75</v>
      </c>
      <c r="C66" s="32" t="s">
        <v>1068</v>
      </c>
      <c r="D66" s="34">
        <v>259</v>
      </c>
      <c r="E66" s="35">
        <v>37083</v>
      </c>
      <c r="F66" s="34" t="s">
        <v>37</v>
      </c>
      <c r="G66" s="37">
        <v>1400</v>
      </c>
      <c r="H66" s="34" t="s">
        <v>105</v>
      </c>
      <c r="I66" s="38">
        <v>6</v>
      </c>
      <c r="J66" s="36" t="s">
        <v>68</v>
      </c>
      <c r="K66" s="38">
        <v>6</v>
      </c>
      <c r="L66" s="40">
        <v>1400000</v>
      </c>
      <c r="M66" s="40"/>
      <c r="N66" s="40"/>
      <c r="O66" s="40"/>
      <c r="P66" s="40"/>
    </row>
    <row r="67" spans="1:16" s="32" customFormat="1" ht="10.5">
      <c r="A67" s="327">
        <v>96722460</v>
      </c>
      <c r="B67" s="33" t="s">
        <v>75</v>
      </c>
      <c r="C67" s="32" t="s">
        <v>1069</v>
      </c>
      <c r="D67" s="34">
        <v>259</v>
      </c>
      <c r="E67" s="35">
        <v>37083</v>
      </c>
      <c r="F67" s="34" t="s">
        <v>37</v>
      </c>
      <c r="G67" s="37">
        <v>800</v>
      </c>
      <c r="H67" s="34" t="s">
        <v>48</v>
      </c>
      <c r="I67" s="38">
        <v>6.5</v>
      </c>
      <c r="J67" s="36" t="s">
        <v>68</v>
      </c>
      <c r="K67" s="38">
        <v>25</v>
      </c>
      <c r="L67" s="40">
        <v>800000</v>
      </c>
      <c r="M67" s="40">
        <v>800000</v>
      </c>
      <c r="N67" s="40">
        <v>17770744</v>
      </c>
      <c r="O67" s="40">
        <v>565351.34</v>
      </c>
      <c r="P67" s="40">
        <v>18336095.34</v>
      </c>
    </row>
    <row r="68" spans="1:16" s="32" customFormat="1" ht="10.5">
      <c r="A68" s="327">
        <v>96722460</v>
      </c>
      <c r="B68" s="33" t="s">
        <v>75</v>
      </c>
      <c r="C68" s="32" t="s">
        <v>1069</v>
      </c>
      <c r="D68" s="34">
        <v>259</v>
      </c>
      <c r="E68" s="35">
        <v>37083</v>
      </c>
      <c r="F68" s="34" t="s">
        <v>37</v>
      </c>
      <c r="G68" s="37">
        <v>3200</v>
      </c>
      <c r="H68" s="34" t="s">
        <v>111</v>
      </c>
      <c r="I68" s="38">
        <v>6.5</v>
      </c>
      <c r="J68" s="36" t="s">
        <v>68</v>
      </c>
      <c r="K68" s="38">
        <v>25</v>
      </c>
      <c r="L68" s="40">
        <v>3200000</v>
      </c>
      <c r="M68" s="40">
        <v>3200000</v>
      </c>
      <c r="N68" s="40">
        <v>71082976</v>
      </c>
      <c r="O68" s="40">
        <v>2261403.2400000002</v>
      </c>
      <c r="P68" s="40">
        <v>73344379.239999995</v>
      </c>
    </row>
    <row r="69" spans="1:16" s="32" customFormat="1" ht="10.5">
      <c r="A69" s="327">
        <v>91081000</v>
      </c>
      <c r="B69" s="33" t="s">
        <v>96</v>
      </c>
      <c r="C69" s="32" t="s">
        <v>1083</v>
      </c>
      <c r="D69" s="34">
        <v>264</v>
      </c>
      <c r="E69" s="35">
        <v>37112</v>
      </c>
      <c r="F69" s="34" t="s">
        <v>37</v>
      </c>
      <c r="G69" s="37">
        <v>1500</v>
      </c>
      <c r="H69" s="34" t="s">
        <v>38</v>
      </c>
      <c r="I69" s="38">
        <v>6.2</v>
      </c>
      <c r="J69" s="36" t="s">
        <v>115</v>
      </c>
      <c r="K69" s="39">
        <v>5</v>
      </c>
      <c r="L69" s="40">
        <v>1000000</v>
      </c>
      <c r="M69" s="40"/>
      <c r="N69" s="40"/>
      <c r="O69" s="40"/>
      <c r="P69" s="40"/>
    </row>
    <row r="70" spans="1:16" s="32" customFormat="1" ht="10.5">
      <c r="A70" s="327">
        <v>91081000</v>
      </c>
      <c r="B70" s="33" t="s">
        <v>96</v>
      </c>
      <c r="C70" s="32" t="s">
        <v>1083</v>
      </c>
      <c r="D70" s="34">
        <v>264</v>
      </c>
      <c r="E70" s="35">
        <v>37112</v>
      </c>
      <c r="F70" s="34" t="s">
        <v>37</v>
      </c>
      <c r="G70" s="37">
        <v>6000</v>
      </c>
      <c r="H70" s="34" t="s">
        <v>40</v>
      </c>
      <c r="I70" s="38">
        <v>6.2</v>
      </c>
      <c r="J70" s="36" t="s">
        <v>115</v>
      </c>
      <c r="K70" s="39">
        <v>5</v>
      </c>
      <c r="L70" s="40">
        <v>5000000</v>
      </c>
      <c r="M70" s="40"/>
      <c r="N70" s="40"/>
      <c r="O70" s="40"/>
      <c r="P70" s="40"/>
    </row>
    <row r="71" spans="1:16" s="32" customFormat="1" ht="10.5">
      <c r="A71" s="327">
        <v>91081000</v>
      </c>
      <c r="B71" s="33" t="s">
        <v>96</v>
      </c>
      <c r="C71" s="32" t="s">
        <v>1084</v>
      </c>
      <c r="D71" s="34">
        <v>264</v>
      </c>
      <c r="E71" s="35">
        <v>37112</v>
      </c>
      <c r="F71" s="34" t="s">
        <v>37</v>
      </c>
      <c r="G71" s="37">
        <v>2000</v>
      </c>
      <c r="H71" s="34" t="s">
        <v>51</v>
      </c>
      <c r="I71" s="38">
        <v>6.2</v>
      </c>
      <c r="J71" s="36" t="s">
        <v>115</v>
      </c>
      <c r="K71" s="39">
        <v>21</v>
      </c>
      <c r="L71" s="40">
        <v>1500000</v>
      </c>
      <c r="M71" s="40">
        <v>1380000</v>
      </c>
      <c r="N71" s="40">
        <v>30654533</v>
      </c>
      <c r="O71" s="40">
        <v>624000</v>
      </c>
      <c r="P71" s="40">
        <v>31278533</v>
      </c>
    </row>
    <row r="72" spans="1:16" s="32" customFormat="1" ht="10.5">
      <c r="A72" s="327">
        <v>61808000</v>
      </c>
      <c r="B72" s="33" t="s">
        <v>83</v>
      </c>
      <c r="C72" s="32" t="s">
        <v>1085</v>
      </c>
      <c r="D72" s="34">
        <v>266</v>
      </c>
      <c r="E72" s="35">
        <v>37116</v>
      </c>
      <c r="F72" s="34" t="s">
        <v>37</v>
      </c>
      <c r="G72" s="37">
        <v>375</v>
      </c>
      <c r="H72" s="34" t="s">
        <v>67</v>
      </c>
      <c r="I72" s="38">
        <v>6</v>
      </c>
      <c r="J72" s="36" t="s">
        <v>39</v>
      </c>
      <c r="K72" s="38">
        <v>5</v>
      </c>
      <c r="L72" s="40">
        <v>375000</v>
      </c>
      <c r="M72" s="40"/>
      <c r="N72" s="40"/>
      <c r="O72" s="40"/>
      <c r="P72" s="40"/>
    </row>
    <row r="73" spans="1:16" s="32" customFormat="1" ht="10.5">
      <c r="A73" s="327">
        <v>61808000</v>
      </c>
      <c r="B73" s="33" t="s">
        <v>83</v>
      </c>
      <c r="C73" s="32" t="s">
        <v>1085</v>
      </c>
      <c r="D73" s="34">
        <v>266</v>
      </c>
      <c r="E73" s="35">
        <v>37116</v>
      </c>
      <c r="F73" s="34" t="s">
        <v>37</v>
      </c>
      <c r="G73" s="37">
        <v>1125</v>
      </c>
      <c r="H73" s="34" t="s">
        <v>73</v>
      </c>
      <c r="I73" s="38">
        <v>6</v>
      </c>
      <c r="J73" s="36" t="s">
        <v>39</v>
      </c>
      <c r="K73" s="38">
        <v>5</v>
      </c>
      <c r="L73" s="40">
        <v>825000</v>
      </c>
      <c r="M73" s="40"/>
      <c r="N73" s="40"/>
      <c r="O73" s="40"/>
      <c r="P73" s="40"/>
    </row>
    <row r="74" spans="1:16" s="32" customFormat="1" ht="10.5">
      <c r="A74" s="327">
        <v>61808000</v>
      </c>
      <c r="B74" s="33" t="s">
        <v>83</v>
      </c>
      <c r="C74" s="32" t="s">
        <v>1086</v>
      </c>
      <c r="D74" s="34">
        <v>266</v>
      </c>
      <c r="E74" s="35">
        <v>37116</v>
      </c>
      <c r="F74" s="34" t="s">
        <v>37</v>
      </c>
      <c r="G74" s="37">
        <v>1375</v>
      </c>
      <c r="H74" s="34" t="s">
        <v>71</v>
      </c>
      <c r="I74" s="38">
        <v>6.25</v>
      </c>
      <c r="J74" s="36" t="s">
        <v>39</v>
      </c>
      <c r="K74" s="38">
        <v>21</v>
      </c>
      <c r="L74" s="40">
        <v>700000</v>
      </c>
      <c r="M74" s="40"/>
      <c r="N74" s="40"/>
      <c r="O74" s="40"/>
      <c r="P74" s="40"/>
    </row>
    <row r="75" spans="1:16" s="32" customFormat="1" ht="10.5">
      <c r="A75" s="327">
        <v>61808000</v>
      </c>
      <c r="B75" s="33" t="s">
        <v>83</v>
      </c>
      <c r="C75" s="32" t="s">
        <v>1086</v>
      </c>
      <c r="D75" s="34">
        <v>266</v>
      </c>
      <c r="E75" s="35">
        <v>37116</v>
      </c>
      <c r="F75" s="34" t="s">
        <v>37</v>
      </c>
      <c r="G75" s="37">
        <v>1125</v>
      </c>
      <c r="H75" s="34" t="s">
        <v>72</v>
      </c>
      <c r="I75" s="38">
        <v>6.25</v>
      </c>
      <c r="J75" s="36" t="s">
        <v>39</v>
      </c>
      <c r="K75" s="38">
        <v>21</v>
      </c>
      <c r="L75" s="40">
        <v>1100000</v>
      </c>
      <c r="M75" s="40"/>
      <c r="N75" s="40"/>
      <c r="O75" s="40"/>
      <c r="P75" s="40"/>
    </row>
    <row r="76" spans="1:16" s="32" customFormat="1" ht="10.5">
      <c r="A76" s="327">
        <v>93834000</v>
      </c>
      <c r="B76" s="33" t="s">
        <v>83</v>
      </c>
      <c r="C76" s="32" t="s">
        <v>1087</v>
      </c>
      <c r="D76" s="34">
        <v>268</v>
      </c>
      <c r="E76" s="35">
        <v>37139</v>
      </c>
      <c r="F76" s="34" t="s">
        <v>37</v>
      </c>
      <c r="G76" s="37">
        <v>1000</v>
      </c>
      <c r="H76" s="34" t="s">
        <v>67</v>
      </c>
      <c r="I76" s="38">
        <v>6</v>
      </c>
      <c r="J76" s="36" t="s">
        <v>39</v>
      </c>
      <c r="K76" s="38">
        <v>8</v>
      </c>
      <c r="L76" s="40">
        <v>600000</v>
      </c>
      <c r="M76" s="40"/>
      <c r="N76" s="40"/>
      <c r="O76" s="40"/>
      <c r="P76" s="40"/>
    </row>
    <row r="77" spans="1:16" s="32" customFormat="1" ht="10.5">
      <c r="A77" s="327">
        <v>93834000</v>
      </c>
      <c r="B77" s="33" t="s">
        <v>83</v>
      </c>
      <c r="C77" s="32" t="s">
        <v>1087</v>
      </c>
      <c r="D77" s="34">
        <v>268</v>
      </c>
      <c r="E77" s="35">
        <v>37139</v>
      </c>
      <c r="F77" s="34" t="s">
        <v>37</v>
      </c>
      <c r="G77" s="37">
        <v>3000</v>
      </c>
      <c r="H77" s="34" t="s">
        <v>73</v>
      </c>
      <c r="I77" s="38">
        <v>6</v>
      </c>
      <c r="J77" s="36" t="s">
        <v>39</v>
      </c>
      <c r="K77" s="38">
        <v>8</v>
      </c>
      <c r="L77" s="40">
        <v>3000000</v>
      </c>
      <c r="M77" s="40"/>
      <c r="N77" s="40"/>
      <c r="O77" s="40"/>
      <c r="P77" s="40"/>
    </row>
    <row r="78" spans="1:16" s="32" customFormat="1" ht="10.5">
      <c r="A78" s="327">
        <v>93834000</v>
      </c>
      <c r="B78" s="33" t="s">
        <v>83</v>
      </c>
      <c r="C78" s="32" t="s">
        <v>1088</v>
      </c>
      <c r="D78" s="34">
        <v>268</v>
      </c>
      <c r="E78" s="35">
        <v>37139</v>
      </c>
      <c r="F78" s="34" t="s">
        <v>37</v>
      </c>
      <c r="G78" s="37">
        <v>2000</v>
      </c>
      <c r="H78" s="34" t="s">
        <v>71</v>
      </c>
      <c r="I78" s="38">
        <v>6.5</v>
      </c>
      <c r="J78" s="36" t="s">
        <v>39</v>
      </c>
      <c r="K78" s="38">
        <v>25</v>
      </c>
      <c r="L78" s="40">
        <v>400000</v>
      </c>
      <c r="M78" s="40">
        <v>379351</v>
      </c>
      <c r="N78" s="40">
        <v>8426687</v>
      </c>
      <c r="O78" s="40">
        <v>134772</v>
      </c>
      <c r="P78" s="40">
        <v>8561459</v>
      </c>
    </row>
    <row r="79" spans="1:16" s="32" customFormat="1" ht="10.5">
      <c r="A79" s="327">
        <v>93834000</v>
      </c>
      <c r="B79" s="33" t="s">
        <v>83</v>
      </c>
      <c r="C79" s="32" t="s">
        <v>1088</v>
      </c>
      <c r="D79" s="34">
        <v>268</v>
      </c>
      <c r="E79" s="35">
        <v>37139</v>
      </c>
      <c r="F79" s="34" t="s">
        <v>37</v>
      </c>
      <c r="G79" s="37">
        <v>4000</v>
      </c>
      <c r="H79" s="34" t="s">
        <v>72</v>
      </c>
      <c r="I79" s="38">
        <v>6.5</v>
      </c>
      <c r="J79" s="36" t="s">
        <v>39</v>
      </c>
      <c r="K79" s="38">
        <v>25</v>
      </c>
      <c r="L79" s="40">
        <v>2000000</v>
      </c>
      <c r="M79" s="40">
        <v>1896708</v>
      </c>
      <c r="N79" s="40">
        <v>42132390</v>
      </c>
      <c r="O79" s="40">
        <v>673879</v>
      </c>
      <c r="P79" s="40">
        <v>42806269</v>
      </c>
    </row>
    <row r="80" spans="1:16" s="32" customFormat="1" ht="10.5">
      <c r="A80" s="327">
        <v>94271000</v>
      </c>
      <c r="B80" s="33" t="s">
        <v>54</v>
      </c>
      <c r="C80" s="32" t="s">
        <v>1089</v>
      </c>
      <c r="D80" s="34">
        <v>269</v>
      </c>
      <c r="E80" s="35">
        <v>37145</v>
      </c>
      <c r="F80" s="34" t="s">
        <v>37</v>
      </c>
      <c r="G80" s="37">
        <v>7000</v>
      </c>
      <c r="H80" s="34" t="s">
        <v>71</v>
      </c>
      <c r="I80" s="38">
        <v>5.5</v>
      </c>
      <c r="J80" s="36" t="s">
        <v>68</v>
      </c>
      <c r="K80" s="38">
        <v>8</v>
      </c>
      <c r="L80" s="40">
        <v>4000000</v>
      </c>
      <c r="M80" s="40"/>
      <c r="N80" s="40"/>
      <c r="O80" s="40"/>
      <c r="P80" s="40"/>
    </row>
    <row r="81" spans="1:16" s="32" customFormat="1" ht="10.5">
      <c r="A81" s="327">
        <v>94271000</v>
      </c>
      <c r="B81" s="33" t="s">
        <v>54</v>
      </c>
      <c r="C81" s="32" t="s">
        <v>1090</v>
      </c>
      <c r="D81" s="34">
        <v>269</v>
      </c>
      <c r="E81" s="35">
        <v>37145</v>
      </c>
      <c r="F81" s="34" t="s">
        <v>37</v>
      </c>
      <c r="G81" s="37">
        <v>5000</v>
      </c>
      <c r="H81" s="34" t="s">
        <v>72</v>
      </c>
      <c r="I81" s="38">
        <v>5.75</v>
      </c>
      <c r="J81" s="36" t="s">
        <v>68</v>
      </c>
      <c r="K81" s="38">
        <v>21</v>
      </c>
      <c r="L81" s="40">
        <v>2500000</v>
      </c>
      <c r="M81" s="40">
        <v>1503462.16</v>
      </c>
      <c r="N81" s="40">
        <v>33397051</v>
      </c>
      <c r="O81" s="40">
        <v>867846</v>
      </c>
      <c r="P81" s="40">
        <v>34264897</v>
      </c>
    </row>
    <row r="82" spans="1:16" s="32" customFormat="1" ht="10.5">
      <c r="A82" s="327">
        <v>91755000</v>
      </c>
      <c r="B82" s="33" t="s">
        <v>75</v>
      </c>
      <c r="C82" s="32" t="s">
        <v>1091</v>
      </c>
      <c r="D82" s="34">
        <v>272</v>
      </c>
      <c r="E82" s="35">
        <v>37174</v>
      </c>
      <c r="F82" s="34" t="s">
        <v>37</v>
      </c>
      <c r="G82" s="37">
        <v>500</v>
      </c>
      <c r="H82" s="34" t="s">
        <v>48</v>
      </c>
      <c r="I82" s="38">
        <v>6.2</v>
      </c>
      <c r="J82" s="36" t="s">
        <v>68</v>
      </c>
      <c r="K82" s="41">
        <v>6</v>
      </c>
      <c r="L82" s="40">
        <v>500000</v>
      </c>
      <c r="M82" s="40"/>
      <c r="N82" s="40"/>
      <c r="O82" s="40"/>
      <c r="P82" s="40"/>
    </row>
    <row r="83" spans="1:16" s="32" customFormat="1" ht="10.5">
      <c r="A83" s="327">
        <v>91755000</v>
      </c>
      <c r="B83" s="33" t="s">
        <v>75</v>
      </c>
      <c r="C83" s="32" t="s">
        <v>1091</v>
      </c>
      <c r="D83" s="34">
        <v>272</v>
      </c>
      <c r="E83" s="35">
        <v>37174</v>
      </c>
      <c r="F83" s="34" t="s">
        <v>37</v>
      </c>
      <c r="G83" s="37">
        <v>1500</v>
      </c>
      <c r="H83" s="34" t="s">
        <v>111</v>
      </c>
      <c r="I83" s="38">
        <v>6.2</v>
      </c>
      <c r="J83" s="36" t="s">
        <v>68</v>
      </c>
      <c r="K83" s="41">
        <v>6</v>
      </c>
      <c r="L83" s="40">
        <v>1500000</v>
      </c>
      <c r="M83" s="40"/>
      <c r="N83" s="40"/>
      <c r="O83" s="40"/>
      <c r="P83" s="40"/>
    </row>
    <row r="84" spans="1:16" s="32" customFormat="1" ht="10.5">
      <c r="A84" s="327">
        <v>91755000</v>
      </c>
      <c r="B84" s="33" t="s">
        <v>75</v>
      </c>
      <c r="C84" s="32" t="s">
        <v>1092</v>
      </c>
      <c r="D84" s="34">
        <v>272</v>
      </c>
      <c r="E84" s="35">
        <v>37174</v>
      </c>
      <c r="F84" s="34" t="s">
        <v>37</v>
      </c>
      <c r="G84" s="37">
        <v>2000</v>
      </c>
      <c r="H84" s="34" t="s">
        <v>56</v>
      </c>
      <c r="I84" s="38">
        <v>6.4</v>
      </c>
      <c r="J84" s="36" t="s">
        <v>68</v>
      </c>
      <c r="K84" s="41">
        <v>21</v>
      </c>
      <c r="L84" s="40">
        <v>1000000</v>
      </c>
      <c r="M84" s="40">
        <v>733333</v>
      </c>
      <c r="N84" s="40">
        <v>16289841</v>
      </c>
      <c r="O84" s="40">
        <v>171072</v>
      </c>
      <c r="P84" s="40">
        <v>16460913</v>
      </c>
    </row>
    <row r="85" spans="1:16" s="32" customFormat="1" ht="10.5">
      <c r="A85" s="327">
        <v>61216000</v>
      </c>
      <c r="B85" s="33" t="s">
        <v>44</v>
      </c>
      <c r="C85" s="32" t="s">
        <v>1060</v>
      </c>
      <c r="D85" s="34">
        <v>273</v>
      </c>
      <c r="E85" s="35">
        <v>37174</v>
      </c>
      <c r="F85" s="34" t="s">
        <v>37</v>
      </c>
      <c r="G85" s="37">
        <v>765</v>
      </c>
      <c r="H85" s="34" t="s">
        <v>125</v>
      </c>
      <c r="I85" s="38">
        <v>5.5</v>
      </c>
      <c r="J85" s="36" t="s">
        <v>39</v>
      </c>
      <c r="K85" s="41">
        <v>30</v>
      </c>
      <c r="L85" s="40">
        <v>765000</v>
      </c>
      <c r="M85" s="40">
        <v>765000</v>
      </c>
      <c r="N85" s="40">
        <v>16993274</v>
      </c>
      <c r="O85" s="40">
        <v>152317</v>
      </c>
      <c r="P85" s="40">
        <v>17145591</v>
      </c>
    </row>
    <row r="86" spans="1:16" s="32" customFormat="1" ht="10.5">
      <c r="A86" s="327">
        <v>90160000</v>
      </c>
      <c r="B86" s="33" t="s">
        <v>44</v>
      </c>
      <c r="C86" s="32" t="s">
        <v>1093</v>
      </c>
      <c r="D86" s="34">
        <v>274</v>
      </c>
      <c r="E86" s="35">
        <v>37176</v>
      </c>
      <c r="F86" s="34" t="s">
        <v>37</v>
      </c>
      <c r="G86" s="37">
        <v>950</v>
      </c>
      <c r="H86" s="34" t="s">
        <v>67</v>
      </c>
      <c r="I86" s="38">
        <v>6.4</v>
      </c>
      <c r="J86" s="36" t="s">
        <v>81</v>
      </c>
      <c r="K86" s="38">
        <v>21</v>
      </c>
      <c r="L86" s="40">
        <v>950000</v>
      </c>
      <c r="M86" s="40">
        <v>746429</v>
      </c>
      <c r="N86" s="40">
        <v>16580748</v>
      </c>
      <c r="O86" s="40">
        <v>174110</v>
      </c>
      <c r="P86" s="40">
        <v>16754858</v>
      </c>
    </row>
    <row r="87" spans="1:16" s="32" customFormat="1" ht="10.5">
      <c r="A87" s="327">
        <v>90160000</v>
      </c>
      <c r="B87" s="33" t="s">
        <v>44</v>
      </c>
      <c r="C87" s="32" t="s">
        <v>1093</v>
      </c>
      <c r="D87" s="34">
        <v>274</v>
      </c>
      <c r="E87" s="35">
        <v>37176</v>
      </c>
      <c r="F87" s="34" t="s">
        <v>37</v>
      </c>
      <c r="G87" s="37">
        <v>1000</v>
      </c>
      <c r="H87" s="34" t="s">
        <v>73</v>
      </c>
      <c r="I87" s="38">
        <v>6.4</v>
      </c>
      <c r="J87" s="36" t="s">
        <v>81</v>
      </c>
      <c r="K87" s="38">
        <v>21</v>
      </c>
      <c r="L87" s="40">
        <v>1000000</v>
      </c>
      <c r="M87" s="40">
        <v>785714</v>
      </c>
      <c r="N87" s="40">
        <v>17453403</v>
      </c>
      <c r="O87" s="40">
        <v>183288</v>
      </c>
      <c r="P87" s="40">
        <v>17636691</v>
      </c>
    </row>
    <row r="88" spans="1:16" s="32" customFormat="1" ht="10.5">
      <c r="A88" s="327">
        <v>61219000</v>
      </c>
      <c r="B88" s="33" t="s">
        <v>54</v>
      </c>
      <c r="C88" s="32" t="s">
        <v>1082</v>
      </c>
      <c r="D88" s="34">
        <v>275</v>
      </c>
      <c r="E88" s="35">
        <v>37197</v>
      </c>
      <c r="F88" s="34" t="s">
        <v>37</v>
      </c>
      <c r="G88" s="37">
        <v>2100</v>
      </c>
      <c r="H88" s="34" t="s">
        <v>90</v>
      </c>
      <c r="I88" s="38">
        <v>5.6</v>
      </c>
      <c r="J88" s="36" t="s">
        <v>68</v>
      </c>
      <c r="K88" s="38">
        <v>25</v>
      </c>
      <c r="L88" s="40">
        <v>2100000</v>
      </c>
      <c r="M88" s="40">
        <v>2100000</v>
      </c>
      <c r="N88" s="40">
        <v>46648203</v>
      </c>
      <c r="O88" s="40">
        <v>214726</v>
      </c>
      <c r="P88" s="40">
        <v>46862929</v>
      </c>
    </row>
    <row r="89" spans="1:16" s="32" customFormat="1" ht="10.5">
      <c r="A89" s="327">
        <v>90749000</v>
      </c>
      <c r="B89" s="33" t="s">
        <v>35</v>
      </c>
      <c r="C89" s="32" t="s">
        <v>1094</v>
      </c>
      <c r="D89" s="34">
        <v>276</v>
      </c>
      <c r="E89" s="35">
        <v>37203</v>
      </c>
      <c r="F89" s="34" t="s">
        <v>37</v>
      </c>
      <c r="G89" s="37">
        <v>700</v>
      </c>
      <c r="H89" s="34" t="s">
        <v>67</v>
      </c>
      <c r="I89" s="38">
        <v>6.2</v>
      </c>
      <c r="J89" s="36" t="s">
        <v>39</v>
      </c>
      <c r="K89" s="38">
        <v>4</v>
      </c>
      <c r="L89" s="40">
        <v>500000</v>
      </c>
      <c r="M89" s="40"/>
      <c r="N89" s="40"/>
      <c r="O89" s="40"/>
      <c r="P89" s="40"/>
    </row>
    <row r="90" spans="1:16" s="32" customFormat="1" ht="10.5">
      <c r="A90" s="327">
        <v>90749000</v>
      </c>
      <c r="B90" s="33" t="s">
        <v>35</v>
      </c>
      <c r="C90" s="32" t="s">
        <v>1094</v>
      </c>
      <c r="D90" s="34">
        <v>276</v>
      </c>
      <c r="E90" s="35">
        <v>37203</v>
      </c>
      <c r="F90" s="34" t="s">
        <v>37</v>
      </c>
      <c r="G90" s="37">
        <v>2500</v>
      </c>
      <c r="H90" s="34" t="s">
        <v>73</v>
      </c>
      <c r="I90" s="38">
        <v>6.2</v>
      </c>
      <c r="J90" s="36" t="s">
        <v>39</v>
      </c>
      <c r="K90" s="38">
        <v>4</v>
      </c>
      <c r="L90" s="40">
        <v>1700000</v>
      </c>
      <c r="M90" s="40"/>
      <c r="N90" s="40"/>
      <c r="O90" s="40"/>
      <c r="P90" s="40"/>
    </row>
    <row r="91" spans="1:16" s="32" customFormat="1" ht="10.5">
      <c r="A91" s="327">
        <v>90749000</v>
      </c>
      <c r="B91" s="33" t="s">
        <v>35</v>
      </c>
      <c r="C91" s="32" t="s">
        <v>1095</v>
      </c>
      <c r="D91" s="34">
        <v>276</v>
      </c>
      <c r="E91" s="35">
        <v>37203</v>
      </c>
      <c r="F91" s="34" t="s">
        <v>37</v>
      </c>
      <c r="G91" s="37">
        <v>3200</v>
      </c>
      <c r="H91" s="34" t="s">
        <v>90</v>
      </c>
      <c r="I91" s="38">
        <v>6.5</v>
      </c>
      <c r="J91" s="36" t="s">
        <v>39</v>
      </c>
      <c r="K91" s="38">
        <v>21</v>
      </c>
      <c r="L91" s="40">
        <v>2000000</v>
      </c>
      <c r="M91" s="40">
        <v>1437500</v>
      </c>
      <c r="N91" s="40">
        <v>31931806</v>
      </c>
      <c r="O91" s="40">
        <v>1021446</v>
      </c>
      <c r="P91" s="40">
        <v>32953252</v>
      </c>
    </row>
    <row r="92" spans="1:16" s="32" customFormat="1" ht="10.5">
      <c r="A92" s="327">
        <v>90635000</v>
      </c>
      <c r="B92" s="33" t="s">
        <v>35</v>
      </c>
      <c r="C92" s="32" t="s">
        <v>1096</v>
      </c>
      <c r="D92" s="34">
        <v>281</v>
      </c>
      <c r="E92" s="35">
        <v>37245</v>
      </c>
      <c r="F92" s="34" t="s">
        <v>37</v>
      </c>
      <c r="G92" s="37">
        <v>6000</v>
      </c>
      <c r="H92" s="34" t="s">
        <v>125</v>
      </c>
      <c r="I92" s="38">
        <v>3.75</v>
      </c>
      <c r="J92" s="36" t="s">
        <v>68</v>
      </c>
      <c r="K92" s="38">
        <v>7</v>
      </c>
      <c r="L92" s="40">
        <v>3000000</v>
      </c>
      <c r="M92" s="40">
        <v>3000000</v>
      </c>
      <c r="N92" s="40">
        <v>66640290</v>
      </c>
      <c r="O92" s="40">
        <v>241739</v>
      </c>
      <c r="P92" s="40">
        <v>66882029</v>
      </c>
    </row>
    <row r="93" spans="1:16" s="32" customFormat="1" ht="10.5">
      <c r="A93" s="327">
        <v>96579800</v>
      </c>
      <c r="B93" s="33" t="s">
        <v>83</v>
      </c>
      <c r="C93" s="32" t="s">
        <v>130</v>
      </c>
      <c r="D93" s="34">
        <v>284</v>
      </c>
      <c r="E93" s="35">
        <v>37252</v>
      </c>
      <c r="F93" s="34" t="s">
        <v>37</v>
      </c>
      <c r="G93" s="37">
        <v>200</v>
      </c>
      <c r="H93" s="34" t="s">
        <v>67</v>
      </c>
      <c r="I93" s="38">
        <v>5</v>
      </c>
      <c r="J93" s="36" t="s">
        <v>81</v>
      </c>
      <c r="K93" s="38">
        <v>6</v>
      </c>
      <c r="L93" s="40"/>
      <c r="M93" s="40"/>
      <c r="N93" s="40"/>
      <c r="O93" s="40"/>
      <c r="P93" s="40"/>
    </row>
    <row r="94" spans="1:16" s="32" customFormat="1" ht="10.5">
      <c r="A94" s="327">
        <v>96579800</v>
      </c>
      <c r="B94" s="33" t="s">
        <v>83</v>
      </c>
      <c r="C94" s="32" t="s">
        <v>130</v>
      </c>
      <c r="D94" s="34">
        <v>284</v>
      </c>
      <c r="E94" s="35">
        <v>37252</v>
      </c>
      <c r="F94" s="34" t="s">
        <v>37</v>
      </c>
      <c r="G94" s="37">
        <v>600</v>
      </c>
      <c r="H94" s="34" t="s">
        <v>73</v>
      </c>
      <c r="I94" s="38">
        <v>5</v>
      </c>
      <c r="J94" s="36" t="s">
        <v>81</v>
      </c>
      <c r="K94" s="38">
        <v>6</v>
      </c>
      <c r="L94" s="40"/>
      <c r="M94" s="40"/>
      <c r="N94" s="40"/>
      <c r="O94" s="40"/>
      <c r="P94" s="40"/>
    </row>
    <row r="95" spans="1:16" s="32" customFormat="1" ht="10.5">
      <c r="A95" s="327">
        <v>96579800</v>
      </c>
      <c r="B95" s="33" t="s">
        <v>83</v>
      </c>
      <c r="C95" s="32" t="s">
        <v>1097</v>
      </c>
      <c r="D95" s="34">
        <v>284</v>
      </c>
      <c r="E95" s="35">
        <v>37252</v>
      </c>
      <c r="F95" s="34" t="s">
        <v>37</v>
      </c>
      <c r="G95" s="37">
        <v>2200</v>
      </c>
      <c r="H95" s="34" t="s">
        <v>90</v>
      </c>
      <c r="I95" s="38">
        <v>6</v>
      </c>
      <c r="J95" s="36" t="s">
        <v>81</v>
      </c>
      <c r="K95" s="38">
        <v>25</v>
      </c>
      <c r="L95" s="40">
        <v>2200000</v>
      </c>
      <c r="M95" s="40">
        <v>1968421</v>
      </c>
      <c r="N95" s="40">
        <v>43725382</v>
      </c>
      <c r="O95" s="40">
        <v>1292656</v>
      </c>
      <c r="P95" s="40">
        <v>45018038</v>
      </c>
    </row>
    <row r="96" spans="1:16" s="32" customFormat="1" ht="10.5">
      <c r="A96" s="327">
        <v>61216000</v>
      </c>
      <c r="B96" s="33" t="s">
        <v>44</v>
      </c>
      <c r="C96" s="32" t="s">
        <v>1060</v>
      </c>
      <c r="D96" s="34">
        <v>286</v>
      </c>
      <c r="E96" s="35">
        <v>37321</v>
      </c>
      <c r="F96" s="34" t="s">
        <v>37</v>
      </c>
      <c r="G96" s="37">
        <v>815</v>
      </c>
      <c r="H96" s="34" t="s">
        <v>132</v>
      </c>
      <c r="I96" s="38">
        <v>6</v>
      </c>
      <c r="J96" s="36" t="s">
        <v>49</v>
      </c>
      <c r="K96" s="38">
        <v>30</v>
      </c>
      <c r="L96" s="40">
        <v>815000</v>
      </c>
      <c r="M96" s="40">
        <v>815000</v>
      </c>
      <c r="N96" s="40">
        <v>18103945</v>
      </c>
      <c r="O96" s="40">
        <v>265655</v>
      </c>
      <c r="P96" s="40">
        <v>18369600</v>
      </c>
    </row>
    <row r="97" spans="1:16" s="32" customFormat="1" ht="10.5">
      <c r="A97" s="327">
        <v>96762780</v>
      </c>
      <c r="B97" s="33" t="s">
        <v>61</v>
      </c>
      <c r="C97" s="32" t="s">
        <v>1098</v>
      </c>
      <c r="D97" s="34">
        <v>287</v>
      </c>
      <c r="E97" s="35">
        <v>37323</v>
      </c>
      <c r="F97" s="34" t="s">
        <v>37</v>
      </c>
      <c r="G97" s="37">
        <v>3460</v>
      </c>
      <c r="H97" s="34" t="s">
        <v>134</v>
      </c>
      <c r="I97" s="38">
        <v>6</v>
      </c>
      <c r="J97" s="36" t="s">
        <v>49</v>
      </c>
      <c r="K97" s="38">
        <v>16</v>
      </c>
      <c r="L97" s="40">
        <v>3460000</v>
      </c>
      <c r="M97" s="40">
        <v>1971681</v>
      </c>
      <c r="N97" s="40">
        <v>43797798</v>
      </c>
      <c r="O97" s="40">
        <v>939176</v>
      </c>
      <c r="P97" s="40">
        <v>44736974</v>
      </c>
    </row>
    <row r="98" spans="1:16" s="32" customFormat="1" ht="10.5">
      <c r="A98" s="327">
        <v>96762780</v>
      </c>
      <c r="B98" s="33" t="s">
        <v>61</v>
      </c>
      <c r="C98" s="32" t="s">
        <v>1098</v>
      </c>
      <c r="D98" s="34">
        <v>287</v>
      </c>
      <c r="E98" s="35">
        <v>37323</v>
      </c>
      <c r="F98" s="34" t="s">
        <v>37</v>
      </c>
      <c r="G98" s="37">
        <v>870</v>
      </c>
      <c r="H98" s="34" t="s">
        <v>135</v>
      </c>
      <c r="I98" s="38">
        <v>6</v>
      </c>
      <c r="J98" s="36" t="s">
        <v>49</v>
      </c>
      <c r="K98" s="38">
        <v>16</v>
      </c>
      <c r="L98" s="40">
        <v>865000</v>
      </c>
      <c r="M98" s="40">
        <v>492920.25</v>
      </c>
      <c r="N98" s="40">
        <v>10949449</v>
      </c>
      <c r="O98" s="40">
        <v>234794</v>
      </c>
      <c r="P98" s="40">
        <v>11184243</v>
      </c>
    </row>
    <row r="99" spans="1:16" s="32" customFormat="1" ht="10.5">
      <c r="A99" s="327">
        <v>96762780</v>
      </c>
      <c r="B99" s="33" t="s">
        <v>61</v>
      </c>
      <c r="C99" s="32" t="s">
        <v>1098</v>
      </c>
      <c r="D99" s="34">
        <v>287</v>
      </c>
      <c r="E99" s="35">
        <v>37323</v>
      </c>
      <c r="F99" s="34" t="s">
        <v>37</v>
      </c>
      <c r="G99" s="37">
        <v>990</v>
      </c>
      <c r="H99" s="34" t="s">
        <v>136</v>
      </c>
      <c r="I99" s="38">
        <v>6</v>
      </c>
      <c r="J99" s="36" t="s">
        <v>49</v>
      </c>
      <c r="K99" s="38">
        <v>16</v>
      </c>
      <c r="L99" s="40">
        <v>970000</v>
      </c>
      <c r="M99" s="40">
        <v>823968.28</v>
      </c>
      <c r="N99" s="40">
        <v>18303162</v>
      </c>
      <c r="O99" s="40">
        <v>392483</v>
      </c>
      <c r="P99" s="40">
        <v>18695645</v>
      </c>
    </row>
    <row r="100" spans="1:16" s="32" customFormat="1" ht="10.5">
      <c r="A100" s="327">
        <v>96762780</v>
      </c>
      <c r="B100" s="33" t="s">
        <v>61</v>
      </c>
      <c r="C100" s="32" t="s">
        <v>1098</v>
      </c>
      <c r="D100" s="34">
        <v>287</v>
      </c>
      <c r="E100" s="35">
        <v>37323</v>
      </c>
      <c r="F100" s="34" t="s">
        <v>37</v>
      </c>
      <c r="G100" s="37">
        <v>245</v>
      </c>
      <c r="H100" s="34" t="s">
        <v>137</v>
      </c>
      <c r="I100" s="38">
        <v>6</v>
      </c>
      <c r="J100" s="36" t="s">
        <v>49</v>
      </c>
      <c r="K100" s="38">
        <v>16</v>
      </c>
      <c r="L100" s="40">
        <v>245000</v>
      </c>
      <c r="M100" s="40">
        <v>208115.69</v>
      </c>
      <c r="N100" s="40">
        <v>4622963</v>
      </c>
      <c r="O100" s="40">
        <v>99133</v>
      </c>
      <c r="P100" s="40">
        <v>4722096</v>
      </c>
    </row>
    <row r="101" spans="1:16" s="32" customFormat="1" ht="10.5">
      <c r="A101" s="327">
        <v>96873140</v>
      </c>
      <c r="B101" s="33" t="s">
        <v>106</v>
      </c>
      <c r="C101" s="32" t="s">
        <v>1099</v>
      </c>
      <c r="D101" s="34">
        <v>289</v>
      </c>
      <c r="E101" s="35">
        <v>37329</v>
      </c>
      <c r="F101" s="34" t="s">
        <v>37</v>
      </c>
      <c r="G101" s="37">
        <v>150</v>
      </c>
      <c r="H101" s="34" t="s">
        <v>134</v>
      </c>
      <c r="I101" s="38">
        <v>5.5</v>
      </c>
      <c r="J101" s="36" t="s">
        <v>49</v>
      </c>
      <c r="K101" s="38">
        <v>12</v>
      </c>
      <c r="L101" s="40">
        <v>150000</v>
      </c>
      <c r="M101" s="40"/>
      <c r="N101" s="40"/>
      <c r="O101" s="40"/>
      <c r="P101" s="40"/>
    </row>
    <row r="102" spans="1:16" s="32" customFormat="1" ht="10.5">
      <c r="A102" s="327">
        <v>96873140</v>
      </c>
      <c r="B102" s="33" t="s">
        <v>106</v>
      </c>
      <c r="C102" s="32" t="s">
        <v>1099</v>
      </c>
      <c r="D102" s="34">
        <v>289</v>
      </c>
      <c r="E102" s="35">
        <v>37329</v>
      </c>
      <c r="F102" s="34" t="s">
        <v>37</v>
      </c>
      <c r="G102" s="37">
        <v>850</v>
      </c>
      <c r="H102" s="34" t="s">
        <v>135</v>
      </c>
      <c r="I102" s="38">
        <v>5.5</v>
      </c>
      <c r="J102" s="36" t="s">
        <v>49</v>
      </c>
      <c r="K102" s="38">
        <v>12</v>
      </c>
      <c r="L102" s="40">
        <v>850000</v>
      </c>
      <c r="M102" s="40"/>
      <c r="N102" s="40"/>
      <c r="O102" s="40"/>
      <c r="P102" s="40"/>
    </row>
    <row r="103" spans="1:16" s="32" customFormat="1" ht="10.5">
      <c r="A103" s="327">
        <v>96873140</v>
      </c>
      <c r="B103" s="33" t="s">
        <v>106</v>
      </c>
      <c r="C103" s="32" t="s">
        <v>1100</v>
      </c>
      <c r="D103" s="34">
        <v>289</v>
      </c>
      <c r="E103" s="35">
        <v>37329</v>
      </c>
      <c r="F103" s="34" t="s">
        <v>37</v>
      </c>
      <c r="G103" s="37">
        <v>499</v>
      </c>
      <c r="H103" s="34" t="s">
        <v>136</v>
      </c>
      <c r="I103" s="38">
        <v>5.8</v>
      </c>
      <c r="J103" s="36" t="s">
        <v>49</v>
      </c>
      <c r="K103" s="38">
        <v>23</v>
      </c>
      <c r="L103" s="40">
        <v>423000</v>
      </c>
      <c r="M103" s="40">
        <v>316973</v>
      </c>
      <c r="N103" s="40">
        <v>7041058</v>
      </c>
      <c r="O103" s="40">
        <v>168392</v>
      </c>
      <c r="P103" s="40">
        <v>7209450</v>
      </c>
    </row>
    <row r="104" spans="1:16" s="32" customFormat="1" ht="10.5">
      <c r="A104" s="327">
        <v>96873140</v>
      </c>
      <c r="B104" s="33" t="s">
        <v>106</v>
      </c>
      <c r="C104" s="32" t="s">
        <v>1100</v>
      </c>
      <c r="D104" s="34">
        <v>289</v>
      </c>
      <c r="E104" s="35">
        <v>37329</v>
      </c>
      <c r="F104" s="34" t="s">
        <v>37</v>
      </c>
      <c r="G104" s="37">
        <v>10500</v>
      </c>
      <c r="H104" s="34" t="s">
        <v>137</v>
      </c>
      <c r="I104" s="38">
        <v>5.8</v>
      </c>
      <c r="J104" s="36" t="s">
        <v>49</v>
      </c>
      <c r="K104" s="38">
        <v>23</v>
      </c>
      <c r="L104" s="40">
        <v>10000000</v>
      </c>
      <c r="M104" s="40">
        <v>8969245</v>
      </c>
      <c r="N104" s="40">
        <v>199237696</v>
      </c>
      <c r="O104" s="40">
        <v>4764744</v>
      </c>
      <c r="P104" s="40">
        <v>204002440</v>
      </c>
    </row>
    <row r="105" spans="1:16" s="32" customFormat="1" ht="10.5">
      <c r="A105" s="327">
        <v>96873140</v>
      </c>
      <c r="B105" s="33" t="s">
        <v>106</v>
      </c>
      <c r="C105" s="32" t="s">
        <v>1100</v>
      </c>
      <c r="D105" s="34">
        <v>289</v>
      </c>
      <c r="E105" s="35">
        <v>37329</v>
      </c>
      <c r="F105" s="34" t="s">
        <v>37</v>
      </c>
      <c r="G105" s="37">
        <v>1</v>
      </c>
      <c r="H105" s="34" t="s">
        <v>92</v>
      </c>
      <c r="I105" s="38">
        <v>5.8</v>
      </c>
      <c r="J105" s="36" t="s">
        <v>49</v>
      </c>
      <c r="K105" s="38">
        <v>23</v>
      </c>
      <c r="L105" s="40">
        <v>1000</v>
      </c>
      <c r="M105" s="40">
        <v>1000</v>
      </c>
      <c r="N105" s="40">
        <v>22213</v>
      </c>
      <c r="O105" s="40">
        <v>529</v>
      </c>
      <c r="P105" s="40">
        <v>22742</v>
      </c>
    </row>
    <row r="106" spans="1:16" s="32" customFormat="1" ht="10.5">
      <c r="A106" s="327">
        <v>96818910</v>
      </c>
      <c r="B106" s="33" t="s">
        <v>44</v>
      </c>
      <c r="C106" s="32" t="s">
        <v>1101</v>
      </c>
      <c r="D106" s="34">
        <v>291</v>
      </c>
      <c r="E106" s="35">
        <v>37358</v>
      </c>
      <c r="F106" s="34" t="s">
        <v>37</v>
      </c>
      <c r="G106" s="37">
        <v>429</v>
      </c>
      <c r="H106" s="34" t="s">
        <v>67</v>
      </c>
      <c r="I106" s="38">
        <v>5.6</v>
      </c>
      <c r="J106" s="36" t="s">
        <v>49</v>
      </c>
      <c r="K106" s="38">
        <v>8</v>
      </c>
      <c r="L106" s="40">
        <v>376926.45</v>
      </c>
      <c r="M106" s="40"/>
      <c r="N106" s="40"/>
      <c r="O106" s="40"/>
      <c r="P106" s="40"/>
    </row>
    <row r="107" spans="1:16" s="32" customFormat="1" ht="10.5">
      <c r="A107" s="327">
        <v>96818910</v>
      </c>
      <c r="B107" s="33" t="s">
        <v>44</v>
      </c>
      <c r="C107" s="32" t="s">
        <v>1101</v>
      </c>
      <c r="D107" s="34">
        <v>291</v>
      </c>
      <c r="E107" s="35">
        <v>37358</v>
      </c>
      <c r="F107" s="34" t="s">
        <v>37</v>
      </c>
      <c r="G107" s="37">
        <v>1220</v>
      </c>
      <c r="H107" s="34" t="s">
        <v>73</v>
      </c>
      <c r="I107" s="38">
        <v>5.6</v>
      </c>
      <c r="J107" s="36" t="s">
        <v>49</v>
      </c>
      <c r="K107" s="38">
        <v>8</v>
      </c>
      <c r="L107" s="40">
        <v>1048039.45</v>
      </c>
      <c r="M107" s="40"/>
      <c r="N107" s="40"/>
      <c r="O107" s="40"/>
      <c r="P107" s="40"/>
    </row>
    <row r="108" spans="1:16" s="32" customFormat="1" ht="10.5">
      <c r="A108" s="327">
        <v>96818910</v>
      </c>
      <c r="B108" s="33" t="s">
        <v>44</v>
      </c>
      <c r="C108" s="32" t="s">
        <v>1102</v>
      </c>
      <c r="D108" s="34">
        <v>291</v>
      </c>
      <c r="E108" s="35">
        <v>37358</v>
      </c>
      <c r="F108" s="34" t="s">
        <v>37</v>
      </c>
      <c r="G108" s="37">
        <v>523</v>
      </c>
      <c r="H108" s="34" t="s">
        <v>71</v>
      </c>
      <c r="I108" s="38">
        <v>6</v>
      </c>
      <c r="J108" s="36" t="s">
        <v>49</v>
      </c>
      <c r="K108" s="38">
        <v>23</v>
      </c>
      <c r="L108" s="40">
        <v>549102</v>
      </c>
      <c r="M108" s="40">
        <v>772273.87</v>
      </c>
      <c r="N108" s="40">
        <v>17154852</v>
      </c>
      <c r="O108" s="40">
        <v>376191</v>
      </c>
      <c r="P108" s="40">
        <v>17531043</v>
      </c>
    </row>
    <row r="109" spans="1:16" s="32" customFormat="1" ht="10.5">
      <c r="A109" s="327">
        <v>96818910</v>
      </c>
      <c r="B109" s="33" t="s">
        <v>44</v>
      </c>
      <c r="C109" s="32" t="s">
        <v>1102</v>
      </c>
      <c r="D109" s="34">
        <v>291</v>
      </c>
      <c r="E109" s="35">
        <v>37358</v>
      </c>
      <c r="F109" s="34" t="s">
        <v>37</v>
      </c>
      <c r="G109" s="37">
        <v>1550</v>
      </c>
      <c r="H109" s="34" t="s">
        <v>72</v>
      </c>
      <c r="I109" s="38">
        <v>6</v>
      </c>
      <c r="J109" s="36" t="s">
        <v>49</v>
      </c>
      <c r="K109" s="38">
        <v>23</v>
      </c>
      <c r="L109" s="40">
        <v>1639900</v>
      </c>
      <c r="M109" s="40">
        <v>2306405.5</v>
      </c>
      <c r="N109" s="40">
        <v>51233177</v>
      </c>
      <c r="O109" s="40">
        <v>1098616</v>
      </c>
      <c r="P109" s="40">
        <v>52331793</v>
      </c>
    </row>
    <row r="110" spans="1:16" s="32" customFormat="1" ht="10.5">
      <c r="A110" s="327">
        <v>89900400</v>
      </c>
      <c r="B110" s="33" t="s">
        <v>86</v>
      </c>
      <c r="C110" s="32" t="s">
        <v>142</v>
      </c>
      <c r="D110" s="34">
        <v>293</v>
      </c>
      <c r="E110" s="35">
        <v>37386</v>
      </c>
      <c r="F110" s="34" t="s">
        <v>37</v>
      </c>
      <c r="G110" s="37">
        <v>4000</v>
      </c>
      <c r="H110" s="34"/>
      <c r="I110" s="38"/>
      <c r="J110" s="36"/>
      <c r="K110" s="38">
        <v>26</v>
      </c>
      <c r="L110" s="40"/>
      <c r="M110" s="40"/>
      <c r="N110" s="40"/>
      <c r="O110" s="40"/>
      <c r="P110" s="40"/>
    </row>
    <row r="111" spans="1:16" s="32" customFormat="1" ht="12" customHeight="1">
      <c r="A111" s="327">
        <v>89900400</v>
      </c>
      <c r="B111" s="33" t="s">
        <v>86</v>
      </c>
      <c r="C111" s="32" t="s">
        <v>1075</v>
      </c>
      <c r="D111" s="34" t="s">
        <v>143</v>
      </c>
      <c r="E111" s="35">
        <v>37407</v>
      </c>
      <c r="F111" s="34" t="s">
        <v>37</v>
      </c>
      <c r="G111" s="37">
        <v>1300</v>
      </c>
      <c r="H111" s="34" t="s">
        <v>104</v>
      </c>
      <c r="I111" s="38">
        <v>5.5</v>
      </c>
      <c r="J111" s="36" t="s">
        <v>81</v>
      </c>
      <c r="K111" s="38">
        <v>8</v>
      </c>
      <c r="L111" s="40">
        <v>1300000</v>
      </c>
      <c r="M111" s="40"/>
      <c r="N111" s="40"/>
      <c r="O111" s="40"/>
      <c r="P111" s="40"/>
    </row>
    <row r="112" spans="1:16" s="32" customFormat="1" ht="12" customHeight="1">
      <c r="A112" s="327">
        <v>89900400</v>
      </c>
      <c r="B112" s="33" t="s">
        <v>86</v>
      </c>
      <c r="C112" s="32" t="s">
        <v>1075</v>
      </c>
      <c r="D112" s="34" t="s">
        <v>143</v>
      </c>
      <c r="E112" s="35">
        <v>37407</v>
      </c>
      <c r="F112" s="34" t="s">
        <v>37</v>
      </c>
      <c r="G112" s="37">
        <v>200</v>
      </c>
      <c r="H112" s="34" t="s">
        <v>105</v>
      </c>
      <c r="I112" s="38">
        <v>5.5</v>
      </c>
      <c r="J112" s="36" t="s">
        <v>81</v>
      </c>
      <c r="K112" s="38">
        <v>8</v>
      </c>
      <c r="L112" s="40">
        <v>200000</v>
      </c>
      <c r="M112" s="40"/>
      <c r="N112" s="40"/>
      <c r="O112" s="40"/>
      <c r="P112" s="40"/>
    </row>
    <row r="113" spans="1:16" s="32" customFormat="1" ht="12" customHeight="1">
      <c r="A113" s="327">
        <v>89900400</v>
      </c>
      <c r="B113" s="33" t="s">
        <v>86</v>
      </c>
      <c r="C113" s="32" t="s">
        <v>1074</v>
      </c>
      <c r="D113" s="34" t="s">
        <v>143</v>
      </c>
      <c r="E113" s="35">
        <v>37407</v>
      </c>
      <c r="F113" s="34" t="s">
        <v>37</v>
      </c>
      <c r="G113" s="37">
        <v>2300</v>
      </c>
      <c r="H113" s="34" t="s">
        <v>48</v>
      </c>
      <c r="I113" s="38">
        <v>6</v>
      </c>
      <c r="J113" s="36" t="s">
        <v>81</v>
      </c>
      <c r="K113" s="38">
        <v>25</v>
      </c>
      <c r="L113" s="40">
        <v>2300000</v>
      </c>
      <c r="M113" s="40">
        <v>1990112</v>
      </c>
      <c r="N113" s="40">
        <v>44207214</v>
      </c>
      <c r="O113" s="40">
        <v>0</v>
      </c>
      <c r="P113" s="40">
        <v>44207214</v>
      </c>
    </row>
    <row r="114" spans="1:16" s="32" customFormat="1" ht="12" customHeight="1">
      <c r="A114" s="327">
        <v>89900400</v>
      </c>
      <c r="B114" s="33" t="s">
        <v>86</v>
      </c>
      <c r="C114" s="32" t="s">
        <v>1074</v>
      </c>
      <c r="D114" s="34" t="s">
        <v>143</v>
      </c>
      <c r="E114" s="35">
        <v>37407</v>
      </c>
      <c r="F114" s="34" t="s">
        <v>37</v>
      </c>
      <c r="G114" s="37">
        <v>200</v>
      </c>
      <c r="H114" s="34" t="s">
        <v>111</v>
      </c>
      <c r="I114" s="38">
        <v>6</v>
      </c>
      <c r="J114" s="36" t="s">
        <v>81</v>
      </c>
      <c r="K114" s="38">
        <v>25</v>
      </c>
      <c r="L114" s="40">
        <v>200000</v>
      </c>
      <c r="M114" s="40">
        <v>173053</v>
      </c>
      <c r="N114" s="40">
        <v>3844101</v>
      </c>
      <c r="O114" s="40">
        <v>0</v>
      </c>
      <c r="P114" s="40">
        <v>3844101</v>
      </c>
    </row>
    <row r="115" spans="1:16" s="32" customFormat="1" ht="10.5">
      <c r="A115" s="327">
        <v>61219000</v>
      </c>
      <c r="B115" s="33" t="s">
        <v>54</v>
      </c>
      <c r="C115" s="32" t="s">
        <v>1082</v>
      </c>
      <c r="D115" s="34">
        <v>297</v>
      </c>
      <c r="E115" s="35">
        <v>37447</v>
      </c>
      <c r="F115" s="34" t="s">
        <v>37</v>
      </c>
      <c r="G115" s="37">
        <v>4000</v>
      </c>
      <c r="H115" s="34" t="s">
        <v>92</v>
      </c>
      <c r="I115" s="38">
        <v>5.5</v>
      </c>
      <c r="J115" s="36" t="s">
        <v>68</v>
      </c>
      <c r="K115" s="38">
        <v>25</v>
      </c>
      <c r="L115" s="40">
        <v>4000000</v>
      </c>
      <c r="M115" s="40">
        <v>4000000</v>
      </c>
      <c r="N115" s="40">
        <v>88853720</v>
      </c>
      <c r="O115" s="40">
        <v>1821473</v>
      </c>
      <c r="P115" s="40">
        <v>90675193</v>
      </c>
    </row>
    <row r="116" spans="1:16" s="32" customFormat="1" ht="10.5">
      <c r="A116" s="327">
        <v>96579330</v>
      </c>
      <c r="B116" s="33" t="s">
        <v>83</v>
      </c>
      <c r="C116" s="32" t="s">
        <v>145</v>
      </c>
      <c r="D116" s="34">
        <v>298</v>
      </c>
      <c r="E116" s="35">
        <v>37448</v>
      </c>
      <c r="F116" s="34" t="s">
        <v>37</v>
      </c>
      <c r="G116" s="37">
        <v>2200</v>
      </c>
      <c r="H116" s="34"/>
      <c r="I116" s="38"/>
      <c r="J116" s="36"/>
      <c r="K116" s="38">
        <v>22</v>
      </c>
      <c r="L116" s="40"/>
      <c r="M116" s="40"/>
      <c r="N116" s="40"/>
      <c r="O116" s="40"/>
      <c r="P116" s="40"/>
    </row>
    <row r="117" spans="1:16" s="32" customFormat="1" ht="12" customHeight="1">
      <c r="A117" s="327">
        <v>96579330</v>
      </c>
      <c r="B117" s="33" t="s">
        <v>83</v>
      </c>
      <c r="C117" s="32" t="s">
        <v>1103</v>
      </c>
      <c r="D117" s="34" t="s">
        <v>143</v>
      </c>
      <c r="E117" s="35">
        <v>37448</v>
      </c>
      <c r="F117" s="34" t="s">
        <v>37</v>
      </c>
      <c r="G117" s="37">
        <v>1000</v>
      </c>
      <c r="H117" s="34" t="s">
        <v>46</v>
      </c>
      <c r="I117" s="38">
        <v>5.8</v>
      </c>
      <c r="J117" s="36" t="s">
        <v>147</v>
      </c>
      <c r="K117" s="38">
        <v>6</v>
      </c>
      <c r="L117" s="40">
        <v>600000</v>
      </c>
      <c r="M117" s="40"/>
      <c r="N117" s="40"/>
      <c r="O117" s="40"/>
      <c r="P117" s="40"/>
    </row>
    <row r="118" spans="1:16" s="32" customFormat="1" ht="12.75" customHeight="1">
      <c r="A118" s="327">
        <v>96579330</v>
      </c>
      <c r="B118" s="33" t="s">
        <v>83</v>
      </c>
      <c r="C118" s="32" t="s">
        <v>1103</v>
      </c>
      <c r="D118" s="34" t="s">
        <v>143</v>
      </c>
      <c r="E118" s="35">
        <v>37448</v>
      </c>
      <c r="F118" s="34" t="s">
        <v>37</v>
      </c>
      <c r="G118" s="37">
        <v>1700</v>
      </c>
      <c r="H118" s="34" t="s">
        <v>90</v>
      </c>
      <c r="I118" s="38">
        <v>6.2</v>
      </c>
      <c r="J118" s="36" t="s">
        <v>147</v>
      </c>
      <c r="K118" s="38">
        <v>21</v>
      </c>
      <c r="L118" s="40">
        <v>1600000</v>
      </c>
      <c r="M118" s="40"/>
      <c r="N118" s="40"/>
      <c r="O118" s="40"/>
      <c r="P118" s="40"/>
    </row>
    <row r="119" spans="1:16" s="32" customFormat="1" ht="10.5">
      <c r="A119" s="327">
        <v>76073162</v>
      </c>
      <c r="B119" s="33">
        <v>5</v>
      </c>
      <c r="C119" s="45" t="s">
        <v>866</v>
      </c>
      <c r="D119" s="34">
        <v>301</v>
      </c>
      <c r="E119" s="35">
        <v>37516</v>
      </c>
      <c r="F119" s="34" t="s">
        <v>37</v>
      </c>
      <c r="G119" s="37">
        <v>2600</v>
      </c>
      <c r="H119" s="34"/>
      <c r="I119" s="38"/>
      <c r="J119" s="36"/>
      <c r="K119" s="38">
        <v>10</v>
      </c>
      <c r="L119" s="40"/>
      <c r="M119" s="40"/>
      <c r="N119" s="40"/>
      <c r="O119" s="40"/>
      <c r="P119" s="40"/>
    </row>
    <row r="120" spans="1:16" s="32" customFormat="1" ht="12" customHeight="1">
      <c r="A120" s="327">
        <v>76073162</v>
      </c>
      <c r="B120" s="33" t="s">
        <v>83</v>
      </c>
      <c r="C120" s="32" t="s">
        <v>1104</v>
      </c>
      <c r="D120" s="34" t="s">
        <v>143</v>
      </c>
      <c r="E120" s="35">
        <v>37516</v>
      </c>
      <c r="F120" s="34" t="s">
        <v>37</v>
      </c>
      <c r="G120" s="37">
        <v>5500</v>
      </c>
      <c r="H120" s="34" t="s">
        <v>150</v>
      </c>
      <c r="I120" s="38">
        <v>4.5</v>
      </c>
      <c r="J120" s="36" t="s">
        <v>49</v>
      </c>
      <c r="K120" s="38">
        <v>7</v>
      </c>
      <c r="L120" s="40">
        <v>2600000</v>
      </c>
      <c r="M120" s="40"/>
      <c r="N120" s="40"/>
      <c r="O120" s="40"/>
      <c r="P120" s="40"/>
    </row>
    <row r="121" spans="1:16" s="32" customFormat="1" ht="12" customHeight="1">
      <c r="A121" s="327">
        <v>76073162</v>
      </c>
      <c r="B121" s="33" t="s">
        <v>83</v>
      </c>
      <c r="C121" s="32" t="s">
        <v>1105</v>
      </c>
      <c r="D121" s="34" t="s">
        <v>152</v>
      </c>
      <c r="E121" s="35">
        <v>38796</v>
      </c>
      <c r="F121" s="34" t="s">
        <v>37</v>
      </c>
      <c r="G121" s="37">
        <v>1800</v>
      </c>
      <c r="H121" s="34" t="s">
        <v>53</v>
      </c>
      <c r="I121" s="38" t="s">
        <v>153</v>
      </c>
      <c r="J121" s="36" t="s">
        <v>68</v>
      </c>
      <c r="K121" s="38">
        <v>10</v>
      </c>
      <c r="L121" s="40">
        <v>900000</v>
      </c>
      <c r="M121" s="40">
        <v>900000</v>
      </c>
      <c r="N121" s="40">
        <v>19992087</v>
      </c>
      <c r="O121" s="40">
        <v>79600</v>
      </c>
      <c r="P121" s="40">
        <v>20071687</v>
      </c>
    </row>
    <row r="122" spans="1:16" s="32" customFormat="1" ht="10.5">
      <c r="A122" s="327">
        <v>92604000</v>
      </c>
      <c r="B122" s="33" t="s">
        <v>96</v>
      </c>
      <c r="C122" s="32" t="s">
        <v>154</v>
      </c>
      <c r="D122" s="34">
        <v>303</v>
      </c>
      <c r="E122" s="35">
        <v>37533</v>
      </c>
      <c r="F122" s="34" t="s">
        <v>37</v>
      </c>
      <c r="G122" s="37">
        <v>13000</v>
      </c>
      <c r="H122" s="34"/>
      <c r="I122" s="38"/>
      <c r="J122" s="36"/>
      <c r="K122" s="38">
        <v>10</v>
      </c>
      <c r="L122" s="40"/>
      <c r="M122" s="40"/>
      <c r="N122" s="40"/>
      <c r="O122" s="40"/>
      <c r="P122" s="40"/>
    </row>
    <row r="123" spans="1:16" s="32" customFormat="1" ht="12" customHeight="1">
      <c r="A123" s="327">
        <v>92604000</v>
      </c>
      <c r="B123" s="33" t="s">
        <v>96</v>
      </c>
      <c r="C123" s="32" t="s">
        <v>1106</v>
      </c>
      <c r="D123" s="34" t="s">
        <v>143</v>
      </c>
      <c r="E123" s="35">
        <v>37539</v>
      </c>
      <c r="F123" s="34" t="s">
        <v>37</v>
      </c>
      <c r="G123" s="37">
        <v>1000</v>
      </c>
      <c r="H123" s="34" t="s">
        <v>134</v>
      </c>
      <c r="I123" s="38">
        <v>4.25</v>
      </c>
      <c r="J123" s="36" t="s">
        <v>68</v>
      </c>
      <c r="K123" s="38">
        <v>10</v>
      </c>
      <c r="L123" s="40">
        <v>1000000</v>
      </c>
      <c r="M123" s="40">
        <v>1000000</v>
      </c>
      <c r="N123" s="40">
        <v>22213430</v>
      </c>
      <c r="O123" s="40">
        <v>159130</v>
      </c>
      <c r="P123" s="40">
        <v>22372560</v>
      </c>
    </row>
    <row r="124" spans="1:16" s="32" customFormat="1" ht="12" customHeight="1">
      <c r="A124" s="327">
        <v>92604000</v>
      </c>
      <c r="B124" s="33" t="s">
        <v>96</v>
      </c>
      <c r="C124" s="32" t="s">
        <v>1106</v>
      </c>
      <c r="D124" s="34" t="s">
        <v>143</v>
      </c>
      <c r="E124" s="35">
        <v>37539</v>
      </c>
      <c r="F124" s="34" t="s">
        <v>37</v>
      </c>
      <c r="G124" s="37">
        <v>4000</v>
      </c>
      <c r="H124" s="34" t="s">
        <v>135</v>
      </c>
      <c r="I124" s="38">
        <v>4.25</v>
      </c>
      <c r="J124" s="36" t="s">
        <v>68</v>
      </c>
      <c r="K124" s="38">
        <v>10</v>
      </c>
      <c r="L124" s="40">
        <v>2250000</v>
      </c>
      <c r="M124" s="40">
        <v>2250000</v>
      </c>
      <c r="N124" s="40">
        <v>49980218</v>
      </c>
      <c r="O124" s="40">
        <v>358043</v>
      </c>
      <c r="P124" s="40">
        <v>50338261</v>
      </c>
    </row>
    <row r="125" spans="1:16" s="32" customFormat="1" ht="12" customHeight="1">
      <c r="A125" s="327">
        <v>92604000</v>
      </c>
      <c r="B125" s="33" t="s">
        <v>96</v>
      </c>
      <c r="C125" s="32" t="s">
        <v>1106</v>
      </c>
      <c r="D125" s="34" t="s">
        <v>152</v>
      </c>
      <c r="E125" s="35">
        <v>39821</v>
      </c>
      <c r="F125" s="34" t="s">
        <v>37</v>
      </c>
      <c r="G125" s="37">
        <v>9750</v>
      </c>
      <c r="H125" s="34" t="s">
        <v>90</v>
      </c>
      <c r="I125" s="38">
        <v>4.55</v>
      </c>
      <c r="J125" s="36" t="s">
        <v>68</v>
      </c>
      <c r="K125" s="38">
        <v>10</v>
      </c>
      <c r="L125" s="40">
        <v>9750000</v>
      </c>
      <c r="M125" s="40">
        <v>9750000</v>
      </c>
      <c r="N125" s="40">
        <v>216580943</v>
      </c>
      <c r="O125" s="40">
        <v>3780786</v>
      </c>
      <c r="P125" s="40">
        <v>220361729</v>
      </c>
    </row>
    <row r="126" spans="1:16" s="32" customFormat="1" ht="10.5">
      <c r="A126" s="327">
        <v>61808000</v>
      </c>
      <c r="B126" s="33" t="s">
        <v>83</v>
      </c>
      <c r="C126" s="32" t="s">
        <v>156</v>
      </c>
      <c r="D126" s="46">
        <v>305</v>
      </c>
      <c r="E126" s="35">
        <v>37539</v>
      </c>
      <c r="F126" s="34" t="s">
        <v>37</v>
      </c>
      <c r="G126" s="37">
        <v>10000</v>
      </c>
      <c r="H126" s="34"/>
      <c r="I126" s="38"/>
      <c r="J126" s="36"/>
      <c r="K126" s="38">
        <v>10</v>
      </c>
      <c r="L126" s="40"/>
      <c r="M126" s="40"/>
      <c r="N126" s="40"/>
      <c r="O126" s="40"/>
      <c r="P126" s="40"/>
    </row>
    <row r="127" spans="1:16" s="32" customFormat="1" ht="12" customHeight="1">
      <c r="A127" s="327">
        <v>61808000</v>
      </c>
      <c r="B127" s="33" t="s">
        <v>83</v>
      </c>
      <c r="C127" s="32" t="s">
        <v>1085</v>
      </c>
      <c r="D127" s="46" t="s">
        <v>143</v>
      </c>
      <c r="E127" s="35">
        <v>37539</v>
      </c>
      <c r="F127" s="34" t="s">
        <v>37</v>
      </c>
      <c r="G127" s="37">
        <v>1000</v>
      </c>
      <c r="H127" s="34" t="s">
        <v>157</v>
      </c>
      <c r="I127" s="38">
        <v>4.25</v>
      </c>
      <c r="J127" s="36" t="s">
        <v>39</v>
      </c>
      <c r="K127" s="38">
        <v>8</v>
      </c>
      <c r="L127" s="40">
        <v>1000000</v>
      </c>
      <c r="M127" s="40"/>
      <c r="N127" s="40"/>
      <c r="O127" s="40"/>
      <c r="P127" s="40"/>
    </row>
    <row r="128" spans="1:16" s="32" customFormat="1" ht="12" customHeight="1">
      <c r="A128" s="327">
        <v>61808000</v>
      </c>
      <c r="B128" s="33" t="s">
        <v>83</v>
      </c>
      <c r="C128" s="32" t="s">
        <v>1085</v>
      </c>
      <c r="D128" s="46" t="s">
        <v>143</v>
      </c>
      <c r="E128" s="35">
        <v>37539</v>
      </c>
      <c r="F128" s="34" t="s">
        <v>37</v>
      </c>
      <c r="G128" s="37">
        <v>3200</v>
      </c>
      <c r="H128" s="34" t="s">
        <v>159</v>
      </c>
      <c r="I128" s="38">
        <v>4.25</v>
      </c>
      <c r="J128" s="36" t="s">
        <v>39</v>
      </c>
      <c r="K128" s="38">
        <v>8</v>
      </c>
      <c r="L128" s="40">
        <v>3000000</v>
      </c>
      <c r="M128" s="40"/>
      <c r="N128" s="40"/>
      <c r="O128" s="40"/>
      <c r="P128" s="40"/>
    </row>
    <row r="129" spans="1:16" s="32" customFormat="1" ht="12" customHeight="1">
      <c r="A129" s="327">
        <v>61808000</v>
      </c>
      <c r="B129" s="33" t="s">
        <v>83</v>
      </c>
      <c r="C129" s="32" t="s">
        <v>1085</v>
      </c>
      <c r="D129" s="46" t="s">
        <v>152</v>
      </c>
      <c r="E129" s="35">
        <v>37715</v>
      </c>
      <c r="F129" s="34" t="s">
        <v>37</v>
      </c>
      <c r="G129" s="37">
        <v>2000</v>
      </c>
      <c r="H129" s="34" t="s">
        <v>160</v>
      </c>
      <c r="I129" s="38">
        <v>4.25</v>
      </c>
      <c r="J129" s="36" t="s">
        <v>39</v>
      </c>
      <c r="K129" s="38">
        <v>6.25</v>
      </c>
      <c r="L129" s="40">
        <v>2000000</v>
      </c>
      <c r="M129" s="40"/>
      <c r="N129" s="40"/>
      <c r="O129" s="40"/>
      <c r="P129" s="40"/>
    </row>
    <row r="130" spans="1:16" s="32" customFormat="1" ht="12" customHeight="1">
      <c r="A130" s="327">
        <v>61808000</v>
      </c>
      <c r="B130" s="33" t="s">
        <v>83</v>
      </c>
      <c r="C130" s="32" t="s">
        <v>1085</v>
      </c>
      <c r="D130" s="46" t="s">
        <v>152</v>
      </c>
      <c r="E130" s="35">
        <v>37715</v>
      </c>
      <c r="F130" s="34" t="s">
        <v>37</v>
      </c>
      <c r="G130" s="37">
        <v>3800</v>
      </c>
      <c r="H130" s="34" t="s">
        <v>161</v>
      </c>
      <c r="I130" s="38">
        <v>4.25</v>
      </c>
      <c r="J130" s="36" t="s">
        <v>39</v>
      </c>
      <c r="K130" s="38">
        <v>6.25</v>
      </c>
      <c r="L130" s="40">
        <v>3800000</v>
      </c>
      <c r="M130" s="40"/>
      <c r="N130" s="40"/>
      <c r="O130" s="40"/>
      <c r="P130" s="40"/>
    </row>
    <row r="131" spans="1:16" s="32" customFormat="1" ht="12" customHeight="1">
      <c r="A131" s="327">
        <v>61808000</v>
      </c>
      <c r="B131" s="33" t="s">
        <v>83</v>
      </c>
      <c r="C131" s="32" t="s">
        <v>1086</v>
      </c>
      <c r="D131" s="46" t="s">
        <v>162</v>
      </c>
      <c r="E131" s="35">
        <v>38695</v>
      </c>
      <c r="F131" s="34" t="s">
        <v>37</v>
      </c>
      <c r="G131" s="37">
        <v>1650</v>
      </c>
      <c r="H131" s="34" t="s">
        <v>56</v>
      </c>
      <c r="I131" s="38">
        <v>4</v>
      </c>
      <c r="J131" s="36" t="s">
        <v>68</v>
      </c>
      <c r="K131" s="38">
        <v>6.5</v>
      </c>
      <c r="L131" s="40">
        <v>1650000</v>
      </c>
      <c r="M131" s="40">
        <v>1650000</v>
      </c>
      <c r="N131" s="40">
        <v>36652160</v>
      </c>
      <c r="O131" s="40">
        <v>725859</v>
      </c>
      <c r="P131" s="40">
        <v>37378019</v>
      </c>
    </row>
    <row r="132" spans="1:16" s="32" customFormat="1" ht="12" customHeight="1">
      <c r="A132" s="327">
        <v>61808000</v>
      </c>
      <c r="B132" s="33" t="s">
        <v>83</v>
      </c>
      <c r="C132" s="32" t="s">
        <v>1086</v>
      </c>
      <c r="D132" s="46" t="s">
        <v>163</v>
      </c>
      <c r="E132" s="35">
        <v>38695</v>
      </c>
      <c r="F132" s="34" t="s">
        <v>37</v>
      </c>
      <c r="G132" s="37">
        <v>5000</v>
      </c>
      <c r="H132" s="34" t="s">
        <v>51</v>
      </c>
      <c r="I132" s="38">
        <v>4.1500000000000004</v>
      </c>
      <c r="J132" s="36" t="s">
        <v>68</v>
      </c>
      <c r="K132" s="38">
        <v>21</v>
      </c>
      <c r="L132" s="40">
        <v>5000000</v>
      </c>
      <c r="M132" s="40">
        <v>4078947</v>
      </c>
      <c r="N132" s="40">
        <v>90607404</v>
      </c>
      <c r="O132" s="40">
        <v>1860974</v>
      </c>
      <c r="P132" s="40">
        <v>92468378</v>
      </c>
    </row>
    <row r="133" spans="1:16" s="32" customFormat="1" ht="10.5">
      <c r="A133" s="327">
        <v>96591040</v>
      </c>
      <c r="B133" s="33" t="s">
        <v>35</v>
      </c>
      <c r="C133" s="32" t="s">
        <v>164</v>
      </c>
      <c r="D133" s="46">
        <v>306</v>
      </c>
      <c r="E133" s="35">
        <v>37543</v>
      </c>
      <c r="F133" s="34" t="s">
        <v>37</v>
      </c>
      <c r="G133" s="37">
        <v>2000</v>
      </c>
      <c r="H133" s="34"/>
      <c r="I133" s="38"/>
      <c r="J133" s="36"/>
      <c r="K133" s="38">
        <v>10</v>
      </c>
      <c r="L133" s="40"/>
      <c r="M133" s="40"/>
      <c r="N133" s="40"/>
      <c r="O133" s="40"/>
      <c r="P133" s="40"/>
    </row>
    <row r="134" spans="1:16" s="32" customFormat="1" ht="12" customHeight="1">
      <c r="A134" s="327">
        <v>96591040</v>
      </c>
      <c r="B134" s="33" t="s">
        <v>35</v>
      </c>
      <c r="C134" s="32" t="s">
        <v>1107</v>
      </c>
      <c r="D134" s="46" t="s">
        <v>143</v>
      </c>
      <c r="E134" s="35">
        <v>37543</v>
      </c>
      <c r="F134" s="34" t="s">
        <v>37</v>
      </c>
      <c r="G134" s="37">
        <v>750</v>
      </c>
      <c r="H134" s="34" t="s">
        <v>38</v>
      </c>
      <c r="I134" s="38">
        <v>5</v>
      </c>
      <c r="J134" s="36" t="s">
        <v>68</v>
      </c>
      <c r="K134" s="38">
        <v>6</v>
      </c>
      <c r="L134" s="40">
        <v>750000</v>
      </c>
      <c r="M134" s="40"/>
      <c r="N134" s="40"/>
      <c r="O134" s="40"/>
      <c r="P134" s="40"/>
    </row>
    <row r="135" spans="1:16" s="32" customFormat="1" ht="12" customHeight="1">
      <c r="A135" s="327">
        <v>96591040</v>
      </c>
      <c r="B135" s="33" t="s">
        <v>35</v>
      </c>
      <c r="C135" s="32" t="s">
        <v>1107</v>
      </c>
      <c r="D135" s="46" t="s">
        <v>143</v>
      </c>
      <c r="E135" s="35">
        <v>37543</v>
      </c>
      <c r="F135" s="34" t="s">
        <v>37</v>
      </c>
      <c r="G135" s="37">
        <v>1250</v>
      </c>
      <c r="H135" s="34" t="s">
        <v>40</v>
      </c>
      <c r="I135" s="38">
        <v>5</v>
      </c>
      <c r="J135" s="36" t="s">
        <v>68</v>
      </c>
      <c r="K135" s="38">
        <v>6</v>
      </c>
      <c r="L135" s="40">
        <v>1250000</v>
      </c>
      <c r="M135" s="40"/>
      <c r="N135" s="40"/>
      <c r="O135" s="40"/>
      <c r="P135" s="40"/>
    </row>
    <row r="136" spans="1:16" s="32" customFormat="1" ht="12" customHeight="1">
      <c r="A136" s="327">
        <v>96591040</v>
      </c>
      <c r="B136" s="33" t="s">
        <v>35</v>
      </c>
      <c r="C136" s="32" t="s">
        <v>1107</v>
      </c>
      <c r="D136" s="46" t="s">
        <v>152</v>
      </c>
      <c r="E136" s="35">
        <v>38257</v>
      </c>
      <c r="F136" s="34" t="s">
        <v>37</v>
      </c>
      <c r="G136" s="37">
        <v>1000</v>
      </c>
      <c r="H136" s="34" t="s">
        <v>51</v>
      </c>
      <c r="I136" s="38">
        <v>3</v>
      </c>
      <c r="J136" s="36" t="s">
        <v>68</v>
      </c>
      <c r="K136" s="38">
        <v>7.5</v>
      </c>
      <c r="L136" s="40">
        <v>1000000</v>
      </c>
      <c r="M136" s="40"/>
      <c r="N136" s="40"/>
      <c r="O136" s="40"/>
      <c r="P136" s="40"/>
    </row>
    <row r="137" spans="1:16" s="32" customFormat="1" ht="12" customHeight="1">
      <c r="A137" s="327">
        <v>96591040</v>
      </c>
      <c r="B137" s="33" t="s">
        <v>35</v>
      </c>
      <c r="C137" s="32" t="s">
        <v>1107</v>
      </c>
      <c r="D137" s="46" t="s">
        <v>162</v>
      </c>
      <c r="E137" s="35">
        <v>38257</v>
      </c>
      <c r="F137" s="34" t="s">
        <v>37</v>
      </c>
      <c r="G137" s="37">
        <v>1000</v>
      </c>
      <c r="H137" s="34" t="s">
        <v>53</v>
      </c>
      <c r="I137" s="38">
        <v>4.25</v>
      </c>
      <c r="J137" s="36" t="s">
        <v>68</v>
      </c>
      <c r="K137" s="38">
        <v>21</v>
      </c>
      <c r="L137" s="40">
        <v>1000000</v>
      </c>
      <c r="M137" s="40"/>
      <c r="N137" s="40"/>
      <c r="O137" s="40"/>
      <c r="P137" s="40"/>
    </row>
    <row r="138" spans="1:16" s="32" customFormat="1" ht="10.5">
      <c r="A138" s="327">
        <v>61704000</v>
      </c>
      <c r="B138" s="33" t="s">
        <v>75</v>
      </c>
      <c r="C138" s="32" t="s">
        <v>1108</v>
      </c>
      <c r="D138" s="46">
        <v>308</v>
      </c>
      <c r="E138" s="35">
        <v>37546</v>
      </c>
      <c r="F138" s="34" t="s">
        <v>37</v>
      </c>
      <c r="G138" s="37">
        <v>7000</v>
      </c>
      <c r="H138" s="34" t="s">
        <v>46</v>
      </c>
      <c r="I138" s="38">
        <v>4</v>
      </c>
      <c r="J138" s="36" t="s">
        <v>68</v>
      </c>
      <c r="K138" s="38">
        <v>10</v>
      </c>
      <c r="L138" s="40">
        <v>7000000</v>
      </c>
      <c r="M138" s="40">
        <v>7000000</v>
      </c>
      <c r="N138" s="40">
        <v>155494010</v>
      </c>
      <c r="O138" s="40">
        <v>1606637</v>
      </c>
      <c r="P138" s="40">
        <v>157100647</v>
      </c>
    </row>
    <row r="139" spans="1:16" s="32" customFormat="1" ht="10.5">
      <c r="A139" s="327">
        <v>91081000</v>
      </c>
      <c r="B139" s="33" t="s">
        <v>96</v>
      </c>
      <c r="C139" s="45" t="s">
        <v>166</v>
      </c>
      <c r="D139" s="46">
        <v>317</v>
      </c>
      <c r="E139" s="35">
        <v>37586</v>
      </c>
      <c r="F139" s="34" t="s">
        <v>37</v>
      </c>
      <c r="G139" s="37">
        <v>4000</v>
      </c>
      <c r="I139" s="38"/>
      <c r="J139" s="36"/>
      <c r="K139" s="38">
        <v>30</v>
      </c>
      <c r="L139" s="40"/>
      <c r="M139" s="40"/>
      <c r="N139" s="40"/>
      <c r="O139" s="40"/>
      <c r="P139" s="40"/>
    </row>
    <row r="140" spans="1:16" s="32" customFormat="1" ht="10.5">
      <c r="A140" s="327">
        <v>91081000</v>
      </c>
      <c r="B140" s="33" t="s">
        <v>96</v>
      </c>
      <c r="C140" s="32" t="s">
        <v>1084</v>
      </c>
      <c r="D140" s="46" t="s">
        <v>143</v>
      </c>
      <c r="E140" s="35">
        <v>37897</v>
      </c>
      <c r="F140" s="34" t="s">
        <v>37</v>
      </c>
      <c r="G140" s="37">
        <v>4000</v>
      </c>
      <c r="H140" s="34" t="s">
        <v>59</v>
      </c>
      <c r="I140" s="38">
        <v>6.2</v>
      </c>
      <c r="J140" s="36" t="s">
        <v>68</v>
      </c>
      <c r="K140" s="38">
        <v>25</v>
      </c>
      <c r="L140" s="40">
        <v>4000000</v>
      </c>
      <c r="M140" s="40">
        <v>3584000</v>
      </c>
      <c r="N140" s="40">
        <v>79612933</v>
      </c>
      <c r="O140" s="40">
        <v>607722</v>
      </c>
      <c r="P140" s="47">
        <v>80220655</v>
      </c>
    </row>
    <row r="141" spans="1:16" s="32" customFormat="1" ht="10.5">
      <c r="A141" s="327">
        <v>91081000</v>
      </c>
      <c r="B141" s="33" t="s">
        <v>96</v>
      </c>
      <c r="C141" s="32" t="s">
        <v>167</v>
      </c>
      <c r="D141" s="46" t="s">
        <v>143</v>
      </c>
      <c r="E141" s="35">
        <v>37897</v>
      </c>
      <c r="F141" s="34" t="s">
        <v>37</v>
      </c>
      <c r="G141" s="37">
        <v>4000</v>
      </c>
      <c r="H141" s="34" t="s">
        <v>60</v>
      </c>
      <c r="I141" s="38">
        <v>6.2</v>
      </c>
      <c r="J141" s="36" t="s">
        <v>68</v>
      </c>
      <c r="K141" s="38">
        <v>21</v>
      </c>
      <c r="L141" s="40"/>
      <c r="M141" s="40"/>
      <c r="N141" s="40"/>
      <c r="O141" s="40"/>
      <c r="P141" s="47"/>
    </row>
    <row r="142" spans="1:16" s="32" customFormat="1" ht="10.5">
      <c r="A142" s="327">
        <v>91081000</v>
      </c>
      <c r="B142" s="33" t="s">
        <v>96</v>
      </c>
      <c r="C142" s="45" t="s">
        <v>166</v>
      </c>
      <c r="D142" s="46">
        <v>318</v>
      </c>
      <c r="E142" s="35">
        <v>37586</v>
      </c>
      <c r="F142" s="34" t="s">
        <v>37</v>
      </c>
      <c r="G142" s="37">
        <v>4000</v>
      </c>
      <c r="I142" s="38"/>
      <c r="J142" s="36"/>
      <c r="K142" s="38">
        <v>10</v>
      </c>
      <c r="L142" s="40"/>
      <c r="M142" s="40"/>
      <c r="N142" s="40"/>
      <c r="O142" s="40"/>
      <c r="P142" s="47"/>
    </row>
    <row r="143" spans="1:16" s="32" customFormat="1" ht="10.5">
      <c r="A143" s="327">
        <v>91081000</v>
      </c>
      <c r="B143" s="33" t="s">
        <v>96</v>
      </c>
      <c r="C143" s="32" t="s">
        <v>1083</v>
      </c>
      <c r="D143" s="46" t="s">
        <v>143</v>
      </c>
      <c r="E143" s="35">
        <v>37897</v>
      </c>
      <c r="F143" s="34" t="s">
        <v>37</v>
      </c>
      <c r="G143" s="37">
        <v>4000</v>
      </c>
      <c r="H143" s="34" t="s">
        <v>53</v>
      </c>
      <c r="I143" s="38">
        <v>4.8</v>
      </c>
      <c r="J143" s="36" t="s">
        <v>68</v>
      </c>
      <c r="K143" s="38">
        <v>7</v>
      </c>
      <c r="L143" s="40">
        <v>4000000</v>
      </c>
      <c r="M143" s="40"/>
      <c r="N143" s="40"/>
      <c r="O143" s="40"/>
      <c r="P143" s="47"/>
    </row>
    <row r="144" spans="1:16" s="32" customFormat="1" ht="10.5">
      <c r="A144" s="327">
        <v>91081000</v>
      </c>
      <c r="B144" s="33" t="s">
        <v>96</v>
      </c>
      <c r="C144" s="32" t="s">
        <v>167</v>
      </c>
      <c r="D144" s="46" t="s">
        <v>152</v>
      </c>
      <c r="E144" s="35">
        <v>38419</v>
      </c>
      <c r="F144" s="34" t="s">
        <v>37</v>
      </c>
      <c r="G144" s="37">
        <v>4000</v>
      </c>
      <c r="H144" s="34" t="s">
        <v>64</v>
      </c>
      <c r="I144" s="38">
        <v>3.8</v>
      </c>
      <c r="J144" s="36" t="s">
        <v>68</v>
      </c>
      <c r="K144" s="38">
        <v>7</v>
      </c>
      <c r="L144" s="40"/>
      <c r="M144" s="40"/>
      <c r="N144" s="40"/>
      <c r="O144" s="40"/>
      <c r="P144" s="47"/>
    </row>
    <row r="145" spans="1:17" s="32" customFormat="1" ht="10.5">
      <c r="A145" s="327">
        <v>91081000</v>
      </c>
      <c r="B145" s="33" t="s">
        <v>96</v>
      </c>
      <c r="C145" s="32" t="s">
        <v>1084</v>
      </c>
      <c r="D145" s="46" t="s">
        <v>162</v>
      </c>
      <c r="E145" s="35">
        <v>39167</v>
      </c>
      <c r="F145" s="34" t="s">
        <v>37</v>
      </c>
      <c r="G145" s="37">
        <v>4000</v>
      </c>
      <c r="H145" s="34" t="s">
        <v>75</v>
      </c>
      <c r="I145" s="38">
        <v>3.8</v>
      </c>
      <c r="J145" s="36" t="s">
        <v>68</v>
      </c>
      <c r="K145" s="38">
        <v>20</v>
      </c>
      <c r="L145" s="40">
        <v>4000000</v>
      </c>
      <c r="M145" s="40">
        <v>4000000</v>
      </c>
      <c r="N145" s="40">
        <v>88853720</v>
      </c>
      <c r="O145" s="40">
        <v>418123</v>
      </c>
      <c r="P145" s="47">
        <v>89271843</v>
      </c>
    </row>
    <row r="146" spans="1:17" s="32" customFormat="1" ht="10.5">
      <c r="A146" s="327">
        <v>96678790</v>
      </c>
      <c r="B146" s="33" t="s">
        <v>168</v>
      </c>
      <c r="C146" s="32" t="s">
        <v>169</v>
      </c>
      <c r="D146" s="46">
        <v>324</v>
      </c>
      <c r="E146" s="35">
        <v>37658</v>
      </c>
      <c r="F146" s="34" t="s">
        <v>37</v>
      </c>
      <c r="G146" s="37">
        <v>1000</v>
      </c>
      <c r="H146" s="34"/>
      <c r="I146" s="38"/>
      <c r="J146" s="36"/>
      <c r="K146" s="38">
        <v>10</v>
      </c>
      <c r="L146" s="40"/>
      <c r="M146" s="40"/>
      <c r="N146" s="40"/>
      <c r="O146" s="40"/>
      <c r="P146" s="40"/>
    </row>
    <row r="147" spans="1:17" s="32" customFormat="1" ht="12" customHeight="1">
      <c r="A147" s="327">
        <v>96678790</v>
      </c>
      <c r="B147" s="33" t="s">
        <v>168</v>
      </c>
      <c r="C147" s="32" t="s">
        <v>1109</v>
      </c>
      <c r="D147" s="46" t="s">
        <v>143</v>
      </c>
      <c r="E147" s="35">
        <v>37658</v>
      </c>
      <c r="F147" s="34" t="s">
        <v>171</v>
      </c>
      <c r="G147" s="37">
        <v>8500000</v>
      </c>
      <c r="H147" s="34" t="s">
        <v>104</v>
      </c>
      <c r="I147" s="38">
        <v>8</v>
      </c>
      <c r="J147" s="36" t="s">
        <v>68</v>
      </c>
      <c r="K147" s="38">
        <v>5</v>
      </c>
      <c r="L147" s="40">
        <v>8500000000</v>
      </c>
      <c r="M147" s="40"/>
      <c r="N147" s="40"/>
      <c r="O147" s="40"/>
      <c r="P147" s="40"/>
    </row>
    <row r="148" spans="1:17" s="32" customFormat="1" ht="12" customHeight="1">
      <c r="A148" s="327">
        <v>96678790</v>
      </c>
      <c r="B148" s="33" t="s">
        <v>168</v>
      </c>
      <c r="C148" s="32" t="s">
        <v>1109</v>
      </c>
      <c r="D148" s="46" t="s">
        <v>143</v>
      </c>
      <c r="E148" s="35">
        <v>37658</v>
      </c>
      <c r="F148" s="34" t="s">
        <v>171</v>
      </c>
      <c r="G148" s="37">
        <v>8150000</v>
      </c>
      <c r="H148" s="34" t="s">
        <v>105</v>
      </c>
      <c r="I148" s="38">
        <v>8</v>
      </c>
      <c r="J148" s="36" t="s">
        <v>68</v>
      </c>
      <c r="K148" s="38">
        <v>5</v>
      </c>
      <c r="L148" s="40">
        <v>8150000000</v>
      </c>
      <c r="M148" s="40"/>
      <c r="N148" s="40"/>
      <c r="O148" s="40"/>
      <c r="P148" s="40"/>
    </row>
    <row r="149" spans="1:17" s="32" customFormat="1" ht="12" customHeight="1">
      <c r="A149" s="327">
        <v>96678790</v>
      </c>
      <c r="B149" s="33" t="s">
        <v>168</v>
      </c>
      <c r="C149" s="32" t="s">
        <v>1109</v>
      </c>
      <c r="D149" s="46" t="s">
        <v>152</v>
      </c>
      <c r="E149" s="35">
        <v>38404</v>
      </c>
      <c r="F149" s="34" t="s">
        <v>171</v>
      </c>
      <c r="G149" s="37">
        <v>6450000</v>
      </c>
      <c r="H149" s="34" t="s">
        <v>63</v>
      </c>
      <c r="I149" s="38">
        <v>6</v>
      </c>
      <c r="J149" s="36" t="s">
        <v>68</v>
      </c>
      <c r="K149" s="38">
        <v>5</v>
      </c>
      <c r="L149" s="40">
        <v>6450000000</v>
      </c>
      <c r="M149" s="40"/>
      <c r="N149" s="40"/>
      <c r="O149" s="40"/>
      <c r="P149" s="40"/>
    </row>
    <row r="150" spans="1:17" s="32" customFormat="1" ht="10.5">
      <c r="A150" s="327">
        <v>94627000</v>
      </c>
      <c r="B150" s="33" t="s">
        <v>106</v>
      </c>
      <c r="C150" s="32" t="s">
        <v>172</v>
      </c>
      <c r="D150" s="46">
        <v>328</v>
      </c>
      <c r="E150" s="35">
        <v>37677</v>
      </c>
      <c r="F150" s="34" t="s">
        <v>37</v>
      </c>
      <c r="G150" s="37">
        <v>3500</v>
      </c>
      <c r="H150" s="34"/>
      <c r="I150" s="38"/>
      <c r="J150" s="36"/>
      <c r="K150" s="38">
        <v>30</v>
      </c>
      <c r="L150" s="40"/>
      <c r="M150" s="40"/>
      <c r="N150" s="40"/>
      <c r="O150" s="40"/>
      <c r="P150" s="40"/>
    </row>
    <row r="151" spans="1:17" s="32" customFormat="1" ht="12" customHeight="1">
      <c r="A151" s="327">
        <v>94627000</v>
      </c>
      <c r="B151" s="33" t="s">
        <v>106</v>
      </c>
      <c r="C151" s="32" t="s">
        <v>1110</v>
      </c>
      <c r="D151" s="46" t="s">
        <v>143</v>
      </c>
      <c r="E151" s="35">
        <v>37771</v>
      </c>
      <c r="F151" s="34" t="s">
        <v>37</v>
      </c>
      <c r="G151" s="37">
        <v>1500</v>
      </c>
      <c r="H151" s="34" t="s">
        <v>56</v>
      </c>
      <c r="I151" s="38">
        <v>6.25</v>
      </c>
      <c r="J151" s="36" t="s">
        <v>81</v>
      </c>
      <c r="K151" s="38">
        <v>21</v>
      </c>
      <c r="L151" s="40">
        <v>1450000</v>
      </c>
      <c r="M151" s="40"/>
      <c r="N151" s="40"/>
      <c r="O151" s="40"/>
      <c r="P151" s="40"/>
    </row>
    <row r="152" spans="1:17" s="32" customFormat="1" ht="12" customHeight="1">
      <c r="A152" s="327">
        <v>94627000</v>
      </c>
      <c r="B152" s="33" t="s">
        <v>106</v>
      </c>
      <c r="C152" s="32" t="s">
        <v>1111</v>
      </c>
      <c r="D152" s="46" t="s">
        <v>152</v>
      </c>
      <c r="E152" s="35">
        <v>39513</v>
      </c>
      <c r="F152" s="34" t="s">
        <v>37</v>
      </c>
      <c r="G152" s="37">
        <v>3500</v>
      </c>
      <c r="H152" s="34" t="s">
        <v>53</v>
      </c>
      <c r="I152" s="38">
        <v>3.7</v>
      </c>
      <c r="J152" s="36" t="s">
        <v>81</v>
      </c>
      <c r="K152" s="38">
        <v>10</v>
      </c>
      <c r="L152" s="40">
        <v>1250000</v>
      </c>
      <c r="M152" s="40">
        <v>955882</v>
      </c>
      <c r="N152" s="40">
        <v>21233418</v>
      </c>
      <c r="O152" s="40">
        <v>194633</v>
      </c>
      <c r="P152" s="40">
        <v>21428051</v>
      </c>
    </row>
    <row r="153" spans="1:17" s="32" customFormat="1" ht="12" customHeight="1">
      <c r="A153" s="327">
        <v>94627000</v>
      </c>
      <c r="B153" s="33" t="s">
        <v>106</v>
      </c>
      <c r="C153" s="32" t="s">
        <v>1111</v>
      </c>
      <c r="D153" s="46" t="s">
        <v>152</v>
      </c>
      <c r="E153" s="35">
        <v>39513</v>
      </c>
      <c r="F153" s="34" t="s">
        <v>37</v>
      </c>
      <c r="G153" s="37">
        <v>3500</v>
      </c>
      <c r="H153" s="34" t="s">
        <v>59</v>
      </c>
      <c r="I153" s="38">
        <v>4.3</v>
      </c>
      <c r="J153" s="36" t="s">
        <v>81</v>
      </c>
      <c r="K153" s="38">
        <v>21</v>
      </c>
      <c r="L153" s="40">
        <v>2250000</v>
      </c>
      <c r="M153" s="40">
        <v>2250000</v>
      </c>
      <c r="N153" s="40">
        <v>49980218</v>
      </c>
      <c r="O153" s="40">
        <v>531633</v>
      </c>
      <c r="P153" s="40">
        <v>50511851</v>
      </c>
    </row>
    <row r="154" spans="1:17" s="32" customFormat="1" ht="10.5">
      <c r="A154" s="327">
        <v>93834000</v>
      </c>
      <c r="B154" s="33" t="s">
        <v>83</v>
      </c>
      <c r="C154" s="32" t="s">
        <v>175</v>
      </c>
      <c r="D154" s="46">
        <v>329</v>
      </c>
      <c r="E154" s="35">
        <v>37692</v>
      </c>
      <c r="F154" s="34" t="s">
        <v>37</v>
      </c>
      <c r="G154" s="37">
        <v>2500</v>
      </c>
      <c r="H154" s="34"/>
      <c r="I154" s="38"/>
      <c r="J154" s="36"/>
      <c r="K154" s="38">
        <v>10</v>
      </c>
      <c r="L154" s="40"/>
      <c r="M154" s="40"/>
      <c r="N154" s="40"/>
      <c r="O154" s="40"/>
      <c r="P154" s="40"/>
    </row>
    <row r="155" spans="1:17" s="32" customFormat="1" ht="12" customHeight="1">
      <c r="A155" s="327">
        <v>93834000</v>
      </c>
      <c r="B155" s="33" t="s">
        <v>83</v>
      </c>
      <c r="C155" s="32" t="s">
        <v>1087</v>
      </c>
      <c r="D155" s="46" t="s">
        <v>143</v>
      </c>
      <c r="E155" s="35">
        <v>37743</v>
      </c>
      <c r="F155" s="34" t="s">
        <v>171</v>
      </c>
      <c r="G155" s="37">
        <v>21200000</v>
      </c>
      <c r="H155" s="34" t="s">
        <v>92</v>
      </c>
      <c r="I155" s="38">
        <v>6</v>
      </c>
      <c r="J155" s="36" t="s">
        <v>68</v>
      </c>
      <c r="K155" s="38">
        <v>3</v>
      </c>
      <c r="L155" s="40">
        <v>21200000000</v>
      </c>
      <c r="M155" s="40"/>
      <c r="N155" s="40"/>
      <c r="O155" s="40"/>
      <c r="P155" s="40"/>
    </row>
    <row r="156" spans="1:17" s="32" customFormat="1" ht="12" customHeight="1">
      <c r="A156" s="327">
        <v>93834000</v>
      </c>
      <c r="B156" s="33" t="s">
        <v>83</v>
      </c>
      <c r="C156" s="32" t="s">
        <v>1087</v>
      </c>
      <c r="D156" s="46" t="s">
        <v>143</v>
      </c>
      <c r="E156" s="35">
        <v>37743</v>
      </c>
      <c r="F156" s="34" t="s">
        <v>37</v>
      </c>
      <c r="G156" s="37">
        <v>1250</v>
      </c>
      <c r="H156" s="34" t="s">
        <v>63</v>
      </c>
      <c r="I156" s="38">
        <v>4.25</v>
      </c>
      <c r="J156" s="36" t="s">
        <v>68</v>
      </c>
      <c r="K156" s="38">
        <v>6</v>
      </c>
      <c r="L156" s="40">
        <v>1250000</v>
      </c>
      <c r="M156" s="40"/>
      <c r="N156" s="40"/>
      <c r="O156" s="40"/>
      <c r="P156" s="40"/>
    </row>
    <row r="157" spans="1:17" s="32" customFormat="1" ht="12" customHeight="1">
      <c r="A157" s="327">
        <v>93834000</v>
      </c>
      <c r="B157" s="33" t="s">
        <v>83</v>
      </c>
      <c r="C157" s="32" t="s">
        <v>1087</v>
      </c>
      <c r="D157" s="46" t="s">
        <v>152</v>
      </c>
      <c r="E157" s="35">
        <v>38835</v>
      </c>
      <c r="F157" s="34" t="s">
        <v>171</v>
      </c>
      <c r="G157" s="37">
        <v>22420000</v>
      </c>
      <c r="H157" s="34" t="s">
        <v>90</v>
      </c>
      <c r="I157" s="38">
        <v>7</v>
      </c>
      <c r="J157" s="36" t="s">
        <v>68</v>
      </c>
      <c r="K157" s="38">
        <v>5</v>
      </c>
      <c r="L157" s="40">
        <v>22420000000</v>
      </c>
      <c r="M157" s="40"/>
      <c r="N157" s="40"/>
      <c r="O157" s="40"/>
      <c r="P157" s="40"/>
    </row>
    <row r="158" spans="1:17" s="32" customFormat="1" ht="10.5">
      <c r="A158" s="327">
        <v>61216000</v>
      </c>
      <c r="B158" s="33" t="s">
        <v>44</v>
      </c>
      <c r="C158" s="32" t="s">
        <v>1060</v>
      </c>
      <c r="D158" s="46">
        <v>333</v>
      </c>
      <c r="E158" s="35">
        <v>37769</v>
      </c>
      <c r="F158" s="34" t="s">
        <v>37</v>
      </c>
      <c r="G158" s="37">
        <v>2000</v>
      </c>
      <c r="H158" s="34" t="s">
        <v>176</v>
      </c>
      <c r="I158" s="38">
        <v>5.7</v>
      </c>
      <c r="J158" s="36" t="s">
        <v>39</v>
      </c>
      <c r="K158" s="38">
        <v>30</v>
      </c>
      <c r="L158" s="40">
        <v>2000000</v>
      </c>
      <c r="M158" s="40">
        <v>2000000</v>
      </c>
      <c r="N158" s="40">
        <v>44426860</v>
      </c>
      <c r="O158" s="40">
        <v>619984</v>
      </c>
      <c r="P158" s="40">
        <v>45046844</v>
      </c>
    </row>
    <row r="159" spans="1:17" s="32" customFormat="1" ht="10.5">
      <c r="A159" s="327">
        <v>61216000</v>
      </c>
      <c r="B159" s="33" t="s">
        <v>44</v>
      </c>
      <c r="C159" s="32" t="s">
        <v>1060</v>
      </c>
      <c r="D159" s="46">
        <v>333</v>
      </c>
      <c r="E159" s="35">
        <v>37769</v>
      </c>
      <c r="F159" s="34" t="s">
        <v>37</v>
      </c>
      <c r="G159" s="37">
        <v>1860</v>
      </c>
      <c r="H159" s="34" t="s">
        <v>177</v>
      </c>
      <c r="I159" s="38">
        <v>5.7</v>
      </c>
      <c r="J159" s="36" t="s">
        <v>39</v>
      </c>
      <c r="K159" s="38">
        <v>30</v>
      </c>
      <c r="L159" s="40">
        <v>1860000</v>
      </c>
      <c r="M159" s="40">
        <v>1860000</v>
      </c>
      <c r="N159" s="40">
        <v>41316980</v>
      </c>
      <c r="O159" s="40">
        <v>770562</v>
      </c>
      <c r="P159" s="40">
        <v>42087542</v>
      </c>
    </row>
    <row r="160" spans="1:17" s="32" customFormat="1" ht="11.25" customHeight="1">
      <c r="A160" s="327">
        <v>96972220</v>
      </c>
      <c r="B160" s="33" t="s">
        <v>106</v>
      </c>
      <c r="C160" s="32" t="s">
        <v>1112</v>
      </c>
      <c r="D160" s="46">
        <v>335</v>
      </c>
      <c r="E160" s="35">
        <v>37785</v>
      </c>
      <c r="F160" s="34" t="s">
        <v>37</v>
      </c>
      <c r="G160" s="37">
        <v>660</v>
      </c>
      <c r="H160" s="34" t="s">
        <v>46</v>
      </c>
      <c r="I160" s="38">
        <v>6.5</v>
      </c>
      <c r="J160" s="36" t="s">
        <v>179</v>
      </c>
      <c r="K160" s="38">
        <v>21.66</v>
      </c>
      <c r="L160" s="40">
        <v>660000</v>
      </c>
      <c r="M160" s="40">
        <v>567147</v>
      </c>
      <c r="N160" s="40">
        <v>12598280</v>
      </c>
      <c r="O160" s="40">
        <v>334953</v>
      </c>
      <c r="P160" s="40">
        <v>12933233</v>
      </c>
      <c r="Q160" s="45"/>
    </row>
    <row r="161" spans="1:17" s="32" customFormat="1" ht="11.25" customHeight="1">
      <c r="A161" s="327">
        <v>96802690</v>
      </c>
      <c r="B161" s="33" t="s">
        <v>35</v>
      </c>
      <c r="C161" s="32" t="s">
        <v>1113</v>
      </c>
      <c r="D161" s="46">
        <v>336</v>
      </c>
      <c r="E161" s="35">
        <v>37802</v>
      </c>
      <c r="F161" s="34" t="s">
        <v>37</v>
      </c>
      <c r="G161" s="37">
        <v>1500</v>
      </c>
      <c r="H161" s="34" t="s">
        <v>67</v>
      </c>
      <c r="I161" s="38">
        <v>5</v>
      </c>
      <c r="J161" s="36" t="s">
        <v>68</v>
      </c>
      <c r="K161" s="38">
        <v>6</v>
      </c>
      <c r="L161" s="40">
        <v>1500000</v>
      </c>
      <c r="M161" s="40"/>
      <c r="N161" s="40"/>
      <c r="O161" s="40"/>
      <c r="P161" s="40"/>
      <c r="Q161" s="45"/>
    </row>
    <row r="162" spans="1:17" s="32" customFormat="1" ht="10.5">
      <c r="A162" s="327">
        <v>96802690</v>
      </c>
      <c r="B162" s="33" t="s">
        <v>35</v>
      </c>
      <c r="C162" s="32" t="s">
        <v>1113</v>
      </c>
      <c r="D162" s="46">
        <v>336</v>
      </c>
      <c r="E162" s="35">
        <v>37802</v>
      </c>
      <c r="F162" s="34" t="s">
        <v>37</v>
      </c>
      <c r="G162" s="37">
        <v>2500</v>
      </c>
      <c r="H162" s="34" t="s">
        <v>73</v>
      </c>
      <c r="I162" s="38">
        <v>5</v>
      </c>
      <c r="J162" s="36" t="s">
        <v>68</v>
      </c>
      <c r="K162" s="38">
        <v>6</v>
      </c>
      <c r="L162" s="40">
        <v>2500000</v>
      </c>
      <c r="M162" s="40"/>
      <c r="N162" s="40"/>
      <c r="O162" s="40"/>
      <c r="P162" s="40"/>
      <c r="Q162" s="45"/>
    </row>
    <row r="163" spans="1:17" s="32" customFormat="1" ht="10.5">
      <c r="A163" s="327">
        <v>96802690</v>
      </c>
      <c r="B163" s="33" t="s">
        <v>35</v>
      </c>
      <c r="C163" s="32" t="s">
        <v>1113</v>
      </c>
      <c r="D163" s="46">
        <v>336</v>
      </c>
      <c r="E163" s="35">
        <v>37802</v>
      </c>
      <c r="F163" s="34" t="s">
        <v>37</v>
      </c>
      <c r="G163" s="37">
        <v>1500</v>
      </c>
      <c r="H163" s="34" t="s">
        <v>71</v>
      </c>
      <c r="I163" s="38">
        <v>6</v>
      </c>
      <c r="J163" s="36" t="s">
        <v>68</v>
      </c>
      <c r="K163" s="38">
        <v>21</v>
      </c>
      <c r="L163" s="40">
        <v>1000000</v>
      </c>
      <c r="M163" s="40"/>
      <c r="N163" s="40"/>
      <c r="O163" s="40"/>
      <c r="P163" s="40"/>
      <c r="Q163" s="45"/>
    </row>
    <row r="164" spans="1:17" s="32" customFormat="1" ht="10.5">
      <c r="A164" s="327">
        <v>96802690</v>
      </c>
      <c r="B164" s="33" t="s">
        <v>35</v>
      </c>
      <c r="C164" s="32" t="s">
        <v>181</v>
      </c>
      <c r="D164" s="46">
        <v>336</v>
      </c>
      <c r="E164" s="35">
        <v>37802</v>
      </c>
      <c r="F164" s="34" t="s">
        <v>37</v>
      </c>
      <c r="G164" s="37">
        <v>2500</v>
      </c>
      <c r="H164" s="34" t="s">
        <v>72</v>
      </c>
      <c r="I164" s="38">
        <v>6</v>
      </c>
      <c r="J164" s="36" t="s">
        <v>68</v>
      </c>
      <c r="K164" s="38">
        <v>21</v>
      </c>
      <c r="L164" s="40"/>
      <c r="M164" s="40"/>
      <c r="N164" s="40"/>
      <c r="O164" s="40"/>
      <c r="P164" s="40"/>
      <c r="Q164" s="45"/>
    </row>
    <row r="165" spans="1:17" s="32" customFormat="1" ht="10.5">
      <c r="A165" s="327">
        <v>96802690</v>
      </c>
      <c r="B165" s="33" t="s">
        <v>35</v>
      </c>
      <c r="C165" s="32" t="s">
        <v>1113</v>
      </c>
      <c r="D165" s="46">
        <v>336</v>
      </c>
      <c r="E165" s="35">
        <v>37802</v>
      </c>
      <c r="F165" s="34" t="s">
        <v>66</v>
      </c>
      <c r="G165" s="37">
        <v>30000</v>
      </c>
      <c r="H165" s="34" t="s">
        <v>104</v>
      </c>
      <c r="I165" s="38">
        <v>5</v>
      </c>
      <c r="J165" s="36" t="s">
        <v>68</v>
      </c>
      <c r="K165" s="38">
        <v>5</v>
      </c>
      <c r="L165" s="40">
        <v>10000000</v>
      </c>
      <c r="M165" s="40"/>
      <c r="N165" s="40"/>
      <c r="O165" s="40"/>
      <c r="P165" s="40"/>
      <c r="Q165" s="43" t="s">
        <v>69</v>
      </c>
    </row>
    <row r="166" spans="1:17" s="32" customFormat="1" ht="10.5">
      <c r="A166" s="327">
        <v>96802690</v>
      </c>
      <c r="B166" s="33" t="s">
        <v>35</v>
      </c>
      <c r="C166" s="32" t="s">
        <v>1113</v>
      </c>
      <c r="D166" s="46">
        <v>336</v>
      </c>
      <c r="E166" s="35">
        <v>37802</v>
      </c>
      <c r="F166" s="34" t="s">
        <v>66</v>
      </c>
      <c r="G166" s="37">
        <v>70000</v>
      </c>
      <c r="H166" s="34" t="s">
        <v>105</v>
      </c>
      <c r="I166" s="38">
        <v>5</v>
      </c>
      <c r="J166" s="36" t="s">
        <v>68</v>
      </c>
      <c r="K166" s="38">
        <v>5</v>
      </c>
      <c r="L166" s="40">
        <v>20000000</v>
      </c>
      <c r="M166" s="40"/>
      <c r="N166" s="40"/>
      <c r="O166" s="40"/>
      <c r="P166" s="40"/>
      <c r="Q166" s="43" t="s">
        <v>69</v>
      </c>
    </row>
    <row r="167" spans="1:17" s="32" customFormat="1" ht="10.5">
      <c r="A167" s="327">
        <v>61219000</v>
      </c>
      <c r="B167" s="33" t="s">
        <v>54</v>
      </c>
      <c r="C167" s="32" t="s">
        <v>1082</v>
      </c>
      <c r="D167" s="46">
        <v>339</v>
      </c>
      <c r="E167" s="35">
        <v>37834</v>
      </c>
      <c r="F167" s="34" t="s">
        <v>37</v>
      </c>
      <c r="G167" s="37">
        <v>4000</v>
      </c>
      <c r="H167" s="34" t="s">
        <v>63</v>
      </c>
      <c r="I167" s="38">
        <v>5.5</v>
      </c>
      <c r="J167" s="36" t="s">
        <v>39</v>
      </c>
      <c r="K167" s="38">
        <v>25</v>
      </c>
      <c r="L167" s="40">
        <v>4000000</v>
      </c>
      <c r="M167" s="40">
        <v>4000000</v>
      </c>
      <c r="N167" s="40">
        <v>88853720</v>
      </c>
      <c r="O167" s="40">
        <v>1821473</v>
      </c>
      <c r="P167" s="40">
        <v>90675193</v>
      </c>
    </row>
    <row r="168" spans="1:17" s="32" customFormat="1" ht="10.5">
      <c r="A168" s="327">
        <v>96604380</v>
      </c>
      <c r="B168" s="33" t="s">
        <v>96</v>
      </c>
      <c r="C168" s="32" t="s">
        <v>182</v>
      </c>
      <c r="D168" s="46">
        <v>340</v>
      </c>
      <c r="E168" s="35">
        <v>37846</v>
      </c>
      <c r="F168" s="34" t="s">
        <v>37</v>
      </c>
      <c r="G168" s="37">
        <v>1000</v>
      </c>
      <c r="H168" s="34"/>
      <c r="I168" s="38"/>
      <c r="J168" s="36" t="s">
        <v>81</v>
      </c>
      <c r="K168" s="38">
        <v>10</v>
      </c>
      <c r="L168" s="40"/>
      <c r="M168" s="40"/>
      <c r="N168" s="40"/>
      <c r="O168" s="40"/>
      <c r="P168" s="40"/>
    </row>
    <row r="169" spans="1:17" s="32" customFormat="1" ht="10.5">
      <c r="A169" s="327">
        <v>96604380</v>
      </c>
      <c r="B169" s="33" t="s">
        <v>96</v>
      </c>
      <c r="C169" s="32" t="s">
        <v>1114</v>
      </c>
      <c r="D169" s="46" t="s">
        <v>143</v>
      </c>
      <c r="E169" s="35">
        <v>37846</v>
      </c>
      <c r="F169" s="34" t="s">
        <v>37</v>
      </c>
      <c r="G169" s="37">
        <v>1000</v>
      </c>
      <c r="H169" s="34" t="s">
        <v>90</v>
      </c>
      <c r="I169" s="38">
        <v>4.75</v>
      </c>
      <c r="J169" s="36" t="s">
        <v>81</v>
      </c>
      <c r="K169" s="38">
        <v>7</v>
      </c>
      <c r="L169" s="40">
        <v>1000000</v>
      </c>
      <c r="M169" s="40"/>
      <c r="N169" s="40"/>
      <c r="O169" s="40"/>
      <c r="P169" s="40"/>
    </row>
    <row r="170" spans="1:17" s="32" customFormat="1" ht="10.5">
      <c r="A170" s="327">
        <v>96604380</v>
      </c>
      <c r="B170" s="33" t="s">
        <v>96</v>
      </c>
      <c r="C170" s="32" t="s">
        <v>1115</v>
      </c>
      <c r="D170" s="46" t="s">
        <v>152</v>
      </c>
      <c r="E170" s="35">
        <v>39272</v>
      </c>
      <c r="F170" s="34" t="s">
        <v>37</v>
      </c>
      <c r="G170" s="37">
        <v>1000</v>
      </c>
      <c r="H170" s="34" t="s">
        <v>72</v>
      </c>
      <c r="I170" s="38">
        <v>3.8</v>
      </c>
      <c r="J170" s="36" t="s">
        <v>68</v>
      </c>
      <c r="K170" s="38">
        <v>21</v>
      </c>
      <c r="L170" s="40">
        <v>1000000</v>
      </c>
      <c r="M170" s="40">
        <v>1000000</v>
      </c>
      <c r="N170" s="40">
        <v>22213430</v>
      </c>
      <c r="O170" s="40">
        <v>383851</v>
      </c>
      <c r="P170" s="40">
        <v>22597281</v>
      </c>
    </row>
    <row r="171" spans="1:17" s="32" customFormat="1" ht="10.5">
      <c r="A171" s="327">
        <v>96722460</v>
      </c>
      <c r="B171" s="33" t="s">
        <v>75</v>
      </c>
      <c r="C171" s="32" t="s">
        <v>1069</v>
      </c>
      <c r="D171" s="46">
        <v>344</v>
      </c>
      <c r="E171" s="35">
        <v>37903</v>
      </c>
      <c r="F171" s="34" t="s">
        <v>37</v>
      </c>
      <c r="G171" s="37">
        <v>3000</v>
      </c>
      <c r="H171" s="34" t="s">
        <v>51</v>
      </c>
      <c r="I171" s="38">
        <v>6</v>
      </c>
      <c r="J171" s="36" t="s">
        <v>68</v>
      </c>
      <c r="K171" s="38">
        <v>21</v>
      </c>
      <c r="L171" s="40">
        <v>2500000</v>
      </c>
      <c r="M171" s="40">
        <v>2166666</v>
      </c>
      <c r="N171" s="40">
        <v>48129084</v>
      </c>
      <c r="O171" s="40">
        <v>971663.35999999999</v>
      </c>
      <c r="P171" s="40">
        <v>49100746.880000003</v>
      </c>
    </row>
    <row r="172" spans="1:17" s="32" customFormat="1" ht="10.5">
      <c r="A172" s="327">
        <v>96722460</v>
      </c>
      <c r="B172" s="33" t="s">
        <v>75</v>
      </c>
      <c r="C172" s="32" t="s">
        <v>186</v>
      </c>
      <c r="D172" s="46">
        <v>345</v>
      </c>
      <c r="E172" s="35">
        <v>37903</v>
      </c>
      <c r="F172" s="34" t="s">
        <v>37</v>
      </c>
      <c r="G172" s="37">
        <v>3000</v>
      </c>
      <c r="I172" s="38"/>
      <c r="J172" s="36"/>
      <c r="K172" s="38">
        <v>10</v>
      </c>
      <c r="L172" s="40"/>
      <c r="M172" s="40"/>
      <c r="N172" s="40"/>
      <c r="O172" s="40"/>
      <c r="P172" s="40"/>
    </row>
    <row r="173" spans="1:17" s="32" customFormat="1" ht="10.5">
      <c r="A173" s="327">
        <v>96722460</v>
      </c>
      <c r="B173" s="33" t="s">
        <v>75</v>
      </c>
      <c r="C173" s="32" t="s">
        <v>1068</v>
      </c>
      <c r="D173" s="46" t="s">
        <v>143</v>
      </c>
      <c r="E173" s="35">
        <v>37903</v>
      </c>
      <c r="F173" s="34" t="s">
        <v>37</v>
      </c>
      <c r="G173" s="37">
        <v>3000</v>
      </c>
      <c r="H173" s="34" t="s">
        <v>56</v>
      </c>
      <c r="I173" s="38">
        <v>3.75</v>
      </c>
      <c r="J173" s="36" t="s">
        <v>81</v>
      </c>
      <c r="K173" s="38">
        <v>6</v>
      </c>
      <c r="L173" s="40">
        <v>2000000</v>
      </c>
      <c r="M173" s="40"/>
      <c r="N173" s="40"/>
      <c r="O173" s="40"/>
      <c r="P173" s="40"/>
    </row>
    <row r="174" spans="1:17" s="32" customFormat="1" ht="10.5">
      <c r="A174" s="327">
        <v>96800570</v>
      </c>
      <c r="B174" s="33" t="s">
        <v>44</v>
      </c>
      <c r="C174" s="32" t="s">
        <v>187</v>
      </c>
      <c r="D174" s="46">
        <v>347</v>
      </c>
      <c r="E174" s="35">
        <v>37907</v>
      </c>
      <c r="F174" s="34" t="s">
        <v>37</v>
      </c>
      <c r="G174" s="37">
        <v>4200</v>
      </c>
      <c r="H174" s="34"/>
      <c r="I174" s="38"/>
      <c r="J174" s="36" t="s">
        <v>68</v>
      </c>
      <c r="K174" s="38">
        <v>10</v>
      </c>
      <c r="L174" s="40"/>
      <c r="M174" s="40"/>
      <c r="N174" s="40"/>
      <c r="O174" s="40"/>
      <c r="P174" s="40"/>
    </row>
    <row r="175" spans="1:17" s="32" customFormat="1" ht="10.5">
      <c r="A175" s="327">
        <v>96800570</v>
      </c>
      <c r="B175" s="33" t="s">
        <v>44</v>
      </c>
      <c r="C175" s="32" t="s">
        <v>187</v>
      </c>
      <c r="D175" s="46">
        <v>348</v>
      </c>
      <c r="E175" s="35">
        <v>37907</v>
      </c>
      <c r="F175" s="34" t="s">
        <v>37</v>
      </c>
      <c r="G175" s="37">
        <v>4000</v>
      </c>
      <c r="H175" s="34"/>
      <c r="I175" s="38"/>
      <c r="J175" s="36" t="s">
        <v>68</v>
      </c>
      <c r="K175" s="38">
        <v>10</v>
      </c>
      <c r="L175" s="40"/>
      <c r="M175" s="40"/>
      <c r="N175" s="40"/>
      <c r="O175" s="40"/>
      <c r="P175" s="40"/>
    </row>
    <row r="176" spans="1:17" s="32" customFormat="1" ht="10.5">
      <c r="A176" s="327">
        <v>96439000</v>
      </c>
      <c r="B176" s="33" t="s">
        <v>168</v>
      </c>
      <c r="C176" s="32" t="s">
        <v>636</v>
      </c>
      <c r="D176" s="46">
        <v>350</v>
      </c>
      <c r="E176" s="35">
        <v>37908</v>
      </c>
      <c r="F176" s="34" t="s">
        <v>37</v>
      </c>
      <c r="G176" s="37">
        <v>2000</v>
      </c>
      <c r="H176" s="34"/>
      <c r="I176" s="38"/>
      <c r="J176" s="36"/>
      <c r="K176" s="38">
        <v>10</v>
      </c>
      <c r="L176" s="40"/>
      <c r="M176" s="40"/>
      <c r="N176" s="40"/>
      <c r="O176" s="40"/>
      <c r="P176" s="40"/>
    </row>
    <row r="177" spans="1:16" s="32" customFormat="1" ht="10.5">
      <c r="A177" s="327">
        <v>96439000</v>
      </c>
      <c r="B177" s="33" t="s">
        <v>168</v>
      </c>
      <c r="C177" s="32" t="s">
        <v>1116</v>
      </c>
      <c r="D177" s="46" t="s">
        <v>143</v>
      </c>
      <c r="E177" s="35">
        <v>37908</v>
      </c>
      <c r="F177" s="34" t="s">
        <v>37</v>
      </c>
      <c r="G177" s="37">
        <v>2000</v>
      </c>
      <c r="H177" s="34" t="s">
        <v>92</v>
      </c>
      <c r="I177" s="38">
        <v>4.5</v>
      </c>
      <c r="J177" s="36" t="s">
        <v>68</v>
      </c>
      <c r="K177" s="38">
        <v>6.5</v>
      </c>
      <c r="L177" s="40">
        <v>2000000</v>
      </c>
      <c r="M177" s="40"/>
      <c r="N177" s="40"/>
      <c r="O177" s="40"/>
      <c r="P177" s="40"/>
    </row>
    <row r="178" spans="1:16" s="32" customFormat="1" ht="10.5">
      <c r="A178" s="327">
        <v>96719210</v>
      </c>
      <c r="B178" s="33" t="s">
        <v>190</v>
      </c>
      <c r="C178" s="32" t="s">
        <v>191</v>
      </c>
      <c r="D178" s="46">
        <v>353</v>
      </c>
      <c r="E178" s="35">
        <v>37925</v>
      </c>
      <c r="F178" s="34" t="s">
        <v>37</v>
      </c>
      <c r="G178" s="37">
        <v>2500</v>
      </c>
      <c r="H178" s="34"/>
      <c r="I178" s="38"/>
      <c r="J178" s="36"/>
      <c r="K178" s="38">
        <v>10</v>
      </c>
      <c r="L178" s="40"/>
      <c r="M178" s="40"/>
      <c r="N178" s="40"/>
      <c r="O178" s="40"/>
      <c r="P178" s="40"/>
    </row>
    <row r="179" spans="1:16" s="32" customFormat="1" ht="10.5">
      <c r="A179" s="327">
        <v>96719210</v>
      </c>
      <c r="B179" s="33" t="s">
        <v>190</v>
      </c>
      <c r="C179" s="32" t="s">
        <v>192</v>
      </c>
      <c r="D179" s="46" t="s">
        <v>143</v>
      </c>
      <c r="E179" s="35">
        <v>37925</v>
      </c>
      <c r="F179" s="34" t="s">
        <v>37</v>
      </c>
      <c r="G179" s="37">
        <v>2500</v>
      </c>
      <c r="H179" s="34" t="s">
        <v>46</v>
      </c>
      <c r="I179" s="38">
        <v>4.5</v>
      </c>
      <c r="J179" s="36" t="s">
        <v>81</v>
      </c>
      <c r="K179" s="38">
        <v>7</v>
      </c>
      <c r="L179" s="40"/>
      <c r="M179" s="40"/>
      <c r="N179" s="40"/>
      <c r="O179" s="40"/>
      <c r="P179" s="40"/>
    </row>
    <row r="180" spans="1:16" s="32" customFormat="1" ht="10.5">
      <c r="A180" s="327">
        <v>96802690</v>
      </c>
      <c r="B180" s="33" t="s">
        <v>35</v>
      </c>
      <c r="C180" s="32" t="s">
        <v>1117</v>
      </c>
      <c r="D180" s="46">
        <v>355</v>
      </c>
      <c r="E180" s="35">
        <v>37935</v>
      </c>
      <c r="F180" s="34" t="s">
        <v>37</v>
      </c>
      <c r="G180" s="37">
        <v>3000</v>
      </c>
      <c r="H180" s="34" t="s">
        <v>90</v>
      </c>
      <c r="I180" s="38">
        <v>6.25</v>
      </c>
      <c r="J180" s="36" t="s">
        <v>68</v>
      </c>
      <c r="K180" s="38">
        <v>21</v>
      </c>
      <c r="L180" s="40">
        <v>702000</v>
      </c>
      <c r="M180" s="40">
        <v>676929</v>
      </c>
      <c r="N180" s="40">
        <v>15036915</v>
      </c>
      <c r="O180" s="40">
        <v>424202</v>
      </c>
      <c r="P180" s="40">
        <v>15461117</v>
      </c>
    </row>
    <row r="181" spans="1:16" s="32" customFormat="1" ht="10.5">
      <c r="A181" s="327">
        <v>96802690</v>
      </c>
      <c r="B181" s="33" t="s">
        <v>35</v>
      </c>
      <c r="C181" s="32" t="s">
        <v>194</v>
      </c>
      <c r="D181" s="46">
        <v>356</v>
      </c>
      <c r="E181" s="35">
        <v>37935</v>
      </c>
      <c r="F181" s="34" t="s">
        <v>37</v>
      </c>
      <c r="G181" s="37">
        <v>3000</v>
      </c>
      <c r="H181" s="34"/>
      <c r="I181" s="38"/>
      <c r="J181" s="36"/>
      <c r="K181" s="38">
        <v>10</v>
      </c>
      <c r="L181" s="40"/>
      <c r="M181" s="40"/>
      <c r="N181" s="40"/>
      <c r="O181" s="40"/>
      <c r="P181" s="40"/>
    </row>
    <row r="182" spans="1:16" s="32" customFormat="1" ht="10.5">
      <c r="A182" s="327">
        <v>96802690</v>
      </c>
      <c r="B182" s="33" t="s">
        <v>35</v>
      </c>
      <c r="C182" s="32" t="s">
        <v>1118</v>
      </c>
      <c r="D182" s="46" t="s">
        <v>143</v>
      </c>
      <c r="E182" s="35">
        <v>37935</v>
      </c>
      <c r="F182" s="34" t="s">
        <v>37</v>
      </c>
      <c r="G182" s="37">
        <v>3000</v>
      </c>
      <c r="H182" s="34" t="s">
        <v>46</v>
      </c>
      <c r="I182" s="38">
        <v>5</v>
      </c>
      <c r="J182" s="36" t="s">
        <v>68</v>
      </c>
      <c r="K182" s="38">
        <v>7</v>
      </c>
      <c r="L182" s="40">
        <v>2500000</v>
      </c>
      <c r="M182" s="40"/>
      <c r="N182" s="40"/>
      <c r="O182" s="40"/>
      <c r="P182" s="40"/>
    </row>
    <row r="183" spans="1:16" s="32" customFormat="1" ht="10.5">
      <c r="A183" s="327">
        <v>96802690</v>
      </c>
      <c r="B183" s="33" t="s">
        <v>35</v>
      </c>
      <c r="C183" s="32" t="s">
        <v>1117</v>
      </c>
      <c r="D183" s="46" t="s">
        <v>152</v>
      </c>
      <c r="E183" s="35">
        <v>39213</v>
      </c>
      <c r="F183" s="34" t="s">
        <v>37</v>
      </c>
      <c r="G183" s="37">
        <v>500</v>
      </c>
      <c r="H183" s="34" t="s">
        <v>51</v>
      </c>
      <c r="I183" s="38">
        <v>3.5</v>
      </c>
      <c r="J183" s="36" t="s">
        <v>68</v>
      </c>
      <c r="K183" s="38">
        <v>5</v>
      </c>
      <c r="L183" s="40">
        <v>500000</v>
      </c>
      <c r="M183" s="40">
        <v>500000</v>
      </c>
      <c r="N183" s="40">
        <v>11106715</v>
      </c>
      <c r="O183" s="40">
        <v>16058</v>
      </c>
      <c r="P183" s="40">
        <v>11122773</v>
      </c>
    </row>
    <row r="184" spans="1:16" s="32" customFormat="1" ht="10.5">
      <c r="A184" s="327">
        <v>96802690</v>
      </c>
      <c r="B184" s="33" t="s">
        <v>35</v>
      </c>
      <c r="C184" s="32" t="s">
        <v>1117</v>
      </c>
      <c r="D184" s="46" t="s">
        <v>162</v>
      </c>
      <c r="E184" s="35">
        <v>39213</v>
      </c>
      <c r="F184" s="34" t="s">
        <v>37</v>
      </c>
      <c r="G184" s="37">
        <v>500</v>
      </c>
      <c r="H184" s="34" t="s">
        <v>53</v>
      </c>
      <c r="I184" s="38">
        <v>3.5</v>
      </c>
      <c r="J184" s="36" t="s">
        <v>68</v>
      </c>
      <c r="K184" s="38">
        <v>5</v>
      </c>
      <c r="L184" s="40">
        <v>500000</v>
      </c>
      <c r="M184" s="40">
        <v>500000</v>
      </c>
      <c r="N184" s="40">
        <v>11106715</v>
      </c>
      <c r="O184" s="40">
        <v>16058</v>
      </c>
      <c r="P184" s="40">
        <v>11122773</v>
      </c>
    </row>
    <row r="185" spans="1:16" s="32" customFormat="1" ht="10.5">
      <c r="A185" s="327">
        <v>96802690</v>
      </c>
      <c r="B185" s="33" t="s">
        <v>35</v>
      </c>
      <c r="C185" s="32" t="s">
        <v>1117</v>
      </c>
      <c r="D185" s="46" t="s">
        <v>163</v>
      </c>
      <c r="E185" s="35">
        <v>39213</v>
      </c>
      <c r="F185" s="34" t="s">
        <v>37</v>
      </c>
      <c r="G185" s="37">
        <v>1500</v>
      </c>
      <c r="H185" s="34" t="s">
        <v>59</v>
      </c>
      <c r="I185" s="38">
        <v>4.3499999999999996</v>
      </c>
      <c r="J185" s="36" t="s">
        <v>68</v>
      </c>
      <c r="K185" s="38">
        <v>21</v>
      </c>
      <c r="L185" s="40">
        <v>1500000</v>
      </c>
      <c r="M185" s="40">
        <v>1500000</v>
      </c>
      <c r="N185" s="40">
        <v>33320145</v>
      </c>
      <c r="O185" s="40">
        <v>59749</v>
      </c>
      <c r="P185" s="40">
        <v>33379894</v>
      </c>
    </row>
    <row r="186" spans="1:16" s="32" customFormat="1" ht="10.5">
      <c r="A186" s="327">
        <v>99530250</v>
      </c>
      <c r="B186" s="33" t="s">
        <v>86</v>
      </c>
      <c r="C186" s="32" t="s">
        <v>1119</v>
      </c>
      <c r="D186" s="46">
        <v>357</v>
      </c>
      <c r="E186" s="35">
        <v>37936</v>
      </c>
      <c r="F186" s="34" t="s">
        <v>37</v>
      </c>
      <c r="G186" s="37">
        <v>5000</v>
      </c>
      <c r="H186" s="34" t="s">
        <v>90</v>
      </c>
      <c r="I186" s="38">
        <v>5.5</v>
      </c>
      <c r="J186" s="36" t="s">
        <v>68</v>
      </c>
      <c r="K186" s="38">
        <v>21</v>
      </c>
      <c r="L186" s="40">
        <v>3500000</v>
      </c>
      <c r="M186" s="40"/>
      <c r="N186" s="40"/>
      <c r="O186" s="40"/>
      <c r="P186" s="40"/>
    </row>
    <row r="187" spans="1:16" s="32" customFormat="1" ht="10.5">
      <c r="A187" s="327">
        <v>99530250</v>
      </c>
      <c r="B187" s="33" t="s">
        <v>86</v>
      </c>
      <c r="C187" s="32" t="s">
        <v>198</v>
      </c>
      <c r="D187" s="46">
        <v>358</v>
      </c>
      <c r="E187" s="35">
        <v>37936</v>
      </c>
      <c r="F187" s="34" t="s">
        <v>37</v>
      </c>
      <c r="G187" s="37">
        <v>3000</v>
      </c>
      <c r="H187" s="34"/>
      <c r="I187" s="38"/>
      <c r="J187" s="36"/>
      <c r="K187" s="38">
        <v>10</v>
      </c>
      <c r="L187" s="40"/>
      <c r="M187" s="40"/>
      <c r="N187" s="40"/>
      <c r="O187" s="40"/>
      <c r="P187" s="40"/>
    </row>
    <row r="188" spans="1:16" s="32" customFormat="1" ht="10.5">
      <c r="A188" s="327">
        <v>99530250</v>
      </c>
      <c r="B188" s="33" t="s">
        <v>86</v>
      </c>
      <c r="C188" s="32" t="s">
        <v>1119</v>
      </c>
      <c r="D188" s="46" t="s">
        <v>143</v>
      </c>
      <c r="E188" s="35">
        <v>37936</v>
      </c>
      <c r="F188" s="34" t="s">
        <v>37</v>
      </c>
      <c r="G188" s="37">
        <v>3000</v>
      </c>
      <c r="H188" s="34" t="s">
        <v>46</v>
      </c>
      <c r="I188" s="38">
        <v>4.5</v>
      </c>
      <c r="J188" s="36" t="s">
        <v>68</v>
      </c>
      <c r="K188" s="38">
        <v>8</v>
      </c>
      <c r="L188" s="40">
        <v>3000000</v>
      </c>
      <c r="M188" s="40"/>
      <c r="N188" s="40"/>
      <c r="O188" s="40"/>
      <c r="P188" s="40"/>
    </row>
    <row r="189" spans="1:16" s="32" customFormat="1" ht="10.5">
      <c r="A189" s="327">
        <v>96945440</v>
      </c>
      <c r="B189" s="33" t="s">
        <v>106</v>
      </c>
      <c r="C189" s="32" t="s">
        <v>1120</v>
      </c>
      <c r="D189" s="46">
        <v>359</v>
      </c>
      <c r="E189" s="35">
        <v>37936</v>
      </c>
      <c r="F189" s="34" t="s">
        <v>37</v>
      </c>
      <c r="G189" s="37">
        <v>13000</v>
      </c>
      <c r="H189" s="34" t="s">
        <v>67</v>
      </c>
      <c r="I189" s="38">
        <v>5.3</v>
      </c>
      <c r="J189" s="36" t="s">
        <v>179</v>
      </c>
      <c r="K189" s="38">
        <v>23</v>
      </c>
      <c r="L189" s="40">
        <v>13000000</v>
      </c>
      <c r="M189" s="40">
        <v>12902500</v>
      </c>
      <c r="N189" s="40">
        <v>286608781</v>
      </c>
      <c r="O189" s="40">
        <v>7088790</v>
      </c>
      <c r="P189" s="40">
        <v>293697571</v>
      </c>
    </row>
    <row r="190" spans="1:16" s="32" customFormat="1" ht="10.5">
      <c r="A190" s="327">
        <v>96945440</v>
      </c>
      <c r="B190" s="33" t="s">
        <v>106</v>
      </c>
      <c r="C190" s="32" t="s">
        <v>1120</v>
      </c>
      <c r="D190" s="46">
        <v>359</v>
      </c>
      <c r="E190" s="35">
        <v>37936</v>
      </c>
      <c r="F190" s="34" t="s">
        <v>37</v>
      </c>
      <c r="G190" s="48">
        <v>0.5</v>
      </c>
      <c r="H190" s="34" t="s">
        <v>73</v>
      </c>
      <c r="I190" s="38">
        <v>5.3</v>
      </c>
      <c r="J190" s="36" t="s">
        <v>179</v>
      </c>
      <c r="K190" s="38">
        <v>23</v>
      </c>
      <c r="L190" s="40">
        <v>500</v>
      </c>
      <c r="M190" s="40">
        <v>496</v>
      </c>
      <c r="N190" s="40">
        <v>11018</v>
      </c>
      <c r="O190" s="40">
        <v>278</v>
      </c>
      <c r="P190" s="40">
        <v>11296</v>
      </c>
    </row>
    <row r="191" spans="1:16" s="32" customFormat="1" ht="10.5">
      <c r="A191" s="327">
        <v>76496130</v>
      </c>
      <c r="B191" s="33" t="s">
        <v>44</v>
      </c>
      <c r="C191" s="32" t="s">
        <v>1121</v>
      </c>
      <c r="D191" s="46">
        <v>360</v>
      </c>
      <c r="E191" s="35">
        <v>37937</v>
      </c>
      <c r="F191" s="34" t="s">
        <v>37</v>
      </c>
      <c r="G191" s="37">
        <v>340</v>
      </c>
      <c r="H191" s="34" t="s">
        <v>67</v>
      </c>
      <c r="I191" s="38">
        <v>5.21</v>
      </c>
      <c r="J191" s="36" t="s">
        <v>179</v>
      </c>
      <c r="K191" s="38">
        <v>13</v>
      </c>
      <c r="L191" s="40">
        <v>340000</v>
      </c>
      <c r="M191" s="40">
        <v>269539.73</v>
      </c>
      <c r="N191" s="40">
        <v>5987402</v>
      </c>
      <c r="O191" s="40">
        <v>128834</v>
      </c>
      <c r="P191" s="40">
        <v>6116236</v>
      </c>
    </row>
    <row r="192" spans="1:16" s="32" customFormat="1" ht="10.5">
      <c r="A192" s="327">
        <v>76496130</v>
      </c>
      <c r="B192" s="33" t="s">
        <v>44</v>
      </c>
      <c r="C192" s="32" t="s">
        <v>1121</v>
      </c>
      <c r="D192" s="46">
        <v>360</v>
      </c>
      <c r="E192" s="35">
        <v>37937</v>
      </c>
      <c r="F192" s="34" t="s">
        <v>37</v>
      </c>
      <c r="G192" s="37">
        <v>1560</v>
      </c>
      <c r="H192" s="34" t="s">
        <v>73</v>
      </c>
      <c r="I192" s="38">
        <v>5.21</v>
      </c>
      <c r="J192" s="36" t="s">
        <v>179</v>
      </c>
      <c r="K192" s="38">
        <v>13</v>
      </c>
      <c r="L192" s="40">
        <v>1560000</v>
      </c>
      <c r="M192" s="40">
        <v>1236711.56</v>
      </c>
      <c r="N192" s="40">
        <v>27471606</v>
      </c>
      <c r="O192" s="40">
        <v>591121</v>
      </c>
      <c r="P192" s="40">
        <v>28062727</v>
      </c>
    </row>
    <row r="193" spans="1:16" s="32" customFormat="1" ht="10.5">
      <c r="A193" s="327">
        <v>76496130</v>
      </c>
      <c r="B193" s="33" t="s">
        <v>44</v>
      </c>
      <c r="C193" s="32" t="s">
        <v>1121</v>
      </c>
      <c r="D193" s="46">
        <v>360</v>
      </c>
      <c r="E193" s="35">
        <v>37937</v>
      </c>
      <c r="F193" s="34" t="s">
        <v>37</v>
      </c>
      <c r="G193" s="37">
        <v>700</v>
      </c>
      <c r="H193" s="34" t="s">
        <v>71</v>
      </c>
      <c r="I193" s="38">
        <v>5.71</v>
      </c>
      <c r="J193" s="36" t="s">
        <v>179</v>
      </c>
      <c r="K193" s="38">
        <v>21.5</v>
      </c>
      <c r="L193" s="40">
        <v>700000</v>
      </c>
      <c r="M193" s="40">
        <v>700000</v>
      </c>
      <c r="N193" s="40">
        <v>15549401</v>
      </c>
      <c r="O193" s="40">
        <v>1216863</v>
      </c>
      <c r="P193" s="40">
        <v>16766264</v>
      </c>
    </row>
    <row r="194" spans="1:16" s="32" customFormat="1" ht="10.5">
      <c r="A194" s="327">
        <v>76496130</v>
      </c>
      <c r="B194" s="33" t="s">
        <v>44</v>
      </c>
      <c r="C194" s="32" t="s">
        <v>1121</v>
      </c>
      <c r="D194" s="46">
        <v>360</v>
      </c>
      <c r="E194" s="35">
        <v>37937</v>
      </c>
      <c r="F194" s="34" t="s">
        <v>37</v>
      </c>
      <c r="G194" s="37">
        <v>6900</v>
      </c>
      <c r="H194" s="34" t="s">
        <v>72</v>
      </c>
      <c r="I194" s="38">
        <v>5.71</v>
      </c>
      <c r="J194" s="36" t="s">
        <v>179</v>
      </c>
      <c r="K194" s="38">
        <v>21.5</v>
      </c>
      <c r="L194" s="40">
        <v>6900000</v>
      </c>
      <c r="M194" s="40">
        <v>6900000</v>
      </c>
      <c r="N194" s="40">
        <v>153272667</v>
      </c>
      <c r="O194" s="40">
        <v>11994794</v>
      </c>
      <c r="P194" s="40">
        <v>165267461</v>
      </c>
    </row>
    <row r="195" spans="1:16" s="32" customFormat="1" ht="10.5">
      <c r="A195" s="327">
        <v>61216000</v>
      </c>
      <c r="B195" s="33" t="s">
        <v>44</v>
      </c>
      <c r="C195" s="32" t="s">
        <v>1060</v>
      </c>
      <c r="D195" s="46">
        <v>366</v>
      </c>
      <c r="E195" s="35">
        <v>38027</v>
      </c>
      <c r="F195" s="34" t="s">
        <v>37</v>
      </c>
      <c r="G195" s="37">
        <v>2400</v>
      </c>
      <c r="H195" s="34" t="s">
        <v>201</v>
      </c>
      <c r="I195" s="38">
        <v>5.7</v>
      </c>
      <c r="J195" s="36" t="s">
        <v>39</v>
      </c>
      <c r="K195" s="38">
        <v>30</v>
      </c>
      <c r="L195" s="40">
        <v>2400000</v>
      </c>
      <c r="M195" s="40">
        <v>2400000</v>
      </c>
      <c r="N195" s="40">
        <v>53312232</v>
      </c>
      <c r="O195" s="40">
        <v>1245726</v>
      </c>
      <c r="P195" s="40">
        <v>54557958</v>
      </c>
    </row>
    <row r="196" spans="1:16" s="32" customFormat="1" ht="10.5">
      <c r="A196" s="327">
        <v>61216000</v>
      </c>
      <c r="B196" s="33" t="s">
        <v>44</v>
      </c>
      <c r="C196" s="32" t="s">
        <v>1060</v>
      </c>
      <c r="D196" s="46">
        <v>366</v>
      </c>
      <c r="E196" s="35">
        <v>38027</v>
      </c>
      <c r="F196" s="34" t="s">
        <v>37</v>
      </c>
      <c r="G196" s="37">
        <v>2750</v>
      </c>
      <c r="H196" s="34" t="s">
        <v>202</v>
      </c>
      <c r="I196" s="38">
        <v>5.7</v>
      </c>
      <c r="J196" s="36" t="s">
        <v>39</v>
      </c>
      <c r="K196" s="38">
        <v>30</v>
      </c>
      <c r="L196" s="40">
        <v>2750000</v>
      </c>
      <c r="M196" s="40">
        <v>2750000</v>
      </c>
      <c r="N196" s="40">
        <v>61086933</v>
      </c>
      <c r="O196" s="40">
        <v>567004</v>
      </c>
      <c r="P196" s="40">
        <v>61653937</v>
      </c>
    </row>
    <row r="197" spans="1:16" s="32" customFormat="1" ht="10.5">
      <c r="A197" s="327">
        <v>61219000</v>
      </c>
      <c r="B197" s="33" t="s">
        <v>54</v>
      </c>
      <c r="C197" s="32" t="s">
        <v>1082</v>
      </c>
      <c r="D197" s="46">
        <v>370</v>
      </c>
      <c r="E197" s="35">
        <v>38118</v>
      </c>
      <c r="F197" s="34" t="s">
        <v>37</v>
      </c>
      <c r="G197" s="37">
        <v>2800</v>
      </c>
      <c r="H197" s="34" t="s">
        <v>56</v>
      </c>
      <c r="I197" s="38">
        <v>5.5</v>
      </c>
      <c r="J197" s="36" t="s">
        <v>39</v>
      </c>
      <c r="K197" s="38">
        <v>25</v>
      </c>
      <c r="L197" s="40">
        <v>2800000</v>
      </c>
      <c r="M197" s="40">
        <v>2800000</v>
      </c>
      <c r="N197" s="40">
        <v>62197604</v>
      </c>
      <c r="O197" s="40">
        <v>150004</v>
      </c>
      <c r="P197" s="40">
        <v>62347608</v>
      </c>
    </row>
    <row r="198" spans="1:16" s="32" customFormat="1" ht="10.5">
      <c r="A198" s="327">
        <v>61219000</v>
      </c>
      <c r="B198" s="33" t="s">
        <v>54</v>
      </c>
      <c r="C198" s="32" t="s">
        <v>1082</v>
      </c>
      <c r="D198" s="46">
        <v>371</v>
      </c>
      <c r="E198" s="35">
        <v>38118</v>
      </c>
      <c r="F198" s="34" t="s">
        <v>37</v>
      </c>
      <c r="G198" s="37">
        <v>1900</v>
      </c>
      <c r="H198" s="34" t="s">
        <v>51</v>
      </c>
      <c r="I198" s="38">
        <v>5.5</v>
      </c>
      <c r="J198" s="36" t="s">
        <v>39</v>
      </c>
      <c r="K198" s="38">
        <v>25</v>
      </c>
      <c r="L198" s="40">
        <v>1900000</v>
      </c>
      <c r="M198" s="40">
        <v>1900000</v>
      </c>
      <c r="N198" s="40">
        <v>42205517</v>
      </c>
      <c r="O198" s="40">
        <v>865200</v>
      </c>
      <c r="P198" s="40">
        <v>43070717</v>
      </c>
    </row>
    <row r="199" spans="1:16" s="32" customFormat="1" ht="10.5">
      <c r="A199" s="327">
        <v>96992030</v>
      </c>
      <c r="B199" s="33" t="s">
        <v>61</v>
      </c>
      <c r="C199" s="32" t="s">
        <v>203</v>
      </c>
      <c r="D199" s="46">
        <v>372</v>
      </c>
      <c r="E199" s="35">
        <v>38139</v>
      </c>
      <c r="F199" s="34" t="s">
        <v>37</v>
      </c>
      <c r="G199" s="48">
        <v>17000.5</v>
      </c>
      <c r="H199" s="34"/>
      <c r="I199" s="38"/>
      <c r="J199" s="36"/>
      <c r="K199" s="38">
        <v>30.5</v>
      </c>
      <c r="L199" s="40"/>
      <c r="M199" s="40"/>
      <c r="N199" s="40"/>
      <c r="O199" s="40"/>
      <c r="P199" s="40"/>
    </row>
    <row r="200" spans="1:16" s="32" customFormat="1" ht="10.5">
      <c r="A200" s="327">
        <v>96992030</v>
      </c>
      <c r="B200" s="33" t="s">
        <v>61</v>
      </c>
      <c r="C200" s="32" t="s">
        <v>1122</v>
      </c>
      <c r="D200" s="46" t="s">
        <v>143</v>
      </c>
      <c r="E200" s="35">
        <v>38147</v>
      </c>
      <c r="F200" s="34" t="s">
        <v>37</v>
      </c>
      <c r="G200" s="37">
        <v>17000</v>
      </c>
      <c r="H200" s="34" t="s">
        <v>67</v>
      </c>
      <c r="I200" s="38">
        <v>5.3</v>
      </c>
      <c r="J200" s="36" t="s">
        <v>179</v>
      </c>
      <c r="K200" s="38">
        <v>24.5</v>
      </c>
      <c r="L200" s="40">
        <v>16000000</v>
      </c>
      <c r="M200" s="40">
        <v>15880000</v>
      </c>
      <c r="N200" s="40">
        <v>352749268</v>
      </c>
      <c r="O200" s="40">
        <v>8458242</v>
      </c>
      <c r="P200" s="40">
        <v>361207510</v>
      </c>
    </row>
    <row r="201" spans="1:16" s="32" customFormat="1" ht="10.5">
      <c r="A201" s="327">
        <v>96992030</v>
      </c>
      <c r="B201" s="33" t="s">
        <v>61</v>
      </c>
      <c r="C201" s="32" t="s">
        <v>1122</v>
      </c>
      <c r="D201" s="46" t="s">
        <v>143</v>
      </c>
      <c r="E201" s="35">
        <v>38147</v>
      </c>
      <c r="F201" s="34" t="s">
        <v>37</v>
      </c>
      <c r="G201" s="48">
        <v>0.5</v>
      </c>
      <c r="H201" s="34" t="s">
        <v>73</v>
      </c>
      <c r="I201" s="38">
        <v>5.3</v>
      </c>
      <c r="J201" s="36" t="s">
        <v>179</v>
      </c>
      <c r="K201" s="38">
        <v>24.5</v>
      </c>
      <c r="L201" s="40">
        <v>500</v>
      </c>
      <c r="M201" s="40">
        <v>496</v>
      </c>
      <c r="N201" s="40">
        <v>11018</v>
      </c>
      <c r="O201" s="40">
        <v>270</v>
      </c>
      <c r="P201" s="40">
        <v>11288</v>
      </c>
    </row>
    <row r="202" spans="1:16" s="32" customFormat="1" ht="10.5">
      <c r="A202" s="327">
        <v>89900400</v>
      </c>
      <c r="B202" s="33" t="s">
        <v>86</v>
      </c>
      <c r="C202" s="32" t="s">
        <v>205</v>
      </c>
      <c r="D202" s="46">
        <v>374</v>
      </c>
      <c r="E202" s="35">
        <v>38182</v>
      </c>
      <c r="F202" s="34" t="s">
        <v>37</v>
      </c>
      <c r="G202" s="37">
        <v>2500</v>
      </c>
      <c r="H202" s="34"/>
      <c r="I202" s="38"/>
      <c r="K202" s="38">
        <v>30</v>
      </c>
      <c r="L202" s="40"/>
      <c r="M202" s="40"/>
      <c r="N202" s="40"/>
      <c r="O202" s="40"/>
      <c r="P202" s="40"/>
    </row>
    <row r="203" spans="1:16" s="32" customFormat="1" ht="10.5">
      <c r="A203" s="327">
        <v>89900400</v>
      </c>
      <c r="B203" s="33" t="s">
        <v>86</v>
      </c>
      <c r="C203" s="32" t="s">
        <v>206</v>
      </c>
      <c r="D203" s="46" t="s">
        <v>143</v>
      </c>
      <c r="E203" s="35">
        <v>38203</v>
      </c>
      <c r="F203" s="34" t="s">
        <v>37</v>
      </c>
      <c r="G203" s="37">
        <v>2500</v>
      </c>
      <c r="H203" s="34" t="s">
        <v>51</v>
      </c>
      <c r="I203" s="38">
        <v>5.5</v>
      </c>
      <c r="J203" s="36" t="s">
        <v>81</v>
      </c>
      <c r="K203" s="38">
        <v>25</v>
      </c>
      <c r="L203" s="40"/>
      <c r="M203" s="40"/>
      <c r="N203" s="40"/>
      <c r="O203" s="40"/>
      <c r="P203" s="40"/>
    </row>
    <row r="204" spans="1:16" s="32" customFormat="1" ht="10.5">
      <c r="A204" s="327">
        <v>89900400</v>
      </c>
      <c r="B204" s="33" t="s">
        <v>86</v>
      </c>
      <c r="C204" s="32" t="s">
        <v>142</v>
      </c>
      <c r="D204" s="46">
        <v>375</v>
      </c>
      <c r="E204" s="35">
        <v>38182</v>
      </c>
      <c r="F204" s="34" t="s">
        <v>37</v>
      </c>
      <c r="G204" s="37">
        <v>2500</v>
      </c>
      <c r="H204" s="34"/>
      <c r="I204" s="38"/>
      <c r="K204" s="38">
        <v>10</v>
      </c>
      <c r="L204" s="40"/>
      <c r="M204" s="40"/>
      <c r="N204" s="40"/>
      <c r="O204" s="40"/>
      <c r="P204" s="40"/>
    </row>
    <row r="205" spans="1:16" s="32" customFormat="1" ht="10.5">
      <c r="A205" s="327">
        <v>89900400</v>
      </c>
      <c r="B205" s="33" t="s">
        <v>86</v>
      </c>
      <c r="C205" s="32" t="s">
        <v>1123</v>
      </c>
      <c r="D205" s="46" t="s">
        <v>143</v>
      </c>
      <c r="E205" s="35">
        <v>38203</v>
      </c>
      <c r="F205" s="34" t="s">
        <v>37</v>
      </c>
      <c r="G205" s="37">
        <v>2500</v>
      </c>
      <c r="H205" s="34" t="s">
        <v>56</v>
      </c>
      <c r="I205" s="38">
        <v>3.8</v>
      </c>
      <c r="J205" s="36" t="s">
        <v>81</v>
      </c>
      <c r="K205" s="38">
        <v>8</v>
      </c>
      <c r="L205" s="40">
        <v>2150000</v>
      </c>
      <c r="M205" s="40">
        <v>537500</v>
      </c>
      <c r="N205" s="40">
        <v>11939719</v>
      </c>
      <c r="O205" s="40">
        <v>168554</v>
      </c>
      <c r="P205" s="40">
        <v>12108273</v>
      </c>
    </row>
    <row r="206" spans="1:16" s="32" customFormat="1" ht="10.5">
      <c r="A206" s="327">
        <v>96604380</v>
      </c>
      <c r="B206" s="33" t="s">
        <v>96</v>
      </c>
      <c r="C206" s="32" t="s">
        <v>182</v>
      </c>
      <c r="D206" s="46">
        <v>376</v>
      </c>
      <c r="E206" s="35">
        <v>38184</v>
      </c>
      <c r="F206" s="34" t="s">
        <v>37</v>
      </c>
      <c r="G206" s="37">
        <v>1500</v>
      </c>
      <c r="H206" s="34"/>
      <c r="I206" s="38"/>
      <c r="J206" s="36"/>
      <c r="K206" s="38">
        <v>23</v>
      </c>
      <c r="L206" s="40"/>
      <c r="M206" s="40"/>
      <c r="N206" s="40"/>
      <c r="O206" s="40"/>
      <c r="P206" s="40"/>
    </row>
    <row r="207" spans="1:16" s="32" customFormat="1" ht="10.5">
      <c r="A207" s="327">
        <v>96604380</v>
      </c>
      <c r="B207" s="33" t="s">
        <v>96</v>
      </c>
      <c r="C207" s="32" t="s">
        <v>1114</v>
      </c>
      <c r="D207" s="46" t="s">
        <v>143</v>
      </c>
      <c r="E207" s="35">
        <v>38184</v>
      </c>
      <c r="F207" s="34" t="s">
        <v>37</v>
      </c>
      <c r="G207" s="37">
        <v>750</v>
      </c>
      <c r="H207" s="34" t="s">
        <v>92</v>
      </c>
      <c r="I207" s="38">
        <v>4.5</v>
      </c>
      <c r="J207" s="36" t="s">
        <v>68</v>
      </c>
      <c r="K207" s="38">
        <v>12</v>
      </c>
      <c r="L207" s="40">
        <v>700000</v>
      </c>
      <c r="M207" s="40"/>
      <c r="N207" s="40"/>
      <c r="O207" s="40"/>
      <c r="P207" s="40"/>
    </row>
    <row r="208" spans="1:16" s="32" customFormat="1" ht="10.5">
      <c r="A208" s="327">
        <v>96604380</v>
      </c>
      <c r="B208" s="33" t="s">
        <v>96</v>
      </c>
      <c r="C208" s="32" t="s">
        <v>1115</v>
      </c>
      <c r="D208" s="46" t="s">
        <v>152</v>
      </c>
      <c r="E208" s="35">
        <v>38729</v>
      </c>
      <c r="F208" s="34" t="s">
        <v>37</v>
      </c>
      <c r="G208" s="37">
        <v>500</v>
      </c>
      <c r="H208" s="34" t="s">
        <v>105</v>
      </c>
      <c r="I208" s="38">
        <v>4.2</v>
      </c>
      <c r="J208" s="36" t="s">
        <v>81</v>
      </c>
      <c r="K208" s="38">
        <v>21</v>
      </c>
      <c r="L208" s="40">
        <v>500000</v>
      </c>
      <c r="M208" s="40">
        <v>407895</v>
      </c>
      <c r="N208" s="40">
        <v>9060747</v>
      </c>
      <c r="O208" s="40">
        <v>172877</v>
      </c>
      <c r="P208" s="40">
        <v>9233624</v>
      </c>
    </row>
    <row r="209" spans="1:16" s="32" customFormat="1" ht="10.5">
      <c r="A209" s="327">
        <v>91143000</v>
      </c>
      <c r="B209" s="33" t="s">
        <v>168</v>
      </c>
      <c r="C209" s="32" t="s">
        <v>209</v>
      </c>
      <c r="D209" s="46">
        <v>377</v>
      </c>
      <c r="E209" s="35">
        <v>38194</v>
      </c>
      <c r="F209" s="34" t="s">
        <v>37</v>
      </c>
      <c r="G209" s="37">
        <v>3000</v>
      </c>
      <c r="H209" s="34"/>
      <c r="I209" s="38"/>
      <c r="K209" s="38">
        <v>21</v>
      </c>
      <c r="L209" s="40"/>
      <c r="M209" s="40"/>
      <c r="N209" s="40"/>
      <c r="O209" s="40"/>
      <c r="P209" s="40"/>
    </row>
    <row r="210" spans="1:16" s="32" customFormat="1" ht="10.5">
      <c r="A210" s="327">
        <v>91143000</v>
      </c>
      <c r="B210" s="33" t="s">
        <v>168</v>
      </c>
      <c r="C210" s="32" t="s">
        <v>1124</v>
      </c>
      <c r="D210" s="46" t="s">
        <v>143</v>
      </c>
      <c r="E210" s="35">
        <v>38226</v>
      </c>
      <c r="F210" s="34" t="s">
        <v>37</v>
      </c>
      <c r="G210" s="37">
        <v>3000</v>
      </c>
      <c r="H210" s="34" t="s">
        <v>63</v>
      </c>
      <c r="I210" s="38">
        <v>4.4000000000000004</v>
      </c>
      <c r="J210" s="36" t="s">
        <v>81</v>
      </c>
      <c r="K210" s="38">
        <v>21</v>
      </c>
      <c r="L210" s="40">
        <v>3000000</v>
      </c>
      <c r="M210" s="40">
        <v>2382353</v>
      </c>
      <c r="N210" s="40">
        <v>52920232</v>
      </c>
      <c r="O210" s="40">
        <v>0</v>
      </c>
      <c r="P210" s="40">
        <v>52920232</v>
      </c>
    </row>
    <row r="211" spans="1:16" s="32" customFormat="1" ht="10.5">
      <c r="A211" s="327">
        <v>91143000</v>
      </c>
      <c r="B211" s="33" t="s">
        <v>168</v>
      </c>
      <c r="C211" s="32" t="s">
        <v>211</v>
      </c>
      <c r="D211" s="46">
        <v>378</v>
      </c>
      <c r="E211" s="35">
        <v>38194</v>
      </c>
      <c r="F211" s="34" t="s">
        <v>37</v>
      </c>
      <c r="G211" s="37">
        <v>2000</v>
      </c>
      <c r="H211" s="34"/>
      <c r="I211" s="38"/>
      <c r="J211" s="36"/>
      <c r="K211" s="38">
        <v>10</v>
      </c>
      <c r="L211" s="40"/>
      <c r="M211" s="40"/>
      <c r="N211" s="40"/>
      <c r="O211" s="40"/>
      <c r="P211" s="40"/>
    </row>
    <row r="212" spans="1:16" s="32" customFormat="1" ht="10.5">
      <c r="A212" s="327">
        <v>91143000</v>
      </c>
      <c r="B212" s="33" t="s">
        <v>168</v>
      </c>
      <c r="C212" s="32" t="s">
        <v>212</v>
      </c>
      <c r="D212" s="46" t="s">
        <v>143</v>
      </c>
      <c r="E212" s="35">
        <v>38226</v>
      </c>
      <c r="F212" s="34" t="s">
        <v>37</v>
      </c>
      <c r="G212" s="37">
        <v>2000</v>
      </c>
      <c r="H212" s="34" t="s">
        <v>92</v>
      </c>
      <c r="I212" s="38">
        <v>3</v>
      </c>
      <c r="J212" s="36" t="s">
        <v>81</v>
      </c>
      <c r="K212" s="38">
        <v>7</v>
      </c>
      <c r="L212" s="40"/>
      <c r="M212" s="40"/>
      <c r="N212" s="40"/>
      <c r="O212" s="40"/>
      <c r="P212" s="40"/>
    </row>
    <row r="213" spans="1:16" s="32" customFormat="1" ht="10.5">
      <c r="A213" s="327">
        <v>96875230</v>
      </c>
      <c r="B213" s="33" t="s">
        <v>106</v>
      </c>
      <c r="C213" s="32" t="s">
        <v>213</v>
      </c>
      <c r="D213" s="46">
        <v>382</v>
      </c>
      <c r="E213" s="35">
        <v>38252</v>
      </c>
      <c r="F213" s="34" t="s">
        <v>37</v>
      </c>
      <c r="G213" s="37">
        <v>15000</v>
      </c>
      <c r="H213" s="34"/>
      <c r="I213" s="38"/>
      <c r="J213" s="36" t="s">
        <v>214</v>
      </c>
      <c r="K213" s="38">
        <v>30.25</v>
      </c>
      <c r="L213" s="40"/>
      <c r="M213" s="40"/>
      <c r="N213" s="40"/>
      <c r="O213" s="40"/>
      <c r="P213" s="40"/>
    </row>
    <row r="214" spans="1:16" s="32" customFormat="1" ht="10.5">
      <c r="A214" s="327">
        <v>96875230</v>
      </c>
      <c r="B214" s="33" t="s">
        <v>106</v>
      </c>
      <c r="C214" s="32" t="s">
        <v>1125</v>
      </c>
      <c r="D214" s="46" t="s">
        <v>143</v>
      </c>
      <c r="E214" s="35">
        <v>38261</v>
      </c>
      <c r="F214" s="34" t="s">
        <v>37</v>
      </c>
      <c r="G214" s="37">
        <v>5800</v>
      </c>
      <c r="H214" s="34" t="s">
        <v>67</v>
      </c>
      <c r="I214" s="38">
        <v>4.8499999999999996</v>
      </c>
      <c r="J214" s="36" t="s">
        <v>214</v>
      </c>
      <c r="K214" s="38">
        <v>21</v>
      </c>
      <c r="L214" s="40">
        <v>5800000</v>
      </c>
      <c r="M214" s="40">
        <v>5800000</v>
      </c>
      <c r="N214" s="40">
        <v>128837894</v>
      </c>
      <c r="O214" s="40">
        <v>2834268</v>
      </c>
      <c r="P214" s="40">
        <v>131672162</v>
      </c>
    </row>
    <row r="215" spans="1:16" s="32" customFormat="1" ht="10.5">
      <c r="A215" s="327">
        <v>96875230</v>
      </c>
      <c r="B215" s="33" t="s">
        <v>106</v>
      </c>
      <c r="C215" s="32" t="s">
        <v>1125</v>
      </c>
      <c r="D215" s="46" t="s">
        <v>143</v>
      </c>
      <c r="E215" s="35">
        <v>38261</v>
      </c>
      <c r="F215" s="34" t="s">
        <v>37</v>
      </c>
      <c r="G215" s="48">
        <v>0.5</v>
      </c>
      <c r="H215" s="34" t="s">
        <v>73</v>
      </c>
      <c r="I215" s="38">
        <v>4.8499999999999996</v>
      </c>
      <c r="J215" s="36" t="s">
        <v>214</v>
      </c>
      <c r="K215" s="38">
        <v>21</v>
      </c>
      <c r="L215" s="40">
        <v>500</v>
      </c>
      <c r="M215" s="40">
        <v>500</v>
      </c>
      <c r="N215" s="40">
        <v>11107</v>
      </c>
      <c r="O215" s="40">
        <v>244</v>
      </c>
      <c r="P215" s="40">
        <v>11351</v>
      </c>
    </row>
    <row r="216" spans="1:16" s="32" customFormat="1" ht="10.5">
      <c r="A216" s="327">
        <v>96875230</v>
      </c>
      <c r="B216" s="33" t="s">
        <v>106</v>
      </c>
      <c r="C216" s="32" t="s">
        <v>1125</v>
      </c>
      <c r="D216" s="46" t="s">
        <v>152</v>
      </c>
      <c r="E216" s="35">
        <v>39056</v>
      </c>
      <c r="F216" s="34" t="s">
        <v>37</v>
      </c>
      <c r="G216" s="37">
        <v>6000</v>
      </c>
      <c r="H216" s="34" t="s">
        <v>71</v>
      </c>
      <c r="I216" s="38">
        <v>3.2</v>
      </c>
      <c r="J216" s="36" t="s">
        <v>214</v>
      </c>
      <c r="K216" s="38">
        <v>24</v>
      </c>
      <c r="L216" s="40">
        <v>6000000</v>
      </c>
      <c r="M216" s="40">
        <v>6913690</v>
      </c>
      <c r="N216" s="40">
        <v>153576769</v>
      </c>
      <c r="O216" s="40">
        <v>2238051</v>
      </c>
      <c r="P216" s="40">
        <v>155814820</v>
      </c>
    </row>
    <row r="217" spans="1:16" s="32" customFormat="1" ht="10.5">
      <c r="A217" s="327">
        <v>96875230</v>
      </c>
      <c r="B217" s="33" t="s">
        <v>106</v>
      </c>
      <c r="C217" s="32" t="s">
        <v>1125</v>
      </c>
      <c r="D217" s="46" t="s">
        <v>152</v>
      </c>
      <c r="E217" s="35">
        <v>39056</v>
      </c>
      <c r="F217" s="34" t="s">
        <v>37</v>
      </c>
      <c r="G217" s="48">
        <v>0.5</v>
      </c>
      <c r="H217" s="34" t="s">
        <v>72</v>
      </c>
      <c r="I217" s="38">
        <v>3.2</v>
      </c>
      <c r="J217" s="36" t="s">
        <v>214</v>
      </c>
      <c r="K217" s="38">
        <v>24</v>
      </c>
      <c r="L217" s="40">
        <v>500</v>
      </c>
      <c r="M217" s="40">
        <v>576</v>
      </c>
      <c r="N217" s="40">
        <v>12795</v>
      </c>
      <c r="O217" s="40">
        <v>190</v>
      </c>
      <c r="P217" s="40">
        <v>12985</v>
      </c>
    </row>
    <row r="218" spans="1:16" s="32" customFormat="1" ht="10.5">
      <c r="A218" s="327">
        <v>96929880</v>
      </c>
      <c r="B218" s="33" t="s">
        <v>83</v>
      </c>
      <c r="C218" s="32" t="s">
        <v>216</v>
      </c>
      <c r="D218" s="46">
        <v>384</v>
      </c>
      <c r="E218" s="35">
        <v>38257</v>
      </c>
      <c r="F218" s="34" t="s">
        <v>37</v>
      </c>
      <c r="G218" s="37">
        <v>3000</v>
      </c>
      <c r="H218" s="34"/>
      <c r="I218" s="38"/>
      <c r="J218" s="36" t="s">
        <v>81</v>
      </c>
      <c r="K218" s="38">
        <v>25</v>
      </c>
      <c r="L218" s="40"/>
      <c r="M218" s="40"/>
      <c r="N218" s="40"/>
      <c r="O218" s="40"/>
      <c r="P218" s="40"/>
    </row>
    <row r="219" spans="1:16" s="32" customFormat="1" ht="10.5">
      <c r="A219" s="327">
        <v>96929880</v>
      </c>
      <c r="B219" s="33" t="s">
        <v>83</v>
      </c>
      <c r="C219" s="32" t="s">
        <v>1126</v>
      </c>
      <c r="D219" s="46" t="s">
        <v>143</v>
      </c>
      <c r="E219" s="35">
        <v>38260</v>
      </c>
      <c r="F219" s="34" t="s">
        <v>37</v>
      </c>
      <c r="G219" s="37">
        <v>3000</v>
      </c>
      <c r="H219" s="34" t="s">
        <v>90</v>
      </c>
      <c r="I219" s="38">
        <v>4.75</v>
      </c>
      <c r="J219" s="36" t="s">
        <v>81</v>
      </c>
      <c r="K219" s="38">
        <v>20.5</v>
      </c>
      <c r="L219" s="40">
        <v>3000000</v>
      </c>
      <c r="M219" s="40">
        <v>2800000</v>
      </c>
      <c r="N219" s="40">
        <v>62197604</v>
      </c>
      <c r="O219" s="40">
        <v>1633119</v>
      </c>
      <c r="P219" s="40">
        <v>63830723</v>
      </c>
    </row>
    <row r="220" spans="1:16" s="32" customFormat="1" ht="10.5">
      <c r="A220" s="327">
        <v>96929880</v>
      </c>
      <c r="B220" s="33" t="s">
        <v>83</v>
      </c>
      <c r="C220" s="32" t="s">
        <v>216</v>
      </c>
      <c r="D220" s="46">
        <v>385</v>
      </c>
      <c r="E220" s="35">
        <v>38257</v>
      </c>
      <c r="F220" s="34" t="s">
        <v>37</v>
      </c>
      <c r="G220" s="37">
        <v>5000</v>
      </c>
      <c r="H220" s="34"/>
      <c r="I220" s="38"/>
      <c r="J220" s="36" t="s">
        <v>81</v>
      </c>
      <c r="K220" s="38">
        <v>10</v>
      </c>
      <c r="L220" s="40"/>
      <c r="M220" s="40"/>
      <c r="N220" s="40"/>
      <c r="O220" s="40"/>
      <c r="P220" s="40"/>
    </row>
    <row r="221" spans="1:16" s="32" customFormat="1" ht="10.5">
      <c r="A221" s="327">
        <v>96929880</v>
      </c>
      <c r="B221" s="33" t="s">
        <v>83</v>
      </c>
      <c r="C221" s="32" t="s">
        <v>1127</v>
      </c>
      <c r="D221" s="46" t="s">
        <v>143</v>
      </c>
      <c r="E221" s="35">
        <v>38260</v>
      </c>
      <c r="F221" s="34" t="s">
        <v>37</v>
      </c>
      <c r="G221" s="37">
        <v>5000</v>
      </c>
      <c r="H221" s="34" t="s">
        <v>46</v>
      </c>
      <c r="I221" s="38">
        <v>3.25</v>
      </c>
      <c r="J221" s="36" t="s">
        <v>81</v>
      </c>
      <c r="K221" s="38">
        <v>6.5</v>
      </c>
      <c r="L221" s="40">
        <v>4000000</v>
      </c>
      <c r="M221" s="40"/>
      <c r="N221" s="40"/>
      <c r="O221" s="40"/>
      <c r="P221" s="40"/>
    </row>
    <row r="222" spans="1:16" s="32" customFormat="1" ht="10.5">
      <c r="A222" s="327">
        <v>96929880</v>
      </c>
      <c r="B222" s="33">
        <v>5</v>
      </c>
      <c r="C222" s="32" t="s">
        <v>1030</v>
      </c>
      <c r="D222" s="46" t="s">
        <v>152</v>
      </c>
      <c r="E222" s="35">
        <v>40800</v>
      </c>
      <c r="F222" s="34" t="s">
        <v>37</v>
      </c>
      <c r="G222" s="37">
        <v>5000</v>
      </c>
      <c r="H222" s="34" t="s">
        <v>63</v>
      </c>
      <c r="I222" s="38">
        <v>3.5</v>
      </c>
      <c r="J222" s="36" t="s">
        <v>81</v>
      </c>
      <c r="K222" s="38">
        <v>22</v>
      </c>
      <c r="L222" s="40">
        <v>1500000</v>
      </c>
      <c r="M222" s="40">
        <v>1500000</v>
      </c>
      <c r="N222" s="40">
        <v>33320145</v>
      </c>
      <c r="O222" s="40">
        <v>241763</v>
      </c>
      <c r="P222" s="40">
        <v>33561908</v>
      </c>
    </row>
    <row r="223" spans="1:16" s="32" customFormat="1" ht="10.5">
      <c r="A223" s="327">
        <v>96972300</v>
      </c>
      <c r="B223" s="33" t="s">
        <v>75</v>
      </c>
      <c r="C223" s="32" t="s">
        <v>219</v>
      </c>
      <c r="D223" s="46">
        <v>386</v>
      </c>
      <c r="E223" s="35">
        <v>38265</v>
      </c>
      <c r="F223" s="34" t="s">
        <v>37</v>
      </c>
      <c r="G223" s="37">
        <v>10500</v>
      </c>
      <c r="H223" s="34"/>
      <c r="I223" s="38"/>
      <c r="J223" s="36" t="s">
        <v>85</v>
      </c>
      <c r="K223" s="38">
        <v>26</v>
      </c>
      <c r="L223" s="40"/>
      <c r="M223" s="40"/>
      <c r="N223" s="40"/>
      <c r="O223" s="40"/>
      <c r="P223" s="40"/>
    </row>
    <row r="224" spans="1:16" s="32" customFormat="1" ht="10.5">
      <c r="A224" s="327">
        <v>96972300</v>
      </c>
      <c r="B224" s="33" t="s">
        <v>75</v>
      </c>
      <c r="C224" s="32" t="s">
        <v>1128</v>
      </c>
      <c r="D224" s="46" t="s">
        <v>143</v>
      </c>
      <c r="E224" s="35">
        <v>38289</v>
      </c>
      <c r="F224" s="34" t="s">
        <v>37</v>
      </c>
      <c r="G224" s="37">
        <v>5500</v>
      </c>
      <c r="H224" s="34" t="s">
        <v>67</v>
      </c>
      <c r="I224" s="38">
        <v>4.5</v>
      </c>
      <c r="J224" s="36" t="s">
        <v>85</v>
      </c>
      <c r="K224" s="38">
        <v>24</v>
      </c>
      <c r="L224" s="40">
        <v>5000000</v>
      </c>
      <c r="M224" s="40">
        <v>5055188</v>
      </c>
      <c r="N224" s="40">
        <v>112293065</v>
      </c>
      <c r="O224" s="40">
        <v>2279050</v>
      </c>
      <c r="P224" s="40">
        <v>114572115</v>
      </c>
    </row>
    <row r="225" spans="1:16" s="32" customFormat="1" ht="10.5">
      <c r="A225" s="327">
        <v>96972300</v>
      </c>
      <c r="B225" s="33" t="s">
        <v>75</v>
      </c>
      <c r="C225" s="32" t="s">
        <v>1128</v>
      </c>
      <c r="D225" s="46" t="s">
        <v>143</v>
      </c>
      <c r="E225" s="35">
        <v>38289</v>
      </c>
      <c r="F225" s="34" t="s">
        <v>37</v>
      </c>
      <c r="G225" s="48">
        <v>0.5</v>
      </c>
      <c r="H225" s="34" t="s">
        <v>73</v>
      </c>
      <c r="I225" s="38">
        <v>4.5</v>
      </c>
      <c r="J225" s="36" t="s">
        <v>85</v>
      </c>
      <c r="K225" s="38">
        <v>24</v>
      </c>
      <c r="L225" s="40">
        <v>500</v>
      </c>
      <c r="M225" s="40">
        <v>506</v>
      </c>
      <c r="N225" s="40">
        <v>11240</v>
      </c>
      <c r="O225" s="40">
        <v>219</v>
      </c>
      <c r="P225" s="40">
        <v>11459</v>
      </c>
    </row>
    <row r="226" spans="1:16" s="32" customFormat="1" ht="10.5">
      <c r="A226" s="327">
        <v>96850960</v>
      </c>
      <c r="B226" s="33" t="s">
        <v>106</v>
      </c>
      <c r="C226" s="32" t="s">
        <v>221</v>
      </c>
      <c r="D226" s="46">
        <v>387</v>
      </c>
      <c r="E226" s="35">
        <v>38275</v>
      </c>
      <c r="F226" s="34" t="s">
        <v>37</v>
      </c>
      <c r="G226" s="37">
        <v>4000</v>
      </c>
      <c r="H226" s="34"/>
      <c r="I226" s="38"/>
      <c r="J226" s="36" t="s">
        <v>222</v>
      </c>
      <c r="K226" s="38">
        <v>15.25</v>
      </c>
      <c r="L226" s="40"/>
      <c r="M226" s="40"/>
      <c r="N226" s="40"/>
      <c r="O226" s="40"/>
      <c r="P226" s="40"/>
    </row>
    <row r="227" spans="1:16" s="32" customFormat="1" ht="10.5">
      <c r="A227" s="327">
        <v>96850960</v>
      </c>
      <c r="B227" s="33" t="s">
        <v>106</v>
      </c>
      <c r="C227" s="32" t="s">
        <v>1129</v>
      </c>
      <c r="D227" s="46" t="s">
        <v>143</v>
      </c>
      <c r="E227" s="35">
        <v>38295</v>
      </c>
      <c r="F227" s="34" t="s">
        <v>37</v>
      </c>
      <c r="G227" s="37">
        <v>3100</v>
      </c>
      <c r="H227" s="34" t="s">
        <v>46</v>
      </c>
      <c r="I227" s="38">
        <v>4</v>
      </c>
      <c r="J227" s="36" t="s">
        <v>222</v>
      </c>
      <c r="K227" s="38">
        <v>15</v>
      </c>
      <c r="L227" s="40">
        <v>2960000</v>
      </c>
      <c r="M227" s="40">
        <v>2960000</v>
      </c>
      <c r="N227" s="40">
        <v>65751753</v>
      </c>
      <c r="O227" s="40">
        <v>108512</v>
      </c>
      <c r="P227" s="40">
        <v>65860265</v>
      </c>
    </row>
    <row r="228" spans="1:16" s="32" customFormat="1" ht="10.5">
      <c r="A228" s="327">
        <v>96850960</v>
      </c>
      <c r="B228" s="33" t="s">
        <v>106</v>
      </c>
      <c r="C228" s="32" t="s">
        <v>1129</v>
      </c>
      <c r="D228" s="46" t="s">
        <v>143</v>
      </c>
      <c r="E228" s="35">
        <v>38295</v>
      </c>
      <c r="F228" s="34" t="s">
        <v>37</v>
      </c>
      <c r="G228" s="37">
        <v>1</v>
      </c>
      <c r="H228" s="34" t="s">
        <v>90</v>
      </c>
      <c r="I228" s="38">
        <v>4</v>
      </c>
      <c r="J228" s="36" t="s">
        <v>222</v>
      </c>
      <c r="K228" s="38">
        <v>15</v>
      </c>
      <c r="L228" s="40">
        <v>1000</v>
      </c>
      <c r="M228" s="40">
        <v>1000</v>
      </c>
      <c r="N228" s="40">
        <v>22213</v>
      </c>
      <c r="O228" s="40">
        <v>37</v>
      </c>
      <c r="P228" s="40">
        <v>22250</v>
      </c>
    </row>
    <row r="229" spans="1:16" s="32" customFormat="1" ht="10.5">
      <c r="A229" s="327">
        <v>90413000</v>
      </c>
      <c r="B229" s="33" t="s">
        <v>61</v>
      </c>
      <c r="C229" s="32" t="s">
        <v>1130</v>
      </c>
      <c r="D229" s="46">
        <v>388</v>
      </c>
      <c r="E229" s="35">
        <v>38278</v>
      </c>
      <c r="F229" s="34" t="s">
        <v>37</v>
      </c>
      <c r="G229" s="37">
        <v>2000</v>
      </c>
      <c r="H229" s="34" t="s">
        <v>56</v>
      </c>
      <c r="I229" s="38">
        <v>4</v>
      </c>
      <c r="J229" s="36" t="s">
        <v>68</v>
      </c>
      <c r="K229" s="38">
        <v>20</v>
      </c>
      <c r="L229" s="40">
        <v>2000000</v>
      </c>
      <c r="M229" s="40">
        <v>1350000</v>
      </c>
      <c r="N229" s="40">
        <v>29988131</v>
      </c>
      <c r="O229" s="40">
        <v>593882</v>
      </c>
      <c r="P229" s="40">
        <v>30582013</v>
      </c>
    </row>
    <row r="230" spans="1:16" s="32" customFormat="1" ht="10.5">
      <c r="A230" s="327">
        <v>99513400</v>
      </c>
      <c r="B230" s="33" t="s">
        <v>190</v>
      </c>
      <c r="C230" s="32" t="s">
        <v>225</v>
      </c>
      <c r="D230" s="46">
        <v>389</v>
      </c>
      <c r="E230" s="35">
        <v>38285</v>
      </c>
      <c r="F230" s="34" t="s">
        <v>37</v>
      </c>
      <c r="G230" s="37">
        <v>6000</v>
      </c>
      <c r="H230" s="34"/>
      <c r="I230" s="38"/>
      <c r="J230" s="36" t="s">
        <v>81</v>
      </c>
      <c r="K230" s="38">
        <v>21</v>
      </c>
      <c r="L230" s="40"/>
      <c r="M230" s="40"/>
      <c r="N230" s="40"/>
      <c r="O230" s="40"/>
      <c r="P230" s="40"/>
    </row>
    <row r="231" spans="1:16" s="32" customFormat="1" ht="10.5">
      <c r="A231" s="327">
        <v>99513400</v>
      </c>
      <c r="B231" s="33" t="s">
        <v>190</v>
      </c>
      <c r="C231" s="32" t="s">
        <v>1131</v>
      </c>
      <c r="D231" s="46" t="s">
        <v>143</v>
      </c>
      <c r="E231" s="35">
        <v>38322</v>
      </c>
      <c r="F231" s="34" t="s">
        <v>37</v>
      </c>
      <c r="G231" s="37">
        <v>2000</v>
      </c>
      <c r="H231" s="34" t="s">
        <v>46</v>
      </c>
      <c r="I231" s="38">
        <v>3.25</v>
      </c>
      <c r="J231" s="36" t="s">
        <v>81</v>
      </c>
      <c r="K231" s="38">
        <v>8</v>
      </c>
      <c r="L231" s="40">
        <v>1000000</v>
      </c>
      <c r="M231" s="40">
        <v>200000</v>
      </c>
      <c r="N231" s="40">
        <v>4442686</v>
      </c>
      <c r="O231" s="40">
        <v>0</v>
      </c>
      <c r="P231" s="40">
        <v>4442686</v>
      </c>
    </row>
    <row r="232" spans="1:16" s="32" customFormat="1" ht="10.5">
      <c r="A232" s="327">
        <v>99513400</v>
      </c>
      <c r="B232" s="33" t="s">
        <v>190</v>
      </c>
      <c r="C232" s="32" t="s">
        <v>1131</v>
      </c>
      <c r="D232" s="46" t="s">
        <v>143</v>
      </c>
      <c r="E232" s="35">
        <v>38322</v>
      </c>
      <c r="F232" s="34" t="s">
        <v>37</v>
      </c>
      <c r="G232" s="37">
        <v>3000</v>
      </c>
      <c r="H232" s="34" t="s">
        <v>90</v>
      </c>
      <c r="I232" s="38">
        <v>4.5</v>
      </c>
      <c r="J232" s="36" t="s">
        <v>81</v>
      </c>
      <c r="K232" s="38">
        <v>21</v>
      </c>
      <c r="L232" s="40">
        <v>3000000</v>
      </c>
      <c r="M232" s="40">
        <v>3000000</v>
      </c>
      <c r="N232" s="40">
        <v>66640290</v>
      </c>
      <c r="O232" s="40">
        <v>495672</v>
      </c>
      <c r="P232" s="40">
        <v>67135962</v>
      </c>
    </row>
    <row r="233" spans="1:16" s="32" customFormat="1" ht="10.5">
      <c r="A233" s="327">
        <v>93767000</v>
      </c>
      <c r="B233" s="33" t="s">
        <v>61</v>
      </c>
      <c r="C233" s="32" t="s">
        <v>227</v>
      </c>
      <c r="D233" s="46">
        <v>390</v>
      </c>
      <c r="E233" s="35">
        <v>38285</v>
      </c>
      <c r="F233" s="34" t="s">
        <v>37</v>
      </c>
      <c r="G233" s="37">
        <v>1500</v>
      </c>
      <c r="H233" s="34"/>
      <c r="I233" s="38"/>
      <c r="J233" s="36" t="s">
        <v>228</v>
      </c>
      <c r="K233" s="38">
        <v>21</v>
      </c>
      <c r="L233" s="40"/>
      <c r="M233" s="40"/>
      <c r="N233" s="40"/>
      <c r="O233" s="40"/>
      <c r="P233" s="40"/>
    </row>
    <row r="234" spans="1:16" s="32" customFormat="1" ht="10.5">
      <c r="A234" s="327">
        <v>93767000</v>
      </c>
      <c r="B234" s="33" t="s">
        <v>61</v>
      </c>
      <c r="C234" s="32" t="s">
        <v>1132</v>
      </c>
      <c r="D234" s="46" t="s">
        <v>143</v>
      </c>
      <c r="E234" s="35">
        <v>38285</v>
      </c>
      <c r="F234" s="34" t="s">
        <v>37</v>
      </c>
      <c r="G234" s="37">
        <v>1500</v>
      </c>
      <c r="H234" s="34" t="s">
        <v>63</v>
      </c>
      <c r="I234" s="38">
        <v>4.75</v>
      </c>
      <c r="J234" s="36" t="s">
        <v>228</v>
      </c>
      <c r="K234" s="38">
        <v>21</v>
      </c>
      <c r="L234" s="40">
        <v>800000</v>
      </c>
      <c r="M234" s="40"/>
      <c r="N234" s="40"/>
      <c r="O234" s="40"/>
      <c r="P234" s="40"/>
    </row>
    <row r="235" spans="1:16" s="32" customFormat="1" ht="10.5">
      <c r="A235" s="327">
        <v>93767000</v>
      </c>
      <c r="B235" s="33" t="s">
        <v>61</v>
      </c>
      <c r="C235" s="32" t="s">
        <v>227</v>
      </c>
      <c r="D235" s="46">
        <v>391</v>
      </c>
      <c r="E235" s="35">
        <v>38285</v>
      </c>
      <c r="F235" s="34" t="s">
        <v>37</v>
      </c>
      <c r="G235" s="37">
        <v>1400</v>
      </c>
      <c r="H235" s="34"/>
      <c r="I235" s="38"/>
      <c r="J235" s="36" t="s">
        <v>228</v>
      </c>
      <c r="K235" s="38">
        <v>10</v>
      </c>
      <c r="L235" s="40"/>
      <c r="M235" s="40"/>
      <c r="N235" s="40"/>
      <c r="O235" s="40"/>
      <c r="P235" s="40"/>
    </row>
    <row r="236" spans="1:16" s="32" customFormat="1" ht="10.5">
      <c r="A236" s="327">
        <v>93767000</v>
      </c>
      <c r="B236" s="33" t="s">
        <v>61</v>
      </c>
      <c r="C236" s="32" t="s">
        <v>1132</v>
      </c>
      <c r="D236" s="46" t="s">
        <v>143</v>
      </c>
      <c r="E236" s="35">
        <v>38285</v>
      </c>
      <c r="F236" s="34" t="s">
        <v>37</v>
      </c>
      <c r="G236" s="37">
        <v>1400</v>
      </c>
      <c r="H236" s="34" t="s">
        <v>92</v>
      </c>
      <c r="I236" s="38">
        <v>3.5</v>
      </c>
      <c r="J236" s="36" t="s">
        <v>228</v>
      </c>
      <c r="K236" s="38">
        <v>10</v>
      </c>
      <c r="L236" s="40">
        <v>1400000</v>
      </c>
      <c r="M236" s="40"/>
      <c r="N236" s="40"/>
      <c r="O236" s="40"/>
      <c r="P236" s="40"/>
    </row>
    <row r="237" spans="1:16" s="32" customFormat="1" ht="10.5">
      <c r="A237" s="327">
        <v>90749000</v>
      </c>
      <c r="B237" s="33" t="s">
        <v>35</v>
      </c>
      <c r="C237" s="32" t="s">
        <v>1095</v>
      </c>
      <c r="D237" s="46">
        <v>394</v>
      </c>
      <c r="E237" s="35">
        <v>38299</v>
      </c>
      <c r="F237" s="34" t="s">
        <v>37</v>
      </c>
      <c r="G237" s="37">
        <v>7000</v>
      </c>
      <c r="H237" s="34" t="s">
        <v>63</v>
      </c>
      <c r="I237" s="38">
        <v>4.5</v>
      </c>
      <c r="J237" s="36" t="s">
        <v>81</v>
      </c>
      <c r="K237" s="38">
        <v>21</v>
      </c>
      <c r="L237" s="40">
        <v>3500000</v>
      </c>
      <c r="M237" s="40">
        <v>3171875</v>
      </c>
      <c r="N237" s="40">
        <v>70458223</v>
      </c>
      <c r="O237" s="40">
        <v>1567835</v>
      </c>
      <c r="P237" s="40">
        <v>72026058</v>
      </c>
    </row>
    <row r="238" spans="1:16" s="32" customFormat="1" ht="10.5">
      <c r="A238" s="327">
        <v>90749000</v>
      </c>
      <c r="B238" s="33" t="s">
        <v>35</v>
      </c>
      <c r="C238" s="32" t="s">
        <v>231</v>
      </c>
      <c r="D238" s="46">
        <v>395</v>
      </c>
      <c r="E238" s="35">
        <v>38299</v>
      </c>
      <c r="F238" s="34" t="s">
        <v>37</v>
      </c>
      <c r="G238" s="37">
        <v>7000</v>
      </c>
      <c r="H238" s="34"/>
      <c r="I238" s="38"/>
      <c r="J238" s="36" t="s">
        <v>81</v>
      </c>
      <c r="K238" s="38">
        <v>10</v>
      </c>
      <c r="L238" s="40"/>
      <c r="M238" s="40"/>
      <c r="N238" s="40"/>
      <c r="O238" s="40"/>
      <c r="P238" s="40"/>
    </row>
    <row r="239" spans="1:16" s="32" customFormat="1" ht="10.5">
      <c r="A239" s="327">
        <v>90749000</v>
      </c>
      <c r="B239" s="33" t="s">
        <v>35</v>
      </c>
      <c r="C239" s="32" t="s">
        <v>1094</v>
      </c>
      <c r="D239" s="46" t="s">
        <v>143</v>
      </c>
      <c r="E239" s="35">
        <v>38299</v>
      </c>
      <c r="F239" s="34" t="s">
        <v>37</v>
      </c>
      <c r="G239" s="37">
        <v>7000</v>
      </c>
      <c r="H239" s="34" t="s">
        <v>92</v>
      </c>
      <c r="I239" s="38">
        <v>3.25</v>
      </c>
      <c r="J239" s="36" t="s">
        <v>81</v>
      </c>
      <c r="K239" s="38">
        <v>5</v>
      </c>
      <c r="L239" s="40">
        <v>6500000</v>
      </c>
      <c r="M239" s="40"/>
      <c r="N239" s="40"/>
      <c r="O239" s="40"/>
      <c r="P239" s="40"/>
    </row>
    <row r="240" spans="1:16" s="32" customFormat="1" ht="10.5">
      <c r="A240" s="327">
        <v>76073162</v>
      </c>
      <c r="B240" s="33" t="s">
        <v>83</v>
      </c>
      <c r="C240" s="32" t="s">
        <v>866</v>
      </c>
      <c r="D240" s="46">
        <v>397</v>
      </c>
      <c r="E240" s="35">
        <v>38317</v>
      </c>
      <c r="F240" s="34" t="s">
        <v>37</v>
      </c>
      <c r="G240" s="37">
        <v>2500</v>
      </c>
      <c r="H240" s="34"/>
      <c r="I240" s="38"/>
      <c r="J240" s="36" t="s">
        <v>68</v>
      </c>
      <c r="K240" s="38">
        <v>10</v>
      </c>
      <c r="L240" s="40"/>
      <c r="M240" s="40"/>
      <c r="N240" s="40"/>
      <c r="O240" s="40"/>
      <c r="P240" s="40"/>
    </row>
    <row r="241" spans="1:16" s="32" customFormat="1" ht="10.5">
      <c r="A241" s="327">
        <v>76073162</v>
      </c>
      <c r="B241" s="33" t="s">
        <v>83</v>
      </c>
      <c r="C241" s="32" t="s">
        <v>1133</v>
      </c>
      <c r="D241" s="46" t="s">
        <v>143</v>
      </c>
      <c r="E241" s="35">
        <v>38317</v>
      </c>
      <c r="F241" s="34" t="s">
        <v>37</v>
      </c>
      <c r="G241" s="37">
        <v>2500</v>
      </c>
      <c r="H241" s="34" t="s">
        <v>56</v>
      </c>
      <c r="I241" s="38">
        <v>3.5</v>
      </c>
      <c r="J241" s="36" t="s">
        <v>68</v>
      </c>
      <c r="K241" s="38">
        <v>8</v>
      </c>
      <c r="L241" s="40">
        <v>2100000</v>
      </c>
      <c r="M241" s="40"/>
      <c r="N241" s="40"/>
      <c r="O241" s="40"/>
      <c r="P241" s="40"/>
    </row>
    <row r="242" spans="1:16" s="32" customFormat="1" ht="10.5">
      <c r="A242" s="327">
        <v>76073162</v>
      </c>
      <c r="B242" s="33" t="s">
        <v>83</v>
      </c>
      <c r="C242" s="32" t="s">
        <v>866</v>
      </c>
      <c r="D242" s="46">
        <v>398</v>
      </c>
      <c r="E242" s="35">
        <v>38317</v>
      </c>
      <c r="F242" s="34" t="s">
        <v>37</v>
      </c>
      <c r="G242" s="37">
        <v>3000</v>
      </c>
      <c r="H242" s="34"/>
      <c r="I242" s="38"/>
      <c r="J242" s="36" t="s">
        <v>68</v>
      </c>
      <c r="K242" s="38">
        <v>25</v>
      </c>
      <c r="L242" s="40"/>
      <c r="M242" s="40"/>
      <c r="N242" s="40"/>
      <c r="O242" s="40"/>
      <c r="P242" s="40"/>
    </row>
    <row r="243" spans="1:16" s="32" customFormat="1" ht="10.5">
      <c r="A243" s="327">
        <v>76073162</v>
      </c>
      <c r="B243" s="33" t="s">
        <v>83</v>
      </c>
      <c r="C243" s="32" t="s">
        <v>1134</v>
      </c>
      <c r="D243" s="46" t="s">
        <v>143</v>
      </c>
      <c r="E243" s="35">
        <v>38317</v>
      </c>
      <c r="F243" s="34" t="s">
        <v>37</v>
      </c>
      <c r="G243" s="37">
        <v>3000</v>
      </c>
      <c r="H243" s="34" t="s">
        <v>51</v>
      </c>
      <c r="I243" s="38">
        <v>5.25</v>
      </c>
      <c r="J243" s="36" t="s">
        <v>68</v>
      </c>
      <c r="K243" s="38">
        <v>25</v>
      </c>
      <c r="L243" s="40">
        <v>2400000</v>
      </c>
      <c r="M243" s="40">
        <v>2400000</v>
      </c>
      <c r="N243" s="40">
        <v>53312232</v>
      </c>
      <c r="O243" s="40">
        <v>231551</v>
      </c>
      <c r="P243" s="40">
        <v>53543783</v>
      </c>
    </row>
    <row r="244" spans="1:16" s="32" customFormat="1" ht="10.5">
      <c r="A244" s="327">
        <v>91021000</v>
      </c>
      <c r="B244" s="33" t="s">
        <v>35</v>
      </c>
      <c r="C244" s="32" t="s">
        <v>233</v>
      </c>
      <c r="D244" s="46">
        <v>399</v>
      </c>
      <c r="E244" s="35">
        <v>38330</v>
      </c>
      <c r="F244" s="34" t="s">
        <v>37</v>
      </c>
      <c r="G244" s="37">
        <v>1850</v>
      </c>
      <c r="H244" s="34"/>
      <c r="I244" s="38"/>
      <c r="J244" s="36" t="s">
        <v>81</v>
      </c>
      <c r="K244" s="38">
        <v>10</v>
      </c>
      <c r="L244" s="40"/>
      <c r="M244" s="40"/>
      <c r="N244" s="40"/>
      <c r="O244" s="40"/>
      <c r="P244" s="40"/>
    </row>
    <row r="245" spans="1:16" s="32" customFormat="1" ht="10.5">
      <c r="A245" s="327">
        <v>91021000</v>
      </c>
      <c r="B245" s="33" t="s">
        <v>35</v>
      </c>
      <c r="C245" s="32" t="s">
        <v>1135</v>
      </c>
      <c r="D245" s="46" t="s">
        <v>143</v>
      </c>
      <c r="E245" s="35">
        <v>38330</v>
      </c>
      <c r="F245" s="34" t="s">
        <v>37</v>
      </c>
      <c r="G245" s="37">
        <v>1800</v>
      </c>
      <c r="H245" s="34" t="s">
        <v>63</v>
      </c>
      <c r="I245" s="38">
        <v>5</v>
      </c>
      <c r="J245" s="36" t="s">
        <v>68</v>
      </c>
      <c r="K245" s="38">
        <v>7</v>
      </c>
      <c r="L245" s="40">
        <v>1800000</v>
      </c>
      <c r="M245" s="40"/>
      <c r="N245" s="40"/>
      <c r="O245" s="40"/>
      <c r="P245" s="40"/>
    </row>
    <row r="246" spans="1:16" s="32" customFormat="1" ht="10.5">
      <c r="A246" s="327">
        <v>96858900</v>
      </c>
      <c r="B246" s="33" t="s">
        <v>106</v>
      </c>
      <c r="C246" s="32" t="s">
        <v>235</v>
      </c>
      <c r="D246" s="46">
        <v>400</v>
      </c>
      <c r="E246" s="35">
        <v>38331</v>
      </c>
      <c r="F246" s="34" t="s">
        <v>37</v>
      </c>
      <c r="G246" s="37">
        <v>900</v>
      </c>
      <c r="H246" s="34"/>
      <c r="I246" s="38"/>
      <c r="J246" s="36" t="s">
        <v>81</v>
      </c>
      <c r="K246" s="38">
        <v>10</v>
      </c>
      <c r="L246" s="40"/>
      <c r="M246" s="40"/>
      <c r="N246" s="40"/>
      <c r="O246" s="40"/>
      <c r="P246" s="40"/>
    </row>
    <row r="247" spans="1:16" s="32" customFormat="1" ht="10.5">
      <c r="A247" s="327">
        <v>96858900</v>
      </c>
      <c r="B247" s="33" t="s">
        <v>106</v>
      </c>
      <c r="C247" s="32" t="s">
        <v>1136</v>
      </c>
      <c r="D247" s="46" t="s">
        <v>143</v>
      </c>
      <c r="E247" s="35">
        <v>38331</v>
      </c>
      <c r="F247" s="34" t="s">
        <v>37</v>
      </c>
      <c r="G247" s="37">
        <v>900</v>
      </c>
      <c r="H247" s="34" t="s">
        <v>46</v>
      </c>
      <c r="I247" s="38">
        <v>3.8</v>
      </c>
      <c r="J247" s="36" t="s">
        <v>68</v>
      </c>
      <c r="K247" s="38">
        <v>7</v>
      </c>
      <c r="L247" s="40">
        <v>900000</v>
      </c>
      <c r="M247" s="40">
        <v>180000</v>
      </c>
      <c r="N247" s="40">
        <v>3998417</v>
      </c>
      <c r="O247" s="40">
        <v>109165</v>
      </c>
      <c r="P247" s="40">
        <v>4107582</v>
      </c>
    </row>
    <row r="248" spans="1:16" s="32" customFormat="1" ht="10.5">
      <c r="A248" s="327">
        <v>96858900</v>
      </c>
      <c r="B248" s="33" t="s">
        <v>106</v>
      </c>
      <c r="C248" s="32" t="s">
        <v>235</v>
      </c>
      <c r="D248" s="46">
        <v>401</v>
      </c>
      <c r="E248" s="35">
        <v>38331</v>
      </c>
      <c r="F248" s="34" t="s">
        <v>37</v>
      </c>
      <c r="G248" s="37">
        <v>800</v>
      </c>
      <c r="H248" s="34"/>
      <c r="I248" s="38"/>
      <c r="J248" s="36" t="s">
        <v>81</v>
      </c>
      <c r="K248" s="38">
        <v>25</v>
      </c>
      <c r="L248" s="40"/>
      <c r="M248" s="40"/>
      <c r="N248" s="40"/>
      <c r="O248" s="40"/>
      <c r="P248" s="40"/>
    </row>
    <row r="249" spans="1:16" s="32" customFormat="1" ht="10.5">
      <c r="A249" s="327">
        <v>96858900</v>
      </c>
      <c r="B249" s="33" t="s">
        <v>106</v>
      </c>
      <c r="C249" s="32" t="s">
        <v>1137</v>
      </c>
      <c r="D249" s="46" t="s">
        <v>143</v>
      </c>
      <c r="E249" s="35">
        <v>38331</v>
      </c>
      <c r="F249" s="34" t="s">
        <v>37</v>
      </c>
      <c r="G249" s="37">
        <v>800</v>
      </c>
      <c r="H249" s="34" t="s">
        <v>90</v>
      </c>
      <c r="I249" s="38">
        <v>4.8</v>
      </c>
      <c r="J249" s="36" t="s">
        <v>68</v>
      </c>
      <c r="K249" s="38">
        <v>21</v>
      </c>
      <c r="L249" s="40">
        <v>800000</v>
      </c>
      <c r="M249" s="40"/>
      <c r="N249" s="40"/>
      <c r="O249" s="40"/>
      <c r="P249" s="40"/>
    </row>
    <row r="250" spans="1:16" s="32" customFormat="1" ht="10.5">
      <c r="A250" s="327">
        <v>96858900</v>
      </c>
      <c r="B250" s="33" t="s">
        <v>106</v>
      </c>
      <c r="C250" s="32" t="s">
        <v>1136</v>
      </c>
      <c r="D250" s="46" t="s">
        <v>152</v>
      </c>
      <c r="E250" s="35">
        <v>39239</v>
      </c>
      <c r="F250" s="34" t="s">
        <v>37</v>
      </c>
      <c r="G250" s="37">
        <v>800</v>
      </c>
      <c r="H250" s="34" t="s">
        <v>92</v>
      </c>
      <c r="I250" s="38">
        <v>3.5</v>
      </c>
      <c r="J250" s="36" t="s">
        <v>68</v>
      </c>
      <c r="K250" s="38">
        <v>15</v>
      </c>
      <c r="L250" s="40">
        <v>800000</v>
      </c>
      <c r="M250" s="40">
        <v>586667</v>
      </c>
      <c r="N250" s="40">
        <v>13031886</v>
      </c>
      <c r="O250" s="40">
        <v>327832</v>
      </c>
      <c r="P250" s="40">
        <v>13359718</v>
      </c>
    </row>
    <row r="251" spans="1:16" s="32" customFormat="1" ht="10.5">
      <c r="A251" s="327">
        <v>93834000</v>
      </c>
      <c r="B251" s="33" t="s">
        <v>83</v>
      </c>
      <c r="C251" s="32" t="s">
        <v>175</v>
      </c>
      <c r="D251" s="46">
        <v>403</v>
      </c>
      <c r="E251" s="35">
        <v>38379</v>
      </c>
      <c r="F251" s="34" t="s">
        <v>37</v>
      </c>
      <c r="G251" s="37">
        <v>560</v>
      </c>
      <c r="H251" s="34"/>
      <c r="I251" s="38"/>
      <c r="J251" s="36" t="s">
        <v>81</v>
      </c>
      <c r="K251" s="38">
        <v>10</v>
      </c>
      <c r="L251" s="40"/>
      <c r="M251" s="40"/>
      <c r="N251" s="40"/>
      <c r="O251" s="40"/>
      <c r="P251" s="40"/>
    </row>
    <row r="252" spans="1:16" s="32" customFormat="1" ht="10.5">
      <c r="A252" s="327">
        <v>93834000</v>
      </c>
      <c r="B252" s="33" t="s">
        <v>83</v>
      </c>
      <c r="C252" s="32" t="s">
        <v>1087</v>
      </c>
      <c r="D252" s="46" t="s">
        <v>143</v>
      </c>
      <c r="E252" s="35">
        <v>38379</v>
      </c>
      <c r="F252" s="34" t="s">
        <v>37</v>
      </c>
      <c r="G252" s="37">
        <v>560</v>
      </c>
      <c r="H252" s="34" t="s">
        <v>56</v>
      </c>
      <c r="I252" s="38">
        <v>4.5</v>
      </c>
      <c r="J252" s="36" t="s">
        <v>68</v>
      </c>
      <c r="K252" s="38">
        <v>10</v>
      </c>
      <c r="L252" s="40">
        <v>560000</v>
      </c>
      <c r="M252" s="40"/>
      <c r="N252" s="40"/>
      <c r="O252" s="40"/>
      <c r="P252" s="40"/>
    </row>
    <row r="253" spans="1:16" s="32" customFormat="1" ht="10.5">
      <c r="A253" s="327">
        <v>93834000</v>
      </c>
      <c r="B253" s="33" t="s">
        <v>83</v>
      </c>
      <c r="C253" s="32" t="s">
        <v>175</v>
      </c>
      <c r="D253" s="46">
        <v>404</v>
      </c>
      <c r="E253" s="35">
        <v>38379</v>
      </c>
      <c r="F253" s="34" t="s">
        <v>37</v>
      </c>
      <c r="G253" s="37">
        <v>1140</v>
      </c>
      <c r="H253" s="34"/>
      <c r="I253" s="38"/>
      <c r="J253" s="36" t="s">
        <v>81</v>
      </c>
      <c r="K253" s="38">
        <v>22</v>
      </c>
      <c r="L253" s="40"/>
      <c r="M253" s="40"/>
      <c r="N253" s="40"/>
      <c r="O253" s="40"/>
      <c r="P253" s="40"/>
    </row>
    <row r="254" spans="1:16" s="32" customFormat="1" ht="10.5">
      <c r="A254" s="327">
        <v>93834000</v>
      </c>
      <c r="B254" s="33" t="s">
        <v>83</v>
      </c>
      <c r="C254" s="32" t="s">
        <v>1087</v>
      </c>
      <c r="D254" s="46" t="s">
        <v>143</v>
      </c>
      <c r="E254" s="35">
        <v>38379</v>
      </c>
      <c r="F254" s="34" t="s">
        <v>37</v>
      </c>
      <c r="G254" s="37">
        <v>1140</v>
      </c>
      <c r="H254" s="34" t="s">
        <v>51</v>
      </c>
      <c r="I254" s="38">
        <v>5</v>
      </c>
      <c r="J254" s="36" t="s">
        <v>68</v>
      </c>
      <c r="K254" s="38">
        <v>22</v>
      </c>
      <c r="L254" s="40">
        <v>1140000</v>
      </c>
      <c r="M254" s="40"/>
      <c r="N254" s="40"/>
      <c r="O254" s="40"/>
      <c r="P254" s="40"/>
    </row>
    <row r="255" spans="1:16" s="32" customFormat="1" ht="10.5">
      <c r="A255" s="327">
        <v>61216000</v>
      </c>
      <c r="B255" s="33" t="s">
        <v>44</v>
      </c>
      <c r="C255" s="32" t="s">
        <v>1060</v>
      </c>
      <c r="D255" s="46">
        <v>406</v>
      </c>
      <c r="E255" s="35">
        <v>38404</v>
      </c>
      <c r="F255" s="34" t="s">
        <v>37</v>
      </c>
      <c r="G255" s="37">
        <v>3500</v>
      </c>
      <c r="H255" s="34" t="s">
        <v>239</v>
      </c>
      <c r="I255" s="38">
        <v>5.2</v>
      </c>
      <c r="J255" s="36" t="s">
        <v>39</v>
      </c>
      <c r="K255" s="38">
        <v>30</v>
      </c>
      <c r="L255" s="40">
        <v>3500000</v>
      </c>
      <c r="M255" s="40">
        <v>3500000</v>
      </c>
      <c r="N255" s="40">
        <v>77747005</v>
      </c>
      <c r="O255" s="40">
        <v>1659648</v>
      </c>
      <c r="P255" s="40">
        <v>79406653</v>
      </c>
    </row>
    <row r="256" spans="1:16" s="32" customFormat="1" ht="10.5">
      <c r="A256" s="327">
        <v>90227000</v>
      </c>
      <c r="B256" s="33" t="s">
        <v>86</v>
      </c>
      <c r="C256" s="32" t="s">
        <v>240</v>
      </c>
      <c r="D256" s="46">
        <v>407</v>
      </c>
      <c r="E256" s="35">
        <v>38421</v>
      </c>
      <c r="F256" s="34" t="s">
        <v>37</v>
      </c>
      <c r="G256" s="37">
        <v>2000</v>
      </c>
      <c r="H256" s="34"/>
      <c r="I256" s="38"/>
      <c r="J256" s="36" t="s">
        <v>81</v>
      </c>
      <c r="K256" s="38">
        <v>25</v>
      </c>
      <c r="L256" s="40"/>
      <c r="M256" s="40"/>
      <c r="N256" s="40"/>
      <c r="O256" s="40"/>
      <c r="P256" s="40"/>
    </row>
    <row r="257" spans="1:16" s="32" customFormat="1" ht="10.5">
      <c r="A257" s="327">
        <v>90227000</v>
      </c>
      <c r="B257" s="33" t="s">
        <v>86</v>
      </c>
      <c r="C257" s="32" t="s">
        <v>1138</v>
      </c>
      <c r="D257" s="46" t="s">
        <v>143</v>
      </c>
      <c r="E257" s="35">
        <v>38464</v>
      </c>
      <c r="F257" s="34" t="s">
        <v>37</v>
      </c>
      <c r="G257" s="37">
        <v>2000</v>
      </c>
      <c r="H257" s="34" t="s">
        <v>92</v>
      </c>
      <c r="I257" s="38">
        <v>3.9</v>
      </c>
      <c r="J257" s="36" t="s">
        <v>81</v>
      </c>
      <c r="K257" s="38">
        <v>21</v>
      </c>
      <c r="L257" s="40">
        <v>2000000</v>
      </c>
      <c r="M257" s="40">
        <v>1705882</v>
      </c>
      <c r="N257" s="40">
        <v>37893490</v>
      </c>
      <c r="O257" s="40">
        <v>183158</v>
      </c>
      <c r="P257" s="40">
        <v>38076648</v>
      </c>
    </row>
    <row r="258" spans="1:16" s="32" customFormat="1" ht="10.5">
      <c r="A258" s="327">
        <v>96528990</v>
      </c>
      <c r="B258" s="33" t="s">
        <v>35</v>
      </c>
      <c r="C258" s="32" t="s">
        <v>242</v>
      </c>
      <c r="D258" s="46">
        <v>408</v>
      </c>
      <c r="E258" s="35">
        <v>38425</v>
      </c>
      <c r="F258" s="34" t="s">
        <v>37</v>
      </c>
      <c r="G258" s="37">
        <v>2000</v>
      </c>
      <c r="H258" s="34"/>
      <c r="I258" s="38"/>
      <c r="J258" s="36" t="s">
        <v>81</v>
      </c>
      <c r="K258" s="38">
        <v>10</v>
      </c>
      <c r="L258" s="40"/>
      <c r="M258" s="40"/>
      <c r="N258" s="40"/>
      <c r="O258" s="40"/>
      <c r="P258" s="40"/>
    </row>
    <row r="259" spans="1:16" s="32" customFormat="1" ht="10.5">
      <c r="A259" s="327">
        <v>96528990</v>
      </c>
      <c r="B259" s="33" t="s">
        <v>35</v>
      </c>
      <c r="C259" s="32" t="s">
        <v>1139</v>
      </c>
      <c r="D259" s="46" t="s">
        <v>143</v>
      </c>
      <c r="E259" s="35">
        <v>38425</v>
      </c>
      <c r="F259" s="34" t="s">
        <v>37</v>
      </c>
      <c r="G259" s="37">
        <v>2000</v>
      </c>
      <c r="H259" s="34" t="s">
        <v>46</v>
      </c>
      <c r="I259" s="38">
        <v>3</v>
      </c>
      <c r="J259" s="36" t="s">
        <v>39</v>
      </c>
      <c r="K259" s="38">
        <v>8</v>
      </c>
      <c r="L259" s="40">
        <v>1200000</v>
      </c>
      <c r="M259" s="40">
        <v>300000</v>
      </c>
      <c r="N259" s="40">
        <v>6664029</v>
      </c>
      <c r="O259" s="40">
        <v>108998</v>
      </c>
      <c r="P259" s="40">
        <v>6773027</v>
      </c>
    </row>
    <row r="260" spans="1:16" s="32" customFormat="1" ht="10.5">
      <c r="A260" s="327">
        <v>96528990</v>
      </c>
      <c r="B260" s="33" t="s">
        <v>35</v>
      </c>
      <c r="C260" s="32" t="s">
        <v>242</v>
      </c>
      <c r="D260" s="46">
        <v>409</v>
      </c>
      <c r="E260" s="35">
        <v>38425</v>
      </c>
      <c r="F260" s="34" t="s">
        <v>37</v>
      </c>
      <c r="G260" s="37">
        <v>1500</v>
      </c>
      <c r="H260" s="34"/>
      <c r="I260" s="38"/>
      <c r="J260" s="36" t="s">
        <v>81</v>
      </c>
      <c r="K260" s="38">
        <v>25</v>
      </c>
      <c r="L260" s="40"/>
      <c r="M260" s="40"/>
      <c r="N260" s="40"/>
      <c r="O260" s="40"/>
      <c r="P260" s="40"/>
    </row>
    <row r="261" spans="1:16" s="32" customFormat="1" ht="10.5">
      <c r="A261" s="327">
        <v>96528990</v>
      </c>
      <c r="B261" s="33" t="s">
        <v>35</v>
      </c>
      <c r="C261" s="32" t="s">
        <v>1139</v>
      </c>
      <c r="D261" s="46" t="s">
        <v>143</v>
      </c>
      <c r="E261" s="35">
        <v>38425</v>
      </c>
      <c r="F261" s="34" t="s">
        <v>37</v>
      </c>
      <c r="G261" s="37">
        <v>1500</v>
      </c>
      <c r="H261" s="34" t="s">
        <v>90</v>
      </c>
      <c r="I261" s="38">
        <v>4</v>
      </c>
      <c r="J261" s="36" t="s">
        <v>39</v>
      </c>
      <c r="K261" s="38">
        <v>21</v>
      </c>
      <c r="L261" s="40">
        <v>800000</v>
      </c>
      <c r="M261" s="40">
        <v>571429</v>
      </c>
      <c r="N261" s="40">
        <v>12693398</v>
      </c>
      <c r="O261" s="40">
        <v>276816</v>
      </c>
      <c r="P261" s="40">
        <v>12970214</v>
      </c>
    </row>
    <row r="262" spans="1:16" s="32" customFormat="1" ht="10.5">
      <c r="A262" s="327">
        <v>61704000</v>
      </c>
      <c r="B262" s="33" t="s">
        <v>75</v>
      </c>
      <c r="C262" s="32" t="s">
        <v>1108</v>
      </c>
      <c r="D262" s="46">
        <v>411</v>
      </c>
      <c r="E262" s="35">
        <v>38467</v>
      </c>
      <c r="F262" s="34" t="s">
        <v>37</v>
      </c>
      <c r="G262" s="37">
        <v>6900</v>
      </c>
      <c r="H262" s="34" t="s">
        <v>90</v>
      </c>
      <c r="I262" s="38">
        <v>4</v>
      </c>
      <c r="J262" s="36" t="s">
        <v>39</v>
      </c>
      <c r="K262" s="38">
        <v>20</v>
      </c>
      <c r="L262" s="40">
        <v>6900000</v>
      </c>
      <c r="M262" s="40">
        <v>6900000</v>
      </c>
      <c r="N262" s="40">
        <v>153272667</v>
      </c>
      <c r="O262" s="40">
        <v>1021818</v>
      </c>
      <c r="P262" s="40">
        <v>154294485</v>
      </c>
    </row>
    <row r="263" spans="1:16" s="32" customFormat="1" ht="10.5">
      <c r="A263" s="327">
        <v>96596540</v>
      </c>
      <c r="B263" s="33" t="s">
        <v>106</v>
      </c>
      <c r="C263" s="32" t="s">
        <v>245</v>
      </c>
      <c r="D263" s="46">
        <v>413</v>
      </c>
      <c r="E263" s="35">
        <v>38484</v>
      </c>
      <c r="F263" s="34" t="s">
        <v>37</v>
      </c>
      <c r="G263" s="37">
        <v>7000</v>
      </c>
      <c r="H263" s="34"/>
      <c r="I263" s="38"/>
      <c r="J263" s="36" t="s">
        <v>39</v>
      </c>
      <c r="K263" s="38">
        <v>10</v>
      </c>
      <c r="L263" s="40"/>
      <c r="M263" s="40"/>
      <c r="N263" s="40"/>
      <c r="O263" s="40"/>
      <c r="P263" s="40"/>
    </row>
    <row r="264" spans="1:16" s="32" customFormat="1" ht="10.5">
      <c r="A264" s="327">
        <v>96596540</v>
      </c>
      <c r="B264" s="33" t="s">
        <v>106</v>
      </c>
      <c r="C264" s="32" t="s">
        <v>1140</v>
      </c>
      <c r="D264" s="46" t="s">
        <v>143</v>
      </c>
      <c r="E264" s="35">
        <v>38490</v>
      </c>
      <c r="F264" s="34" t="s">
        <v>37</v>
      </c>
      <c r="G264" s="37">
        <v>7000</v>
      </c>
      <c r="H264" s="34" t="s">
        <v>46</v>
      </c>
      <c r="I264" s="38">
        <v>2.7</v>
      </c>
      <c r="J264" s="36" t="s">
        <v>39</v>
      </c>
      <c r="K264" s="38">
        <v>10</v>
      </c>
      <c r="L264" s="40">
        <v>7000000</v>
      </c>
      <c r="M264" s="40">
        <v>7000000</v>
      </c>
      <c r="N264" s="40">
        <v>155494010</v>
      </c>
      <c r="O264" s="40">
        <v>1031011</v>
      </c>
      <c r="P264" s="40">
        <v>156525021</v>
      </c>
    </row>
    <row r="265" spans="1:16" s="32" customFormat="1" ht="10.5">
      <c r="A265" s="327">
        <v>91041000</v>
      </c>
      <c r="B265" s="33" t="s">
        <v>106</v>
      </c>
      <c r="C265" s="32" t="s">
        <v>247</v>
      </c>
      <c r="D265" s="46">
        <v>415</v>
      </c>
      <c r="E265" s="35">
        <v>38516</v>
      </c>
      <c r="F265" s="34" t="s">
        <v>37</v>
      </c>
      <c r="G265" s="37">
        <v>1500</v>
      </c>
      <c r="H265" s="34"/>
      <c r="I265" s="38"/>
      <c r="J265" s="36" t="s">
        <v>81</v>
      </c>
      <c r="K265" s="38">
        <v>25</v>
      </c>
      <c r="L265" s="40"/>
      <c r="M265" s="40"/>
      <c r="N265" s="40"/>
      <c r="O265" s="40"/>
      <c r="P265" s="40"/>
    </row>
    <row r="266" spans="1:16" s="32" customFormat="1" ht="10.5">
      <c r="A266" s="327">
        <v>91041000</v>
      </c>
      <c r="B266" s="33" t="s">
        <v>106</v>
      </c>
      <c r="C266" s="32" t="s">
        <v>1141</v>
      </c>
      <c r="D266" s="46" t="s">
        <v>143</v>
      </c>
      <c r="E266" s="35">
        <v>38532</v>
      </c>
      <c r="F266" s="34" t="s">
        <v>37</v>
      </c>
      <c r="G266" s="37">
        <v>1500</v>
      </c>
      <c r="H266" s="34" t="s">
        <v>46</v>
      </c>
      <c r="I266" s="38">
        <v>3.8</v>
      </c>
      <c r="J266" s="36" t="s">
        <v>68</v>
      </c>
      <c r="K266" s="38">
        <v>20</v>
      </c>
      <c r="L266" s="40">
        <v>1500000</v>
      </c>
      <c r="M266" s="40">
        <v>513750</v>
      </c>
      <c r="N266" s="40">
        <v>11412150</v>
      </c>
      <c r="O266" s="40">
        <v>154102</v>
      </c>
      <c r="P266" s="40">
        <v>11566252</v>
      </c>
    </row>
    <row r="267" spans="1:16" s="32" customFormat="1" ht="10.5">
      <c r="A267" s="327">
        <v>76073164</v>
      </c>
      <c r="B267" s="33">
        <v>1</v>
      </c>
      <c r="C267" s="32" t="s">
        <v>868</v>
      </c>
      <c r="D267" s="46">
        <v>416</v>
      </c>
      <c r="E267" s="35">
        <v>38516</v>
      </c>
      <c r="F267" s="34" t="s">
        <v>37</v>
      </c>
      <c r="G267" s="37">
        <v>1000</v>
      </c>
      <c r="H267" s="34"/>
      <c r="I267" s="38"/>
      <c r="J267" s="36" t="s">
        <v>250</v>
      </c>
      <c r="K267" s="38">
        <v>21</v>
      </c>
      <c r="L267" s="40"/>
      <c r="M267" s="40"/>
      <c r="N267" s="40"/>
      <c r="O267" s="40"/>
      <c r="P267" s="40"/>
    </row>
    <row r="268" spans="1:16" s="32" customFormat="1" ht="10.5">
      <c r="A268" s="327">
        <v>76073164</v>
      </c>
      <c r="B268" s="33">
        <v>1</v>
      </c>
      <c r="C268" s="32" t="s">
        <v>1142</v>
      </c>
      <c r="D268" s="46" t="s">
        <v>143</v>
      </c>
      <c r="E268" s="35">
        <v>38516</v>
      </c>
      <c r="F268" s="34" t="s">
        <v>37</v>
      </c>
      <c r="G268" s="37">
        <v>1000</v>
      </c>
      <c r="H268" s="34" t="s">
        <v>46</v>
      </c>
      <c r="I268" s="38">
        <v>3</v>
      </c>
      <c r="J268" s="36" t="s">
        <v>250</v>
      </c>
      <c r="K268" s="38">
        <v>21</v>
      </c>
      <c r="L268" s="40">
        <v>1000000</v>
      </c>
      <c r="M268" s="40">
        <v>828571</v>
      </c>
      <c r="N268" s="40">
        <v>18405404</v>
      </c>
      <c r="O268" s="40">
        <v>151421</v>
      </c>
      <c r="P268" s="40">
        <v>18556825</v>
      </c>
    </row>
    <row r="269" spans="1:16" s="32" customFormat="1" ht="10.5">
      <c r="A269" s="327">
        <v>96787910</v>
      </c>
      <c r="B269" s="33" t="s">
        <v>75</v>
      </c>
      <c r="C269" s="32" t="s">
        <v>252</v>
      </c>
      <c r="D269" s="46">
        <v>417</v>
      </c>
      <c r="E269" s="35">
        <v>38516</v>
      </c>
      <c r="F269" s="34" t="s">
        <v>37</v>
      </c>
      <c r="G269" s="37">
        <v>6775</v>
      </c>
      <c r="H269" s="34"/>
      <c r="I269" s="38"/>
      <c r="J269" s="36" t="s">
        <v>250</v>
      </c>
      <c r="K269" s="38">
        <v>21</v>
      </c>
      <c r="L269" s="40"/>
      <c r="M269" s="40"/>
      <c r="N269" s="40"/>
      <c r="O269" s="40"/>
      <c r="P269" s="40"/>
    </row>
    <row r="270" spans="1:16" s="32" customFormat="1" ht="10.5">
      <c r="A270" s="327">
        <v>96787910</v>
      </c>
      <c r="B270" s="33" t="s">
        <v>75</v>
      </c>
      <c r="C270" s="32" t="s">
        <v>1143</v>
      </c>
      <c r="D270" s="46" t="s">
        <v>143</v>
      </c>
      <c r="E270" s="35">
        <v>38524</v>
      </c>
      <c r="F270" s="34" t="s">
        <v>37</v>
      </c>
      <c r="G270" s="37">
        <v>5650</v>
      </c>
      <c r="H270" s="34" t="s">
        <v>136</v>
      </c>
      <c r="I270" s="38">
        <v>2.75</v>
      </c>
      <c r="J270" s="36" t="s">
        <v>250</v>
      </c>
      <c r="K270" s="38">
        <v>15</v>
      </c>
      <c r="L270" s="40">
        <v>5650000</v>
      </c>
      <c r="M270" s="40">
        <v>4516515</v>
      </c>
      <c r="N270" s="40">
        <v>100327290</v>
      </c>
      <c r="O270" s="40">
        <v>1257835</v>
      </c>
      <c r="P270" s="40">
        <v>101585125</v>
      </c>
    </row>
    <row r="271" spans="1:16" s="32" customFormat="1" ht="10.5">
      <c r="A271" s="327">
        <v>96787910</v>
      </c>
      <c r="B271" s="33" t="s">
        <v>75</v>
      </c>
      <c r="C271" s="32" t="s">
        <v>1143</v>
      </c>
      <c r="D271" s="46" t="s">
        <v>143</v>
      </c>
      <c r="E271" s="35">
        <v>38524</v>
      </c>
      <c r="F271" s="34" t="s">
        <v>37</v>
      </c>
      <c r="G271" s="48">
        <v>0.5</v>
      </c>
      <c r="H271" s="34" t="s">
        <v>137</v>
      </c>
      <c r="I271" s="38">
        <v>2.75</v>
      </c>
      <c r="J271" s="36" t="s">
        <v>250</v>
      </c>
      <c r="K271" s="38">
        <v>15</v>
      </c>
      <c r="L271" s="40">
        <v>500</v>
      </c>
      <c r="M271" s="40">
        <v>400</v>
      </c>
      <c r="N271" s="40">
        <v>8885</v>
      </c>
      <c r="O271" s="40">
        <v>101</v>
      </c>
      <c r="P271" s="40">
        <v>8986</v>
      </c>
    </row>
    <row r="272" spans="1:16" s="32" customFormat="1" ht="10.5">
      <c r="A272" s="327">
        <v>96787910</v>
      </c>
      <c r="B272" s="33" t="s">
        <v>75</v>
      </c>
      <c r="C272" s="32" t="s">
        <v>1143</v>
      </c>
      <c r="D272" s="46" t="s">
        <v>152</v>
      </c>
      <c r="E272" s="35">
        <v>38972</v>
      </c>
      <c r="F272" s="34" t="s">
        <v>37</v>
      </c>
      <c r="G272" s="37">
        <v>1124</v>
      </c>
      <c r="H272" s="34" t="s">
        <v>157</v>
      </c>
      <c r="I272" s="49">
        <v>3.5</v>
      </c>
      <c r="J272" s="36" t="s">
        <v>250</v>
      </c>
      <c r="K272" s="38">
        <v>15.5</v>
      </c>
      <c r="L272" s="40">
        <v>1124000</v>
      </c>
      <c r="M272" s="40">
        <v>1124000</v>
      </c>
      <c r="N272" s="40">
        <v>24967895</v>
      </c>
      <c r="O272" s="40">
        <v>397674</v>
      </c>
      <c r="P272" s="40">
        <v>25365569</v>
      </c>
    </row>
    <row r="273" spans="1:16" s="32" customFormat="1" ht="10.5">
      <c r="A273" s="327">
        <v>96787910</v>
      </c>
      <c r="B273" s="33" t="s">
        <v>75</v>
      </c>
      <c r="C273" s="32" t="s">
        <v>1143</v>
      </c>
      <c r="D273" s="46" t="s">
        <v>152</v>
      </c>
      <c r="E273" s="35">
        <v>38972</v>
      </c>
      <c r="F273" s="34" t="s">
        <v>37</v>
      </c>
      <c r="G273" s="32">
        <v>0.5</v>
      </c>
      <c r="H273" s="34" t="s">
        <v>159</v>
      </c>
      <c r="I273" s="49">
        <v>3.5</v>
      </c>
      <c r="J273" s="36" t="s">
        <v>250</v>
      </c>
      <c r="K273" s="38">
        <v>15.5</v>
      </c>
      <c r="L273" s="40">
        <v>500</v>
      </c>
      <c r="M273" s="40">
        <v>500</v>
      </c>
      <c r="N273" s="40">
        <v>11107</v>
      </c>
      <c r="O273" s="40">
        <v>176</v>
      </c>
      <c r="P273" s="40">
        <v>11283</v>
      </c>
    </row>
    <row r="274" spans="1:16" s="32" customFormat="1" ht="10.5">
      <c r="A274" s="327">
        <v>89900400</v>
      </c>
      <c r="B274" s="33" t="s">
        <v>86</v>
      </c>
      <c r="C274" s="32" t="s">
        <v>205</v>
      </c>
      <c r="D274" s="46">
        <v>418</v>
      </c>
      <c r="E274" s="35">
        <v>38524</v>
      </c>
      <c r="F274" s="34" t="s">
        <v>37</v>
      </c>
      <c r="G274" s="37">
        <v>2500</v>
      </c>
      <c r="H274" s="34"/>
      <c r="I274" s="38"/>
      <c r="J274" s="36" t="s">
        <v>81</v>
      </c>
      <c r="K274" s="38">
        <v>10</v>
      </c>
      <c r="L274" s="40"/>
      <c r="M274" s="40"/>
      <c r="N274" s="40"/>
      <c r="O274" s="40"/>
      <c r="P274" s="40"/>
    </row>
    <row r="275" spans="1:16" s="32" customFormat="1" ht="10.5">
      <c r="A275" s="327">
        <v>89900400</v>
      </c>
      <c r="B275" s="33" t="s">
        <v>86</v>
      </c>
      <c r="C275" s="32" t="s">
        <v>206</v>
      </c>
      <c r="D275" s="46" t="s">
        <v>143</v>
      </c>
      <c r="E275" s="35">
        <v>38532</v>
      </c>
      <c r="F275" s="34" t="s">
        <v>37</v>
      </c>
      <c r="G275" s="37">
        <v>2500</v>
      </c>
      <c r="H275" s="34" t="s">
        <v>53</v>
      </c>
      <c r="I275" s="38">
        <v>2.75</v>
      </c>
      <c r="J275" s="36" t="s">
        <v>81</v>
      </c>
      <c r="K275" s="38">
        <v>8</v>
      </c>
      <c r="L275" s="40"/>
      <c r="M275" s="40"/>
      <c r="N275" s="40"/>
      <c r="O275" s="40"/>
      <c r="P275" s="40"/>
    </row>
    <row r="276" spans="1:16" s="32" customFormat="1" ht="10.5">
      <c r="A276" s="327">
        <v>89900400</v>
      </c>
      <c r="B276" s="33" t="s">
        <v>86</v>
      </c>
      <c r="C276" s="32" t="s">
        <v>205</v>
      </c>
      <c r="D276" s="46">
        <v>419</v>
      </c>
      <c r="E276" s="35">
        <v>38524</v>
      </c>
      <c r="F276" s="34" t="s">
        <v>37</v>
      </c>
      <c r="G276" s="37">
        <v>2500</v>
      </c>
      <c r="H276" s="34"/>
      <c r="I276" s="38"/>
      <c r="J276" s="36" t="s">
        <v>81</v>
      </c>
      <c r="K276" s="38">
        <v>30</v>
      </c>
      <c r="L276" s="40"/>
      <c r="M276" s="40"/>
      <c r="N276" s="40"/>
      <c r="O276" s="40"/>
      <c r="P276" s="40"/>
    </row>
    <row r="277" spans="1:16" s="32" customFormat="1" ht="10.5">
      <c r="A277" s="327">
        <v>89900400</v>
      </c>
      <c r="B277" s="33" t="s">
        <v>86</v>
      </c>
      <c r="C277" s="32" t="s">
        <v>1074</v>
      </c>
      <c r="D277" s="46" t="s">
        <v>143</v>
      </c>
      <c r="E277" s="35">
        <v>38532</v>
      </c>
      <c r="F277" s="34" t="s">
        <v>37</v>
      </c>
      <c r="G277" s="37">
        <v>2500</v>
      </c>
      <c r="H277" s="34" t="s">
        <v>59</v>
      </c>
      <c r="I277" s="38">
        <v>3.5</v>
      </c>
      <c r="J277" s="36" t="s">
        <v>81</v>
      </c>
      <c r="K277" s="38">
        <v>21</v>
      </c>
      <c r="L277" s="40">
        <v>2500000</v>
      </c>
      <c r="M277" s="40">
        <v>2416667</v>
      </c>
      <c r="N277" s="40">
        <v>53682463</v>
      </c>
      <c r="O277" s="40">
        <v>541603</v>
      </c>
      <c r="P277" s="40">
        <v>54224066</v>
      </c>
    </row>
    <row r="278" spans="1:16" s="32" customFormat="1" ht="10.5">
      <c r="A278" s="327">
        <v>90331000</v>
      </c>
      <c r="B278" s="33" t="s">
        <v>96</v>
      </c>
      <c r="C278" s="32" t="s">
        <v>254</v>
      </c>
      <c r="D278" s="46">
        <v>421</v>
      </c>
      <c r="E278" s="35">
        <v>38541</v>
      </c>
      <c r="F278" s="34" t="s">
        <v>37</v>
      </c>
      <c r="G278" s="37">
        <v>1800</v>
      </c>
      <c r="H278" s="34"/>
      <c r="I278" s="38"/>
      <c r="J278" s="36" t="s">
        <v>81</v>
      </c>
      <c r="K278" s="38">
        <v>21</v>
      </c>
      <c r="L278" s="40"/>
      <c r="M278" s="40"/>
      <c r="N278" s="40"/>
      <c r="O278" s="40"/>
      <c r="P278" s="40"/>
    </row>
    <row r="279" spans="1:16" s="32" customFormat="1" ht="10.5">
      <c r="A279" s="327">
        <v>90331000</v>
      </c>
      <c r="B279" s="33" t="s">
        <v>96</v>
      </c>
      <c r="C279" s="32" t="s">
        <v>1144</v>
      </c>
      <c r="D279" s="46" t="s">
        <v>143</v>
      </c>
      <c r="E279" s="35">
        <v>38548</v>
      </c>
      <c r="F279" s="34" t="s">
        <v>37</v>
      </c>
      <c r="G279" s="37">
        <v>1800</v>
      </c>
      <c r="H279" s="34" t="s">
        <v>56</v>
      </c>
      <c r="I279" s="38">
        <v>3.4</v>
      </c>
      <c r="J279" s="36" t="s">
        <v>68</v>
      </c>
      <c r="K279" s="38">
        <v>21</v>
      </c>
      <c r="L279" s="40">
        <v>1800000</v>
      </c>
      <c r="M279" s="40">
        <v>1800000</v>
      </c>
      <c r="N279" s="40">
        <v>39984174</v>
      </c>
      <c r="O279" s="40">
        <v>56171</v>
      </c>
      <c r="P279" s="40">
        <v>40040345</v>
      </c>
    </row>
    <row r="280" spans="1:16" s="32" customFormat="1" ht="10.5">
      <c r="A280" s="327">
        <v>93473000</v>
      </c>
      <c r="B280" s="33" t="s">
        <v>54</v>
      </c>
      <c r="C280" s="32" t="s">
        <v>256</v>
      </c>
      <c r="D280" s="46">
        <v>422</v>
      </c>
      <c r="E280" s="35">
        <v>38544</v>
      </c>
      <c r="F280" s="34" t="s">
        <v>37</v>
      </c>
      <c r="G280" s="37">
        <v>1800</v>
      </c>
      <c r="H280" s="34"/>
      <c r="I280" s="38"/>
      <c r="J280" s="36" t="s">
        <v>81</v>
      </c>
      <c r="K280" s="38">
        <v>10</v>
      </c>
      <c r="L280" s="40"/>
      <c r="M280" s="40"/>
      <c r="N280" s="40"/>
      <c r="O280" s="40"/>
      <c r="P280" s="40"/>
    </row>
    <row r="281" spans="1:16" s="32" customFormat="1" ht="10.5">
      <c r="A281" s="327">
        <v>93473000</v>
      </c>
      <c r="B281" s="33" t="s">
        <v>54</v>
      </c>
      <c r="C281" s="32" t="s">
        <v>257</v>
      </c>
      <c r="D281" s="46" t="s">
        <v>143</v>
      </c>
      <c r="E281" s="35">
        <v>38544</v>
      </c>
      <c r="F281" s="34" t="s">
        <v>37</v>
      </c>
      <c r="G281" s="37">
        <v>1800</v>
      </c>
      <c r="H281" s="34" t="s">
        <v>46</v>
      </c>
      <c r="I281" s="38">
        <v>3.5</v>
      </c>
      <c r="J281" s="36" t="s">
        <v>81</v>
      </c>
      <c r="K281" s="38">
        <v>10</v>
      </c>
      <c r="L281" s="40"/>
      <c r="M281" s="40"/>
      <c r="N281" s="40"/>
      <c r="O281" s="40"/>
      <c r="P281" s="40"/>
    </row>
    <row r="282" spans="1:16" s="32" customFormat="1" ht="10.5">
      <c r="A282" s="327">
        <v>96678790</v>
      </c>
      <c r="B282" s="33" t="s">
        <v>168</v>
      </c>
      <c r="C282" s="32" t="s">
        <v>258</v>
      </c>
      <c r="D282" s="46">
        <v>423</v>
      </c>
      <c r="E282" s="35">
        <v>38548</v>
      </c>
      <c r="F282" s="34" t="s">
        <v>37</v>
      </c>
      <c r="G282" s="37">
        <v>1200</v>
      </c>
      <c r="H282" s="34"/>
      <c r="I282" s="38"/>
      <c r="J282" s="36" t="s">
        <v>68</v>
      </c>
      <c r="K282" s="38">
        <v>10</v>
      </c>
      <c r="L282" s="40"/>
      <c r="M282" s="40"/>
      <c r="N282" s="40"/>
      <c r="O282" s="40"/>
      <c r="P282" s="40"/>
    </row>
    <row r="283" spans="1:16" s="32" customFormat="1" ht="10.5">
      <c r="A283" s="327">
        <v>96678790</v>
      </c>
      <c r="B283" s="33" t="s">
        <v>168</v>
      </c>
      <c r="C283" s="32" t="s">
        <v>1145</v>
      </c>
      <c r="D283" s="46" t="s">
        <v>143</v>
      </c>
      <c r="E283" s="35">
        <v>38555</v>
      </c>
      <c r="F283" s="34" t="s">
        <v>171</v>
      </c>
      <c r="G283" s="37">
        <v>21030000</v>
      </c>
      <c r="H283" s="34" t="s">
        <v>56</v>
      </c>
      <c r="I283" s="38">
        <v>6.2</v>
      </c>
      <c r="J283" s="36" t="s">
        <v>68</v>
      </c>
      <c r="K283" s="38">
        <v>6</v>
      </c>
      <c r="L283" s="40">
        <v>21030000000</v>
      </c>
      <c r="M283" s="40"/>
      <c r="N283" s="40"/>
      <c r="O283" s="40"/>
      <c r="P283" s="40"/>
    </row>
    <row r="284" spans="1:16" s="32" customFormat="1" ht="10.5">
      <c r="A284" s="327">
        <v>91705000</v>
      </c>
      <c r="B284" s="33" t="s">
        <v>44</v>
      </c>
      <c r="C284" s="32" t="s">
        <v>260</v>
      </c>
      <c r="D284" s="46">
        <v>426</v>
      </c>
      <c r="E284" s="35">
        <v>38565</v>
      </c>
      <c r="F284" s="34" t="s">
        <v>37</v>
      </c>
      <c r="G284" s="37">
        <v>3000</v>
      </c>
      <c r="H284" s="34"/>
      <c r="I284" s="38"/>
      <c r="J284" s="36" t="s">
        <v>81</v>
      </c>
      <c r="K284" s="38">
        <v>10</v>
      </c>
      <c r="L284" s="40"/>
      <c r="M284" s="40"/>
      <c r="N284" s="40"/>
      <c r="O284" s="40"/>
      <c r="P284" s="40"/>
    </row>
    <row r="285" spans="1:16" s="32" customFormat="1" ht="10.5">
      <c r="A285" s="327">
        <v>91705000</v>
      </c>
      <c r="B285" s="33" t="s">
        <v>44</v>
      </c>
      <c r="C285" s="32" t="s">
        <v>1146</v>
      </c>
      <c r="D285" s="46" t="s">
        <v>143</v>
      </c>
      <c r="E285" s="35">
        <v>38631</v>
      </c>
      <c r="F285" s="34" t="s">
        <v>37</v>
      </c>
      <c r="G285" s="37">
        <v>2700</v>
      </c>
      <c r="H285" s="34" t="s">
        <v>63</v>
      </c>
      <c r="I285" s="38">
        <v>3.5</v>
      </c>
      <c r="J285" s="36" t="s">
        <v>68</v>
      </c>
      <c r="K285" s="38">
        <v>8</v>
      </c>
      <c r="L285" s="40">
        <v>2700000</v>
      </c>
      <c r="M285" s="40">
        <v>675000</v>
      </c>
      <c r="N285" s="40">
        <v>14994065</v>
      </c>
      <c r="O285" s="40">
        <v>189270</v>
      </c>
      <c r="P285" s="40">
        <v>15183335</v>
      </c>
    </row>
    <row r="286" spans="1:16" s="32" customFormat="1" ht="10.5">
      <c r="A286" s="327">
        <v>91705000</v>
      </c>
      <c r="B286" s="33" t="s">
        <v>44</v>
      </c>
      <c r="C286" s="32" t="s">
        <v>261</v>
      </c>
      <c r="D286" s="46">
        <v>427</v>
      </c>
      <c r="E286" s="35">
        <v>38565</v>
      </c>
      <c r="F286" s="34" t="s">
        <v>37</v>
      </c>
      <c r="G286" s="37">
        <v>4700</v>
      </c>
      <c r="H286" s="34"/>
      <c r="I286" s="38"/>
      <c r="J286" s="36" t="s">
        <v>81</v>
      </c>
      <c r="K286" s="38">
        <v>35</v>
      </c>
      <c r="L286" s="40"/>
      <c r="M286" s="40"/>
      <c r="N286" s="40"/>
      <c r="O286" s="40"/>
      <c r="P286" s="40"/>
    </row>
    <row r="287" spans="1:16" s="32" customFormat="1" ht="10.5">
      <c r="A287" s="327">
        <v>90310000</v>
      </c>
      <c r="B287" s="33" t="s">
        <v>61</v>
      </c>
      <c r="C287" s="32" t="s">
        <v>262</v>
      </c>
      <c r="D287" s="46">
        <v>428</v>
      </c>
      <c r="E287" s="35">
        <v>38566</v>
      </c>
      <c r="F287" s="34" t="s">
        <v>37</v>
      </c>
      <c r="G287" s="37">
        <v>2000</v>
      </c>
      <c r="H287" s="34"/>
      <c r="I287" s="38"/>
      <c r="J287" s="36" t="s">
        <v>81</v>
      </c>
      <c r="K287" s="38">
        <v>10</v>
      </c>
      <c r="L287" s="40"/>
      <c r="M287" s="40"/>
      <c r="N287" s="40"/>
      <c r="O287" s="40"/>
      <c r="P287" s="40"/>
    </row>
    <row r="288" spans="1:16" s="32" customFormat="1" ht="10.5">
      <c r="A288" s="327">
        <v>90310000</v>
      </c>
      <c r="B288" s="33" t="s">
        <v>61</v>
      </c>
      <c r="C288" s="32" t="s">
        <v>1064</v>
      </c>
      <c r="D288" s="46" t="s">
        <v>143</v>
      </c>
      <c r="E288" s="35">
        <v>38575</v>
      </c>
      <c r="F288" s="34" t="s">
        <v>37</v>
      </c>
      <c r="G288" s="37">
        <v>2000</v>
      </c>
      <c r="H288" s="34" t="s">
        <v>53</v>
      </c>
      <c r="I288" s="38">
        <v>2.5</v>
      </c>
      <c r="J288" s="36" t="s">
        <v>81</v>
      </c>
      <c r="K288" s="38">
        <v>7</v>
      </c>
      <c r="L288" s="40">
        <v>1500000</v>
      </c>
      <c r="M288" s="40">
        <v>500000</v>
      </c>
      <c r="N288" s="40">
        <v>11106715</v>
      </c>
      <c r="O288" s="40">
        <v>68231</v>
      </c>
      <c r="P288" s="40">
        <v>11174946</v>
      </c>
    </row>
    <row r="289" spans="1:17" s="32" customFormat="1" ht="10.5">
      <c r="A289" s="327">
        <v>90310000</v>
      </c>
      <c r="B289" s="33" t="s">
        <v>61</v>
      </c>
      <c r="C289" s="32" t="s">
        <v>262</v>
      </c>
      <c r="D289" s="46">
        <v>429</v>
      </c>
      <c r="E289" s="35">
        <v>38566</v>
      </c>
      <c r="F289" s="34" t="s">
        <v>37</v>
      </c>
      <c r="G289" s="37">
        <v>2500</v>
      </c>
      <c r="H289" s="34"/>
      <c r="I289" s="38"/>
      <c r="J289" s="36" t="s">
        <v>81</v>
      </c>
      <c r="K289" s="38">
        <v>25</v>
      </c>
      <c r="L289" s="40"/>
      <c r="M289" s="40"/>
      <c r="N289" s="40"/>
      <c r="O289" s="40"/>
      <c r="P289" s="40"/>
    </row>
    <row r="290" spans="1:17" s="32" customFormat="1" ht="10.5">
      <c r="A290" s="327">
        <v>90310000</v>
      </c>
      <c r="B290" s="33" t="s">
        <v>61</v>
      </c>
      <c r="C290" s="32" t="s">
        <v>1064</v>
      </c>
      <c r="D290" s="46" t="s">
        <v>143</v>
      </c>
      <c r="E290" s="35">
        <v>38575</v>
      </c>
      <c r="F290" s="34" t="s">
        <v>37</v>
      </c>
      <c r="G290" s="37">
        <v>2500</v>
      </c>
      <c r="H290" s="34" t="s">
        <v>59</v>
      </c>
      <c r="I290" s="38">
        <v>3.5</v>
      </c>
      <c r="J290" s="36" t="s">
        <v>81</v>
      </c>
      <c r="K290" s="38">
        <v>23</v>
      </c>
      <c r="L290" s="40">
        <v>1500000</v>
      </c>
      <c r="M290" s="40">
        <v>1500000</v>
      </c>
      <c r="N290" s="40">
        <v>33320145</v>
      </c>
      <c r="O290" s="40">
        <v>285868</v>
      </c>
      <c r="P290" s="40">
        <v>33606013</v>
      </c>
    </row>
    <row r="291" spans="1:17" s="32" customFormat="1" ht="10.5">
      <c r="A291" s="327">
        <v>61219000</v>
      </c>
      <c r="B291" s="33" t="s">
        <v>54</v>
      </c>
      <c r="C291" s="32" t="s">
        <v>1082</v>
      </c>
      <c r="D291" s="46">
        <v>431</v>
      </c>
      <c r="E291" s="35">
        <v>38580</v>
      </c>
      <c r="F291" s="34" t="s">
        <v>37</v>
      </c>
      <c r="G291" s="37">
        <v>2800</v>
      </c>
      <c r="H291" s="34" t="s">
        <v>53</v>
      </c>
      <c r="I291" s="38">
        <v>4.5</v>
      </c>
      <c r="J291" s="36" t="s">
        <v>39</v>
      </c>
      <c r="K291" s="38">
        <v>25</v>
      </c>
      <c r="L291" s="40">
        <v>2800000</v>
      </c>
      <c r="M291" s="40">
        <v>2800000</v>
      </c>
      <c r="N291" s="40">
        <v>62197604</v>
      </c>
      <c r="O291" s="40">
        <v>584375</v>
      </c>
      <c r="P291" s="40">
        <v>62781979</v>
      </c>
    </row>
    <row r="292" spans="1:17" s="32" customFormat="1" ht="10.5">
      <c r="A292" s="327">
        <v>99586130</v>
      </c>
      <c r="B292" s="33" t="s">
        <v>83</v>
      </c>
      <c r="C292" s="32" t="s">
        <v>263</v>
      </c>
      <c r="D292" s="46">
        <v>432</v>
      </c>
      <c r="E292" s="35">
        <v>38583</v>
      </c>
      <c r="F292" s="34" t="s">
        <v>37</v>
      </c>
      <c r="G292" s="37">
        <v>5800</v>
      </c>
      <c r="H292" s="34"/>
      <c r="I292" s="38"/>
      <c r="J292" s="36" t="s">
        <v>81</v>
      </c>
      <c r="K292" s="38">
        <v>10</v>
      </c>
      <c r="L292" s="40"/>
      <c r="M292" s="40"/>
      <c r="N292" s="40"/>
      <c r="O292" s="40"/>
      <c r="P292" s="40"/>
    </row>
    <row r="293" spans="1:17" s="32" customFormat="1" ht="10.5">
      <c r="A293" s="327">
        <v>99586130</v>
      </c>
      <c r="B293" s="33" t="s">
        <v>83</v>
      </c>
      <c r="C293" s="32" t="s">
        <v>1147</v>
      </c>
      <c r="D293" s="46" t="s">
        <v>143</v>
      </c>
      <c r="E293" s="35">
        <v>38583</v>
      </c>
      <c r="F293" s="34" t="s">
        <v>37</v>
      </c>
      <c r="G293" s="37">
        <v>5800</v>
      </c>
      <c r="H293" s="34" t="s">
        <v>46</v>
      </c>
      <c r="I293" s="38">
        <v>3.5</v>
      </c>
      <c r="J293" s="36" t="s">
        <v>68</v>
      </c>
      <c r="K293" s="38">
        <v>10</v>
      </c>
      <c r="L293" s="40">
        <v>5800000</v>
      </c>
      <c r="M293" s="40">
        <v>3359999</v>
      </c>
      <c r="N293" s="40">
        <v>74637103</v>
      </c>
      <c r="O293" s="40">
        <v>1188774</v>
      </c>
      <c r="P293" s="40">
        <v>75825877</v>
      </c>
    </row>
    <row r="294" spans="1:17" s="32" customFormat="1" ht="10.5">
      <c r="A294" s="327">
        <v>61216000</v>
      </c>
      <c r="B294" s="33" t="s">
        <v>44</v>
      </c>
      <c r="C294" s="32" t="s">
        <v>1060</v>
      </c>
      <c r="D294" s="46">
        <v>433</v>
      </c>
      <c r="E294" s="35">
        <v>38588</v>
      </c>
      <c r="F294" s="34" t="s">
        <v>37</v>
      </c>
      <c r="G294" s="37">
        <v>2600</v>
      </c>
      <c r="H294" s="34" t="s">
        <v>265</v>
      </c>
      <c r="I294" s="38">
        <v>4</v>
      </c>
      <c r="J294" s="36" t="s">
        <v>39</v>
      </c>
      <c r="K294" s="38">
        <v>30</v>
      </c>
      <c r="L294" s="40">
        <v>2600000</v>
      </c>
      <c r="M294" s="40">
        <v>2600000</v>
      </c>
      <c r="N294" s="40">
        <v>57754918</v>
      </c>
      <c r="O294" s="40">
        <v>378768</v>
      </c>
      <c r="P294" s="40">
        <v>58133686</v>
      </c>
    </row>
    <row r="295" spans="1:17" s="32" customFormat="1" ht="10.5">
      <c r="A295" s="327">
        <v>91297000</v>
      </c>
      <c r="B295" s="33" t="s">
        <v>86</v>
      </c>
      <c r="C295" s="32" t="s">
        <v>266</v>
      </c>
      <c r="D295" s="46">
        <v>434</v>
      </c>
      <c r="E295" s="35">
        <v>38609</v>
      </c>
      <c r="F295" s="34" t="s">
        <v>37</v>
      </c>
      <c r="G295" s="37">
        <v>6000</v>
      </c>
      <c r="H295" s="34"/>
      <c r="I295" s="38"/>
      <c r="J295" s="36" t="s">
        <v>81</v>
      </c>
      <c r="K295" s="38">
        <v>10</v>
      </c>
      <c r="L295" s="40"/>
      <c r="M295" s="40"/>
      <c r="N295" s="40"/>
      <c r="O295" s="40"/>
      <c r="P295" s="40"/>
    </row>
    <row r="296" spans="1:17" s="32" customFormat="1" ht="10.5">
      <c r="A296" s="327">
        <v>91297000</v>
      </c>
      <c r="B296" s="33" t="s">
        <v>86</v>
      </c>
      <c r="C296" s="32" t="s">
        <v>1148</v>
      </c>
      <c r="D296" s="46" t="s">
        <v>143</v>
      </c>
      <c r="E296" s="35">
        <v>39582</v>
      </c>
      <c r="F296" s="34" t="s">
        <v>37</v>
      </c>
      <c r="G296" s="37">
        <v>2000</v>
      </c>
      <c r="H296" s="34" t="s">
        <v>56</v>
      </c>
      <c r="I296" s="38">
        <v>3.1</v>
      </c>
      <c r="J296" s="36" t="s">
        <v>39</v>
      </c>
      <c r="K296" s="38">
        <v>5</v>
      </c>
      <c r="L296" s="40">
        <v>2000000</v>
      </c>
      <c r="M296" s="40">
        <v>7000</v>
      </c>
      <c r="N296" s="40">
        <v>155494</v>
      </c>
      <c r="O296" s="40">
        <v>196</v>
      </c>
      <c r="P296" s="40">
        <v>155690</v>
      </c>
    </row>
    <row r="297" spans="1:17" s="32" customFormat="1" ht="10.5">
      <c r="A297" s="327">
        <v>91297000</v>
      </c>
      <c r="B297" s="33" t="s">
        <v>86</v>
      </c>
      <c r="C297" s="32" t="s">
        <v>1148</v>
      </c>
      <c r="D297" s="46" t="s">
        <v>152</v>
      </c>
      <c r="E297" s="35">
        <v>39582</v>
      </c>
      <c r="F297" s="34" t="s">
        <v>66</v>
      </c>
      <c r="G297" s="37">
        <v>171480</v>
      </c>
      <c r="H297" s="34" t="s">
        <v>51</v>
      </c>
      <c r="I297" s="38" t="s">
        <v>268</v>
      </c>
      <c r="J297" s="36" t="s">
        <v>39</v>
      </c>
      <c r="K297" s="38">
        <v>10</v>
      </c>
      <c r="L297" s="40">
        <v>171480000</v>
      </c>
      <c r="M297" s="40">
        <v>171480000</v>
      </c>
      <c r="N297" s="40">
        <v>88718608</v>
      </c>
      <c r="O297" s="40">
        <v>107356</v>
      </c>
      <c r="P297" s="40">
        <v>88825964</v>
      </c>
      <c r="Q297" s="32" t="s">
        <v>69</v>
      </c>
    </row>
    <row r="298" spans="1:17" s="32" customFormat="1" ht="10.5">
      <c r="A298" s="327">
        <v>91297000</v>
      </c>
      <c r="B298" s="33" t="s">
        <v>86</v>
      </c>
      <c r="C298" s="32" t="s">
        <v>269</v>
      </c>
      <c r="D298" s="46">
        <v>435</v>
      </c>
      <c r="E298" s="35">
        <v>38609</v>
      </c>
      <c r="F298" s="34" t="s">
        <v>37</v>
      </c>
      <c r="G298" s="37">
        <v>4000</v>
      </c>
      <c r="H298" s="34"/>
      <c r="I298" s="38"/>
      <c r="J298" s="36" t="s">
        <v>81</v>
      </c>
      <c r="K298" s="38">
        <v>15</v>
      </c>
      <c r="L298" s="40"/>
      <c r="M298" s="40"/>
      <c r="N298" s="40"/>
      <c r="O298" s="40"/>
      <c r="P298" s="40"/>
    </row>
    <row r="299" spans="1:17" s="32" customFormat="1" ht="10.5">
      <c r="A299" s="327">
        <v>91297000</v>
      </c>
      <c r="B299" s="33" t="s">
        <v>86</v>
      </c>
      <c r="C299" s="32" t="s">
        <v>1149</v>
      </c>
      <c r="D299" s="46" t="s">
        <v>143</v>
      </c>
      <c r="E299" s="35">
        <v>38628</v>
      </c>
      <c r="F299" s="34" t="s">
        <v>37</v>
      </c>
      <c r="G299" s="37">
        <v>4000</v>
      </c>
      <c r="H299" s="34" t="s">
        <v>63</v>
      </c>
      <c r="I299" s="38">
        <v>3.6</v>
      </c>
      <c r="J299" s="36" t="s">
        <v>81</v>
      </c>
      <c r="K299" s="38">
        <v>15</v>
      </c>
      <c r="L299" s="40">
        <v>4000000</v>
      </c>
      <c r="M299" s="40"/>
      <c r="N299" s="40"/>
      <c r="O299" s="40"/>
      <c r="P299" s="40"/>
    </row>
    <row r="300" spans="1:17" s="32" customFormat="1" ht="10.5">
      <c r="A300" s="327">
        <v>90269000</v>
      </c>
      <c r="B300" s="33" t="s">
        <v>75</v>
      </c>
      <c r="C300" s="32" t="s">
        <v>869</v>
      </c>
      <c r="D300" s="46">
        <v>438</v>
      </c>
      <c r="E300" s="35">
        <v>38666</v>
      </c>
      <c r="F300" s="34" t="s">
        <v>37</v>
      </c>
      <c r="G300" s="37">
        <v>2000</v>
      </c>
      <c r="H300" s="34"/>
      <c r="I300" s="38"/>
      <c r="J300" s="36" t="s">
        <v>68</v>
      </c>
      <c r="K300" s="38">
        <v>10</v>
      </c>
      <c r="L300" s="40"/>
      <c r="M300" s="40"/>
      <c r="N300" s="40"/>
      <c r="O300" s="40"/>
      <c r="P300" s="40"/>
    </row>
    <row r="301" spans="1:17" s="32" customFormat="1" ht="10.5">
      <c r="A301" s="327">
        <v>90269000</v>
      </c>
      <c r="B301" s="33" t="s">
        <v>75</v>
      </c>
      <c r="C301" s="32" t="s">
        <v>870</v>
      </c>
      <c r="D301" s="46" t="s">
        <v>143</v>
      </c>
      <c r="E301" s="35">
        <v>38666</v>
      </c>
      <c r="F301" s="34" t="s">
        <v>37</v>
      </c>
      <c r="G301" s="37">
        <v>2000</v>
      </c>
      <c r="H301" s="34" t="s">
        <v>92</v>
      </c>
      <c r="I301" s="38">
        <v>4.5</v>
      </c>
      <c r="J301" s="36" t="s">
        <v>68</v>
      </c>
      <c r="K301" s="38">
        <v>8</v>
      </c>
      <c r="L301" s="40"/>
      <c r="M301" s="40"/>
      <c r="N301" s="40"/>
      <c r="O301" s="40"/>
      <c r="P301" s="40"/>
    </row>
    <row r="302" spans="1:17" s="32" customFormat="1" ht="10.5">
      <c r="A302" s="327">
        <v>96802690</v>
      </c>
      <c r="B302" s="33" t="s">
        <v>35</v>
      </c>
      <c r="C302" s="32" t="s">
        <v>273</v>
      </c>
      <c r="D302" s="46">
        <v>439</v>
      </c>
      <c r="E302" s="35">
        <v>38670</v>
      </c>
      <c r="F302" s="34" t="s">
        <v>37</v>
      </c>
      <c r="G302" s="37">
        <v>3000</v>
      </c>
      <c r="H302" s="34"/>
      <c r="I302" s="38"/>
      <c r="J302" s="36" t="s">
        <v>81</v>
      </c>
      <c r="K302" s="38">
        <v>25</v>
      </c>
      <c r="L302" s="40"/>
      <c r="M302" s="40"/>
      <c r="N302" s="40"/>
      <c r="O302" s="40"/>
      <c r="P302" s="40"/>
    </row>
    <row r="303" spans="1:17" s="32" customFormat="1" ht="10.5">
      <c r="A303" s="327">
        <v>96802690</v>
      </c>
      <c r="B303" s="33" t="s">
        <v>35</v>
      </c>
      <c r="C303" s="32" t="s">
        <v>1117</v>
      </c>
      <c r="D303" s="46" t="s">
        <v>143</v>
      </c>
      <c r="E303" s="35">
        <v>38670</v>
      </c>
      <c r="F303" s="34" t="s">
        <v>37</v>
      </c>
      <c r="G303" s="37">
        <v>3000</v>
      </c>
      <c r="H303" s="34" t="s">
        <v>56</v>
      </c>
      <c r="I303" s="38">
        <v>4.75</v>
      </c>
      <c r="J303" s="36" t="s">
        <v>81</v>
      </c>
      <c r="K303" s="38">
        <v>21</v>
      </c>
      <c r="L303" s="40">
        <v>2750000</v>
      </c>
      <c r="M303" s="40">
        <v>2062500</v>
      </c>
      <c r="N303" s="40">
        <v>45815199</v>
      </c>
      <c r="O303" s="40">
        <v>268867</v>
      </c>
      <c r="P303" s="40">
        <v>46084066</v>
      </c>
    </row>
    <row r="304" spans="1:17" s="32" customFormat="1" ht="10.5">
      <c r="A304" s="327">
        <v>96802690</v>
      </c>
      <c r="B304" s="33" t="s">
        <v>35</v>
      </c>
      <c r="C304" s="32" t="s">
        <v>273</v>
      </c>
      <c r="D304" s="46">
        <v>440</v>
      </c>
      <c r="E304" s="35">
        <v>38671</v>
      </c>
      <c r="F304" s="34" t="s">
        <v>37</v>
      </c>
      <c r="G304" s="37">
        <v>5500</v>
      </c>
      <c r="H304" s="34"/>
      <c r="I304" s="38"/>
      <c r="J304" s="36" t="s">
        <v>81</v>
      </c>
      <c r="K304" s="38">
        <v>10</v>
      </c>
      <c r="L304" s="40"/>
      <c r="M304" s="40"/>
      <c r="N304" s="40"/>
      <c r="O304" s="40"/>
      <c r="P304" s="40"/>
    </row>
    <row r="305" spans="1:17" s="32" customFormat="1" ht="10.5">
      <c r="A305" s="327">
        <v>96802690</v>
      </c>
      <c r="B305" s="33" t="s">
        <v>35</v>
      </c>
      <c r="C305" s="32" t="s">
        <v>1117</v>
      </c>
      <c r="D305" s="46" t="s">
        <v>143</v>
      </c>
      <c r="E305" s="35">
        <v>38671</v>
      </c>
      <c r="F305" s="34" t="s">
        <v>37</v>
      </c>
      <c r="G305" s="37">
        <v>5500</v>
      </c>
      <c r="H305" s="34" t="s">
        <v>63</v>
      </c>
      <c r="I305" s="38">
        <v>4.25</v>
      </c>
      <c r="J305" s="36" t="s">
        <v>81</v>
      </c>
      <c r="K305" s="38">
        <v>7</v>
      </c>
      <c r="L305" s="40">
        <v>2000000</v>
      </c>
      <c r="M305" s="40">
        <v>400000</v>
      </c>
      <c r="N305" s="40">
        <v>8885372</v>
      </c>
      <c r="O305" s="40">
        <v>46713</v>
      </c>
      <c r="P305" s="40">
        <v>8932085</v>
      </c>
    </row>
    <row r="306" spans="1:17" s="32" customFormat="1" ht="10.5">
      <c r="A306" s="327">
        <v>96802690</v>
      </c>
      <c r="B306" s="33">
        <v>9</v>
      </c>
      <c r="C306" s="32" t="s">
        <v>274</v>
      </c>
      <c r="D306" s="46" t="s">
        <v>152</v>
      </c>
      <c r="E306" s="35">
        <v>39787</v>
      </c>
      <c r="F306" s="34" t="s">
        <v>37</v>
      </c>
      <c r="G306" s="37">
        <v>3500</v>
      </c>
      <c r="H306" s="34" t="s">
        <v>60</v>
      </c>
      <c r="I306" s="38">
        <v>5</v>
      </c>
      <c r="J306" s="36" t="s">
        <v>68</v>
      </c>
      <c r="K306" s="38">
        <v>5</v>
      </c>
      <c r="L306" s="40"/>
      <c r="M306" s="40"/>
      <c r="N306" s="40"/>
      <c r="O306" s="40"/>
      <c r="P306" s="40"/>
    </row>
    <row r="307" spans="1:17" s="32" customFormat="1" ht="10.5">
      <c r="A307" s="327">
        <v>96802690</v>
      </c>
      <c r="B307" s="33">
        <v>9</v>
      </c>
      <c r="C307" s="32" t="s">
        <v>274</v>
      </c>
      <c r="D307" s="46" t="s">
        <v>152</v>
      </c>
      <c r="E307" s="35">
        <v>39787</v>
      </c>
      <c r="F307" s="34" t="s">
        <v>171</v>
      </c>
      <c r="G307" s="37">
        <v>74800000</v>
      </c>
      <c r="H307" s="34" t="s">
        <v>64</v>
      </c>
      <c r="I307" s="38">
        <v>7.5</v>
      </c>
      <c r="J307" s="36" t="s">
        <v>68</v>
      </c>
      <c r="K307" s="38">
        <v>5</v>
      </c>
      <c r="L307" s="40"/>
      <c r="M307" s="40"/>
      <c r="N307" s="40"/>
      <c r="O307" s="40"/>
      <c r="P307" s="40"/>
    </row>
    <row r="308" spans="1:17" s="32" customFormat="1" ht="10.5">
      <c r="A308" s="327">
        <v>96802690</v>
      </c>
      <c r="B308" s="33">
        <v>9</v>
      </c>
      <c r="C308" s="32" t="s">
        <v>274</v>
      </c>
      <c r="D308" s="46" t="s">
        <v>152</v>
      </c>
      <c r="E308" s="35">
        <v>39787</v>
      </c>
      <c r="F308" s="34" t="s">
        <v>66</v>
      </c>
      <c r="G308" s="37">
        <v>111300</v>
      </c>
      <c r="H308" s="34" t="s">
        <v>75</v>
      </c>
      <c r="I308" s="38" t="s">
        <v>275</v>
      </c>
      <c r="J308" s="36" t="s">
        <v>68</v>
      </c>
      <c r="K308" s="38">
        <v>5</v>
      </c>
      <c r="L308" s="40"/>
      <c r="M308" s="40"/>
      <c r="N308" s="40"/>
      <c r="O308" s="40"/>
      <c r="P308" s="40"/>
      <c r="Q308" s="32" t="s">
        <v>69</v>
      </c>
    </row>
    <row r="309" spans="1:17" s="32" customFormat="1" ht="10.5">
      <c r="A309" s="327">
        <v>93834000</v>
      </c>
      <c r="B309" s="33" t="s">
        <v>83</v>
      </c>
      <c r="C309" s="32" t="s">
        <v>276</v>
      </c>
      <c r="D309" s="46">
        <v>443</v>
      </c>
      <c r="E309" s="35">
        <v>38677</v>
      </c>
      <c r="F309" s="34" t="s">
        <v>37</v>
      </c>
      <c r="G309" s="37">
        <v>10000</v>
      </c>
      <c r="H309" s="34"/>
      <c r="I309" s="38"/>
      <c r="J309" s="36" t="s">
        <v>81</v>
      </c>
      <c r="K309" s="38">
        <v>30</v>
      </c>
      <c r="L309" s="40"/>
      <c r="M309" s="40"/>
      <c r="N309" s="40"/>
      <c r="O309" s="40"/>
      <c r="P309" s="40"/>
    </row>
    <row r="310" spans="1:17" s="32" customFormat="1" ht="10.5">
      <c r="A310" s="327">
        <v>93834000</v>
      </c>
      <c r="B310" s="33" t="s">
        <v>83</v>
      </c>
      <c r="C310" s="32" t="s">
        <v>1088</v>
      </c>
      <c r="D310" s="46" t="s">
        <v>143</v>
      </c>
      <c r="E310" s="35">
        <v>38763</v>
      </c>
      <c r="F310" s="34" t="s">
        <v>37</v>
      </c>
      <c r="G310" s="37">
        <v>4000</v>
      </c>
      <c r="H310" s="34" t="s">
        <v>46</v>
      </c>
      <c r="I310" s="38">
        <v>4.25</v>
      </c>
      <c r="J310" s="36" t="s">
        <v>81</v>
      </c>
      <c r="K310" s="38">
        <v>21</v>
      </c>
      <c r="L310" s="40">
        <v>4000000</v>
      </c>
      <c r="M310" s="40">
        <v>4000000</v>
      </c>
      <c r="N310" s="40">
        <v>88853720</v>
      </c>
      <c r="O310" s="40">
        <v>778540</v>
      </c>
      <c r="P310" s="40">
        <v>89632260</v>
      </c>
    </row>
    <row r="311" spans="1:17" s="32" customFormat="1" ht="10.5">
      <c r="A311" s="327">
        <v>93834000</v>
      </c>
      <c r="B311" s="33" t="s">
        <v>83</v>
      </c>
      <c r="C311" s="32" t="s">
        <v>1088</v>
      </c>
      <c r="D311" s="46" t="s">
        <v>152</v>
      </c>
      <c r="E311" s="35">
        <v>38910</v>
      </c>
      <c r="F311" s="34" t="s">
        <v>37</v>
      </c>
      <c r="G311" s="37">
        <v>4500</v>
      </c>
      <c r="H311" s="34" t="s">
        <v>92</v>
      </c>
      <c r="I311" s="38">
        <v>4.0999999999999996</v>
      </c>
      <c r="J311" s="36" t="s">
        <v>81</v>
      </c>
      <c r="K311" s="38">
        <v>21</v>
      </c>
      <c r="L311" s="40">
        <v>4500000</v>
      </c>
      <c r="M311" s="40">
        <v>4500000</v>
      </c>
      <c r="N311" s="40">
        <v>99960435</v>
      </c>
      <c r="O311" s="40">
        <v>1679236</v>
      </c>
      <c r="P311" s="40">
        <v>101639671</v>
      </c>
    </row>
    <row r="312" spans="1:17" s="32" customFormat="1" ht="10.5">
      <c r="A312" s="327">
        <v>93834000</v>
      </c>
      <c r="B312" s="33" t="s">
        <v>83</v>
      </c>
      <c r="C312" s="32" t="s">
        <v>1088</v>
      </c>
      <c r="D312" s="46" t="s">
        <v>162</v>
      </c>
      <c r="E312" s="35">
        <v>39290</v>
      </c>
      <c r="F312" s="34" t="s">
        <v>37</v>
      </c>
      <c r="G312" s="37">
        <v>1500</v>
      </c>
      <c r="H312" s="34" t="s">
        <v>63</v>
      </c>
      <c r="I312" s="38">
        <v>4</v>
      </c>
      <c r="J312" s="36" t="s">
        <v>81</v>
      </c>
      <c r="K312" s="38">
        <v>21</v>
      </c>
      <c r="L312" s="40">
        <v>1500000</v>
      </c>
      <c r="M312" s="40">
        <v>1500000</v>
      </c>
      <c r="N312" s="40">
        <v>33320145</v>
      </c>
      <c r="O312" s="40">
        <v>546225</v>
      </c>
      <c r="P312" s="40">
        <v>33866370</v>
      </c>
    </row>
    <row r="313" spans="1:17" s="32" customFormat="1" ht="10.5">
      <c r="A313" s="327">
        <v>91755000</v>
      </c>
      <c r="B313" s="33" t="s">
        <v>75</v>
      </c>
      <c r="C313" s="32" t="s">
        <v>278</v>
      </c>
      <c r="D313" s="46">
        <v>444</v>
      </c>
      <c r="E313" s="35">
        <v>38681</v>
      </c>
      <c r="F313" s="34" t="s">
        <v>37</v>
      </c>
      <c r="G313" s="37">
        <v>4000</v>
      </c>
      <c r="H313" s="34"/>
      <c r="I313" s="38"/>
      <c r="J313" s="36" t="s">
        <v>81</v>
      </c>
      <c r="K313" s="38">
        <v>30</v>
      </c>
      <c r="L313" s="40"/>
      <c r="M313" s="40"/>
      <c r="N313" s="40"/>
      <c r="O313" s="40"/>
      <c r="P313" s="40"/>
    </row>
    <row r="314" spans="1:17" s="32" customFormat="1" ht="10.5">
      <c r="A314" s="327">
        <v>91755000</v>
      </c>
      <c r="B314" s="33" t="s">
        <v>75</v>
      </c>
      <c r="C314" s="32" t="s">
        <v>279</v>
      </c>
      <c r="D314" s="46" t="s">
        <v>143</v>
      </c>
      <c r="E314" s="35">
        <v>38708</v>
      </c>
      <c r="F314" s="34" t="s">
        <v>37</v>
      </c>
      <c r="G314" s="37">
        <v>2500</v>
      </c>
      <c r="H314" s="34" t="s">
        <v>51</v>
      </c>
      <c r="I314" s="38">
        <v>4.5</v>
      </c>
      <c r="J314" s="36" t="s">
        <v>81</v>
      </c>
      <c r="K314" s="38">
        <v>6</v>
      </c>
      <c r="L314" s="40"/>
      <c r="M314" s="40"/>
      <c r="N314" s="40"/>
      <c r="O314" s="40"/>
      <c r="P314" s="40"/>
    </row>
    <row r="315" spans="1:17" s="32" customFormat="1" ht="10.5">
      <c r="A315" s="327">
        <v>91755000</v>
      </c>
      <c r="B315" s="33" t="s">
        <v>75</v>
      </c>
      <c r="C315" s="32" t="s">
        <v>279</v>
      </c>
      <c r="D315" s="46" t="s">
        <v>143</v>
      </c>
      <c r="E315" s="35">
        <v>38708</v>
      </c>
      <c r="F315" s="34" t="s">
        <v>37</v>
      </c>
      <c r="G315" s="37">
        <v>2500</v>
      </c>
      <c r="H315" s="34" t="s">
        <v>53</v>
      </c>
      <c r="I315" s="38">
        <v>4.5</v>
      </c>
      <c r="J315" s="36" t="s">
        <v>81</v>
      </c>
      <c r="K315" s="38">
        <v>20</v>
      </c>
      <c r="L315" s="40"/>
      <c r="M315" s="40"/>
      <c r="N315" s="40"/>
      <c r="O315" s="40"/>
      <c r="P315" s="40"/>
    </row>
    <row r="316" spans="1:17" s="32" customFormat="1" ht="10.5">
      <c r="A316" s="327">
        <v>91755000</v>
      </c>
      <c r="B316" s="33" t="s">
        <v>75</v>
      </c>
      <c r="C316" s="32" t="s">
        <v>1150</v>
      </c>
      <c r="D316" s="46" t="s">
        <v>152</v>
      </c>
      <c r="E316" s="35">
        <v>39737</v>
      </c>
      <c r="F316" s="34" t="s">
        <v>37</v>
      </c>
      <c r="G316" s="37">
        <v>1500</v>
      </c>
      <c r="H316" s="34" t="s">
        <v>59</v>
      </c>
      <c r="I316" s="38">
        <v>6</v>
      </c>
      <c r="J316" s="36" t="s">
        <v>81</v>
      </c>
      <c r="K316" s="38">
        <v>7.75</v>
      </c>
      <c r="L316" s="40">
        <v>1500000</v>
      </c>
      <c r="M316" s="40">
        <v>1363637</v>
      </c>
      <c r="N316" s="40">
        <v>30291055</v>
      </c>
      <c r="O316" s="40">
        <v>447736</v>
      </c>
      <c r="P316" s="40">
        <v>30738791</v>
      </c>
    </row>
    <row r="317" spans="1:17" s="32" customFormat="1" ht="10.5">
      <c r="A317" s="327">
        <v>91755000</v>
      </c>
      <c r="B317" s="33" t="s">
        <v>75</v>
      </c>
      <c r="C317" s="32" t="s">
        <v>281</v>
      </c>
      <c r="D317" s="46" t="s">
        <v>162</v>
      </c>
      <c r="E317" s="35">
        <v>39932</v>
      </c>
      <c r="F317" s="34" t="s">
        <v>171</v>
      </c>
      <c r="G317" s="37">
        <v>30000000</v>
      </c>
      <c r="H317" s="34" t="s">
        <v>60</v>
      </c>
      <c r="I317" s="38">
        <v>6</v>
      </c>
      <c r="J317" s="36" t="s">
        <v>81</v>
      </c>
      <c r="K317" s="38">
        <v>5</v>
      </c>
      <c r="L317" s="40">
        <v>30000000000</v>
      </c>
      <c r="M317" s="40">
        <v>30000000000</v>
      </c>
      <c r="N317" s="40">
        <v>30000000</v>
      </c>
      <c r="O317" s="40">
        <v>197087</v>
      </c>
      <c r="P317" s="40">
        <v>30197087</v>
      </c>
    </row>
    <row r="318" spans="1:17" s="32" customFormat="1" ht="10.5">
      <c r="A318" s="327">
        <v>93007000</v>
      </c>
      <c r="B318" s="33" t="s">
        <v>35</v>
      </c>
      <c r="C318" s="32" t="s">
        <v>282</v>
      </c>
      <c r="D318" s="46">
        <v>445</v>
      </c>
      <c r="E318" s="35">
        <v>38700</v>
      </c>
      <c r="F318" s="34" t="s">
        <v>37</v>
      </c>
      <c r="G318" s="37">
        <v>3000</v>
      </c>
      <c r="H318" s="34"/>
      <c r="I318" s="38"/>
      <c r="J318" s="36" t="s">
        <v>228</v>
      </c>
      <c r="K318" s="38">
        <v>10</v>
      </c>
      <c r="L318" s="40"/>
      <c r="M318" s="40"/>
      <c r="N318" s="40"/>
      <c r="O318" s="40"/>
      <c r="P318" s="40"/>
    </row>
    <row r="319" spans="1:17" s="32" customFormat="1" ht="10.5">
      <c r="A319" s="327">
        <v>93007000</v>
      </c>
      <c r="B319" s="33" t="s">
        <v>35</v>
      </c>
      <c r="C319" s="32" t="s">
        <v>283</v>
      </c>
      <c r="D319" s="46" t="s">
        <v>143</v>
      </c>
      <c r="E319" s="35">
        <v>38700</v>
      </c>
      <c r="F319" s="34" t="s">
        <v>37</v>
      </c>
      <c r="G319" s="37">
        <v>3000</v>
      </c>
      <c r="H319" s="34" t="s">
        <v>46</v>
      </c>
      <c r="I319" s="38">
        <v>3.5</v>
      </c>
      <c r="J319" s="36" t="s">
        <v>228</v>
      </c>
      <c r="K319" s="38">
        <v>8</v>
      </c>
      <c r="L319" s="40"/>
      <c r="M319" s="40"/>
      <c r="N319" s="40"/>
      <c r="O319" s="40"/>
      <c r="P319" s="40"/>
    </row>
    <row r="320" spans="1:17" s="32" customFormat="1" ht="10.5">
      <c r="A320" s="327">
        <v>93007000</v>
      </c>
      <c r="B320" s="33" t="s">
        <v>35</v>
      </c>
      <c r="C320" s="32" t="s">
        <v>283</v>
      </c>
      <c r="D320" s="46" t="s">
        <v>152</v>
      </c>
      <c r="E320" s="35">
        <v>38700</v>
      </c>
      <c r="F320" s="34" t="s">
        <v>66</v>
      </c>
      <c r="G320" s="37">
        <v>100000</v>
      </c>
      <c r="H320" s="34" t="s">
        <v>90</v>
      </c>
      <c r="I320" s="38">
        <v>5</v>
      </c>
      <c r="J320" s="36" t="s">
        <v>228</v>
      </c>
      <c r="K320" s="38">
        <v>5</v>
      </c>
      <c r="L320" s="40"/>
      <c r="M320" s="40"/>
      <c r="N320" s="40"/>
      <c r="O320" s="40"/>
      <c r="P320" s="40"/>
      <c r="Q320" s="32" t="s">
        <v>69</v>
      </c>
    </row>
    <row r="321" spans="1:17" s="32" customFormat="1" ht="10.5">
      <c r="A321" s="327">
        <v>93007000</v>
      </c>
      <c r="B321" s="33" t="s">
        <v>35</v>
      </c>
      <c r="C321" s="32" t="s">
        <v>282</v>
      </c>
      <c r="D321" s="46">
        <v>446</v>
      </c>
      <c r="E321" s="35">
        <v>38700</v>
      </c>
      <c r="F321" s="34" t="s">
        <v>37</v>
      </c>
      <c r="G321" s="37">
        <v>3000</v>
      </c>
      <c r="H321" s="34"/>
      <c r="I321" s="38"/>
      <c r="J321" s="36" t="s">
        <v>228</v>
      </c>
      <c r="K321" s="38">
        <v>25</v>
      </c>
      <c r="L321" s="40"/>
      <c r="M321" s="40"/>
      <c r="N321" s="40"/>
      <c r="O321" s="40"/>
      <c r="P321" s="40"/>
    </row>
    <row r="322" spans="1:17" s="32" customFormat="1" ht="10.5">
      <c r="A322" s="327">
        <v>93007000</v>
      </c>
      <c r="B322" s="33" t="s">
        <v>35</v>
      </c>
      <c r="C322" s="32" t="s">
        <v>1151</v>
      </c>
      <c r="D322" s="46" t="s">
        <v>143</v>
      </c>
      <c r="E322" s="35">
        <v>38700</v>
      </c>
      <c r="F322" s="34" t="s">
        <v>37</v>
      </c>
      <c r="G322" s="37">
        <v>3000</v>
      </c>
      <c r="H322" s="34" t="s">
        <v>92</v>
      </c>
      <c r="I322" s="38">
        <v>4</v>
      </c>
      <c r="J322" s="36" t="s">
        <v>228</v>
      </c>
      <c r="K322" s="38">
        <v>21</v>
      </c>
      <c r="L322" s="40">
        <v>3000000</v>
      </c>
      <c r="M322" s="40">
        <v>2325000</v>
      </c>
      <c r="N322" s="40">
        <v>51646225</v>
      </c>
      <c r="O322" s="40">
        <v>1017212.754</v>
      </c>
      <c r="P322" s="40">
        <v>52663437.504000001</v>
      </c>
    </row>
    <row r="323" spans="1:17" s="32" customFormat="1" ht="10.5">
      <c r="A323" s="327">
        <v>93007000</v>
      </c>
      <c r="B323" s="33" t="s">
        <v>35</v>
      </c>
      <c r="C323" s="32" t="s">
        <v>282</v>
      </c>
      <c r="D323" s="46">
        <v>447</v>
      </c>
      <c r="E323" s="35">
        <v>38700</v>
      </c>
      <c r="F323" s="34" t="s">
        <v>37</v>
      </c>
      <c r="G323" s="37">
        <v>3000</v>
      </c>
      <c r="H323" s="34"/>
      <c r="I323" s="38"/>
      <c r="J323" s="36" t="s">
        <v>228</v>
      </c>
      <c r="K323" s="38">
        <v>10</v>
      </c>
      <c r="L323" s="40"/>
      <c r="M323" s="40"/>
      <c r="N323" s="40"/>
      <c r="O323" s="40"/>
      <c r="P323" s="40"/>
    </row>
    <row r="324" spans="1:17" s="32" customFormat="1" ht="10.5">
      <c r="A324" s="327">
        <v>93007000</v>
      </c>
      <c r="B324" s="33" t="s">
        <v>35</v>
      </c>
      <c r="C324" s="32" t="s">
        <v>283</v>
      </c>
      <c r="D324" s="46" t="s">
        <v>143</v>
      </c>
      <c r="E324" s="35">
        <v>38700</v>
      </c>
      <c r="F324" s="34" t="s">
        <v>66</v>
      </c>
      <c r="G324" s="37">
        <v>100000</v>
      </c>
      <c r="H324" s="34" t="s">
        <v>56</v>
      </c>
      <c r="I324" s="38">
        <v>5.25</v>
      </c>
      <c r="J324" s="36" t="s">
        <v>228</v>
      </c>
      <c r="K324" s="38">
        <v>10</v>
      </c>
      <c r="L324" s="40"/>
      <c r="M324" s="40"/>
      <c r="N324" s="40"/>
      <c r="O324" s="40"/>
      <c r="P324" s="40"/>
      <c r="Q324" s="32" t="s">
        <v>69</v>
      </c>
    </row>
    <row r="325" spans="1:17" s="32" customFormat="1" ht="10.5">
      <c r="A325" s="327">
        <v>96989050</v>
      </c>
      <c r="B325" s="33" t="s">
        <v>75</v>
      </c>
      <c r="C325" s="32" t="s">
        <v>1152</v>
      </c>
      <c r="D325" s="46">
        <v>448</v>
      </c>
      <c r="E325" s="35">
        <v>38713</v>
      </c>
      <c r="F325" s="34" t="s">
        <v>37</v>
      </c>
      <c r="G325" s="37">
        <v>990</v>
      </c>
      <c r="H325" s="34" t="s">
        <v>46</v>
      </c>
      <c r="I325" s="38">
        <v>4.25</v>
      </c>
      <c r="J325" s="36" t="s">
        <v>68</v>
      </c>
      <c r="K325" s="38">
        <v>24.5</v>
      </c>
      <c r="L325" s="40">
        <v>990000</v>
      </c>
      <c r="M325" s="40">
        <v>548532</v>
      </c>
      <c r="N325" s="40">
        <v>12184777</v>
      </c>
      <c r="O325" s="40">
        <v>213162</v>
      </c>
      <c r="P325" s="40">
        <v>12397939</v>
      </c>
    </row>
    <row r="326" spans="1:17" s="32" customFormat="1" ht="10.5">
      <c r="A326" s="327">
        <v>99579730</v>
      </c>
      <c r="B326" s="33" t="s">
        <v>83</v>
      </c>
      <c r="C326" s="32" t="s">
        <v>286</v>
      </c>
      <c r="D326" s="46">
        <v>451</v>
      </c>
      <c r="E326" s="35">
        <v>38756</v>
      </c>
      <c r="F326" s="34" t="s">
        <v>37</v>
      </c>
      <c r="G326" s="37">
        <v>4000</v>
      </c>
      <c r="H326" s="34"/>
      <c r="I326" s="38"/>
      <c r="J326" s="36" t="s">
        <v>287</v>
      </c>
      <c r="K326" s="38">
        <v>10</v>
      </c>
      <c r="L326" s="40"/>
      <c r="M326" s="40"/>
      <c r="N326" s="40"/>
      <c r="O326" s="40"/>
      <c r="P326" s="40"/>
    </row>
    <row r="327" spans="1:17" s="32" customFormat="1" ht="10.5">
      <c r="A327" s="327">
        <v>99579730</v>
      </c>
      <c r="B327" s="33" t="s">
        <v>83</v>
      </c>
      <c r="C327" s="32" t="s">
        <v>1153</v>
      </c>
      <c r="D327" s="46" t="s">
        <v>143</v>
      </c>
      <c r="E327" s="35">
        <v>39078</v>
      </c>
      <c r="F327" s="34" t="s">
        <v>171</v>
      </c>
      <c r="G327" s="37">
        <v>73420000</v>
      </c>
      <c r="H327" s="34" t="s">
        <v>46</v>
      </c>
      <c r="I327" s="38">
        <v>6.2</v>
      </c>
      <c r="J327" s="36" t="s">
        <v>287</v>
      </c>
      <c r="K327" s="38">
        <v>5</v>
      </c>
      <c r="L327" s="40">
        <v>27490000000</v>
      </c>
      <c r="M327" s="40">
        <v>27490000000</v>
      </c>
      <c r="N327" s="40">
        <v>27490000</v>
      </c>
      <c r="O327" s="40">
        <v>650663</v>
      </c>
      <c r="P327" s="40">
        <v>28140663</v>
      </c>
    </row>
    <row r="328" spans="1:17" s="32" customFormat="1" ht="10.5">
      <c r="A328" s="327">
        <v>99579730</v>
      </c>
      <c r="B328" s="33" t="s">
        <v>83</v>
      </c>
      <c r="C328" s="32" t="s">
        <v>1153</v>
      </c>
      <c r="D328" s="46" t="s">
        <v>143</v>
      </c>
      <c r="E328" s="35">
        <v>39078</v>
      </c>
      <c r="F328" s="34" t="s">
        <v>37</v>
      </c>
      <c r="G328" s="37">
        <v>4000</v>
      </c>
      <c r="H328" s="34" t="s">
        <v>90</v>
      </c>
      <c r="I328" s="51">
        <v>3.0533999999999999</v>
      </c>
      <c r="J328" s="36" t="s">
        <v>287</v>
      </c>
      <c r="K328" s="38">
        <v>5</v>
      </c>
      <c r="L328" s="40">
        <v>2500000</v>
      </c>
      <c r="M328" s="40">
        <v>2500000</v>
      </c>
      <c r="N328" s="40">
        <v>55533575</v>
      </c>
      <c r="O328" s="40">
        <v>705616</v>
      </c>
      <c r="P328" s="40">
        <v>56239191</v>
      </c>
    </row>
    <row r="329" spans="1:17" s="32" customFormat="1" ht="10.5">
      <c r="A329" s="327">
        <v>99579730</v>
      </c>
      <c r="B329" s="33" t="s">
        <v>83</v>
      </c>
      <c r="C329" s="32" t="s">
        <v>286</v>
      </c>
      <c r="D329" s="46">
        <v>452</v>
      </c>
      <c r="E329" s="35">
        <v>38756</v>
      </c>
      <c r="F329" s="34" t="s">
        <v>37</v>
      </c>
      <c r="G329" s="37">
        <v>2000</v>
      </c>
      <c r="H329" s="34"/>
      <c r="I329" s="38"/>
      <c r="J329" s="36" t="s">
        <v>287</v>
      </c>
      <c r="K329" s="38">
        <v>21</v>
      </c>
      <c r="L329" s="40"/>
      <c r="M329" s="40"/>
      <c r="N329" s="40"/>
      <c r="O329" s="40"/>
      <c r="P329" s="40"/>
    </row>
    <row r="330" spans="1:17" s="32" customFormat="1" ht="10.5">
      <c r="A330" s="327">
        <v>99579730</v>
      </c>
      <c r="B330" s="33" t="s">
        <v>83</v>
      </c>
      <c r="C330" s="32" t="s">
        <v>1153</v>
      </c>
      <c r="D330" s="46" t="s">
        <v>143</v>
      </c>
      <c r="E330" s="35">
        <v>39078</v>
      </c>
      <c r="F330" s="34" t="s">
        <v>37</v>
      </c>
      <c r="G330" s="37">
        <v>2000</v>
      </c>
      <c r="H330" s="34" t="s">
        <v>92</v>
      </c>
      <c r="I330" s="38">
        <v>3.6</v>
      </c>
      <c r="J330" s="36" t="s">
        <v>287</v>
      </c>
      <c r="K330" s="38">
        <v>19</v>
      </c>
      <c r="L330" s="40">
        <v>2000000</v>
      </c>
      <c r="M330" s="40">
        <v>2000000</v>
      </c>
      <c r="N330" s="40">
        <v>44426860</v>
      </c>
      <c r="O330" s="40">
        <v>615269</v>
      </c>
      <c r="P330" s="40">
        <v>45042129</v>
      </c>
    </row>
    <row r="331" spans="1:17" s="32" customFormat="1" ht="10.5">
      <c r="A331" s="327">
        <v>90266000</v>
      </c>
      <c r="B331" s="33" t="s">
        <v>54</v>
      </c>
      <c r="C331" s="32" t="s">
        <v>289</v>
      </c>
      <c r="D331" s="46">
        <v>453</v>
      </c>
      <c r="E331" s="35">
        <v>38761</v>
      </c>
      <c r="F331" s="34" t="s">
        <v>37</v>
      </c>
      <c r="G331" s="37">
        <v>3300</v>
      </c>
      <c r="H331" s="34"/>
      <c r="I331" s="38"/>
      <c r="J331" s="36" t="s">
        <v>81</v>
      </c>
      <c r="K331" s="38">
        <v>20</v>
      </c>
      <c r="L331" s="40"/>
      <c r="M331" s="40"/>
      <c r="N331" s="40"/>
      <c r="O331" s="40"/>
      <c r="P331" s="40"/>
    </row>
    <row r="332" spans="1:17" s="32" customFormat="1" ht="10.5">
      <c r="A332" s="327">
        <v>96604380</v>
      </c>
      <c r="B332" s="33" t="s">
        <v>96</v>
      </c>
      <c r="C332" s="32" t="s">
        <v>182</v>
      </c>
      <c r="D332" s="46">
        <v>454</v>
      </c>
      <c r="E332" s="35">
        <v>38763</v>
      </c>
      <c r="F332" s="34" t="s">
        <v>37</v>
      </c>
      <c r="G332" s="37">
        <v>1500</v>
      </c>
      <c r="H332" s="34"/>
      <c r="I332" s="38"/>
      <c r="J332" s="36" t="s">
        <v>81</v>
      </c>
      <c r="K332" s="38">
        <v>25</v>
      </c>
      <c r="L332" s="40"/>
      <c r="M332" s="40"/>
      <c r="N332" s="40"/>
      <c r="O332" s="40"/>
      <c r="P332" s="40"/>
    </row>
    <row r="333" spans="1:17" s="32" customFormat="1" ht="10.5">
      <c r="A333" s="327">
        <v>96604380</v>
      </c>
      <c r="B333" s="33" t="s">
        <v>96</v>
      </c>
      <c r="C333" s="32" t="s">
        <v>1115</v>
      </c>
      <c r="D333" s="46" t="s">
        <v>143</v>
      </c>
      <c r="E333" s="35">
        <v>38763</v>
      </c>
      <c r="F333" s="34" t="s">
        <v>37</v>
      </c>
      <c r="G333" s="37">
        <v>1500</v>
      </c>
      <c r="H333" s="34" t="s">
        <v>63</v>
      </c>
      <c r="I333" s="38">
        <v>4.2</v>
      </c>
      <c r="J333" s="36" t="s">
        <v>39</v>
      </c>
      <c r="K333" s="38">
        <v>20</v>
      </c>
      <c r="L333" s="40">
        <v>1500000</v>
      </c>
      <c r="M333" s="40">
        <v>1223684</v>
      </c>
      <c r="N333" s="40">
        <v>27182219</v>
      </c>
      <c r="O333" s="40">
        <v>518653</v>
      </c>
      <c r="P333" s="40">
        <v>27700872</v>
      </c>
    </row>
    <row r="334" spans="1:17" s="32" customFormat="1" ht="10.5">
      <c r="A334" s="327">
        <v>96596540</v>
      </c>
      <c r="B334" s="33" t="s">
        <v>106</v>
      </c>
      <c r="C334" s="32" t="s">
        <v>290</v>
      </c>
      <c r="D334" s="46">
        <v>456</v>
      </c>
      <c r="E334" s="35">
        <v>38790</v>
      </c>
      <c r="F334" s="34" t="s">
        <v>37</v>
      </c>
      <c r="G334" s="37">
        <v>7000</v>
      </c>
      <c r="H334" s="34"/>
      <c r="I334" s="38"/>
      <c r="J334" s="36" t="s">
        <v>81</v>
      </c>
      <c r="K334" s="38">
        <v>30</v>
      </c>
      <c r="L334" s="40"/>
      <c r="M334" s="40"/>
      <c r="N334" s="40"/>
      <c r="O334" s="40"/>
      <c r="P334" s="40"/>
    </row>
    <row r="335" spans="1:17" s="32" customFormat="1" ht="10.5">
      <c r="A335" s="327">
        <v>96596540</v>
      </c>
      <c r="B335" s="33" t="s">
        <v>106</v>
      </c>
      <c r="C335" s="32" t="s">
        <v>1140</v>
      </c>
      <c r="D335" s="46" t="s">
        <v>143</v>
      </c>
      <c r="E335" s="35">
        <v>38803</v>
      </c>
      <c r="F335" s="34" t="s">
        <v>37</v>
      </c>
      <c r="G335" s="37">
        <v>4000</v>
      </c>
      <c r="H335" s="34" t="s">
        <v>90</v>
      </c>
      <c r="I335" s="38">
        <v>4.2</v>
      </c>
      <c r="J335" s="36" t="s">
        <v>81</v>
      </c>
      <c r="K335" s="38">
        <v>21</v>
      </c>
      <c r="L335" s="40">
        <v>4000000</v>
      </c>
      <c r="M335" s="40">
        <v>4000000</v>
      </c>
      <c r="N335" s="40">
        <v>88853720</v>
      </c>
      <c r="O335" s="40">
        <v>913108</v>
      </c>
      <c r="P335" s="40">
        <v>89766828</v>
      </c>
    </row>
    <row r="336" spans="1:17" s="32" customFormat="1" ht="10.5">
      <c r="A336" s="327">
        <v>96596540</v>
      </c>
      <c r="B336" s="33" t="s">
        <v>106</v>
      </c>
      <c r="C336" s="32" t="s">
        <v>291</v>
      </c>
      <c r="D336" s="46">
        <v>457</v>
      </c>
      <c r="E336" s="35">
        <v>38790</v>
      </c>
      <c r="F336" s="34" t="s">
        <v>37</v>
      </c>
      <c r="G336" s="37">
        <v>3000</v>
      </c>
      <c r="H336" s="34"/>
      <c r="I336" s="38"/>
      <c r="J336" s="36" t="s">
        <v>81</v>
      </c>
      <c r="K336" s="38">
        <v>10</v>
      </c>
      <c r="L336" s="40"/>
      <c r="M336" s="40"/>
      <c r="N336" s="40"/>
      <c r="O336" s="40"/>
      <c r="P336" s="40"/>
    </row>
    <row r="337" spans="1:16" s="32" customFormat="1" ht="10.5">
      <c r="A337" s="327">
        <v>61216000</v>
      </c>
      <c r="B337" s="33" t="s">
        <v>44</v>
      </c>
      <c r="C337" s="32" t="s">
        <v>1060</v>
      </c>
      <c r="D337" s="46">
        <v>459</v>
      </c>
      <c r="E337" s="35">
        <v>38799</v>
      </c>
      <c r="F337" s="34" t="s">
        <v>37</v>
      </c>
      <c r="G337" s="37">
        <v>2400</v>
      </c>
      <c r="H337" s="34" t="s">
        <v>292</v>
      </c>
      <c r="I337" s="38">
        <v>4.4000000000000004</v>
      </c>
      <c r="J337" s="36" t="s">
        <v>39</v>
      </c>
      <c r="K337" s="38">
        <v>30</v>
      </c>
      <c r="L337" s="40">
        <v>2400000</v>
      </c>
      <c r="M337" s="40">
        <v>2400000</v>
      </c>
      <c r="N337" s="40">
        <v>53312232</v>
      </c>
      <c r="O337" s="40">
        <v>965131</v>
      </c>
      <c r="P337" s="40">
        <v>54277363</v>
      </c>
    </row>
    <row r="338" spans="1:16" s="32" customFormat="1" ht="10.5">
      <c r="A338" s="327">
        <v>96678790</v>
      </c>
      <c r="B338" s="33" t="s">
        <v>168</v>
      </c>
      <c r="C338" s="32" t="s">
        <v>293</v>
      </c>
      <c r="D338" s="46">
        <v>461</v>
      </c>
      <c r="E338" s="35">
        <v>38818</v>
      </c>
      <c r="F338" s="34" t="s">
        <v>37</v>
      </c>
      <c r="G338" s="37">
        <v>2200</v>
      </c>
      <c r="H338" s="34"/>
      <c r="I338" s="38"/>
      <c r="J338" s="36" t="s">
        <v>68</v>
      </c>
      <c r="K338" s="38">
        <v>10</v>
      </c>
      <c r="L338" s="40"/>
      <c r="M338" s="40"/>
      <c r="N338" s="40"/>
      <c r="O338" s="40"/>
      <c r="P338" s="40"/>
    </row>
    <row r="339" spans="1:16" s="32" customFormat="1" ht="10.5">
      <c r="A339" s="327">
        <v>96678790</v>
      </c>
      <c r="B339" s="33" t="s">
        <v>168</v>
      </c>
      <c r="C339" s="32" t="s">
        <v>1145</v>
      </c>
      <c r="D339" s="46" t="s">
        <v>143</v>
      </c>
      <c r="E339" s="35">
        <v>38888</v>
      </c>
      <c r="F339" s="34" t="s">
        <v>171</v>
      </c>
      <c r="G339" s="37">
        <v>20000000</v>
      </c>
      <c r="H339" s="34" t="s">
        <v>51</v>
      </c>
      <c r="I339" s="38">
        <v>7.5</v>
      </c>
      <c r="J339" s="36" t="s">
        <v>68</v>
      </c>
      <c r="K339" s="38">
        <v>6</v>
      </c>
      <c r="L339" s="40">
        <v>20000000000</v>
      </c>
      <c r="M339" s="40">
        <v>12000000000</v>
      </c>
      <c r="N339" s="40">
        <v>12000000</v>
      </c>
      <c r="O339" s="40">
        <v>331398</v>
      </c>
      <c r="P339" s="40">
        <v>12331398</v>
      </c>
    </row>
    <row r="340" spans="1:16" s="32" customFormat="1" ht="10.5">
      <c r="A340" s="327">
        <v>96678790</v>
      </c>
      <c r="B340" s="33">
        <v>2</v>
      </c>
      <c r="C340" s="32" t="s">
        <v>1109</v>
      </c>
      <c r="D340" s="46" t="s">
        <v>152</v>
      </c>
      <c r="E340" s="35">
        <v>39078</v>
      </c>
      <c r="F340" s="34" t="s">
        <v>171</v>
      </c>
      <c r="G340" s="37">
        <v>20000000</v>
      </c>
      <c r="H340" s="34" t="s">
        <v>53</v>
      </c>
      <c r="I340" s="38">
        <v>6.4</v>
      </c>
      <c r="J340" s="36" t="s">
        <v>68</v>
      </c>
      <c r="K340" s="38">
        <v>3</v>
      </c>
      <c r="L340" s="40">
        <v>20000000000</v>
      </c>
      <c r="M340" s="40"/>
      <c r="N340" s="40"/>
      <c r="O340" s="40"/>
      <c r="P340" s="40"/>
    </row>
    <row r="341" spans="1:16" s="32" customFormat="1" ht="10.5">
      <c r="A341" s="327">
        <v>96519000</v>
      </c>
      <c r="B341" s="33" t="s">
        <v>44</v>
      </c>
      <c r="C341" s="32" t="s">
        <v>988</v>
      </c>
      <c r="D341" s="46">
        <v>463</v>
      </c>
      <c r="E341" s="35">
        <v>38825</v>
      </c>
      <c r="F341" s="34" t="s">
        <v>37</v>
      </c>
      <c r="G341" s="37">
        <v>4500</v>
      </c>
      <c r="H341" s="34"/>
      <c r="I341" s="38"/>
      <c r="J341" s="36" t="s">
        <v>81</v>
      </c>
      <c r="K341" s="38">
        <v>23</v>
      </c>
      <c r="L341" s="40"/>
      <c r="M341" s="40"/>
      <c r="N341" s="40"/>
      <c r="O341" s="40"/>
      <c r="P341" s="40"/>
    </row>
    <row r="342" spans="1:16" s="32" customFormat="1" ht="10.5">
      <c r="A342" s="327">
        <v>96519000</v>
      </c>
      <c r="B342" s="33" t="s">
        <v>44</v>
      </c>
      <c r="C342" s="32" t="s">
        <v>1154</v>
      </c>
      <c r="D342" s="46" t="s">
        <v>143</v>
      </c>
      <c r="E342" s="35">
        <v>38825</v>
      </c>
      <c r="F342" s="34" t="s">
        <v>37</v>
      </c>
      <c r="G342" s="37">
        <v>4500</v>
      </c>
      <c r="H342" s="34" t="s">
        <v>90</v>
      </c>
      <c r="I342" s="38">
        <v>4.2</v>
      </c>
      <c r="J342" s="36" t="s">
        <v>81</v>
      </c>
      <c r="K342" s="38">
        <v>22.5</v>
      </c>
      <c r="L342" s="40">
        <v>4500000</v>
      </c>
      <c r="M342" s="40">
        <v>4138272</v>
      </c>
      <c r="N342" s="40">
        <v>91925215</v>
      </c>
      <c r="O342" s="40">
        <v>626418</v>
      </c>
      <c r="P342" s="40">
        <v>92551633</v>
      </c>
    </row>
    <row r="343" spans="1:16" s="32" customFormat="1" ht="10.5">
      <c r="A343" s="327">
        <v>96762780</v>
      </c>
      <c r="B343" s="33" t="s">
        <v>61</v>
      </c>
      <c r="C343" s="32" t="s">
        <v>1098</v>
      </c>
      <c r="D343" s="46">
        <v>464</v>
      </c>
      <c r="E343" s="35">
        <v>38856</v>
      </c>
      <c r="F343" s="34" t="s">
        <v>37</v>
      </c>
      <c r="G343" s="37">
        <v>970</v>
      </c>
      <c r="H343" s="34" t="s">
        <v>157</v>
      </c>
      <c r="I343" s="38">
        <v>4</v>
      </c>
      <c r="J343" s="36" t="s">
        <v>81</v>
      </c>
      <c r="K343" s="38">
        <v>12</v>
      </c>
      <c r="L343" s="40">
        <v>970000</v>
      </c>
      <c r="M343" s="40">
        <v>1057579.56</v>
      </c>
      <c r="N343" s="40">
        <v>23492470</v>
      </c>
      <c r="O343" s="40">
        <v>348931</v>
      </c>
      <c r="P343" s="40">
        <v>23841401</v>
      </c>
    </row>
    <row r="344" spans="1:16" s="32" customFormat="1" ht="10.5">
      <c r="A344" s="327">
        <v>96762780</v>
      </c>
      <c r="B344" s="33" t="s">
        <v>61</v>
      </c>
      <c r="C344" s="32" t="s">
        <v>1098</v>
      </c>
      <c r="D344" s="46">
        <v>464</v>
      </c>
      <c r="E344" s="35">
        <v>38856</v>
      </c>
      <c r="F344" s="34" t="s">
        <v>37</v>
      </c>
      <c r="G344" s="52">
        <v>0.1</v>
      </c>
      <c r="H344" s="34" t="s">
        <v>159</v>
      </c>
      <c r="I344" s="38">
        <v>4</v>
      </c>
      <c r="J344" s="36" t="s">
        <v>81</v>
      </c>
      <c r="K344" s="38">
        <v>12</v>
      </c>
      <c r="L344" s="40">
        <v>100</v>
      </c>
      <c r="M344" s="40">
        <v>109.03</v>
      </c>
      <c r="N344" s="40">
        <v>2422</v>
      </c>
      <c r="O344" s="40">
        <v>36</v>
      </c>
      <c r="P344" s="40">
        <v>2458</v>
      </c>
    </row>
    <row r="345" spans="1:16" s="32" customFormat="1" ht="10.5">
      <c r="A345" s="327">
        <v>96719210</v>
      </c>
      <c r="B345" s="33">
        <v>4</v>
      </c>
      <c r="C345" s="32" t="s">
        <v>1155</v>
      </c>
      <c r="D345" s="46">
        <v>465</v>
      </c>
      <c r="E345" s="35">
        <v>38881</v>
      </c>
      <c r="F345" s="34" t="s">
        <v>37</v>
      </c>
      <c r="G345" s="37">
        <v>3000</v>
      </c>
      <c r="H345" s="34"/>
      <c r="I345" s="38"/>
      <c r="J345" s="36" t="s">
        <v>81</v>
      </c>
      <c r="K345" s="38">
        <v>30</v>
      </c>
      <c r="L345" s="40"/>
      <c r="M345" s="40"/>
      <c r="N345" s="40"/>
      <c r="O345" s="40"/>
      <c r="P345" s="40"/>
    </row>
    <row r="346" spans="1:16" s="32" customFormat="1" ht="10.5">
      <c r="A346" s="327">
        <v>96719210</v>
      </c>
      <c r="B346" s="33">
        <v>4</v>
      </c>
      <c r="C346" s="32" t="s">
        <v>1156</v>
      </c>
      <c r="D346" s="46" t="s">
        <v>143</v>
      </c>
      <c r="E346" s="35">
        <v>38883</v>
      </c>
      <c r="F346" s="34" t="s">
        <v>37</v>
      </c>
      <c r="G346" s="37">
        <v>3000</v>
      </c>
      <c r="H346" s="34" t="s">
        <v>63</v>
      </c>
      <c r="I346" s="38">
        <v>4.5</v>
      </c>
      <c r="J346" s="36" t="s">
        <v>68</v>
      </c>
      <c r="K346" s="38">
        <v>21</v>
      </c>
      <c r="L346" s="40">
        <v>2000000</v>
      </c>
      <c r="M346" s="40">
        <v>2000000</v>
      </c>
      <c r="N346" s="40">
        <v>44426860</v>
      </c>
      <c r="O346" s="40">
        <v>0</v>
      </c>
      <c r="P346" s="40">
        <v>44426860</v>
      </c>
    </row>
    <row r="347" spans="1:16" s="32" customFormat="1" ht="10.5">
      <c r="A347" s="327">
        <v>96719210</v>
      </c>
      <c r="B347" s="33">
        <v>4</v>
      </c>
      <c r="C347" s="32" t="s">
        <v>1155</v>
      </c>
      <c r="D347" s="46">
        <v>466</v>
      </c>
      <c r="E347" s="35">
        <v>38881</v>
      </c>
      <c r="F347" s="34" t="s">
        <v>37</v>
      </c>
      <c r="G347" s="37">
        <v>3000</v>
      </c>
      <c r="H347" s="34"/>
      <c r="I347" s="38"/>
      <c r="J347" s="36" t="s">
        <v>81</v>
      </c>
      <c r="K347" s="38">
        <v>10</v>
      </c>
      <c r="L347" s="40"/>
      <c r="M347" s="40"/>
      <c r="N347" s="40"/>
      <c r="O347" s="40"/>
      <c r="P347" s="40"/>
    </row>
    <row r="348" spans="1:16" s="32" customFormat="1" ht="10.5">
      <c r="A348" s="327">
        <v>96719210</v>
      </c>
      <c r="B348" s="33">
        <v>4</v>
      </c>
      <c r="C348" s="32" t="s">
        <v>1157</v>
      </c>
      <c r="D348" s="46" t="s">
        <v>143</v>
      </c>
      <c r="E348" s="35">
        <v>38883</v>
      </c>
      <c r="F348" s="34" t="s">
        <v>37</v>
      </c>
      <c r="G348" s="37">
        <v>3000</v>
      </c>
      <c r="H348" s="34" t="s">
        <v>92</v>
      </c>
      <c r="I348" s="38">
        <v>3.75</v>
      </c>
      <c r="J348" s="36" t="s">
        <v>68</v>
      </c>
      <c r="K348" s="38">
        <v>5</v>
      </c>
      <c r="L348" s="40">
        <v>1000000</v>
      </c>
      <c r="M348" s="40"/>
      <c r="N348" s="40"/>
      <c r="O348" s="40"/>
      <c r="P348" s="40"/>
    </row>
    <row r="349" spans="1:16" s="32" customFormat="1" ht="10.5">
      <c r="A349" s="327">
        <v>90749000</v>
      </c>
      <c r="B349" s="33" t="s">
        <v>35</v>
      </c>
      <c r="C349" s="32" t="s">
        <v>300</v>
      </c>
      <c r="D349" s="46">
        <v>467</v>
      </c>
      <c r="E349" s="35">
        <v>38905</v>
      </c>
      <c r="F349" s="34" t="s">
        <v>37</v>
      </c>
      <c r="G349" s="37">
        <v>4500</v>
      </c>
      <c r="H349" s="34"/>
      <c r="I349" s="38"/>
      <c r="J349" s="36" t="s">
        <v>228</v>
      </c>
      <c r="K349" s="38">
        <v>10</v>
      </c>
      <c r="L349" s="40"/>
      <c r="M349" s="40"/>
      <c r="N349" s="40"/>
      <c r="O349" s="40"/>
      <c r="P349" s="40"/>
    </row>
    <row r="350" spans="1:16" s="32" customFormat="1" ht="10.5">
      <c r="A350" s="327">
        <v>90749000</v>
      </c>
      <c r="B350" s="33" t="s">
        <v>35</v>
      </c>
      <c r="C350" s="32" t="s">
        <v>1094</v>
      </c>
      <c r="D350" s="46" t="s">
        <v>143</v>
      </c>
      <c r="E350" s="35">
        <v>38908</v>
      </c>
      <c r="F350" s="34" t="s">
        <v>37</v>
      </c>
      <c r="G350" s="37">
        <v>6500</v>
      </c>
      <c r="H350" s="34" t="s">
        <v>56</v>
      </c>
      <c r="I350" s="38">
        <v>3.5</v>
      </c>
      <c r="J350" s="36" t="s">
        <v>39</v>
      </c>
      <c r="K350" s="38">
        <v>5</v>
      </c>
      <c r="L350" s="40">
        <v>4500000</v>
      </c>
      <c r="M350" s="40"/>
      <c r="N350" s="40"/>
      <c r="O350" s="40"/>
      <c r="P350" s="40"/>
    </row>
    <row r="351" spans="1:16" s="32" customFormat="1" ht="10.5">
      <c r="A351" s="327">
        <v>90749000</v>
      </c>
      <c r="B351" s="33" t="s">
        <v>35</v>
      </c>
      <c r="C351" s="32" t="s">
        <v>300</v>
      </c>
      <c r="D351" s="46">
        <v>468</v>
      </c>
      <c r="E351" s="35">
        <v>38905</v>
      </c>
      <c r="F351" s="34" t="s">
        <v>37</v>
      </c>
      <c r="G351" s="37">
        <v>6500</v>
      </c>
      <c r="H351" s="34"/>
      <c r="I351" s="38"/>
      <c r="J351" s="36" t="s">
        <v>228</v>
      </c>
      <c r="K351" s="38">
        <v>30</v>
      </c>
      <c r="L351" s="40"/>
      <c r="M351" s="40"/>
      <c r="N351" s="40"/>
      <c r="O351" s="40"/>
      <c r="P351" s="40"/>
    </row>
    <row r="352" spans="1:16" s="32" customFormat="1" ht="10.5">
      <c r="A352" s="327">
        <v>90749000</v>
      </c>
      <c r="B352" s="33" t="s">
        <v>35</v>
      </c>
      <c r="C352" s="32" t="s">
        <v>1095</v>
      </c>
      <c r="D352" s="46" t="s">
        <v>143</v>
      </c>
      <c r="E352" s="35">
        <v>38908</v>
      </c>
      <c r="F352" s="34" t="s">
        <v>37</v>
      </c>
      <c r="G352" s="37">
        <v>6500</v>
      </c>
      <c r="H352" s="34" t="s">
        <v>51</v>
      </c>
      <c r="I352" s="38">
        <v>4.25</v>
      </c>
      <c r="J352" s="36" t="s">
        <v>39</v>
      </c>
      <c r="K352" s="38">
        <v>21</v>
      </c>
      <c r="L352" s="40">
        <v>4000000</v>
      </c>
      <c r="M352" s="40">
        <v>4000000</v>
      </c>
      <c r="N352" s="40">
        <v>88853720</v>
      </c>
      <c r="O352" s="40">
        <v>1401378</v>
      </c>
      <c r="P352" s="40">
        <v>90255098</v>
      </c>
    </row>
    <row r="353" spans="1:16" s="32" customFormat="1" ht="10.5">
      <c r="A353" s="327">
        <v>90042000</v>
      </c>
      <c r="B353" s="33" t="s">
        <v>83</v>
      </c>
      <c r="C353" s="32" t="s">
        <v>301</v>
      </c>
      <c r="D353" s="46">
        <v>469</v>
      </c>
      <c r="E353" s="35">
        <v>38929</v>
      </c>
      <c r="F353" s="34" t="s">
        <v>37</v>
      </c>
      <c r="G353" s="37">
        <v>5000</v>
      </c>
      <c r="H353" s="34"/>
      <c r="I353" s="38"/>
      <c r="J353" s="36" t="s">
        <v>81</v>
      </c>
      <c r="K353" s="38">
        <v>25</v>
      </c>
      <c r="L353" s="40"/>
      <c r="M353" s="40"/>
      <c r="N353" s="40"/>
      <c r="O353" s="40"/>
      <c r="P353" s="40"/>
    </row>
    <row r="354" spans="1:16" s="32" customFormat="1" ht="10.5">
      <c r="A354" s="327">
        <v>90042000</v>
      </c>
      <c r="B354" s="33" t="s">
        <v>83</v>
      </c>
      <c r="C354" s="32" t="s">
        <v>1158</v>
      </c>
      <c r="D354" s="46" t="s">
        <v>143</v>
      </c>
      <c r="E354" s="35">
        <v>38951</v>
      </c>
      <c r="F354" s="34" t="s">
        <v>37</v>
      </c>
      <c r="G354" s="37">
        <v>3500</v>
      </c>
      <c r="H354" s="34" t="s">
        <v>63</v>
      </c>
      <c r="I354" s="38">
        <v>4.0999999999999996</v>
      </c>
      <c r="J354" s="36" t="s">
        <v>81</v>
      </c>
      <c r="K354" s="38">
        <v>23</v>
      </c>
      <c r="L354" s="40">
        <v>3500000</v>
      </c>
      <c r="M354" s="40">
        <v>3500000</v>
      </c>
      <c r="N354" s="40">
        <v>77747005</v>
      </c>
      <c r="O354" s="40">
        <v>788899</v>
      </c>
      <c r="P354" s="40">
        <v>78535904</v>
      </c>
    </row>
    <row r="355" spans="1:16" s="32" customFormat="1" ht="10.5">
      <c r="A355" s="327">
        <v>90042000</v>
      </c>
      <c r="B355" s="33" t="s">
        <v>83</v>
      </c>
      <c r="C355" s="32" t="s">
        <v>1158</v>
      </c>
      <c r="D355" s="46" t="s">
        <v>152</v>
      </c>
      <c r="E355" s="35">
        <v>39030</v>
      </c>
      <c r="F355" s="34" t="s">
        <v>37</v>
      </c>
      <c r="G355" s="37">
        <v>1500</v>
      </c>
      <c r="H355" s="34" t="s">
        <v>51</v>
      </c>
      <c r="I355" s="38">
        <v>3.7</v>
      </c>
      <c r="J355" s="36" t="s">
        <v>81</v>
      </c>
      <c r="K355" s="38">
        <v>21</v>
      </c>
      <c r="L355" s="40">
        <v>1500000</v>
      </c>
      <c r="M355" s="40">
        <v>1500000</v>
      </c>
      <c r="N355" s="40">
        <v>33320145</v>
      </c>
      <c r="O355" s="40">
        <v>53699</v>
      </c>
      <c r="P355" s="40">
        <v>33373844</v>
      </c>
    </row>
    <row r="356" spans="1:16" s="32" customFormat="1" ht="10.5">
      <c r="A356" s="327">
        <v>90042000</v>
      </c>
      <c r="B356" s="33" t="s">
        <v>83</v>
      </c>
      <c r="C356" s="32" t="s">
        <v>301</v>
      </c>
      <c r="D356" s="46">
        <v>470</v>
      </c>
      <c r="E356" s="35">
        <v>38929</v>
      </c>
      <c r="F356" s="34" t="s">
        <v>37</v>
      </c>
      <c r="G356" s="37">
        <v>4000</v>
      </c>
      <c r="H356" s="34"/>
      <c r="I356" s="38"/>
      <c r="J356" s="36" t="s">
        <v>81</v>
      </c>
      <c r="K356" s="38">
        <v>10</v>
      </c>
      <c r="L356" s="40"/>
      <c r="M356" s="40"/>
      <c r="N356" s="40"/>
      <c r="O356" s="40"/>
      <c r="P356" s="40"/>
    </row>
    <row r="357" spans="1:16" s="32" customFormat="1" ht="10.5">
      <c r="A357" s="327">
        <v>90042000</v>
      </c>
      <c r="B357" s="33" t="s">
        <v>83</v>
      </c>
      <c r="C357" s="32" t="s">
        <v>1159</v>
      </c>
      <c r="D357" s="46" t="s">
        <v>143</v>
      </c>
      <c r="E357" s="35">
        <v>39030</v>
      </c>
      <c r="F357" s="34" t="s">
        <v>37</v>
      </c>
      <c r="G357" s="37">
        <v>2600</v>
      </c>
      <c r="H357" s="34" t="s">
        <v>56</v>
      </c>
      <c r="I357" s="38">
        <v>3.4</v>
      </c>
      <c r="J357" s="36" t="s">
        <v>81</v>
      </c>
      <c r="K357" s="38">
        <v>5</v>
      </c>
      <c r="L357" s="40">
        <v>1100000</v>
      </c>
      <c r="M357" s="40">
        <v>0</v>
      </c>
      <c r="N357" s="40">
        <v>0</v>
      </c>
      <c r="O357" s="40">
        <v>0</v>
      </c>
      <c r="P357" s="40">
        <v>0</v>
      </c>
    </row>
    <row r="358" spans="1:16" s="32" customFormat="1" ht="10.5">
      <c r="A358" s="327">
        <v>90042000</v>
      </c>
      <c r="B358" s="33" t="s">
        <v>83</v>
      </c>
      <c r="C358" s="32" t="s">
        <v>1158</v>
      </c>
      <c r="D358" s="46" t="s">
        <v>152</v>
      </c>
      <c r="E358" s="35">
        <v>39378</v>
      </c>
      <c r="F358" s="34" t="s">
        <v>37</v>
      </c>
      <c r="G358" s="37">
        <v>2900</v>
      </c>
      <c r="H358" s="34" t="s">
        <v>53</v>
      </c>
      <c r="I358" s="38">
        <v>3.5</v>
      </c>
      <c r="J358" s="36" t="s">
        <v>81</v>
      </c>
      <c r="K358" s="38">
        <v>8</v>
      </c>
      <c r="L358" s="40">
        <v>2900000</v>
      </c>
      <c r="M358" s="40">
        <v>1933333</v>
      </c>
      <c r="N358" s="40">
        <v>42945957</v>
      </c>
      <c r="O358" s="40">
        <v>170990</v>
      </c>
      <c r="P358" s="40">
        <v>43116947</v>
      </c>
    </row>
    <row r="359" spans="1:16" s="32" customFormat="1" ht="10.5">
      <c r="A359" s="327">
        <v>59123340</v>
      </c>
      <c r="B359" s="33" t="s">
        <v>106</v>
      </c>
      <c r="C359" s="32" t="s">
        <v>303</v>
      </c>
      <c r="D359" s="46">
        <v>474</v>
      </c>
      <c r="E359" s="35">
        <v>38986</v>
      </c>
      <c r="F359" s="34" t="s">
        <v>37</v>
      </c>
      <c r="G359" s="37">
        <v>30000</v>
      </c>
      <c r="H359" s="34"/>
      <c r="I359" s="38"/>
      <c r="J359" s="36" t="s">
        <v>287</v>
      </c>
      <c r="K359" s="38">
        <v>30</v>
      </c>
      <c r="L359" s="40"/>
      <c r="M359" s="40"/>
      <c r="N359" s="40"/>
      <c r="O359" s="40"/>
      <c r="P359" s="40"/>
    </row>
    <row r="360" spans="1:16" s="32" customFormat="1" ht="10.5">
      <c r="A360" s="327">
        <v>59123340</v>
      </c>
      <c r="B360" s="33" t="s">
        <v>106</v>
      </c>
      <c r="C360" s="32" t="s">
        <v>1160</v>
      </c>
      <c r="D360" s="46" t="s">
        <v>143</v>
      </c>
      <c r="E360" s="35">
        <v>39916</v>
      </c>
      <c r="F360" s="34" t="s">
        <v>37</v>
      </c>
      <c r="G360" s="37">
        <v>4000</v>
      </c>
      <c r="H360" s="34" t="s">
        <v>46</v>
      </c>
      <c r="I360" s="38">
        <v>3</v>
      </c>
      <c r="J360" s="36" t="s">
        <v>305</v>
      </c>
      <c r="K360" s="38">
        <v>5</v>
      </c>
      <c r="L360" s="40">
        <v>4000000</v>
      </c>
      <c r="M360" s="40">
        <v>4000000</v>
      </c>
      <c r="N360" s="40">
        <v>88853720</v>
      </c>
      <c r="O360" s="40">
        <v>220493</v>
      </c>
      <c r="P360" s="40">
        <v>89074213</v>
      </c>
    </row>
    <row r="361" spans="1:16" s="32" customFormat="1" ht="10.5">
      <c r="A361" s="327">
        <v>59123340</v>
      </c>
      <c r="B361" s="33" t="s">
        <v>106</v>
      </c>
      <c r="C361" s="32" t="s">
        <v>966</v>
      </c>
      <c r="D361" s="46" t="s">
        <v>152</v>
      </c>
      <c r="E361" s="35">
        <v>39916</v>
      </c>
      <c r="F361" s="34" t="s">
        <v>171</v>
      </c>
      <c r="G361" s="37">
        <v>83000000</v>
      </c>
      <c r="H361" s="34" t="s">
        <v>90</v>
      </c>
      <c r="I361" s="38">
        <v>5.5</v>
      </c>
      <c r="J361" s="36" t="s">
        <v>305</v>
      </c>
      <c r="K361" s="38">
        <v>5</v>
      </c>
      <c r="L361" s="40"/>
      <c r="M361" s="40"/>
      <c r="N361" s="40"/>
      <c r="O361" s="40"/>
      <c r="P361" s="40"/>
    </row>
    <row r="362" spans="1:16" s="32" customFormat="1" ht="10.5">
      <c r="A362" s="327">
        <v>59123340</v>
      </c>
      <c r="B362" s="33">
        <v>8</v>
      </c>
      <c r="C362" s="32" t="s">
        <v>306</v>
      </c>
      <c r="D362" s="46" t="s">
        <v>162</v>
      </c>
      <c r="E362" s="35">
        <v>40323</v>
      </c>
      <c r="F362" s="34" t="s">
        <v>37</v>
      </c>
      <c r="G362" s="37">
        <v>8000</v>
      </c>
      <c r="H362" s="34" t="s">
        <v>92</v>
      </c>
      <c r="I362" s="38">
        <v>3</v>
      </c>
      <c r="J362" s="36" t="s">
        <v>39</v>
      </c>
      <c r="K362" s="38">
        <v>7</v>
      </c>
      <c r="L362" s="40"/>
      <c r="M362" s="40"/>
      <c r="N362" s="40"/>
      <c r="O362" s="40"/>
      <c r="P362" s="40"/>
    </row>
    <row r="363" spans="1:16" s="32" customFormat="1" ht="10.5">
      <c r="A363" s="327">
        <v>59123340</v>
      </c>
      <c r="B363" s="33">
        <v>8</v>
      </c>
      <c r="C363" s="32" t="s">
        <v>307</v>
      </c>
      <c r="D363" s="46" t="s">
        <v>163</v>
      </c>
      <c r="E363" s="35">
        <v>40323</v>
      </c>
      <c r="F363" s="34" t="s">
        <v>37</v>
      </c>
      <c r="G363" s="37">
        <v>8000</v>
      </c>
      <c r="H363" s="34" t="s">
        <v>63</v>
      </c>
      <c r="I363" s="38">
        <v>4</v>
      </c>
      <c r="J363" s="36" t="s">
        <v>39</v>
      </c>
      <c r="K363" s="38">
        <v>25</v>
      </c>
      <c r="L363" s="40">
        <v>5000000</v>
      </c>
      <c r="M363" s="40">
        <v>5000000</v>
      </c>
      <c r="N363" s="40">
        <v>111067150</v>
      </c>
      <c r="O363" s="40">
        <v>84735</v>
      </c>
      <c r="P363" s="40">
        <v>111151885</v>
      </c>
    </row>
    <row r="364" spans="1:16" s="32" customFormat="1" ht="10.5">
      <c r="A364" s="327">
        <v>96591040</v>
      </c>
      <c r="B364" s="33" t="s">
        <v>35</v>
      </c>
      <c r="C364" s="32" t="s">
        <v>164</v>
      </c>
      <c r="D364" s="46">
        <v>475</v>
      </c>
      <c r="E364" s="35">
        <v>38993</v>
      </c>
      <c r="F364" s="34" t="s">
        <v>37</v>
      </c>
      <c r="G364" s="37">
        <v>2000</v>
      </c>
      <c r="H364" s="34"/>
      <c r="I364" s="38"/>
      <c r="J364" s="36" t="s">
        <v>81</v>
      </c>
      <c r="K364" s="38">
        <v>30</v>
      </c>
      <c r="L364" s="40"/>
      <c r="M364" s="40"/>
      <c r="N364" s="40"/>
      <c r="O364" s="40"/>
      <c r="P364" s="40"/>
    </row>
    <row r="365" spans="1:16" s="32" customFormat="1" ht="10.5">
      <c r="A365" s="327">
        <v>96591040</v>
      </c>
      <c r="B365" s="33" t="s">
        <v>35</v>
      </c>
      <c r="C365" s="32" t="s">
        <v>1161</v>
      </c>
      <c r="D365" s="46" t="s">
        <v>143</v>
      </c>
      <c r="E365" s="35">
        <v>38993</v>
      </c>
      <c r="F365" s="34" t="s">
        <v>37</v>
      </c>
      <c r="G365" s="37">
        <v>2000</v>
      </c>
      <c r="H365" s="34" t="s">
        <v>90</v>
      </c>
      <c r="I365" s="38">
        <v>3.9</v>
      </c>
      <c r="J365" s="36" t="s">
        <v>81</v>
      </c>
      <c r="K365" s="38">
        <v>21</v>
      </c>
      <c r="L365" s="40">
        <v>1200000</v>
      </c>
      <c r="M365" s="40">
        <v>960000</v>
      </c>
      <c r="N365" s="40">
        <v>21324893</v>
      </c>
      <c r="O365" s="40">
        <v>91591</v>
      </c>
      <c r="P365" s="40">
        <v>21416484</v>
      </c>
    </row>
    <row r="366" spans="1:16" s="32" customFormat="1" ht="10.5">
      <c r="A366" s="327">
        <v>96591040</v>
      </c>
      <c r="B366" s="33" t="s">
        <v>35</v>
      </c>
      <c r="C366" s="32" t="s">
        <v>164</v>
      </c>
      <c r="D366" s="46">
        <v>476</v>
      </c>
      <c r="E366" s="35">
        <v>38993</v>
      </c>
      <c r="F366" s="34" t="s">
        <v>37</v>
      </c>
      <c r="G366" s="37">
        <v>2000</v>
      </c>
      <c r="H366" s="34"/>
      <c r="I366" s="38"/>
      <c r="J366" s="36" t="s">
        <v>81</v>
      </c>
      <c r="K366" s="38">
        <v>10</v>
      </c>
      <c r="L366" s="40"/>
      <c r="M366" s="40"/>
      <c r="N366" s="40"/>
      <c r="O366" s="40"/>
      <c r="P366" s="40"/>
    </row>
    <row r="367" spans="1:16" s="32" customFormat="1" ht="10.5">
      <c r="A367" s="327">
        <v>96591040</v>
      </c>
      <c r="B367" s="33" t="s">
        <v>35</v>
      </c>
      <c r="C367" s="32" t="s">
        <v>1107</v>
      </c>
      <c r="D367" s="46" t="s">
        <v>143</v>
      </c>
      <c r="E367" s="35">
        <v>38993</v>
      </c>
      <c r="F367" s="34" t="s">
        <v>37</v>
      </c>
      <c r="G367" s="37">
        <v>2000</v>
      </c>
      <c r="H367" s="34" t="s">
        <v>46</v>
      </c>
      <c r="I367" s="38">
        <v>3.7</v>
      </c>
      <c r="J367" s="36" t="s">
        <v>81</v>
      </c>
      <c r="K367" s="38">
        <v>10</v>
      </c>
      <c r="L367" s="40">
        <v>800000</v>
      </c>
      <c r="M367" s="40"/>
      <c r="N367" s="40"/>
      <c r="O367" s="40"/>
      <c r="P367" s="40"/>
    </row>
    <row r="368" spans="1:16" s="32" customFormat="1" ht="10.5">
      <c r="A368" s="327">
        <v>96579330</v>
      </c>
      <c r="B368" s="33" t="s">
        <v>83</v>
      </c>
      <c r="C368" s="32" t="s">
        <v>145</v>
      </c>
      <c r="D368" s="46">
        <v>477</v>
      </c>
      <c r="E368" s="35">
        <v>38996</v>
      </c>
      <c r="F368" s="34" t="s">
        <v>37</v>
      </c>
      <c r="G368" s="37">
        <v>4500</v>
      </c>
      <c r="H368" s="34"/>
      <c r="I368" s="38"/>
      <c r="J368" s="36" t="s">
        <v>68</v>
      </c>
      <c r="K368" s="38">
        <v>25</v>
      </c>
      <c r="L368" s="40"/>
      <c r="M368" s="40"/>
      <c r="N368" s="40"/>
      <c r="O368" s="40"/>
      <c r="P368" s="40"/>
    </row>
    <row r="369" spans="1:16" s="32" customFormat="1" ht="10.5">
      <c r="A369" s="327">
        <v>96579330</v>
      </c>
      <c r="B369" s="33" t="s">
        <v>83</v>
      </c>
      <c r="C369" s="32" t="s">
        <v>309</v>
      </c>
      <c r="D369" s="46" t="s">
        <v>143</v>
      </c>
      <c r="E369" s="35">
        <v>39023</v>
      </c>
      <c r="F369" s="34" t="s">
        <v>37</v>
      </c>
      <c r="G369" s="37">
        <v>2200</v>
      </c>
      <c r="H369" s="34" t="s">
        <v>92</v>
      </c>
      <c r="I369" s="38">
        <v>3.6</v>
      </c>
      <c r="J369" s="36" t="s">
        <v>68</v>
      </c>
      <c r="K369" s="38">
        <v>5</v>
      </c>
      <c r="L369" s="40"/>
      <c r="M369" s="40"/>
      <c r="N369" s="40"/>
      <c r="O369" s="40"/>
      <c r="P369" s="40"/>
    </row>
    <row r="370" spans="1:16" s="32" customFormat="1" ht="10.5">
      <c r="A370" s="327">
        <v>96579330</v>
      </c>
      <c r="B370" s="33" t="s">
        <v>83</v>
      </c>
      <c r="C370" s="32" t="s">
        <v>1162</v>
      </c>
      <c r="D370" s="46" t="s">
        <v>152</v>
      </c>
      <c r="E370" s="35">
        <v>39659</v>
      </c>
      <c r="F370" s="34" t="s">
        <v>37</v>
      </c>
      <c r="G370" s="37">
        <v>2200</v>
      </c>
      <c r="H370" s="34" t="s">
        <v>56</v>
      </c>
      <c r="I370" s="38">
        <v>4.5999999999999996</v>
      </c>
      <c r="J370" s="36" t="s">
        <v>68</v>
      </c>
      <c r="K370" s="38">
        <v>23</v>
      </c>
      <c r="L370" s="40">
        <v>2200000</v>
      </c>
      <c r="M370" s="40">
        <v>2200000</v>
      </c>
      <c r="N370" s="40">
        <v>48869546</v>
      </c>
      <c r="O370" s="40">
        <v>740908</v>
      </c>
      <c r="P370" s="40">
        <v>49610454</v>
      </c>
    </row>
    <row r="371" spans="1:16" s="32" customFormat="1" ht="10.5">
      <c r="A371" s="327">
        <v>96579330</v>
      </c>
      <c r="B371" s="33" t="s">
        <v>83</v>
      </c>
      <c r="C371" s="32" t="s">
        <v>145</v>
      </c>
      <c r="D371" s="46">
        <v>478</v>
      </c>
      <c r="E371" s="35">
        <v>38996</v>
      </c>
      <c r="F371" s="34" t="s">
        <v>37</v>
      </c>
      <c r="G371" s="37">
        <v>5000</v>
      </c>
      <c r="H371" s="34"/>
      <c r="I371" s="38"/>
      <c r="J371" s="36" t="s">
        <v>81</v>
      </c>
      <c r="K371" s="38">
        <v>25</v>
      </c>
      <c r="L371" s="40"/>
      <c r="M371" s="40"/>
      <c r="N371" s="40"/>
      <c r="O371" s="40"/>
      <c r="P371" s="40"/>
    </row>
    <row r="372" spans="1:16" s="32" customFormat="1" ht="10.5">
      <c r="A372" s="327">
        <v>96579330</v>
      </c>
      <c r="B372" s="33" t="s">
        <v>83</v>
      </c>
      <c r="C372" s="32" t="s">
        <v>1162</v>
      </c>
      <c r="D372" s="46" t="s">
        <v>143</v>
      </c>
      <c r="E372" s="35">
        <v>39023</v>
      </c>
      <c r="F372" s="34" t="s">
        <v>37</v>
      </c>
      <c r="G372" s="37">
        <v>5000</v>
      </c>
      <c r="H372" s="34" t="s">
        <v>63</v>
      </c>
      <c r="I372" s="38">
        <v>3.8</v>
      </c>
      <c r="J372" s="36" t="s">
        <v>81</v>
      </c>
      <c r="K372" s="38">
        <v>13</v>
      </c>
      <c r="L372" s="40">
        <v>5000000</v>
      </c>
      <c r="M372" s="40">
        <v>5000000</v>
      </c>
      <c r="N372" s="40">
        <v>111067150</v>
      </c>
      <c r="O372" s="40">
        <v>174217</v>
      </c>
      <c r="P372" s="40">
        <v>111241367</v>
      </c>
    </row>
    <row r="373" spans="1:16" s="32" customFormat="1" ht="10.5">
      <c r="A373" s="327">
        <v>96843170</v>
      </c>
      <c r="B373" s="33" t="s">
        <v>96</v>
      </c>
      <c r="C373" s="32" t="s">
        <v>312</v>
      </c>
      <c r="D373" s="46">
        <v>479</v>
      </c>
      <c r="E373" s="35">
        <v>39001</v>
      </c>
      <c r="F373" s="34" t="s">
        <v>37</v>
      </c>
      <c r="G373" s="37">
        <v>3800</v>
      </c>
      <c r="H373" s="34"/>
      <c r="I373" s="38"/>
      <c r="J373" s="36" t="s">
        <v>81</v>
      </c>
      <c r="K373" s="38">
        <v>20</v>
      </c>
      <c r="L373" s="40"/>
      <c r="M373" s="40"/>
      <c r="N373" s="40"/>
      <c r="O373" s="40"/>
      <c r="P373" s="40"/>
    </row>
    <row r="374" spans="1:16" s="32" customFormat="1" ht="10.5">
      <c r="A374" s="327">
        <v>96843170</v>
      </c>
      <c r="B374" s="33" t="s">
        <v>96</v>
      </c>
      <c r="C374" s="32" t="s">
        <v>1163</v>
      </c>
      <c r="D374" s="46" t="s">
        <v>143</v>
      </c>
      <c r="E374" s="35">
        <v>39028</v>
      </c>
      <c r="F374" s="34" t="s">
        <v>37</v>
      </c>
      <c r="G374" s="37">
        <v>1500</v>
      </c>
      <c r="H374" s="34" t="s">
        <v>136</v>
      </c>
      <c r="I374" s="38">
        <v>3.4</v>
      </c>
      <c r="J374" s="36" t="s">
        <v>81</v>
      </c>
      <c r="K374" s="38">
        <v>18</v>
      </c>
      <c r="L374" s="40">
        <v>1500000</v>
      </c>
      <c r="M374" s="40">
        <v>1772939.7</v>
      </c>
      <c r="N374" s="40">
        <v>39383072</v>
      </c>
      <c r="O374" s="40">
        <v>277240</v>
      </c>
      <c r="P374" s="40">
        <v>39660312</v>
      </c>
    </row>
    <row r="375" spans="1:16" s="32" customFormat="1" ht="10.5">
      <c r="A375" s="327">
        <v>96843170</v>
      </c>
      <c r="B375" s="33" t="s">
        <v>96</v>
      </c>
      <c r="C375" s="32" t="s">
        <v>1163</v>
      </c>
      <c r="D375" s="46" t="s">
        <v>143</v>
      </c>
      <c r="E375" s="35">
        <v>39028</v>
      </c>
      <c r="F375" s="34" t="s">
        <v>37</v>
      </c>
      <c r="G375" s="37">
        <v>0.5</v>
      </c>
      <c r="H375" s="34" t="s">
        <v>137</v>
      </c>
      <c r="I375" s="38">
        <v>3.4</v>
      </c>
      <c r="J375" s="36" t="s">
        <v>81</v>
      </c>
      <c r="K375" s="38">
        <v>18</v>
      </c>
      <c r="L375" s="40">
        <v>500</v>
      </c>
      <c r="M375" s="40">
        <v>590.98</v>
      </c>
      <c r="N375" s="40">
        <v>13128</v>
      </c>
      <c r="O375" s="40">
        <v>92</v>
      </c>
      <c r="P375" s="40">
        <v>13220</v>
      </c>
    </row>
    <row r="376" spans="1:16" s="32" customFormat="1" ht="10.5">
      <c r="A376" s="327">
        <v>76555400</v>
      </c>
      <c r="B376" s="33" t="s">
        <v>190</v>
      </c>
      <c r="C376" s="32" t="s">
        <v>314</v>
      </c>
      <c r="D376" s="46">
        <v>480</v>
      </c>
      <c r="E376" s="35">
        <v>39030</v>
      </c>
      <c r="F376" s="34" t="s">
        <v>37</v>
      </c>
      <c r="G376" s="37">
        <v>19500</v>
      </c>
      <c r="H376" s="34"/>
      <c r="I376" s="38"/>
      <c r="J376" s="36" t="s">
        <v>68</v>
      </c>
      <c r="K376" s="38">
        <v>10</v>
      </c>
      <c r="L376" s="40"/>
      <c r="M376" s="40"/>
      <c r="N376" s="40"/>
      <c r="O376" s="40"/>
      <c r="P376" s="40"/>
    </row>
    <row r="377" spans="1:16" s="32" customFormat="1" ht="10.5">
      <c r="A377" s="327">
        <v>76555400</v>
      </c>
      <c r="B377" s="33" t="s">
        <v>190</v>
      </c>
      <c r="C377" s="32" t="s">
        <v>1164</v>
      </c>
      <c r="D377" s="46" t="s">
        <v>143</v>
      </c>
      <c r="E377" s="35">
        <v>39113</v>
      </c>
      <c r="F377" s="34" t="s">
        <v>37</v>
      </c>
      <c r="G377" s="37">
        <v>6000</v>
      </c>
      <c r="H377" s="34" t="s">
        <v>92</v>
      </c>
      <c r="I377" s="38">
        <v>3.5</v>
      </c>
      <c r="J377" s="36" t="s">
        <v>68</v>
      </c>
      <c r="K377" s="38">
        <v>9.5</v>
      </c>
      <c r="L377" s="40">
        <v>6000000</v>
      </c>
      <c r="M377" s="40">
        <v>6000000</v>
      </c>
      <c r="N377" s="40">
        <v>133280580</v>
      </c>
      <c r="O377" s="40">
        <v>1151204</v>
      </c>
      <c r="P377" s="40">
        <v>134431784</v>
      </c>
    </row>
    <row r="378" spans="1:16" s="32" customFormat="1" ht="10.5">
      <c r="A378" s="327">
        <v>76555400</v>
      </c>
      <c r="B378" s="33" t="s">
        <v>190</v>
      </c>
      <c r="C378" s="32" t="s">
        <v>314</v>
      </c>
      <c r="D378" s="46">
        <v>481</v>
      </c>
      <c r="E378" s="35">
        <v>39030</v>
      </c>
      <c r="F378" s="34" t="s">
        <v>37</v>
      </c>
      <c r="G378" s="37">
        <v>19500</v>
      </c>
      <c r="H378" s="34"/>
      <c r="I378" s="38"/>
      <c r="J378" s="36" t="s">
        <v>68</v>
      </c>
      <c r="K378" s="38">
        <v>25</v>
      </c>
      <c r="L378" s="40"/>
      <c r="M378" s="40"/>
      <c r="N378" s="40"/>
      <c r="O378" s="40"/>
      <c r="P378" s="40"/>
    </row>
    <row r="379" spans="1:16" s="32" customFormat="1" ht="10.5">
      <c r="A379" s="327">
        <v>76555400</v>
      </c>
      <c r="B379" s="33" t="s">
        <v>190</v>
      </c>
      <c r="C379" s="32" t="s">
        <v>1164</v>
      </c>
      <c r="D379" s="46" t="s">
        <v>143</v>
      </c>
      <c r="E379" s="35">
        <v>39044</v>
      </c>
      <c r="F379" s="34" t="s">
        <v>37</v>
      </c>
      <c r="G379" s="37">
        <v>13500</v>
      </c>
      <c r="H379" s="34" t="s">
        <v>63</v>
      </c>
      <c r="I379" s="38">
        <v>4.25</v>
      </c>
      <c r="J379" s="36" t="s">
        <v>68</v>
      </c>
      <c r="K379" s="38">
        <v>21</v>
      </c>
      <c r="L379" s="40">
        <v>13500000</v>
      </c>
      <c r="M379" s="40">
        <v>13500000</v>
      </c>
      <c r="N379" s="40">
        <v>299881305</v>
      </c>
      <c r="O379" s="40">
        <v>5780660</v>
      </c>
      <c r="P379" s="40">
        <v>305661965</v>
      </c>
    </row>
    <row r="380" spans="1:16" s="32" customFormat="1" ht="10.5">
      <c r="A380" s="327">
        <v>96563620</v>
      </c>
      <c r="B380" s="33" t="s">
        <v>75</v>
      </c>
      <c r="C380" s="32" t="s">
        <v>316</v>
      </c>
      <c r="D380" s="46">
        <v>482</v>
      </c>
      <c r="E380" s="35">
        <v>39038</v>
      </c>
      <c r="F380" s="34" t="s">
        <v>37</v>
      </c>
      <c r="G380" s="37">
        <v>3000</v>
      </c>
      <c r="H380" s="34"/>
      <c r="I380" s="38"/>
      <c r="J380" s="36" t="s">
        <v>39</v>
      </c>
      <c r="K380" s="38">
        <v>10</v>
      </c>
      <c r="L380" s="40"/>
      <c r="M380" s="40"/>
      <c r="N380" s="40"/>
      <c r="O380" s="40"/>
      <c r="P380" s="40"/>
    </row>
    <row r="381" spans="1:16" s="32" customFormat="1" ht="10.5">
      <c r="A381" s="327">
        <v>96563620</v>
      </c>
      <c r="B381" s="33" t="s">
        <v>75</v>
      </c>
      <c r="C381" s="32" t="s">
        <v>316</v>
      </c>
      <c r="D381" s="46">
        <v>483</v>
      </c>
      <c r="E381" s="35">
        <v>39038</v>
      </c>
      <c r="F381" s="34" t="s">
        <v>37</v>
      </c>
      <c r="G381" s="37">
        <v>3000</v>
      </c>
      <c r="H381" s="34"/>
      <c r="I381" s="38"/>
      <c r="J381" s="36" t="s">
        <v>39</v>
      </c>
      <c r="K381" s="38">
        <v>25</v>
      </c>
      <c r="L381" s="40"/>
      <c r="M381" s="40"/>
      <c r="N381" s="40"/>
      <c r="O381" s="40"/>
      <c r="P381" s="40"/>
    </row>
    <row r="382" spans="1:16" s="32" customFormat="1" ht="10.5">
      <c r="A382" s="327">
        <v>96563620</v>
      </c>
      <c r="B382" s="33" t="s">
        <v>75</v>
      </c>
      <c r="C382" s="32" t="s">
        <v>317</v>
      </c>
      <c r="D382" s="46">
        <v>484</v>
      </c>
      <c r="E382" s="35">
        <v>39038</v>
      </c>
      <c r="F382" s="34" t="s">
        <v>37</v>
      </c>
      <c r="G382" s="37">
        <v>3000</v>
      </c>
      <c r="H382" s="34"/>
      <c r="I382" s="38"/>
      <c r="J382" s="36" t="s">
        <v>39</v>
      </c>
      <c r="K382" s="38">
        <v>10</v>
      </c>
      <c r="L382" s="40"/>
      <c r="M382" s="40"/>
      <c r="N382" s="40"/>
      <c r="O382" s="40"/>
      <c r="P382" s="40"/>
    </row>
    <row r="383" spans="1:16" s="32" customFormat="1" ht="10.5">
      <c r="A383" s="327">
        <v>96563620</v>
      </c>
      <c r="B383" s="33" t="s">
        <v>75</v>
      </c>
      <c r="C383" s="32" t="s">
        <v>1165</v>
      </c>
      <c r="D383" s="46" t="s">
        <v>143</v>
      </c>
      <c r="E383" s="35">
        <v>39048</v>
      </c>
      <c r="F383" s="34" t="s">
        <v>37</v>
      </c>
      <c r="G383" s="37">
        <v>3000</v>
      </c>
      <c r="H383" s="34" t="s">
        <v>46</v>
      </c>
      <c r="I383" s="38">
        <v>3</v>
      </c>
      <c r="J383" s="36" t="s">
        <v>39</v>
      </c>
      <c r="K383" s="38">
        <v>10</v>
      </c>
      <c r="L383" s="40">
        <v>3000000</v>
      </c>
      <c r="M383" s="40">
        <v>3000000</v>
      </c>
      <c r="N383" s="40">
        <v>66640290</v>
      </c>
      <c r="O383" s="40">
        <v>333199.22899999999</v>
      </c>
      <c r="P383" s="40">
        <v>66973489.229000002</v>
      </c>
    </row>
    <row r="384" spans="1:16" s="32" customFormat="1" ht="10.5">
      <c r="A384" s="327">
        <v>96563620</v>
      </c>
      <c r="B384" s="33" t="s">
        <v>75</v>
      </c>
      <c r="C384" s="32" t="s">
        <v>316</v>
      </c>
      <c r="D384" s="46">
        <v>485</v>
      </c>
      <c r="E384" s="35">
        <v>39038</v>
      </c>
      <c r="F384" s="34" t="s">
        <v>37</v>
      </c>
      <c r="G384" s="37">
        <v>3000</v>
      </c>
      <c r="H384" s="34"/>
      <c r="I384" s="38"/>
      <c r="J384" s="36" t="s">
        <v>39</v>
      </c>
      <c r="K384" s="38">
        <v>25</v>
      </c>
      <c r="L384" s="40"/>
      <c r="M384" s="40"/>
      <c r="N384" s="40"/>
      <c r="O384" s="40"/>
      <c r="P384" s="40"/>
    </row>
    <row r="385" spans="1:16" s="32" customFormat="1" ht="10.5">
      <c r="A385" s="327">
        <v>81826800</v>
      </c>
      <c r="B385" s="33" t="s">
        <v>35</v>
      </c>
      <c r="C385" s="32" t="s">
        <v>319</v>
      </c>
      <c r="D385" s="46">
        <v>488</v>
      </c>
      <c r="E385" s="35">
        <v>39058</v>
      </c>
      <c r="F385" s="34" t="s">
        <v>37</v>
      </c>
      <c r="G385" s="37">
        <v>3350</v>
      </c>
      <c r="H385" s="34"/>
      <c r="I385" s="38"/>
      <c r="J385" s="36" t="s">
        <v>320</v>
      </c>
      <c r="K385" s="38">
        <v>10</v>
      </c>
      <c r="L385" s="40"/>
      <c r="M385" s="40"/>
      <c r="N385" s="40"/>
      <c r="O385" s="40"/>
      <c r="P385" s="40"/>
    </row>
    <row r="386" spans="1:16" s="32" customFormat="1" ht="10.5">
      <c r="A386" s="327">
        <v>81826800</v>
      </c>
      <c r="B386" s="33" t="s">
        <v>35</v>
      </c>
      <c r="C386" s="32" t="s">
        <v>1166</v>
      </c>
      <c r="D386" s="46" t="s">
        <v>143</v>
      </c>
      <c r="E386" s="35">
        <v>39085</v>
      </c>
      <c r="F386" s="34" t="s">
        <v>171</v>
      </c>
      <c r="G386" s="37">
        <v>60000000</v>
      </c>
      <c r="H386" s="34" t="s">
        <v>46</v>
      </c>
      <c r="I386" s="38">
        <v>6.6</v>
      </c>
      <c r="J386" s="36" t="s">
        <v>320</v>
      </c>
      <c r="K386" s="38">
        <v>5</v>
      </c>
      <c r="L386" s="40">
        <v>60000000000</v>
      </c>
      <c r="M386" s="40">
        <v>60000000000</v>
      </c>
      <c r="N386" s="40">
        <v>60000000</v>
      </c>
      <c r="O386" s="40">
        <v>1461285</v>
      </c>
      <c r="P386" s="40">
        <v>61461285</v>
      </c>
    </row>
    <row r="387" spans="1:16" s="32" customFormat="1" ht="10.5">
      <c r="A387" s="327">
        <v>96818910</v>
      </c>
      <c r="B387" s="33" t="s">
        <v>44</v>
      </c>
      <c r="C387" s="32" t="s">
        <v>1102</v>
      </c>
      <c r="D387" s="46">
        <v>489</v>
      </c>
      <c r="E387" s="35">
        <v>39069</v>
      </c>
      <c r="F387" s="34" t="s">
        <v>37</v>
      </c>
      <c r="G387" s="37">
        <f>1199</f>
        <v>1199</v>
      </c>
      <c r="H387" s="34" t="s">
        <v>104</v>
      </c>
      <c r="I387" s="38">
        <v>3.4</v>
      </c>
      <c r="J387" s="36" t="s">
        <v>320</v>
      </c>
      <c r="K387" s="38">
        <v>18.5</v>
      </c>
      <c r="L387" s="40">
        <v>1199000</v>
      </c>
      <c r="M387" s="40">
        <v>1171501.17</v>
      </c>
      <c r="N387" s="40">
        <v>26023059</v>
      </c>
      <c r="O387" s="40">
        <v>329021</v>
      </c>
      <c r="P387" s="40">
        <v>26352080</v>
      </c>
    </row>
    <row r="388" spans="1:16" s="32" customFormat="1" ht="10.5">
      <c r="A388" s="327">
        <v>96818910</v>
      </c>
      <c r="B388" s="33" t="s">
        <v>44</v>
      </c>
      <c r="C388" s="32" t="s">
        <v>1102</v>
      </c>
      <c r="D388" s="46">
        <v>489</v>
      </c>
      <c r="E388" s="35">
        <v>39069</v>
      </c>
      <c r="F388" s="34" t="s">
        <v>37</v>
      </c>
      <c r="G388" s="48">
        <v>0.2</v>
      </c>
      <c r="H388" s="34" t="s">
        <v>105</v>
      </c>
      <c r="I388" s="38">
        <v>3.4</v>
      </c>
      <c r="J388" s="36" t="s">
        <v>320</v>
      </c>
      <c r="K388" s="38">
        <v>18.5</v>
      </c>
      <c r="L388" s="40">
        <v>200</v>
      </c>
      <c r="M388" s="40">
        <v>195.41</v>
      </c>
      <c r="N388" s="40">
        <v>4341</v>
      </c>
      <c r="O388" s="40">
        <v>55</v>
      </c>
      <c r="P388" s="40">
        <v>4396</v>
      </c>
    </row>
    <row r="389" spans="1:16" s="32" customFormat="1" ht="10.5">
      <c r="A389" s="327">
        <v>96963440</v>
      </c>
      <c r="B389" s="33" t="s">
        <v>96</v>
      </c>
      <c r="C389" s="32" t="s">
        <v>322</v>
      </c>
      <c r="D389" s="46">
        <v>491</v>
      </c>
      <c r="E389" s="35">
        <v>39120</v>
      </c>
      <c r="F389" s="34" t="s">
        <v>37</v>
      </c>
      <c r="G389" s="37">
        <v>4500</v>
      </c>
      <c r="H389" s="34"/>
      <c r="I389" s="38"/>
      <c r="J389" s="36" t="s">
        <v>68</v>
      </c>
      <c r="K389" s="38">
        <v>24</v>
      </c>
      <c r="L389" s="40"/>
      <c r="M389" s="40"/>
      <c r="N389" s="40"/>
      <c r="O389" s="40"/>
      <c r="P389" s="40"/>
    </row>
    <row r="390" spans="1:16" s="32" customFormat="1" ht="10.5">
      <c r="A390" s="327">
        <v>96963440</v>
      </c>
      <c r="B390" s="33" t="s">
        <v>96</v>
      </c>
      <c r="C390" s="32" t="s">
        <v>1167</v>
      </c>
      <c r="D390" s="46" t="s">
        <v>143</v>
      </c>
      <c r="E390" s="35">
        <v>39146</v>
      </c>
      <c r="F390" s="34" t="s">
        <v>37</v>
      </c>
      <c r="G390" s="37">
        <v>4500</v>
      </c>
      <c r="H390" s="34" t="s">
        <v>46</v>
      </c>
      <c r="I390" s="38">
        <v>4</v>
      </c>
      <c r="J390" s="36" t="s">
        <v>68</v>
      </c>
      <c r="K390" s="38">
        <v>21</v>
      </c>
      <c r="L390" s="40">
        <v>4150000</v>
      </c>
      <c r="M390" s="40">
        <v>4150000</v>
      </c>
      <c r="N390" s="40">
        <v>92185735</v>
      </c>
      <c r="O390" s="40">
        <v>702171</v>
      </c>
      <c r="P390" s="40">
        <v>92887906</v>
      </c>
    </row>
    <row r="391" spans="1:16" s="32" customFormat="1" ht="10.5">
      <c r="A391" s="327">
        <v>96439000</v>
      </c>
      <c r="B391" s="33" t="s">
        <v>168</v>
      </c>
      <c r="C391" s="32" t="s">
        <v>636</v>
      </c>
      <c r="D391" s="46">
        <v>492</v>
      </c>
      <c r="E391" s="35">
        <v>39132</v>
      </c>
      <c r="F391" s="34" t="s">
        <v>37</v>
      </c>
      <c r="G391" s="37">
        <v>6000</v>
      </c>
      <c r="H391" s="34"/>
      <c r="I391" s="38"/>
      <c r="J391" s="36" t="s">
        <v>81</v>
      </c>
      <c r="K391" s="38">
        <v>10</v>
      </c>
      <c r="L391" s="40"/>
      <c r="M391" s="40"/>
      <c r="N391" s="40"/>
      <c r="O391" s="40"/>
      <c r="P391" s="40"/>
    </row>
    <row r="392" spans="1:16" s="32" customFormat="1" ht="10.5">
      <c r="A392" s="327">
        <v>96439000</v>
      </c>
      <c r="B392" s="33" t="s">
        <v>168</v>
      </c>
      <c r="C392" s="32" t="s">
        <v>1168</v>
      </c>
      <c r="D392" s="46" t="s">
        <v>143</v>
      </c>
      <c r="E392" s="35">
        <v>39132</v>
      </c>
      <c r="F392" s="34" t="s">
        <v>37</v>
      </c>
      <c r="G392" s="37">
        <v>6000</v>
      </c>
      <c r="H392" s="34" t="s">
        <v>56</v>
      </c>
      <c r="I392" s="38">
        <v>2.6</v>
      </c>
      <c r="J392" s="36" t="s">
        <v>81</v>
      </c>
      <c r="K392" s="38">
        <v>5</v>
      </c>
      <c r="L392" s="40">
        <v>6000000</v>
      </c>
      <c r="M392" s="40">
        <v>715000</v>
      </c>
      <c r="N392" s="40">
        <v>15882602</v>
      </c>
      <c r="O392" s="40">
        <v>101447</v>
      </c>
      <c r="P392" s="40">
        <v>15984049</v>
      </c>
    </row>
    <row r="393" spans="1:16" s="32" customFormat="1" ht="10.5">
      <c r="A393" s="327">
        <v>89900400</v>
      </c>
      <c r="B393" s="33" t="s">
        <v>86</v>
      </c>
      <c r="C393" s="32" t="s">
        <v>205</v>
      </c>
      <c r="D393" s="46">
        <v>493</v>
      </c>
      <c r="E393" s="35">
        <v>39143</v>
      </c>
      <c r="F393" s="34" t="s">
        <v>37</v>
      </c>
      <c r="G393" s="37">
        <v>2500</v>
      </c>
      <c r="H393" s="34"/>
      <c r="I393" s="38"/>
      <c r="J393" s="36" t="s">
        <v>287</v>
      </c>
      <c r="K393" s="38">
        <v>30</v>
      </c>
      <c r="L393" s="40"/>
      <c r="M393" s="40"/>
      <c r="N393" s="40"/>
      <c r="O393" s="40"/>
      <c r="P393" s="40"/>
    </row>
    <row r="394" spans="1:16" s="32" customFormat="1" ht="10.5">
      <c r="A394" s="327">
        <v>89900400</v>
      </c>
      <c r="B394" s="33" t="s">
        <v>86</v>
      </c>
      <c r="C394" s="32" t="s">
        <v>1074</v>
      </c>
      <c r="D394" s="46" t="s">
        <v>143</v>
      </c>
      <c r="E394" s="35">
        <v>39160</v>
      </c>
      <c r="F394" s="34" t="s">
        <v>37</v>
      </c>
      <c r="G394" s="37">
        <v>2500</v>
      </c>
      <c r="H394" s="34" t="s">
        <v>64</v>
      </c>
      <c r="I394" s="38">
        <v>3.4</v>
      </c>
      <c r="J394" s="36" t="s">
        <v>287</v>
      </c>
      <c r="K394" s="38">
        <v>21</v>
      </c>
      <c r="L394" s="40">
        <v>2300000</v>
      </c>
      <c r="M394" s="40">
        <v>1997368</v>
      </c>
      <c r="N394" s="40">
        <v>44368394</v>
      </c>
      <c r="O394" s="40">
        <v>312343</v>
      </c>
      <c r="P394" s="40">
        <v>44680737</v>
      </c>
    </row>
    <row r="395" spans="1:16" s="32" customFormat="1" ht="10.5">
      <c r="A395" s="327">
        <v>89900400</v>
      </c>
      <c r="B395" s="33" t="s">
        <v>86</v>
      </c>
      <c r="C395" s="32" t="s">
        <v>325</v>
      </c>
      <c r="D395" s="46">
        <v>494</v>
      </c>
      <c r="E395" s="35">
        <v>39143</v>
      </c>
      <c r="F395" s="34" t="s">
        <v>37</v>
      </c>
      <c r="G395" s="37">
        <v>2500</v>
      </c>
      <c r="H395" s="34"/>
      <c r="I395" s="38"/>
      <c r="J395" s="36" t="s">
        <v>287</v>
      </c>
      <c r="K395" s="38">
        <v>10</v>
      </c>
      <c r="L395" s="40"/>
      <c r="M395" s="40"/>
      <c r="N395" s="40"/>
      <c r="O395" s="40"/>
      <c r="P395" s="40"/>
    </row>
    <row r="396" spans="1:16" s="32" customFormat="1" ht="10.5">
      <c r="A396" s="327">
        <v>96678790</v>
      </c>
      <c r="B396" s="33" t="s">
        <v>168</v>
      </c>
      <c r="C396" s="32" t="s">
        <v>293</v>
      </c>
      <c r="D396" s="46">
        <v>498</v>
      </c>
      <c r="E396" s="35">
        <v>39163</v>
      </c>
      <c r="F396" s="34" t="s">
        <v>37</v>
      </c>
      <c r="G396" s="37">
        <v>2200</v>
      </c>
      <c r="H396" s="34"/>
      <c r="I396" s="38"/>
      <c r="J396" s="36" t="s">
        <v>68</v>
      </c>
      <c r="K396" s="38">
        <v>10</v>
      </c>
      <c r="L396" s="40"/>
      <c r="M396" s="40"/>
      <c r="N396" s="40"/>
      <c r="O396" s="40"/>
      <c r="P396" s="40"/>
    </row>
    <row r="397" spans="1:16" s="32" customFormat="1" ht="10.5">
      <c r="A397" s="327">
        <v>96678790</v>
      </c>
      <c r="B397" s="33" t="s">
        <v>168</v>
      </c>
      <c r="C397" s="32" t="s">
        <v>1169</v>
      </c>
      <c r="D397" s="46" t="s">
        <v>143</v>
      </c>
      <c r="E397" s="35">
        <v>39191</v>
      </c>
      <c r="F397" s="34" t="s">
        <v>171</v>
      </c>
      <c r="G397" s="37">
        <v>20000000</v>
      </c>
      <c r="H397" s="34" t="s">
        <v>59</v>
      </c>
      <c r="I397" s="38">
        <v>6</v>
      </c>
      <c r="J397" s="36" t="s">
        <v>68</v>
      </c>
      <c r="K397" s="38">
        <v>3</v>
      </c>
      <c r="L397" s="40">
        <v>20000000000</v>
      </c>
      <c r="M397" s="40"/>
      <c r="N397" s="40"/>
      <c r="O397" s="40"/>
      <c r="P397" s="40"/>
    </row>
    <row r="398" spans="1:16" s="32" customFormat="1" ht="10.5">
      <c r="A398" s="327">
        <v>96678790</v>
      </c>
      <c r="B398" s="33" t="s">
        <v>168</v>
      </c>
      <c r="C398" s="32" t="s">
        <v>1170</v>
      </c>
      <c r="D398" s="46" t="s">
        <v>152</v>
      </c>
      <c r="E398" s="35">
        <v>39288</v>
      </c>
      <c r="F398" s="34" t="s">
        <v>171</v>
      </c>
      <c r="G398" s="37">
        <v>20000000</v>
      </c>
      <c r="H398" s="34" t="s">
        <v>60</v>
      </c>
      <c r="I398" s="38">
        <v>6.75</v>
      </c>
      <c r="J398" s="36" t="s">
        <v>68</v>
      </c>
      <c r="K398" s="38">
        <v>5</v>
      </c>
      <c r="L398" s="40">
        <v>20000000000</v>
      </c>
      <c r="M398" s="40">
        <v>5000000000</v>
      </c>
      <c r="N398" s="40">
        <v>5000000</v>
      </c>
      <c r="O398" s="40">
        <v>48982</v>
      </c>
      <c r="P398" s="40">
        <v>5048982</v>
      </c>
    </row>
    <row r="399" spans="1:16" s="32" customFormat="1" ht="10.5">
      <c r="A399" s="327">
        <v>96678790</v>
      </c>
      <c r="B399" s="33">
        <v>2</v>
      </c>
      <c r="C399" s="32" t="s">
        <v>344</v>
      </c>
      <c r="D399" s="46" t="s">
        <v>162</v>
      </c>
      <c r="E399" s="35">
        <v>40681</v>
      </c>
      <c r="F399" s="34" t="s">
        <v>37</v>
      </c>
      <c r="G399" s="37">
        <v>500</v>
      </c>
      <c r="H399" s="34" t="s">
        <v>796</v>
      </c>
      <c r="I399" s="38">
        <v>3.3</v>
      </c>
      <c r="J399" s="36" t="s">
        <v>68</v>
      </c>
      <c r="K399" s="38">
        <v>2</v>
      </c>
      <c r="L399" s="40"/>
      <c r="M399" s="40"/>
      <c r="N399" s="40"/>
      <c r="O399" s="40"/>
      <c r="P399" s="40"/>
    </row>
    <row r="400" spans="1:16" s="32" customFormat="1" ht="10.5">
      <c r="A400" s="327">
        <v>96678790</v>
      </c>
      <c r="B400" s="33">
        <v>2</v>
      </c>
      <c r="C400" s="32" t="s">
        <v>1170</v>
      </c>
      <c r="D400" s="46" t="s">
        <v>163</v>
      </c>
      <c r="E400" s="35">
        <v>40681</v>
      </c>
      <c r="F400" s="34" t="s">
        <v>171</v>
      </c>
      <c r="G400" s="37">
        <v>10000000</v>
      </c>
      <c r="H400" s="34" t="s">
        <v>797</v>
      </c>
      <c r="I400" s="38">
        <v>7.2</v>
      </c>
      <c r="J400" s="36" t="s">
        <v>68</v>
      </c>
      <c r="K400" s="38">
        <v>2</v>
      </c>
      <c r="L400" s="40">
        <v>10000000000</v>
      </c>
      <c r="M400" s="40">
        <v>10000000000</v>
      </c>
      <c r="N400" s="40">
        <v>10000000</v>
      </c>
      <c r="O400" s="40">
        <v>55753</v>
      </c>
      <c r="P400" s="40">
        <v>10055753</v>
      </c>
    </row>
    <row r="401" spans="1:16" s="32" customFormat="1" ht="10.5">
      <c r="A401" s="327">
        <v>96505760</v>
      </c>
      <c r="B401" s="33" t="s">
        <v>35</v>
      </c>
      <c r="C401" s="32" t="s">
        <v>328</v>
      </c>
      <c r="D401" s="46">
        <v>499</v>
      </c>
      <c r="E401" s="35">
        <v>39182</v>
      </c>
      <c r="F401" s="34" t="s">
        <v>37</v>
      </c>
      <c r="G401" s="37">
        <v>6000</v>
      </c>
      <c r="H401" s="34"/>
      <c r="I401" s="38"/>
      <c r="J401" s="36" t="s">
        <v>329</v>
      </c>
      <c r="K401" s="38">
        <v>30</v>
      </c>
      <c r="L401" s="40"/>
      <c r="M401" s="40"/>
      <c r="N401" s="40"/>
      <c r="O401" s="40"/>
      <c r="P401" s="40"/>
    </row>
    <row r="402" spans="1:16" s="32" customFormat="1" ht="10.5">
      <c r="A402" s="327">
        <v>96505760</v>
      </c>
      <c r="B402" s="33" t="s">
        <v>35</v>
      </c>
      <c r="C402" s="32" t="s">
        <v>1076</v>
      </c>
      <c r="D402" s="46" t="s">
        <v>143</v>
      </c>
      <c r="E402" s="35">
        <v>39209</v>
      </c>
      <c r="F402" s="34" t="s">
        <v>37</v>
      </c>
      <c r="G402" s="37">
        <v>6000</v>
      </c>
      <c r="H402" s="34" t="s">
        <v>51</v>
      </c>
      <c r="I402" s="38">
        <v>3.4</v>
      </c>
      <c r="J402" s="36" t="s">
        <v>329</v>
      </c>
      <c r="K402" s="38">
        <v>21</v>
      </c>
      <c r="L402" s="40">
        <v>6000000</v>
      </c>
      <c r="M402" s="40">
        <v>6000000</v>
      </c>
      <c r="N402" s="40">
        <v>133280580</v>
      </c>
      <c r="O402" s="40">
        <v>361992</v>
      </c>
      <c r="P402" s="40">
        <v>133642572</v>
      </c>
    </row>
    <row r="403" spans="1:16" s="32" customFormat="1" ht="10.5">
      <c r="A403" s="327">
        <v>96505760</v>
      </c>
      <c r="B403" s="33" t="s">
        <v>35</v>
      </c>
      <c r="C403" s="32" t="s">
        <v>328</v>
      </c>
      <c r="D403" s="46">
        <v>500</v>
      </c>
      <c r="E403" s="35">
        <v>39182</v>
      </c>
      <c r="F403" s="34" t="s">
        <v>37</v>
      </c>
      <c r="G403" s="37">
        <v>6000</v>
      </c>
      <c r="H403" s="34"/>
      <c r="I403" s="38"/>
      <c r="J403" s="36" t="s">
        <v>329</v>
      </c>
      <c r="K403" s="38">
        <v>10</v>
      </c>
      <c r="L403" s="40"/>
      <c r="M403" s="40"/>
      <c r="N403" s="40"/>
      <c r="O403" s="40"/>
      <c r="P403" s="40"/>
    </row>
    <row r="404" spans="1:16" s="32" customFormat="1" ht="10.5">
      <c r="A404" s="327">
        <v>96505760</v>
      </c>
      <c r="B404" s="33" t="s">
        <v>35</v>
      </c>
      <c r="C404" s="32" t="s">
        <v>1076</v>
      </c>
      <c r="D404" s="46" t="s">
        <v>143</v>
      </c>
      <c r="E404" s="35">
        <v>39209</v>
      </c>
      <c r="F404" s="34" t="s">
        <v>37</v>
      </c>
      <c r="G404" s="37">
        <v>6000</v>
      </c>
      <c r="H404" s="34" t="s">
        <v>56</v>
      </c>
      <c r="I404" s="38">
        <v>3.2</v>
      </c>
      <c r="J404" s="36" t="s">
        <v>329</v>
      </c>
      <c r="K404" s="38">
        <v>6</v>
      </c>
      <c r="L404" s="40">
        <v>3000000</v>
      </c>
      <c r="M404" s="40">
        <v>2250000</v>
      </c>
      <c r="N404" s="40">
        <v>49980218</v>
      </c>
      <c r="O404" s="40">
        <v>127823</v>
      </c>
      <c r="P404" s="40">
        <v>50108041</v>
      </c>
    </row>
    <row r="405" spans="1:16" s="32" customFormat="1" ht="10.5">
      <c r="A405" s="327">
        <v>76030156</v>
      </c>
      <c r="B405" s="33">
        <v>6</v>
      </c>
      <c r="C405" s="32" t="s">
        <v>331</v>
      </c>
      <c r="D405" s="46">
        <v>502</v>
      </c>
      <c r="E405" s="35">
        <v>39259</v>
      </c>
      <c r="F405" s="34" t="s">
        <v>37</v>
      </c>
      <c r="G405" s="37">
        <v>3750</v>
      </c>
      <c r="H405" s="34"/>
      <c r="I405" s="38"/>
      <c r="J405" s="36" t="s">
        <v>329</v>
      </c>
      <c r="K405" s="38">
        <v>21</v>
      </c>
      <c r="L405" s="40"/>
      <c r="M405" s="40"/>
      <c r="N405" s="40"/>
      <c r="O405" s="40"/>
      <c r="P405" s="40"/>
    </row>
    <row r="406" spans="1:16" s="32" customFormat="1" ht="10.5">
      <c r="A406" s="327">
        <v>76030156</v>
      </c>
      <c r="B406" s="33">
        <v>6</v>
      </c>
      <c r="C406" s="32" t="s">
        <v>1171</v>
      </c>
      <c r="D406" s="46" t="s">
        <v>143</v>
      </c>
      <c r="E406" s="35">
        <v>39259</v>
      </c>
      <c r="F406" s="34" t="s">
        <v>37</v>
      </c>
      <c r="G406" s="37">
        <v>3750</v>
      </c>
      <c r="H406" s="34" t="s">
        <v>46</v>
      </c>
      <c r="I406" s="38">
        <v>4</v>
      </c>
      <c r="J406" s="36" t="s">
        <v>68</v>
      </c>
      <c r="K406" s="38">
        <v>21</v>
      </c>
      <c r="L406" s="40">
        <v>2500000</v>
      </c>
      <c r="M406" s="40">
        <v>2500000</v>
      </c>
      <c r="N406" s="40">
        <v>55533575</v>
      </c>
      <c r="O406" s="40">
        <v>48225</v>
      </c>
      <c r="P406" s="40">
        <v>55581800</v>
      </c>
    </row>
    <row r="407" spans="1:16" s="32" customFormat="1" ht="10.5">
      <c r="A407" s="327">
        <v>76030156</v>
      </c>
      <c r="B407" s="33">
        <v>6</v>
      </c>
      <c r="C407" s="32" t="s">
        <v>331</v>
      </c>
      <c r="D407" s="46">
        <v>503</v>
      </c>
      <c r="E407" s="35">
        <v>39259</v>
      </c>
      <c r="F407" s="34" t="s">
        <v>37</v>
      </c>
      <c r="G407" s="37">
        <v>1500</v>
      </c>
      <c r="H407" s="34"/>
      <c r="I407" s="38"/>
      <c r="J407" s="36" t="s">
        <v>329</v>
      </c>
      <c r="K407" s="38">
        <v>10</v>
      </c>
      <c r="L407" s="40"/>
      <c r="M407" s="40"/>
      <c r="N407" s="40"/>
      <c r="O407" s="40"/>
      <c r="P407" s="40"/>
    </row>
    <row r="408" spans="1:16" s="32" customFormat="1" ht="10.5">
      <c r="A408" s="327">
        <v>76030156</v>
      </c>
      <c r="B408" s="33">
        <v>6</v>
      </c>
      <c r="C408" s="32" t="s">
        <v>1171</v>
      </c>
      <c r="D408" s="46" t="s">
        <v>143</v>
      </c>
      <c r="E408" s="35">
        <v>39259</v>
      </c>
      <c r="F408" s="34" t="s">
        <v>37</v>
      </c>
      <c r="G408" s="37">
        <v>1500</v>
      </c>
      <c r="H408" s="34" t="s">
        <v>90</v>
      </c>
      <c r="I408" s="38">
        <v>3.4</v>
      </c>
      <c r="J408" s="36" t="s">
        <v>68</v>
      </c>
      <c r="K408" s="38">
        <v>5</v>
      </c>
      <c r="L408" s="40">
        <v>1250000</v>
      </c>
      <c r="M408" s="40">
        <v>1250000</v>
      </c>
      <c r="N408" s="40">
        <v>27766788</v>
      </c>
      <c r="O408" s="40">
        <v>96340</v>
      </c>
      <c r="P408" s="40">
        <v>27863128</v>
      </c>
    </row>
    <row r="409" spans="1:16" s="32" customFormat="1" ht="10.5">
      <c r="A409" s="327">
        <v>93281000</v>
      </c>
      <c r="B409" s="33" t="s">
        <v>75</v>
      </c>
      <c r="C409" s="32" t="s">
        <v>333</v>
      </c>
      <c r="D409" s="46">
        <v>504</v>
      </c>
      <c r="E409" s="35">
        <v>39272</v>
      </c>
      <c r="F409" s="34" t="s">
        <v>37</v>
      </c>
      <c r="G409" s="37">
        <v>2000</v>
      </c>
      <c r="H409" s="34"/>
      <c r="I409" s="38"/>
      <c r="J409" s="36" t="s">
        <v>68</v>
      </c>
      <c r="K409" s="38">
        <v>10</v>
      </c>
      <c r="L409" s="40"/>
      <c r="M409" s="40"/>
      <c r="N409" s="40"/>
      <c r="O409" s="40"/>
      <c r="P409" s="40"/>
    </row>
    <row r="410" spans="1:16" s="32" customFormat="1" ht="10.5">
      <c r="A410" s="327">
        <v>93281000</v>
      </c>
      <c r="B410" s="33" t="s">
        <v>75</v>
      </c>
      <c r="C410" s="32" t="s">
        <v>1071</v>
      </c>
      <c r="D410" s="46" t="s">
        <v>143</v>
      </c>
      <c r="E410" s="35">
        <v>39290</v>
      </c>
      <c r="F410" s="34" t="s">
        <v>37</v>
      </c>
      <c r="G410" s="37">
        <v>1500</v>
      </c>
      <c r="H410" s="34" t="s">
        <v>46</v>
      </c>
      <c r="I410" s="38">
        <v>3.8</v>
      </c>
      <c r="J410" s="36" t="s">
        <v>68</v>
      </c>
      <c r="K410" s="38">
        <v>10</v>
      </c>
      <c r="L410" s="40">
        <v>1500000</v>
      </c>
      <c r="M410" s="40">
        <v>1500000</v>
      </c>
      <c r="N410" s="40">
        <v>33320145</v>
      </c>
      <c r="O410" s="40">
        <v>643634</v>
      </c>
      <c r="P410" s="40">
        <v>33963779</v>
      </c>
    </row>
    <row r="411" spans="1:16" s="32" customFormat="1" ht="10.5">
      <c r="A411" s="327">
        <v>93281000</v>
      </c>
      <c r="B411" s="33" t="s">
        <v>75</v>
      </c>
      <c r="C411" s="32" t="s">
        <v>1071</v>
      </c>
      <c r="D411" s="46" t="s">
        <v>152</v>
      </c>
      <c r="E411" s="35">
        <v>39547</v>
      </c>
      <c r="F411" s="34" t="s">
        <v>37</v>
      </c>
      <c r="G411" s="37">
        <v>500</v>
      </c>
      <c r="H411" s="34" t="s">
        <v>71</v>
      </c>
      <c r="I411" s="38">
        <v>3.1</v>
      </c>
      <c r="J411" s="36" t="s">
        <v>68</v>
      </c>
      <c r="K411" s="38">
        <v>9</v>
      </c>
      <c r="L411" s="40">
        <v>500000</v>
      </c>
      <c r="M411" s="40">
        <v>500000</v>
      </c>
      <c r="N411" s="40">
        <v>11106715</v>
      </c>
      <c r="O411" s="40">
        <v>58341</v>
      </c>
      <c r="P411" s="40">
        <v>11165056</v>
      </c>
    </row>
    <row r="412" spans="1:16" s="32" customFormat="1" ht="10.5">
      <c r="A412" s="327">
        <v>93281000</v>
      </c>
      <c r="B412" s="33" t="s">
        <v>75</v>
      </c>
      <c r="C412" s="32" t="s">
        <v>333</v>
      </c>
      <c r="D412" s="46">
        <v>505</v>
      </c>
      <c r="E412" s="35">
        <v>39272</v>
      </c>
      <c r="F412" s="34" t="s">
        <v>37</v>
      </c>
      <c r="G412" s="37">
        <v>2000</v>
      </c>
      <c r="H412" s="34"/>
      <c r="I412" s="38"/>
      <c r="J412" s="36" t="s">
        <v>68</v>
      </c>
      <c r="K412" s="38">
        <v>30</v>
      </c>
      <c r="L412" s="40"/>
      <c r="M412" s="40"/>
      <c r="N412" s="40"/>
      <c r="O412" s="40"/>
      <c r="P412" s="40"/>
    </row>
    <row r="413" spans="1:16" s="32" customFormat="1" ht="10.5">
      <c r="A413" s="327">
        <v>93281000</v>
      </c>
      <c r="B413" s="33" t="s">
        <v>75</v>
      </c>
      <c r="C413" s="32" t="s">
        <v>1071</v>
      </c>
      <c r="D413" s="46" t="s">
        <v>143</v>
      </c>
      <c r="E413" s="35">
        <v>39547</v>
      </c>
      <c r="F413" s="34" t="s">
        <v>37</v>
      </c>
      <c r="G413" s="37">
        <v>500</v>
      </c>
      <c r="H413" s="34" t="s">
        <v>72</v>
      </c>
      <c r="I413" s="38">
        <v>3.1</v>
      </c>
      <c r="J413" s="36" t="s">
        <v>68</v>
      </c>
      <c r="K413" s="38">
        <v>10</v>
      </c>
      <c r="L413" s="40">
        <v>500000</v>
      </c>
      <c r="M413" s="40">
        <v>500000</v>
      </c>
      <c r="N413" s="40">
        <v>11106715</v>
      </c>
      <c r="O413" s="40">
        <v>58341</v>
      </c>
      <c r="P413" s="40">
        <v>11165056</v>
      </c>
    </row>
    <row r="414" spans="1:16" s="32" customFormat="1" ht="10.5">
      <c r="A414" s="327">
        <v>76022072</v>
      </c>
      <c r="B414" s="33" t="s">
        <v>106</v>
      </c>
      <c r="C414" s="32" t="s">
        <v>336</v>
      </c>
      <c r="D414" s="46">
        <v>506</v>
      </c>
      <c r="E414" s="35">
        <v>39272</v>
      </c>
      <c r="F414" s="34" t="s">
        <v>37</v>
      </c>
      <c r="G414" s="37">
        <v>4600</v>
      </c>
      <c r="H414" s="34"/>
      <c r="I414" s="38"/>
      <c r="J414" s="36" t="s">
        <v>320</v>
      </c>
      <c r="K414" s="38">
        <v>30</v>
      </c>
      <c r="L414" s="40"/>
      <c r="M414" s="40"/>
      <c r="N414" s="40"/>
      <c r="O414" s="40"/>
      <c r="P414" s="40"/>
    </row>
    <row r="415" spans="1:16" s="32" customFormat="1" ht="10.5">
      <c r="A415" s="327">
        <v>76022072</v>
      </c>
      <c r="B415" s="33" t="s">
        <v>106</v>
      </c>
      <c r="C415" s="32" t="s">
        <v>1172</v>
      </c>
      <c r="D415" s="46" t="s">
        <v>143</v>
      </c>
      <c r="E415" s="35">
        <v>39274</v>
      </c>
      <c r="F415" s="34" t="s">
        <v>37</v>
      </c>
      <c r="G415" s="37">
        <v>4600</v>
      </c>
      <c r="H415" s="34" t="s">
        <v>46</v>
      </c>
      <c r="I415" s="38">
        <v>3.8</v>
      </c>
      <c r="J415" s="36" t="s">
        <v>320</v>
      </c>
      <c r="K415" s="38">
        <v>21</v>
      </c>
      <c r="L415" s="40">
        <v>4600000</v>
      </c>
      <c r="M415" s="40"/>
      <c r="N415" s="40"/>
      <c r="O415" s="40"/>
      <c r="P415" s="40"/>
    </row>
    <row r="416" spans="1:16" s="32" customFormat="1" ht="10.5">
      <c r="A416" s="327">
        <v>96604380</v>
      </c>
      <c r="B416" s="33" t="s">
        <v>96</v>
      </c>
      <c r="C416" s="32" t="s">
        <v>338</v>
      </c>
      <c r="D416" s="46">
        <v>507</v>
      </c>
      <c r="E416" s="35">
        <v>39293</v>
      </c>
      <c r="F416" s="34" t="s">
        <v>37</v>
      </c>
      <c r="G416" s="37">
        <v>1500</v>
      </c>
      <c r="H416" s="34"/>
      <c r="I416" s="38"/>
      <c r="J416" s="36" t="s">
        <v>329</v>
      </c>
      <c r="K416" s="38">
        <v>25</v>
      </c>
      <c r="L416" s="40"/>
      <c r="M416" s="40"/>
      <c r="N416" s="40"/>
      <c r="O416" s="40"/>
      <c r="P416" s="40"/>
    </row>
    <row r="417" spans="1:16" s="32" customFormat="1" ht="10.5">
      <c r="A417" s="327">
        <v>96604380</v>
      </c>
      <c r="B417" s="33" t="s">
        <v>96</v>
      </c>
      <c r="C417" s="32" t="s">
        <v>1115</v>
      </c>
      <c r="D417" s="46" t="s">
        <v>143</v>
      </c>
      <c r="E417" s="35">
        <v>39293</v>
      </c>
      <c r="F417" s="34" t="s">
        <v>37</v>
      </c>
      <c r="G417" s="37">
        <v>500</v>
      </c>
      <c r="H417" s="34" t="s">
        <v>56</v>
      </c>
      <c r="I417" s="38">
        <v>3.8</v>
      </c>
      <c r="J417" s="36" t="s">
        <v>329</v>
      </c>
      <c r="K417" s="38">
        <v>21</v>
      </c>
      <c r="L417" s="40">
        <v>500000</v>
      </c>
      <c r="M417" s="40">
        <v>500000</v>
      </c>
      <c r="N417" s="40">
        <v>11106715</v>
      </c>
      <c r="O417" s="40">
        <v>191925</v>
      </c>
      <c r="P417" s="40">
        <v>11298640</v>
      </c>
    </row>
    <row r="418" spans="1:16" s="32" customFormat="1" ht="10.5">
      <c r="A418" s="327">
        <v>96667560</v>
      </c>
      <c r="B418" s="33" t="s">
        <v>106</v>
      </c>
      <c r="C418" s="32" t="s">
        <v>339</v>
      </c>
      <c r="D418" s="46">
        <v>509</v>
      </c>
      <c r="E418" s="35">
        <v>39302</v>
      </c>
      <c r="F418" s="34" t="s">
        <v>171</v>
      </c>
      <c r="G418" s="37">
        <v>20000000</v>
      </c>
      <c r="H418" s="34"/>
      <c r="I418" s="38"/>
      <c r="J418" s="36" t="s">
        <v>320</v>
      </c>
      <c r="K418" s="38">
        <v>10</v>
      </c>
      <c r="L418" s="40"/>
      <c r="M418" s="40"/>
      <c r="N418" s="40"/>
      <c r="O418" s="40"/>
      <c r="P418" s="40"/>
    </row>
    <row r="419" spans="1:16" s="32" customFormat="1" ht="10.5">
      <c r="A419" s="327">
        <v>96667560</v>
      </c>
      <c r="B419" s="33" t="s">
        <v>106</v>
      </c>
      <c r="C419" s="32" t="s">
        <v>1173</v>
      </c>
      <c r="D419" s="46" t="s">
        <v>143</v>
      </c>
      <c r="E419" s="35">
        <v>39366</v>
      </c>
      <c r="F419" s="34" t="s">
        <v>171</v>
      </c>
      <c r="G419" s="37">
        <v>20000000</v>
      </c>
      <c r="H419" s="34" t="s">
        <v>46</v>
      </c>
      <c r="I419" s="38">
        <v>6.9</v>
      </c>
      <c r="J419" s="36" t="s">
        <v>320</v>
      </c>
      <c r="K419" s="38">
        <v>5</v>
      </c>
      <c r="L419" s="40">
        <v>20000000000</v>
      </c>
      <c r="M419" s="40">
        <v>20000000000</v>
      </c>
      <c r="N419" s="40">
        <v>20000000</v>
      </c>
      <c r="O419" s="40">
        <v>226167</v>
      </c>
      <c r="P419" s="40">
        <v>20226167</v>
      </c>
    </row>
    <row r="420" spans="1:16" s="32" customFormat="1" ht="10.5">
      <c r="A420" s="327">
        <v>96874030</v>
      </c>
      <c r="B420" s="33" t="s">
        <v>75</v>
      </c>
      <c r="C420" s="32" t="s">
        <v>1174</v>
      </c>
      <c r="D420" s="46">
        <v>512</v>
      </c>
      <c r="E420" s="35">
        <v>39365</v>
      </c>
      <c r="F420" s="34" t="s">
        <v>37</v>
      </c>
      <c r="G420" s="37">
        <v>7000</v>
      </c>
      <c r="H420" s="34"/>
      <c r="I420" s="38"/>
      <c r="J420" s="36" t="s">
        <v>329</v>
      </c>
      <c r="K420" s="38">
        <v>10</v>
      </c>
      <c r="L420" s="40"/>
      <c r="M420" s="40"/>
      <c r="N420" s="40"/>
      <c r="O420" s="40"/>
      <c r="P420" s="40"/>
    </row>
    <row r="421" spans="1:16" s="32" customFormat="1" ht="10.5">
      <c r="A421" s="327">
        <v>96874030</v>
      </c>
      <c r="B421" s="33" t="s">
        <v>75</v>
      </c>
      <c r="C421" s="32" t="s">
        <v>1175</v>
      </c>
      <c r="D421" s="46" t="s">
        <v>143</v>
      </c>
      <c r="E421" s="35">
        <v>39378</v>
      </c>
      <c r="F421" s="34" t="s">
        <v>37</v>
      </c>
      <c r="G421" s="37">
        <v>2000</v>
      </c>
      <c r="H421" s="34" t="s">
        <v>46</v>
      </c>
      <c r="I421" s="38">
        <v>3.5</v>
      </c>
      <c r="J421" s="36" t="s">
        <v>329</v>
      </c>
      <c r="K421" s="38">
        <v>5</v>
      </c>
      <c r="L421" s="40">
        <v>2000000</v>
      </c>
      <c r="M421" s="40">
        <v>2000000</v>
      </c>
      <c r="N421" s="40">
        <v>44117351</v>
      </c>
      <c r="O421" s="40">
        <v>749995</v>
      </c>
      <c r="P421" s="40">
        <v>44867346</v>
      </c>
    </row>
    <row r="422" spans="1:16" s="32" customFormat="1" ht="10.5">
      <c r="A422" s="327">
        <v>96874030</v>
      </c>
      <c r="B422" s="33" t="s">
        <v>75</v>
      </c>
      <c r="C422" s="32" t="s">
        <v>1175</v>
      </c>
      <c r="D422" s="46" t="s">
        <v>143</v>
      </c>
      <c r="E422" s="35">
        <v>39378</v>
      </c>
      <c r="F422" s="34" t="s">
        <v>37</v>
      </c>
      <c r="G422" s="37">
        <v>5000</v>
      </c>
      <c r="H422" s="34" t="s">
        <v>90</v>
      </c>
      <c r="I422" s="38">
        <v>3.8</v>
      </c>
      <c r="J422" s="36" t="s">
        <v>329</v>
      </c>
      <c r="K422" s="38">
        <v>10</v>
      </c>
      <c r="L422" s="40">
        <v>5000000</v>
      </c>
      <c r="M422" s="40">
        <v>5000000</v>
      </c>
      <c r="N422" s="40">
        <v>110365080</v>
      </c>
      <c r="O422" s="40">
        <v>1876206</v>
      </c>
      <c r="P422" s="40">
        <v>112241286</v>
      </c>
    </row>
    <row r="423" spans="1:16" s="32" customFormat="1" ht="10.5">
      <c r="A423" s="327">
        <v>96678790</v>
      </c>
      <c r="B423" s="33" t="s">
        <v>168</v>
      </c>
      <c r="C423" s="32" t="s">
        <v>343</v>
      </c>
      <c r="D423" s="46">
        <v>513</v>
      </c>
      <c r="E423" s="35">
        <v>39365</v>
      </c>
      <c r="F423" s="34" t="s">
        <v>37</v>
      </c>
      <c r="G423" s="37">
        <v>3300</v>
      </c>
      <c r="H423" s="34"/>
      <c r="I423" s="38"/>
      <c r="J423" s="36" t="s">
        <v>68</v>
      </c>
      <c r="K423" s="38">
        <v>10</v>
      </c>
      <c r="L423" s="40"/>
      <c r="M423" s="40"/>
      <c r="N423" s="40"/>
      <c r="O423" s="40"/>
      <c r="P423" s="40"/>
    </row>
    <row r="424" spans="1:16" s="32" customFormat="1" ht="10.5">
      <c r="A424" s="327">
        <v>96678790</v>
      </c>
      <c r="B424" s="33" t="s">
        <v>168</v>
      </c>
      <c r="C424" s="32" t="s">
        <v>1170</v>
      </c>
      <c r="D424" s="46" t="s">
        <v>143</v>
      </c>
      <c r="E424" s="35">
        <v>39380</v>
      </c>
      <c r="F424" s="34" t="s">
        <v>171</v>
      </c>
      <c r="G424" s="37">
        <v>20000000</v>
      </c>
      <c r="H424" s="34" t="s">
        <v>64</v>
      </c>
      <c r="I424" s="38">
        <v>7</v>
      </c>
      <c r="J424" s="36" t="s">
        <v>68</v>
      </c>
      <c r="K424" s="38">
        <v>5</v>
      </c>
      <c r="L424" s="40">
        <v>20000000000</v>
      </c>
      <c r="M424" s="40">
        <v>10000000000</v>
      </c>
      <c r="N424" s="40">
        <v>10000000</v>
      </c>
      <c r="O424" s="40">
        <v>28358</v>
      </c>
      <c r="P424" s="40">
        <v>10028358</v>
      </c>
    </row>
    <row r="425" spans="1:16" s="32" customFormat="1" ht="10.5">
      <c r="A425" s="327">
        <v>96678790</v>
      </c>
      <c r="B425" s="33" t="s">
        <v>168</v>
      </c>
      <c r="C425" s="32" t="s">
        <v>344</v>
      </c>
      <c r="D425" s="46" t="s">
        <v>152</v>
      </c>
      <c r="E425" s="35">
        <v>39380</v>
      </c>
      <c r="F425" s="34" t="s">
        <v>37</v>
      </c>
      <c r="G425" s="37">
        <v>1000</v>
      </c>
      <c r="H425" s="34" t="s">
        <v>75</v>
      </c>
      <c r="I425" s="38">
        <v>3.7</v>
      </c>
      <c r="J425" s="36" t="s">
        <v>68</v>
      </c>
      <c r="K425" s="38">
        <v>5</v>
      </c>
      <c r="L425" s="40"/>
      <c r="M425" s="40"/>
      <c r="N425" s="40"/>
      <c r="O425" s="40"/>
      <c r="P425" s="40"/>
    </row>
    <row r="426" spans="1:16" s="32" customFormat="1" ht="10.5">
      <c r="A426" s="327">
        <v>96678790</v>
      </c>
      <c r="B426" s="33" t="s">
        <v>168</v>
      </c>
      <c r="C426" s="32" t="s">
        <v>1170</v>
      </c>
      <c r="D426" s="46" t="s">
        <v>162</v>
      </c>
      <c r="E426" s="35">
        <v>39436</v>
      </c>
      <c r="F426" s="34" t="s">
        <v>171</v>
      </c>
      <c r="G426" s="37">
        <v>20000000</v>
      </c>
      <c r="H426" s="34" t="s">
        <v>125</v>
      </c>
      <c r="I426" s="38">
        <v>7</v>
      </c>
      <c r="J426" s="36" t="s">
        <v>68</v>
      </c>
      <c r="K426" s="38">
        <v>5</v>
      </c>
      <c r="L426" s="40">
        <v>20000000000</v>
      </c>
      <c r="M426" s="40">
        <v>15000000000</v>
      </c>
      <c r="N426" s="40">
        <v>15000000</v>
      </c>
      <c r="O426" s="40">
        <v>473815</v>
      </c>
      <c r="P426" s="40">
        <v>15473815</v>
      </c>
    </row>
    <row r="427" spans="1:16" s="32" customFormat="1" ht="10.5">
      <c r="A427" s="327">
        <v>96678790</v>
      </c>
      <c r="B427" s="33" t="s">
        <v>168</v>
      </c>
      <c r="C427" s="32" t="s">
        <v>1169</v>
      </c>
      <c r="D427" s="46" t="s">
        <v>163</v>
      </c>
      <c r="E427" s="35">
        <v>39479</v>
      </c>
      <c r="F427" s="34" t="s">
        <v>171</v>
      </c>
      <c r="G427" s="37">
        <v>24400000</v>
      </c>
      <c r="H427" s="34" t="s">
        <v>132</v>
      </c>
      <c r="I427" s="38">
        <v>7.1</v>
      </c>
      <c r="J427" s="36" t="s">
        <v>68</v>
      </c>
      <c r="K427" s="38">
        <v>1.5</v>
      </c>
      <c r="L427" s="40">
        <v>24400000000</v>
      </c>
      <c r="M427" s="40"/>
      <c r="N427" s="40"/>
      <c r="O427" s="40"/>
      <c r="P427" s="40"/>
    </row>
    <row r="428" spans="1:16" s="32" customFormat="1" ht="10.5">
      <c r="A428" s="327">
        <v>96678790</v>
      </c>
      <c r="B428" s="33">
        <v>2</v>
      </c>
      <c r="C428" s="32" t="s">
        <v>327</v>
      </c>
      <c r="D428" s="46" t="s">
        <v>375</v>
      </c>
      <c r="E428" s="35">
        <v>40633</v>
      </c>
      <c r="F428" s="34" t="s">
        <v>171</v>
      </c>
      <c r="G428" s="37">
        <v>20000000</v>
      </c>
      <c r="H428" s="34" t="s">
        <v>674</v>
      </c>
      <c r="I428" s="38">
        <v>6.9</v>
      </c>
      <c r="J428" s="36" t="s">
        <v>68</v>
      </c>
      <c r="K428" s="38">
        <v>3</v>
      </c>
      <c r="L428" s="40">
        <v>20000000000</v>
      </c>
      <c r="M428" s="40">
        <v>20000000000</v>
      </c>
      <c r="N428" s="40">
        <v>20000000</v>
      </c>
      <c r="O428" s="40">
        <v>222459</v>
      </c>
      <c r="P428" s="40">
        <v>20222459</v>
      </c>
    </row>
    <row r="429" spans="1:16" s="32" customFormat="1" ht="10.5">
      <c r="A429" s="327">
        <v>96678790</v>
      </c>
      <c r="B429" s="33">
        <v>2</v>
      </c>
      <c r="C429" s="32" t="s">
        <v>673</v>
      </c>
      <c r="D429" s="46" t="s">
        <v>675</v>
      </c>
      <c r="E429" s="35">
        <v>40633</v>
      </c>
      <c r="F429" s="34" t="s">
        <v>37</v>
      </c>
      <c r="G429" s="37">
        <v>1000</v>
      </c>
      <c r="H429" s="34" t="s">
        <v>676</v>
      </c>
      <c r="I429" s="38">
        <v>2.9</v>
      </c>
      <c r="J429" s="36" t="s">
        <v>68</v>
      </c>
      <c r="K429" s="38">
        <v>3</v>
      </c>
      <c r="L429" s="40"/>
      <c r="M429" s="40"/>
      <c r="N429" s="40"/>
      <c r="O429" s="40"/>
      <c r="P429" s="40"/>
    </row>
    <row r="430" spans="1:16" s="32" customFormat="1" ht="10.5">
      <c r="A430" s="327">
        <v>61219000</v>
      </c>
      <c r="B430" s="33" t="s">
        <v>54</v>
      </c>
      <c r="C430" s="32" t="s">
        <v>345</v>
      </c>
      <c r="D430" s="46">
        <v>515</v>
      </c>
      <c r="E430" s="35">
        <v>39395</v>
      </c>
      <c r="F430" s="34" t="s">
        <v>37</v>
      </c>
      <c r="G430" s="37">
        <v>3850</v>
      </c>
      <c r="H430" s="34"/>
      <c r="I430" s="38"/>
      <c r="J430" s="36" t="s">
        <v>68</v>
      </c>
      <c r="K430" s="38">
        <v>30</v>
      </c>
      <c r="L430" s="40"/>
      <c r="M430" s="40"/>
      <c r="N430" s="40"/>
      <c r="O430" s="40"/>
      <c r="P430" s="40"/>
    </row>
    <row r="431" spans="1:16" s="32" customFormat="1" ht="10.5">
      <c r="A431" s="327">
        <v>61219000</v>
      </c>
      <c r="B431" s="33" t="s">
        <v>54</v>
      </c>
      <c r="C431" s="32" t="s">
        <v>1176</v>
      </c>
      <c r="D431" s="46" t="s">
        <v>143</v>
      </c>
      <c r="E431" s="35">
        <v>39651</v>
      </c>
      <c r="F431" s="34" t="s">
        <v>37</v>
      </c>
      <c r="G431" s="37">
        <v>3850</v>
      </c>
      <c r="H431" s="34" t="s">
        <v>59</v>
      </c>
      <c r="I431" s="38">
        <v>4.3</v>
      </c>
      <c r="J431" s="36" t="s">
        <v>68</v>
      </c>
      <c r="K431" s="38">
        <v>12</v>
      </c>
      <c r="L431" s="40">
        <v>1000000</v>
      </c>
      <c r="M431" s="40">
        <v>1000000</v>
      </c>
      <c r="N431" s="40">
        <v>22213430</v>
      </c>
      <c r="O431" s="40">
        <v>357047</v>
      </c>
      <c r="P431" s="40">
        <v>22570477</v>
      </c>
    </row>
    <row r="432" spans="1:16" s="32" customFormat="1" ht="10.5">
      <c r="A432" s="327">
        <v>61219000</v>
      </c>
      <c r="B432" s="33" t="s">
        <v>54</v>
      </c>
      <c r="C432" s="32" t="s">
        <v>1176</v>
      </c>
      <c r="D432" s="46" t="s">
        <v>143</v>
      </c>
      <c r="E432" s="35">
        <v>39651</v>
      </c>
      <c r="F432" s="34" t="s">
        <v>37</v>
      </c>
      <c r="G432" s="37">
        <v>3850</v>
      </c>
      <c r="H432" s="34" t="s">
        <v>60</v>
      </c>
      <c r="I432" s="38">
        <v>4.7</v>
      </c>
      <c r="J432" s="36" t="s">
        <v>68</v>
      </c>
      <c r="K432" s="38">
        <v>21</v>
      </c>
      <c r="L432" s="40">
        <v>2850000</v>
      </c>
      <c r="M432" s="40">
        <v>2850000</v>
      </c>
      <c r="N432" s="40">
        <v>63308276</v>
      </c>
      <c r="O432" s="40">
        <v>1111167</v>
      </c>
      <c r="P432" s="40">
        <v>64419443</v>
      </c>
    </row>
    <row r="433" spans="1:17" s="32" customFormat="1" ht="10.5">
      <c r="A433" s="327">
        <v>94272000</v>
      </c>
      <c r="B433" s="33" t="s">
        <v>35</v>
      </c>
      <c r="C433" s="32" t="s">
        <v>347</v>
      </c>
      <c r="D433" s="46">
        <v>516</v>
      </c>
      <c r="E433" s="35">
        <v>39395</v>
      </c>
      <c r="F433" s="34" t="s">
        <v>66</v>
      </c>
      <c r="G433" s="37">
        <v>200000</v>
      </c>
      <c r="H433" s="34"/>
      <c r="I433" s="38"/>
      <c r="J433" s="36" t="s">
        <v>348</v>
      </c>
      <c r="K433" s="38">
        <v>10</v>
      </c>
      <c r="L433" s="40"/>
      <c r="M433" s="40"/>
      <c r="N433" s="40"/>
      <c r="O433" s="40"/>
      <c r="P433" s="40"/>
    </row>
    <row r="434" spans="1:17" s="32" customFormat="1" ht="10.5">
      <c r="A434" s="327">
        <v>94272000</v>
      </c>
      <c r="B434" s="33" t="s">
        <v>35</v>
      </c>
      <c r="C434" s="32" t="s">
        <v>1177</v>
      </c>
      <c r="D434" s="46" t="s">
        <v>143</v>
      </c>
      <c r="E434" s="35">
        <v>39400</v>
      </c>
      <c r="F434" s="34" t="s">
        <v>37</v>
      </c>
      <c r="G434" s="37">
        <v>2800</v>
      </c>
      <c r="H434" s="34" t="s">
        <v>177</v>
      </c>
      <c r="I434" s="38">
        <v>3.4</v>
      </c>
      <c r="J434" s="36" t="s">
        <v>348</v>
      </c>
      <c r="K434" s="38">
        <v>7.5</v>
      </c>
      <c r="L434" s="40">
        <v>1200000</v>
      </c>
      <c r="M434" s="40">
        <v>1200000</v>
      </c>
      <c r="N434" s="40">
        <v>26656116</v>
      </c>
      <c r="O434" s="40">
        <v>446863</v>
      </c>
      <c r="P434" s="40">
        <v>27102979</v>
      </c>
    </row>
    <row r="435" spans="1:17" s="32" customFormat="1" ht="10.5">
      <c r="A435" s="327">
        <v>94272000</v>
      </c>
      <c r="B435" s="33" t="s">
        <v>35</v>
      </c>
      <c r="C435" s="32" t="s">
        <v>347</v>
      </c>
      <c r="D435" s="46">
        <v>517</v>
      </c>
      <c r="E435" s="35">
        <v>39395</v>
      </c>
      <c r="F435" s="34" t="s">
        <v>66</v>
      </c>
      <c r="G435" s="37">
        <v>400000</v>
      </c>
      <c r="H435" s="34"/>
      <c r="I435" s="38"/>
      <c r="J435" s="36" t="s">
        <v>348</v>
      </c>
      <c r="K435" s="38">
        <v>30</v>
      </c>
      <c r="L435" s="40"/>
      <c r="M435" s="40"/>
      <c r="N435" s="40"/>
      <c r="O435" s="40"/>
      <c r="P435" s="40"/>
    </row>
    <row r="436" spans="1:17" s="32" customFormat="1" ht="10.5">
      <c r="A436" s="327">
        <v>94272000</v>
      </c>
      <c r="B436" s="33" t="s">
        <v>35</v>
      </c>
      <c r="C436" s="32" t="s">
        <v>1177</v>
      </c>
      <c r="D436" s="46" t="s">
        <v>143</v>
      </c>
      <c r="E436" s="35">
        <v>39400</v>
      </c>
      <c r="F436" s="34" t="s">
        <v>37</v>
      </c>
      <c r="G436" s="37">
        <v>5600</v>
      </c>
      <c r="H436" s="34" t="s">
        <v>176</v>
      </c>
      <c r="I436" s="38">
        <v>4.0999999999999996</v>
      </c>
      <c r="J436" s="36" t="s">
        <v>348</v>
      </c>
      <c r="K436" s="38">
        <v>21</v>
      </c>
      <c r="L436" s="40">
        <v>4400000</v>
      </c>
      <c r="M436" s="40">
        <v>4400000</v>
      </c>
      <c r="N436" s="40">
        <v>97739092</v>
      </c>
      <c r="O436" s="40">
        <v>1972473</v>
      </c>
      <c r="P436" s="40">
        <v>99711565</v>
      </c>
    </row>
    <row r="437" spans="1:17" s="32" customFormat="1" ht="10.5">
      <c r="A437" s="327">
        <v>94272000</v>
      </c>
      <c r="B437" s="33">
        <v>9</v>
      </c>
      <c r="C437" s="32" t="s">
        <v>350</v>
      </c>
      <c r="D437" s="46" t="s">
        <v>152</v>
      </c>
      <c r="E437" s="35">
        <v>39905</v>
      </c>
      <c r="F437" s="34" t="s">
        <v>66</v>
      </c>
      <c r="G437" s="37">
        <v>196000</v>
      </c>
      <c r="H437" s="34" t="s">
        <v>202</v>
      </c>
      <c r="I437" s="38">
        <v>8</v>
      </c>
      <c r="J437" s="36" t="s">
        <v>39</v>
      </c>
      <c r="K437" s="38">
        <v>10</v>
      </c>
      <c r="L437" s="40">
        <v>196000000</v>
      </c>
      <c r="M437" s="40">
        <v>102200000</v>
      </c>
      <c r="N437" s="40">
        <v>52875214</v>
      </c>
      <c r="O437" s="40">
        <v>679922</v>
      </c>
      <c r="P437" s="40">
        <v>53555136</v>
      </c>
      <c r="Q437" s="32" t="s">
        <v>69</v>
      </c>
    </row>
    <row r="438" spans="1:17" s="32" customFormat="1" ht="10.5">
      <c r="A438" s="327">
        <v>96792430</v>
      </c>
      <c r="B438" s="33" t="s">
        <v>75</v>
      </c>
      <c r="C438" s="32" t="s">
        <v>351</v>
      </c>
      <c r="D438" s="46">
        <v>520</v>
      </c>
      <c r="E438" s="35">
        <v>39430</v>
      </c>
      <c r="F438" s="34" t="s">
        <v>37</v>
      </c>
      <c r="G438" s="37">
        <v>3000</v>
      </c>
      <c r="H438" s="34"/>
      <c r="I438" s="38"/>
      <c r="J438" s="36" t="s">
        <v>329</v>
      </c>
      <c r="K438" s="38">
        <v>10</v>
      </c>
      <c r="L438" s="40"/>
      <c r="M438" s="40"/>
      <c r="N438" s="40"/>
      <c r="O438" s="40"/>
      <c r="P438" s="40"/>
    </row>
    <row r="439" spans="1:17" s="32" customFormat="1" ht="10.5">
      <c r="A439" s="327">
        <v>96792430</v>
      </c>
      <c r="B439" s="33" t="s">
        <v>75</v>
      </c>
      <c r="C439" s="32" t="s">
        <v>352</v>
      </c>
      <c r="D439" s="46" t="s">
        <v>143</v>
      </c>
      <c r="E439" s="35">
        <v>39434</v>
      </c>
      <c r="F439" s="34" t="s">
        <v>37</v>
      </c>
      <c r="G439" s="37">
        <v>1500</v>
      </c>
      <c r="H439" s="34" t="s">
        <v>56</v>
      </c>
      <c r="I439" s="38">
        <v>3</v>
      </c>
      <c r="J439" s="36" t="s">
        <v>329</v>
      </c>
      <c r="K439" s="38">
        <v>5</v>
      </c>
      <c r="L439" s="40"/>
      <c r="M439" s="40"/>
      <c r="N439" s="40"/>
      <c r="O439" s="40"/>
      <c r="P439" s="40"/>
    </row>
    <row r="440" spans="1:17" s="32" customFormat="1" ht="10.5">
      <c r="A440" s="327">
        <v>96792430</v>
      </c>
      <c r="B440" s="33" t="s">
        <v>75</v>
      </c>
      <c r="C440" s="32" t="s">
        <v>353</v>
      </c>
      <c r="D440" s="46" t="s">
        <v>152</v>
      </c>
      <c r="E440" s="35">
        <v>39832</v>
      </c>
      <c r="F440" s="34" t="s">
        <v>37</v>
      </c>
      <c r="G440" s="37">
        <v>1500</v>
      </c>
      <c r="H440" s="34" t="s">
        <v>53</v>
      </c>
      <c r="I440" s="38">
        <v>5</v>
      </c>
      <c r="J440" s="36" t="s">
        <v>68</v>
      </c>
      <c r="K440" s="38">
        <v>21</v>
      </c>
      <c r="L440" s="40"/>
      <c r="M440" s="40"/>
      <c r="N440" s="40"/>
      <c r="O440" s="40"/>
      <c r="P440" s="40"/>
    </row>
    <row r="441" spans="1:17" s="32" customFormat="1" ht="10.5">
      <c r="A441" s="327">
        <v>96792430</v>
      </c>
      <c r="B441" s="33" t="s">
        <v>75</v>
      </c>
      <c r="C441" s="32" t="s">
        <v>351</v>
      </c>
      <c r="D441" s="46">
        <v>521</v>
      </c>
      <c r="E441" s="35">
        <v>39430</v>
      </c>
      <c r="F441" s="34" t="s">
        <v>37</v>
      </c>
      <c r="G441" s="37">
        <v>3000</v>
      </c>
      <c r="H441" s="34"/>
      <c r="I441" s="38"/>
      <c r="J441" s="36" t="s">
        <v>329</v>
      </c>
      <c r="K441" s="38">
        <v>10</v>
      </c>
      <c r="L441" s="40"/>
      <c r="M441" s="40"/>
      <c r="N441" s="40"/>
      <c r="O441" s="40"/>
      <c r="P441" s="40"/>
    </row>
    <row r="442" spans="1:17" s="32" customFormat="1" ht="10.5">
      <c r="A442" s="327">
        <v>96792430</v>
      </c>
      <c r="B442" s="33" t="s">
        <v>75</v>
      </c>
      <c r="C442" s="32" t="s">
        <v>1178</v>
      </c>
      <c r="D442" s="46" t="s">
        <v>143</v>
      </c>
      <c r="E442" s="35">
        <v>39434</v>
      </c>
      <c r="F442" s="34" t="s">
        <v>37</v>
      </c>
      <c r="G442" s="37">
        <v>1500</v>
      </c>
      <c r="H442" s="34" t="s">
        <v>63</v>
      </c>
      <c r="I442" s="38">
        <v>2.5</v>
      </c>
      <c r="J442" s="36" t="s">
        <v>329</v>
      </c>
      <c r="K442" s="38">
        <v>5</v>
      </c>
      <c r="L442" s="40">
        <v>1500000</v>
      </c>
      <c r="M442" s="40">
        <v>1500000</v>
      </c>
      <c r="N442" s="40">
        <v>33320145</v>
      </c>
      <c r="O442" s="40">
        <v>413936</v>
      </c>
      <c r="P442" s="40">
        <v>33734081</v>
      </c>
    </row>
    <row r="443" spans="1:17" s="32" customFormat="1" ht="10.5">
      <c r="A443" s="327">
        <v>96792430</v>
      </c>
      <c r="B443" s="33" t="s">
        <v>75</v>
      </c>
      <c r="C443" s="32" t="s">
        <v>355</v>
      </c>
      <c r="D443" s="46" t="s">
        <v>152</v>
      </c>
      <c r="E443" s="35">
        <v>39832</v>
      </c>
      <c r="F443" s="34" t="s">
        <v>171</v>
      </c>
      <c r="G443" s="37">
        <v>32170000</v>
      </c>
      <c r="H443" s="34" t="s">
        <v>51</v>
      </c>
      <c r="I443" s="38">
        <v>7</v>
      </c>
      <c r="J443" s="36" t="s">
        <v>68</v>
      </c>
      <c r="K443" s="38">
        <v>7</v>
      </c>
      <c r="L443" s="40">
        <v>32170000000</v>
      </c>
      <c r="M443" s="40">
        <v>32170000000</v>
      </c>
      <c r="N443" s="40">
        <v>32170000</v>
      </c>
      <c r="O443" s="40">
        <v>830179</v>
      </c>
      <c r="P443" s="40">
        <v>33000179</v>
      </c>
    </row>
    <row r="444" spans="1:17" s="32" customFormat="1" ht="10.5">
      <c r="A444" s="327">
        <v>91081000</v>
      </c>
      <c r="B444" s="33" t="s">
        <v>96</v>
      </c>
      <c r="C444" s="32" t="s">
        <v>356</v>
      </c>
      <c r="D444" s="46">
        <v>522</v>
      </c>
      <c r="E444" s="35">
        <v>39442</v>
      </c>
      <c r="F444" s="34" t="s">
        <v>37</v>
      </c>
      <c r="G444" s="37">
        <v>10000</v>
      </c>
      <c r="H444" s="34"/>
      <c r="I444" s="38"/>
      <c r="J444" s="36" t="s">
        <v>329</v>
      </c>
      <c r="K444" s="38">
        <v>30</v>
      </c>
      <c r="L444" s="40"/>
      <c r="M444" s="40"/>
      <c r="N444" s="40"/>
      <c r="O444" s="40"/>
      <c r="P444" s="40"/>
    </row>
    <row r="445" spans="1:17" s="32" customFormat="1" ht="10.5">
      <c r="A445" s="327">
        <v>91081000</v>
      </c>
      <c r="B445" s="33">
        <v>6</v>
      </c>
      <c r="C445" s="32" t="s">
        <v>357</v>
      </c>
      <c r="D445" s="46" t="s">
        <v>143</v>
      </c>
      <c r="E445" s="35">
        <v>39793</v>
      </c>
      <c r="F445" s="34" t="s">
        <v>37</v>
      </c>
      <c r="G445" s="37">
        <v>10000</v>
      </c>
      <c r="H445" s="34" t="s">
        <v>125</v>
      </c>
      <c r="I445" s="38">
        <v>4.8</v>
      </c>
      <c r="J445" s="36" t="s">
        <v>68</v>
      </c>
      <c r="K445" s="38">
        <v>5</v>
      </c>
      <c r="L445" s="40"/>
      <c r="M445" s="40"/>
      <c r="N445" s="40"/>
      <c r="O445" s="40"/>
      <c r="P445" s="40"/>
    </row>
    <row r="446" spans="1:17" s="32" customFormat="1" ht="10.5">
      <c r="A446" s="327">
        <v>91081000</v>
      </c>
      <c r="B446" s="33">
        <v>6</v>
      </c>
      <c r="C446" s="32" t="s">
        <v>358</v>
      </c>
      <c r="D446" s="46" t="s">
        <v>143</v>
      </c>
      <c r="E446" s="35">
        <v>39793</v>
      </c>
      <c r="F446" s="34" t="s">
        <v>37</v>
      </c>
      <c r="G446" s="37">
        <v>10000</v>
      </c>
      <c r="H446" s="34" t="s">
        <v>132</v>
      </c>
      <c r="I446" s="38">
        <v>4.75</v>
      </c>
      <c r="J446" s="36" t="s">
        <v>68</v>
      </c>
      <c r="K446" s="38">
        <v>21</v>
      </c>
      <c r="L446" s="40">
        <v>10000000</v>
      </c>
      <c r="M446" s="40">
        <v>10000000</v>
      </c>
      <c r="N446" s="40">
        <v>222134300</v>
      </c>
      <c r="O446" s="40">
        <v>4779849</v>
      </c>
      <c r="P446" s="40">
        <v>226914149</v>
      </c>
    </row>
    <row r="447" spans="1:17" s="32" customFormat="1" ht="10.5">
      <c r="A447" s="327">
        <v>91081000</v>
      </c>
      <c r="B447" s="33">
        <v>6</v>
      </c>
      <c r="C447" s="32" t="s">
        <v>357</v>
      </c>
      <c r="D447" s="46" t="s">
        <v>143</v>
      </c>
      <c r="E447" s="35">
        <v>39793</v>
      </c>
      <c r="F447" s="34" t="s">
        <v>37</v>
      </c>
      <c r="G447" s="37">
        <v>10000</v>
      </c>
      <c r="H447" s="34" t="s">
        <v>176</v>
      </c>
      <c r="I447" s="38">
        <v>4.7</v>
      </c>
      <c r="J447" s="36" t="s">
        <v>68</v>
      </c>
      <c r="K447" s="38">
        <v>10</v>
      </c>
      <c r="L447" s="40"/>
      <c r="M447" s="40"/>
      <c r="N447" s="40"/>
      <c r="O447" s="40"/>
      <c r="P447" s="40"/>
    </row>
    <row r="448" spans="1:17" s="32" customFormat="1" ht="10.5">
      <c r="A448" s="327">
        <v>94271000</v>
      </c>
      <c r="B448" s="33" t="s">
        <v>54</v>
      </c>
      <c r="C448" s="32" t="s">
        <v>359</v>
      </c>
      <c r="D448" s="46">
        <v>525</v>
      </c>
      <c r="E448" s="35">
        <v>39507</v>
      </c>
      <c r="F448" s="34" t="s">
        <v>37</v>
      </c>
      <c r="G448" s="37">
        <v>12500</v>
      </c>
      <c r="H448" s="34"/>
      <c r="I448" s="38"/>
      <c r="J448" s="36" t="s">
        <v>39</v>
      </c>
      <c r="K448" s="38">
        <v>30</v>
      </c>
      <c r="L448" s="40"/>
      <c r="M448" s="40"/>
      <c r="N448" s="40"/>
      <c r="O448" s="40"/>
      <c r="P448" s="40"/>
    </row>
    <row r="449" spans="1:16" s="32" customFormat="1" ht="10.5">
      <c r="A449" s="327">
        <v>61808000</v>
      </c>
      <c r="B449" s="33" t="s">
        <v>83</v>
      </c>
      <c r="C449" s="32" t="s">
        <v>360</v>
      </c>
      <c r="D449" s="46">
        <v>526</v>
      </c>
      <c r="E449" s="35">
        <v>39531</v>
      </c>
      <c r="F449" s="34" t="s">
        <v>37</v>
      </c>
      <c r="G449" s="37">
        <v>2500</v>
      </c>
      <c r="H449" s="34"/>
      <c r="I449" s="38"/>
      <c r="J449" s="36" t="s">
        <v>39</v>
      </c>
      <c r="K449" s="38">
        <v>25</v>
      </c>
      <c r="L449" s="40"/>
      <c r="M449" s="40"/>
      <c r="N449" s="40"/>
      <c r="O449" s="40"/>
      <c r="P449" s="40"/>
    </row>
    <row r="450" spans="1:16" s="32" customFormat="1" ht="10.5">
      <c r="A450" s="327">
        <v>61808000</v>
      </c>
      <c r="B450" s="33" t="s">
        <v>83</v>
      </c>
      <c r="C450" s="32" t="s">
        <v>361</v>
      </c>
      <c r="D450" s="46" t="s">
        <v>143</v>
      </c>
      <c r="E450" s="35">
        <v>39546</v>
      </c>
      <c r="F450" s="34" t="s">
        <v>37</v>
      </c>
      <c r="G450" s="37">
        <v>2500</v>
      </c>
      <c r="H450" s="34" t="s">
        <v>59</v>
      </c>
      <c r="I450" s="38">
        <v>3.9</v>
      </c>
      <c r="J450" s="36" t="s">
        <v>39</v>
      </c>
      <c r="K450" s="38">
        <v>21</v>
      </c>
      <c r="L450" s="40"/>
      <c r="M450" s="40"/>
      <c r="N450" s="40"/>
      <c r="O450" s="40"/>
      <c r="P450" s="40"/>
    </row>
    <row r="451" spans="1:16" s="32" customFormat="1" ht="10.5">
      <c r="A451" s="327">
        <v>61808000</v>
      </c>
      <c r="B451" s="33" t="s">
        <v>83</v>
      </c>
      <c r="C451" s="32" t="s">
        <v>360</v>
      </c>
      <c r="D451" s="46">
        <v>527</v>
      </c>
      <c r="E451" s="35">
        <v>39531</v>
      </c>
      <c r="F451" s="34" t="s">
        <v>37</v>
      </c>
      <c r="G451" s="37">
        <v>2500</v>
      </c>
      <c r="H451" s="34"/>
      <c r="I451" s="38"/>
      <c r="J451" s="36" t="s">
        <v>39</v>
      </c>
      <c r="K451" s="38">
        <v>10</v>
      </c>
      <c r="L451" s="40"/>
      <c r="M451" s="40"/>
      <c r="N451" s="40"/>
      <c r="O451" s="40"/>
      <c r="P451" s="40"/>
    </row>
    <row r="452" spans="1:16" s="32" customFormat="1" ht="10.5">
      <c r="A452" s="327">
        <v>61808000</v>
      </c>
      <c r="B452" s="33" t="s">
        <v>83</v>
      </c>
      <c r="C452" s="32" t="s">
        <v>1086</v>
      </c>
      <c r="D452" s="46" t="s">
        <v>143</v>
      </c>
      <c r="E452" s="35">
        <v>39546</v>
      </c>
      <c r="F452" s="34" t="s">
        <v>37</v>
      </c>
      <c r="G452" s="37">
        <v>2500</v>
      </c>
      <c r="H452" s="34" t="s">
        <v>53</v>
      </c>
      <c r="I452" s="38">
        <v>3</v>
      </c>
      <c r="J452" s="36" t="s">
        <v>39</v>
      </c>
      <c r="K452" s="38">
        <v>6</v>
      </c>
      <c r="L452" s="40">
        <v>2500000</v>
      </c>
      <c r="M452" s="40">
        <v>2500000</v>
      </c>
      <c r="N452" s="40">
        <v>55533575</v>
      </c>
      <c r="O452" s="40">
        <v>275613</v>
      </c>
      <c r="P452" s="40">
        <v>55809188</v>
      </c>
    </row>
    <row r="453" spans="1:16" s="32" customFormat="1" ht="10.5">
      <c r="A453" s="327">
        <v>96528990</v>
      </c>
      <c r="B453" s="33" t="s">
        <v>35</v>
      </c>
      <c r="C453" s="32" t="s">
        <v>362</v>
      </c>
      <c r="D453" s="46">
        <v>528</v>
      </c>
      <c r="E453" s="35">
        <v>39546</v>
      </c>
      <c r="F453" s="34" t="s">
        <v>37</v>
      </c>
      <c r="G453" s="37">
        <v>1700</v>
      </c>
      <c r="H453" s="34"/>
      <c r="I453" s="38"/>
      <c r="J453" s="36" t="s">
        <v>329</v>
      </c>
      <c r="K453" s="38">
        <v>10</v>
      </c>
      <c r="L453" s="40"/>
      <c r="M453" s="40"/>
      <c r="N453" s="40"/>
      <c r="O453" s="40"/>
      <c r="P453" s="40"/>
    </row>
    <row r="454" spans="1:16" s="32" customFormat="1" ht="10.5">
      <c r="A454" s="327">
        <v>96528990</v>
      </c>
      <c r="B454" s="33" t="s">
        <v>35</v>
      </c>
      <c r="C454" s="32" t="s">
        <v>1179</v>
      </c>
      <c r="D454" s="46" t="s">
        <v>143</v>
      </c>
      <c r="E454" s="35">
        <v>39547</v>
      </c>
      <c r="F454" s="34" t="s">
        <v>37</v>
      </c>
      <c r="G454" s="37">
        <v>1700</v>
      </c>
      <c r="H454" s="34" t="s">
        <v>92</v>
      </c>
      <c r="I454" s="38">
        <v>2.75</v>
      </c>
      <c r="J454" s="36" t="s">
        <v>329</v>
      </c>
      <c r="K454" s="38">
        <v>5</v>
      </c>
      <c r="L454" s="40">
        <v>700000</v>
      </c>
      <c r="M454" s="40">
        <v>700000</v>
      </c>
      <c r="N454" s="40">
        <v>15549401</v>
      </c>
      <c r="O454" s="40">
        <v>248364</v>
      </c>
      <c r="P454" s="40">
        <v>15797765</v>
      </c>
    </row>
    <row r="455" spans="1:16" s="32" customFormat="1" ht="10.5">
      <c r="A455" s="327">
        <v>96528990</v>
      </c>
      <c r="B455" s="33" t="s">
        <v>35</v>
      </c>
      <c r="C455" s="32" t="s">
        <v>362</v>
      </c>
      <c r="D455" s="46">
        <v>529</v>
      </c>
      <c r="E455" s="35">
        <v>39546</v>
      </c>
      <c r="F455" s="34" t="s">
        <v>37</v>
      </c>
      <c r="G455" s="37">
        <v>1700</v>
      </c>
      <c r="H455" s="34"/>
      <c r="I455" s="38"/>
      <c r="J455" s="36" t="s">
        <v>329</v>
      </c>
      <c r="K455" s="38">
        <v>30</v>
      </c>
      <c r="L455" s="40"/>
      <c r="M455" s="40"/>
      <c r="N455" s="40"/>
      <c r="O455" s="40"/>
      <c r="P455" s="40"/>
    </row>
    <row r="456" spans="1:16" s="32" customFormat="1" ht="10.5">
      <c r="A456" s="327">
        <v>96528990</v>
      </c>
      <c r="B456" s="33" t="s">
        <v>35</v>
      </c>
      <c r="C456" s="32" t="s">
        <v>1179</v>
      </c>
      <c r="D456" s="46" t="s">
        <v>143</v>
      </c>
      <c r="E456" s="35">
        <v>39547</v>
      </c>
      <c r="F456" s="34" t="s">
        <v>37</v>
      </c>
      <c r="G456" s="37">
        <v>1700</v>
      </c>
      <c r="H456" s="34" t="s">
        <v>63</v>
      </c>
      <c r="I456" s="38">
        <v>3.25</v>
      </c>
      <c r="J456" s="36" t="s">
        <v>329</v>
      </c>
      <c r="K456" s="38">
        <v>21</v>
      </c>
      <c r="L456" s="40">
        <v>1000000</v>
      </c>
      <c r="M456" s="40">
        <v>947368</v>
      </c>
      <c r="N456" s="40">
        <v>21044293</v>
      </c>
      <c r="O456" s="40">
        <v>397256</v>
      </c>
      <c r="P456" s="40">
        <v>21441549</v>
      </c>
    </row>
    <row r="457" spans="1:16" s="32" customFormat="1" ht="10.5">
      <c r="A457" s="327">
        <v>93834000</v>
      </c>
      <c r="B457" s="33" t="s">
        <v>83</v>
      </c>
      <c r="C457" s="32" t="s">
        <v>276</v>
      </c>
      <c r="D457" s="46">
        <v>530</v>
      </c>
      <c r="E457" s="35">
        <v>39554</v>
      </c>
      <c r="F457" s="34" t="s">
        <v>37</v>
      </c>
      <c r="G457" s="37">
        <v>6500</v>
      </c>
      <c r="H457" s="34"/>
      <c r="I457" s="38"/>
      <c r="J457" s="36" t="s">
        <v>68</v>
      </c>
      <c r="K457" s="38">
        <v>25</v>
      </c>
      <c r="L457" s="40"/>
      <c r="M457" s="40"/>
      <c r="N457" s="40"/>
      <c r="O457" s="40"/>
      <c r="P457" s="40"/>
    </row>
    <row r="458" spans="1:16" s="32" customFormat="1" ht="10.5">
      <c r="A458" s="327">
        <v>93834000</v>
      </c>
      <c r="B458" s="33" t="s">
        <v>83</v>
      </c>
      <c r="C458" s="32" t="s">
        <v>1088</v>
      </c>
      <c r="D458" s="46" t="s">
        <v>143</v>
      </c>
      <c r="E458" s="35">
        <v>39568</v>
      </c>
      <c r="F458" s="34" t="s">
        <v>37</v>
      </c>
      <c r="G458" s="37">
        <v>6500</v>
      </c>
      <c r="H458" s="34" t="s">
        <v>56</v>
      </c>
      <c r="I458" s="38">
        <v>3.5</v>
      </c>
      <c r="J458" s="36" t="s">
        <v>68</v>
      </c>
      <c r="K458" s="38">
        <v>20</v>
      </c>
      <c r="L458" s="40">
        <v>2000000</v>
      </c>
      <c r="M458" s="40">
        <v>2000000</v>
      </c>
      <c r="N458" s="40">
        <v>44426860</v>
      </c>
      <c r="O458" s="40">
        <v>98486</v>
      </c>
      <c r="P458" s="40">
        <v>44525346</v>
      </c>
    </row>
    <row r="459" spans="1:16" s="32" customFormat="1" ht="10.5">
      <c r="A459" s="327">
        <v>93834000</v>
      </c>
      <c r="B459" s="33" t="s">
        <v>83</v>
      </c>
      <c r="C459" s="32" t="s">
        <v>1088</v>
      </c>
      <c r="D459" s="46" t="s">
        <v>143</v>
      </c>
      <c r="E459" s="35">
        <v>39568</v>
      </c>
      <c r="F459" s="34" t="s">
        <v>37</v>
      </c>
      <c r="G459" s="37">
        <v>6500</v>
      </c>
      <c r="H459" s="34" t="s">
        <v>51</v>
      </c>
      <c r="I459" s="38">
        <v>4</v>
      </c>
      <c r="J459" s="36" t="s">
        <v>68</v>
      </c>
      <c r="K459" s="38">
        <v>10</v>
      </c>
      <c r="L459" s="40">
        <v>4500000</v>
      </c>
      <c r="M459" s="40">
        <v>4500000</v>
      </c>
      <c r="N459" s="40">
        <v>99960435</v>
      </c>
      <c r="O459" s="40">
        <v>252951</v>
      </c>
      <c r="P459" s="40">
        <v>100213386</v>
      </c>
    </row>
    <row r="460" spans="1:16" s="32" customFormat="1" ht="10.5">
      <c r="A460" s="327">
        <v>93767000</v>
      </c>
      <c r="B460" s="33" t="s">
        <v>61</v>
      </c>
      <c r="C460" s="32" t="s">
        <v>365</v>
      </c>
      <c r="D460" s="46">
        <v>531</v>
      </c>
      <c r="E460" s="35">
        <v>39554</v>
      </c>
      <c r="F460" s="34" t="s">
        <v>37</v>
      </c>
      <c r="G460" s="37">
        <v>4000</v>
      </c>
      <c r="H460" s="34"/>
      <c r="I460" s="38"/>
      <c r="J460" s="36" t="s">
        <v>329</v>
      </c>
      <c r="K460" s="38">
        <v>10</v>
      </c>
      <c r="L460" s="40"/>
      <c r="M460" s="40"/>
      <c r="N460" s="40"/>
      <c r="O460" s="40"/>
      <c r="P460" s="40"/>
    </row>
    <row r="461" spans="1:16" s="32" customFormat="1" ht="10.5">
      <c r="A461" s="327">
        <v>93767000</v>
      </c>
      <c r="B461" s="33" t="s">
        <v>61</v>
      </c>
      <c r="C461" s="32" t="s">
        <v>1180</v>
      </c>
      <c r="D461" s="46" t="s">
        <v>143</v>
      </c>
      <c r="E461" s="35">
        <v>39563</v>
      </c>
      <c r="F461" s="34" t="s">
        <v>37</v>
      </c>
      <c r="G461" s="37">
        <v>4000</v>
      </c>
      <c r="H461" s="34" t="s">
        <v>56</v>
      </c>
      <c r="I461" s="38">
        <v>3.8</v>
      </c>
      <c r="J461" s="36" t="s">
        <v>329</v>
      </c>
      <c r="K461" s="38">
        <v>8</v>
      </c>
      <c r="L461" s="40">
        <v>1800000</v>
      </c>
      <c r="M461" s="40">
        <v>1620000</v>
      </c>
      <c r="N461" s="40">
        <v>35985757</v>
      </c>
      <c r="O461" s="40">
        <v>55826</v>
      </c>
      <c r="P461" s="40">
        <v>36041583</v>
      </c>
    </row>
    <row r="462" spans="1:16" s="32" customFormat="1" ht="10.5">
      <c r="A462" s="327">
        <v>93767000</v>
      </c>
      <c r="B462" s="33" t="s">
        <v>61</v>
      </c>
      <c r="C462" s="32" t="s">
        <v>365</v>
      </c>
      <c r="D462" s="46">
        <v>532</v>
      </c>
      <c r="E462" s="35">
        <v>39554</v>
      </c>
      <c r="F462" s="34" t="s">
        <v>37</v>
      </c>
      <c r="G462" s="37">
        <v>4000</v>
      </c>
      <c r="H462" s="34"/>
      <c r="I462" s="38"/>
      <c r="J462" s="36" t="s">
        <v>329</v>
      </c>
      <c r="K462" s="38">
        <v>25</v>
      </c>
      <c r="L462" s="40"/>
      <c r="M462" s="40"/>
      <c r="N462" s="40"/>
      <c r="O462" s="40"/>
      <c r="P462" s="40"/>
    </row>
    <row r="463" spans="1:16" s="32" customFormat="1" ht="10.5" customHeight="1">
      <c r="A463" s="327">
        <v>93767000</v>
      </c>
      <c r="B463" s="33" t="s">
        <v>61</v>
      </c>
      <c r="C463" s="32" t="s">
        <v>1180</v>
      </c>
      <c r="D463" s="46" t="s">
        <v>143</v>
      </c>
      <c r="E463" s="35">
        <v>39563</v>
      </c>
      <c r="F463" s="34" t="s">
        <v>37</v>
      </c>
      <c r="G463" s="37">
        <v>4000</v>
      </c>
      <c r="H463" s="34" t="s">
        <v>51</v>
      </c>
      <c r="I463" s="38">
        <v>4.45</v>
      </c>
      <c r="J463" s="36" t="s">
        <v>329</v>
      </c>
      <c r="K463" s="38">
        <v>21</v>
      </c>
      <c r="L463" s="40">
        <v>2200000</v>
      </c>
      <c r="M463" s="40">
        <v>2200000</v>
      </c>
      <c r="N463" s="40">
        <v>48869546</v>
      </c>
      <c r="O463" s="40">
        <v>88641</v>
      </c>
      <c r="P463" s="40">
        <v>48958187</v>
      </c>
    </row>
    <row r="464" spans="1:16" s="32" customFormat="1" ht="10.5">
      <c r="A464" s="327">
        <v>96885880</v>
      </c>
      <c r="B464" s="33" t="s">
        <v>44</v>
      </c>
      <c r="C464" s="32" t="s">
        <v>368</v>
      </c>
      <c r="D464" s="46">
        <v>533</v>
      </c>
      <c r="E464" s="35">
        <v>39577</v>
      </c>
      <c r="F464" s="34" t="s">
        <v>37</v>
      </c>
      <c r="G464" s="37">
        <v>2000</v>
      </c>
      <c r="H464" s="34"/>
      <c r="I464" s="38"/>
      <c r="J464" s="36" t="s">
        <v>287</v>
      </c>
      <c r="K464" s="38">
        <v>10</v>
      </c>
      <c r="L464" s="40"/>
      <c r="M464" s="40"/>
      <c r="N464" s="40"/>
      <c r="O464" s="40"/>
      <c r="P464" s="40"/>
    </row>
    <row r="465" spans="1:17" s="32" customFormat="1" ht="10.5">
      <c r="A465" s="327">
        <v>96885880</v>
      </c>
      <c r="B465" s="33" t="s">
        <v>44</v>
      </c>
      <c r="C465" s="32" t="s">
        <v>1181</v>
      </c>
      <c r="D465" s="46" t="s">
        <v>143</v>
      </c>
      <c r="E465" s="35">
        <v>39581</v>
      </c>
      <c r="F465" s="34" t="s">
        <v>37</v>
      </c>
      <c r="G465" s="37">
        <v>2000</v>
      </c>
      <c r="H465" s="34" t="s">
        <v>46</v>
      </c>
      <c r="I465" s="38">
        <v>3.8</v>
      </c>
      <c r="J465" s="36" t="s">
        <v>68</v>
      </c>
      <c r="K465" s="38">
        <v>5</v>
      </c>
      <c r="L465" s="40">
        <v>2000000</v>
      </c>
      <c r="M465" s="40">
        <v>2000000</v>
      </c>
      <c r="N465" s="40">
        <v>44426860</v>
      </c>
      <c r="O465" s="40">
        <v>0</v>
      </c>
      <c r="P465" s="40">
        <v>44426860</v>
      </c>
    </row>
    <row r="466" spans="1:17" s="32" customFormat="1" ht="10.5">
      <c r="A466" s="327">
        <v>96885880</v>
      </c>
      <c r="B466" s="33" t="s">
        <v>44</v>
      </c>
      <c r="C466" s="32" t="s">
        <v>368</v>
      </c>
      <c r="D466" s="46">
        <v>534</v>
      </c>
      <c r="E466" s="35">
        <v>39577</v>
      </c>
      <c r="F466" s="34" t="s">
        <v>37</v>
      </c>
      <c r="G466" s="37">
        <v>2000</v>
      </c>
      <c r="H466" s="34"/>
      <c r="I466" s="38"/>
      <c r="J466" s="36" t="s">
        <v>287</v>
      </c>
      <c r="K466" s="38">
        <v>30</v>
      </c>
      <c r="L466" s="40"/>
      <c r="M466" s="40"/>
      <c r="N466" s="40"/>
      <c r="O466" s="40"/>
      <c r="P466" s="40"/>
    </row>
    <row r="467" spans="1:17" s="32" customFormat="1" ht="10.5">
      <c r="A467" s="327">
        <v>96885880</v>
      </c>
      <c r="B467" s="33" t="s">
        <v>44</v>
      </c>
      <c r="C467" s="32" t="s">
        <v>1181</v>
      </c>
      <c r="D467" s="46" t="s">
        <v>143</v>
      </c>
      <c r="E467" s="35">
        <v>39581</v>
      </c>
      <c r="F467" s="34" t="s">
        <v>37</v>
      </c>
      <c r="G467" s="37">
        <v>2000</v>
      </c>
      <c r="H467" s="34" t="s">
        <v>90</v>
      </c>
      <c r="I467" s="38">
        <v>4.5</v>
      </c>
      <c r="J467" s="36" t="s">
        <v>68</v>
      </c>
      <c r="K467" s="38">
        <v>21</v>
      </c>
      <c r="L467" s="40">
        <v>1000000</v>
      </c>
      <c r="M467" s="40">
        <v>921053</v>
      </c>
      <c r="N467" s="40">
        <v>20459746</v>
      </c>
      <c r="O467" s="40">
        <v>0</v>
      </c>
      <c r="P467" s="40">
        <v>20459746</v>
      </c>
    </row>
    <row r="468" spans="1:17" s="32" customFormat="1" ht="10.5">
      <c r="A468" s="327">
        <v>96885880</v>
      </c>
      <c r="B468" s="33">
        <v>7</v>
      </c>
      <c r="C468" s="32" t="s">
        <v>1181</v>
      </c>
      <c r="D468" s="46" t="s">
        <v>152</v>
      </c>
      <c r="E468" s="35">
        <v>40078</v>
      </c>
      <c r="F468" s="34" t="s">
        <v>37</v>
      </c>
      <c r="G468" s="37">
        <v>1000</v>
      </c>
      <c r="H468" s="34" t="s">
        <v>92</v>
      </c>
      <c r="I468" s="38">
        <v>3.9</v>
      </c>
      <c r="J468" s="36" t="s">
        <v>371</v>
      </c>
      <c r="K468" s="38">
        <v>5</v>
      </c>
      <c r="L468" s="40">
        <v>1000000</v>
      </c>
      <c r="M468" s="40">
        <v>1000000</v>
      </c>
      <c r="N468" s="40">
        <v>22213430</v>
      </c>
      <c r="O468" s="40">
        <v>212147</v>
      </c>
      <c r="P468" s="40">
        <v>22425577</v>
      </c>
    </row>
    <row r="469" spans="1:17" s="32" customFormat="1" ht="10.5">
      <c r="A469" s="327">
        <v>96885880</v>
      </c>
      <c r="B469" s="33">
        <v>7</v>
      </c>
      <c r="C469" s="32" t="s">
        <v>372</v>
      </c>
      <c r="D469" s="46" t="s">
        <v>162</v>
      </c>
      <c r="E469" s="35">
        <v>40078</v>
      </c>
      <c r="F469" s="34" t="s">
        <v>171</v>
      </c>
      <c r="G469" s="37">
        <v>20890000</v>
      </c>
      <c r="H469" s="34" t="s">
        <v>63</v>
      </c>
      <c r="I469" s="38">
        <v>7.5</v>
      </c>
      <c r="J469" s="36" t="s">
        <v>371</v>
      </c>
      <c r="K469" s="38">
        <v>5</v>
      </c>
      <c r="L469" s="40"/>
      <c r="M469" s="40"/>
      <c r="N469" s="40"/>
      <c r="O469" s="40"/>
      <c r="P469" s="40"/>
    </row>
    <row r="470" spans="1:17" s="32" customFormat="1" ht="10.5">
      <c r="A470" s="327">
        <v>96885880</v>
      </c>
      <c r="B470" s="33">
        <v>7</v>
      </c>
      <c r="C470" s="32" t="s">
        <v>372</v>
      </c>
      <c r="D470" s="46" t="s">
        <v>163</v>
      </c>
      <c r="E470" s="35">
        <v>40078</v>
      </c>
      <c r="F470" s="34" t="s">
        <v>37</v>
      </c>
      <c r="G470" s="37">
        <v>1000</v>
      </c>
      <c r="H470" s="34" t="s">
        <v>56</v>
      </c>
      <c r="I470" s="38">
        <v>4.9000000000000004</v>
      </c>
      <c r="J470" s="36" t="s">
        <v>371</v>
      </c>
      <c r="K470" s="38">
        <v>22</v>
      </c>
      <c r="L470" s="40"/>
      <c r="M470" s="40"/>
      <c r="N470" s="40"/>
      <c r="O470" s="40"/>
      <c r="P470" s="40"/>
    </row>
    <row r="471" spans="1:17" s="32" customFormat="1" ht="10.5">
      <c r="A471" s="327">
        <v>96678790</v>
      </c>
      <c r="B471" s="33" t="s">
        <v>168</v>
      </c>
      <c r="C471" s="32" t="s">
        <v>293</v>
      </c>
      <c r="D471" s="46">
        <v>535</v>
      </c>
      <c r="E471" s="35">
        <v>39597</v>
      </c>
      <c r="F471" s="34" t="s">
        <v>37</v>
      </c>
      <c r="G471" s="37">
        <v>4000</v>
      </c>
      <c r="H471" s="34"/>
      <c r="I471" s="38"/>
      <c r="J471" s="36" t="s">
        <v>287</v>
      </c>
      <c r="K471" s="38">
        <v>10</v>
      </c>
      <c r="L471" s="40"/>
      <c r="M471" s="40"/>
      <c r="N471" s="40"/>
      <c r="O471" s="40"/>
      <c r="P471" s="40"/>
    </row>
    <row r="472" spans="1:17" s="32" customFormat="1" ht="10.5">
      <c r="A472" s="327">
        <v>96678790</v>
      </c>
      <c r="B472" s="33" t="s">
        <v>168</v>
      </c>
      <c r="C472" s="32" t="s">
        <v>344</v>
      </c>
      <c r="D472" s="46" t="s">
        <v>143</v>
      </c>
      <c r="E472" s="35">
        <v>39638</v>
      </c>
      <c r="F472" s="34" t="s">
        <v>171</v>
      </c>
      <c r="G472" s="37">
        <v>20000000</v>
      </c>
      <c r="H472" s="34" t="s">
        <v>176</v>
      </c>
      <c r="I472" s="38">
        <v>9.1</v>
      </c>
      <c r="J472" s="36" t="s">
        <v>287</v>
      </c>
      <c r="K472" s="38">
        <v>2</v>
      </c>
      <c r="L472" s="40"/>
      <c r="M472" s="40"/>
      <c r="N472" s="40"/>
      <c r="O472" s="40"/>
      <c r="P472" s="40"/>
    </row>
    <row r="473" spans="1:17" s="32" customFormat="1" ht="10.5">
      <c r="A473" s="327">
        <v>96678790</v>
      </c>
      <c r="B473" s="33" t="s">
        <v>168</v>
      </c>
      <c r="C473" s="32" t="s">
        <v>1170</v>
      </c>
      <c r="D473" s="46" t="s">
        <v>152</v>
      </c>
      <c r="E473" s="35">
        <v>39638</v>
      </c>
      <c r="F473" s="34" t="s">
        <v>37</v>
      </c>
      <c r="G473" s="37">
        <v>1000</v>
      </c>
      <c r="H473" s="34" t="s">
        <v>177</v>
      </c>
      <c r="I473" s="38">
        <v>3.9</v>
      </c>
      <c r="J473" s="36" t="s">
        <v>287</v>
      </c>
      <c r="K473" s="38">
        <v>5</v>
      </c>
      <c r="L473" s="40">
        <v>1000000</v>
      </c>
      <c r="M473" s="40">
        <v>1000000</v>
      </c>
      <c r="N473" s="40">
        <v>22213430</v>
      </c>
      <c r="O473" s="40">
        <v>140658</v>
      </c>
      <c r="P473" s="40">
        <v>22354088</v>
      </c>
    </row>
    <row r="474" spans="1:17" s="32" customFormat="1" ht="10.5">
      <c r="A474" s="327">
        <v>96678790</v>
      </c>
      <c r="B474" s="33">
        <v>2</v>
      </c>
      <c r="C474" s="32" t="s">
        <v>344</v>
      </c>
      <c r="D474" s="46" t="s">
        <v>162</v>
      </c>
      <c r="E474" s="35">
        <v>40077</v>
      </c>
      <c r="F474" s="34" t="s">
        <v>171</v>
      </c>
      <c r="G474" s="37">
        <v>25000000</v>
      </c>
      <c r="H474" s="34" t="s">
        <v>201</v>
      </c>
      <c r="I474" s="38">
        <v>5.6</v>
      </c>
      <c r="J474" s="36"/>
      <c r="K474" s="38">
        <v>4</v>
      </c>
      <c r="L474" s="40"/>
      <c r="M474" s="40"/>
      <c r="N474" s="40"/>
      <c r="O474" s="40"/>
      <c r="P474" s="40"/>
    </row>
    <row r="475" spans="1:17" s="32" customFormat="1" ht="10.5">
      <c r="A475" s="327">
        <v>96678790</v>
      </c>
      <c r="B475" s="33">
        <v>2</v>
      </c>
      <c r="C475" s="32" t="s">
        <v>344</v>
      </c>
      <c r="D475" s="46" t="s">
        <v>163</v>
      </c>
      <c r="E475" s="35">
        <v>40325</v>
      </c>
      <c r="F475" s="34" t="s">
        <v>171</v>
      </c>
      <c r="G475" s="37">
        <v>40000000</v>
      </c>
      <c r="H475" s="34" t="s">
        <v>202</v>
      </c>
      <c r="I475" s="38">
        <v>5.9</v>
      </c>
      <c r="J475" s="36" t="s">
        <v>374</v>
      </c>
      <c r="K475" s="38">
        <v>5.9</v>
      </c>
      <c r="L475" s="40"/>
      <c r="M475" s="40"/>
      <c r="N475" s="40"/>
      <c r="O475" s="40"/>
      <c r="P475" s="40"/>
    </row>
    <row r="476" spans="1:17" s="32" customFormat="1" ht="10.5">
      <c r="A476" s="327">
        <v>96678790</v>
      </c>
      <c r="B476" s="33">
        <v>2</v>
      </c>
      <c r="C476" s="32" t="s">
        <v>1170</v>
      </c>
      <c r="D476" s="46" t="s">
        <v>375</v>
      </c>
      <c r="E476" s="35">
        <v>40325</v>
      </c>
      <c r="F476" s="34" t="s">
        <v>37</v>
      </c>
      <c r="G476" s="37">
        <v>2000</v>
      </c>
      <c r="H476" s="34" t="s">
        <v>239</v>
      </c>
      <c r="I476" s="38">
        <v>2.2000000000000002</v>
      </c>
      <c r="J476" s="36" t="s">
        <v>374</v>
      </c>
      <c r="K476" s="38">
        <v>1.65</v>
      </c>
      <c r="L476" s="40">
        <v>1300000</v>
      </c>
      <c r="M476" s="40">
        <v>1300000</v>
      </c>
      <c r="N476" s="40">
        <v>28877459</v>
      </c>
      <c r="O476" s="40">
        <v>26037</v>
      </c>
      <c r="P476" s="40">
        <v>28903496</v>
      </c>
    </row>
    <row r="477" spans="1:17" s="32" customFormat="1" ht="10.5">
      <c r="A477" s="327">
        <v>96505760</v>
      </c>
      <c r="B477" s="33" t="s">
        <v>35</v>
      </c>
      <c r="C477" s="32" t="s">
        <v>376</v>
      </c>
      <c r="D477" s="46">
        <v>537</v>
      </c>
      <c r="E477" s="35">
        <v>39612</v>
      </c>
      <c r="F477" s="34" t="s">
        <v>37</v>
      </c>
      <c r="G477" s="37">
        <v>7000</v>
      </c>
      <c r="H477" s="34"/>
      <c r="I477" s="38"/>
      <c r="J477" s="36" t="s">
        <v>377</v>
      </c>
      <c r="K477" s="38">
        <v>10</v>
      </c>
      <c r="L477" s="40"/>
      <c r="M477" s="40"/>
      <c r="N477" s="40"/>
      <c r="O477" s="40"/>
      <c r="P477" s="40"/>
    </row>
    <row r="478" spans="1:17" s="32" customFormat="1" ht="10.5">
      <c r="A478" s="327">
        <v>96505760</v>
      </c>
      <c r="B478" s="33" t="s">
        <v>35</v>
      </c>
      <c r="C478" s="32" t="s">
        <v>1076</v>
      </c>
      <c r="D478" s="46" t="s">
        <v>143</v>
      </c>
      <c r="E478" s="35">
        <v>39653</v>
      </c>
      <c r="F478" s="34" t="s">
        <v>37</v>
      </c>
      <c r="G478" s="37">
        <v>7000</v>
      </c>
      <c r="H478" s="34" t="s">
        <v>53</v>
      </c>
      <c r="I478" s="38">
        <v>3.8</v>
      </c>
      <c r="J478" s="36" t="s">
        <v>329</v>
      </c>
      <c r="K478" s="38">
        <v>5.5</v>
      </c>
      <c r="L478" s="40">
        <v>2000000</v>
      </c>
      <c r="M478" s="40">
        <v>2000000</v>
      </c>
      <c r="N478" s="40">
        <v>44426860</v>
      </c>
      <c r="O478" s="40">
        <v>789789</v>
      </c>
      <c r="P478" s="40">
        <v>45216649</v>
      </c>
    </row>
    <row r="479" spans="1:17" s="32" customFormat="1" ht="10.5">
      <c r="A479" s="327">
        <v>96505760</v>
      </c>
      <c r="B479" s="33" t="s">
        <v>35</v>
      </c>
      <c r="C479" s="32" t="s">
        <v>1076</v>
      </c>
      <c r="D479" s="46" t="s">
        <v>143</v>
      </c>
      <c r="E479" s="35">
        <v>39653</v>
      </c>
      <c r="F479" s="34" t="s">
        <v>66</v>
      </c>
      <c r="G479" s="37">
        <v>282900</v>
      </c>
      <c r="H479" s="34" t="s">
        <v>59</v>
      </c>
      <c r="I479" s="38" t="s">
        <v>379</v>
      </c>
      <c r="J479" s="36" t="s">
        <v>329</v>
      </c>
      <c r="K479" s="38">
        <v>10</v>
      </c>
      <c r="L479" s="40">
        <v>80800000</v>
      </c>
      <c r="M479" s="40">
        <v>80800000</v>
      </c>
      <c r="N479" s="40">
        <v>41803496</v>
      </c>
      <c r="O479" s="40">
        <v>492872</v>
      </c>
      <c r="P479" s="40">
        <v>42296368</v>
      </c>
      <c r="Q479" s="32" t="s">
        <v>69</v>
      </c>
    </row>
    <row r="480" spans="1:17" s="32" customFormat="1" ht="10.5">
      <c r="A480" s="327">
        <v>96505760</v>
      </c>
      <c r="B480" s="33" t="s">
        <v>35</v>
      </c>
      <c r="C480" s="32" t="s">
        <v>376</v>
      </c>
      <c r="D480" s="46">
        <v>538</v>
      </c>
      <c r="E480" s="35">
        <v>39612</v>
      </c>
      <c r="F480" s="34" t="s">
        <v>37</v>
      </c>
      <c r="G480" s="37">
        <v>7000</v>
      </c>
      <c r="H480" s="34"/>
      <c r="I480" s="38"/>
      <c r="J480" s="36" t="s">
        <v>377</v>
      </c>
      <c r="K480" s="38">
        <v>30</v>
      </c>
      <c r="L480" s="40"/>
      <c r="M480" s="40"/>
      <c r="N480" s="40"/>
      <c r="O480" s="40"/>
      <c r="P480" s="40"/>
    </row>
    <row r="481" spans="1:16" s="32" customFormat="1" ht="10.5">
      <c r="A481" s="327">
        <v>96505760</v>
      </c>
      <c r="B481" s="33" t="s">
        <v>35</v>
      </c>
      <c r="C481" s="32" t="s">
        <v>1076</v>
      </c>
      <c r="D481" s="46" t="s">
        <v>143</v>
      </c>
      <c r="E481" s="35">
        <v>39653</v>
      </c>
      <c r="F481" s="34" t="s">
        <v>37</v>
      </c>
      <c r="G481" s="37">
        <v>7000</v>
      </c>
      <c r="H481" s="34" t="s">
        <v>60</v>
      </c>
      <c r="I481" s="38">
        <v>4.5</v>
      </c>
      <c r="J481" s="36" t="s">
        <v>329</v>
      </c>
      <c r="K481" s="38">
        <v>21</v>
      </c>
      <c r="L481" s="40">
        <v>3000000</v>
      </c>
      <c r="M481" s="40">
        <v>3000000</v>
      </c>
      <c r="N481" s="40">
        <v>66640290</v>
      </c>
      <c r="O481" s="40">
        <v>1400498</v>
      </c>
      <c r="P481" s="40">
        <v>68040788</v>
      </c>
    </row>
    <row r="482" spans="1:16" s="32" customFormat="1" ht="10.5">
      <c r="A482" s="327">
        <v>93628000</v>
      </c>
      <c r="B482" s="33" t="s">
        <v>83</v>
      </c>
      <c r="C482" s="32" t="s">
        <v>380</v>
      </c>
      <c r="D482" s="46">
        <v>539</v>
      </c>
      <c r="E482" s="35">
        <v>39643</v>
      </c>
      <c r="F482" s="34" t="s">
        <v>37</v>
      </c>
      <c r="G482" s="37">
        <v>7000</v>
      </c>
      <c r="H482" s="34"/>
      <c r="I482" s="38"/>
      <c r="J482" s="36" t="s">
        <v>329</v>
      </c>
      <c r="K482" s="38">
        <v>10</v>
      </c>
      <c r="L482" s="40"/>
      <c r="M482" s="40"/>
      <c r="N482" s="40"/>
      <c r="O482" s="40"/>
      <c r="P482" s="40"/>
    </row>
    <row r="483" spans="1:16" s="32" customFormat="1" ht="10.5">
      <c r="A483" s="327">
        <v>93628000</v>
      </c>
      <c r="B483" s="33" t="s">
        <v>83</v>
      </c>
      <c r="C483" s="32" t="s">
        <v>1182</v>
      </c>
      <c r="D483" s="46" t="s">
        <v>143</v>
      </c>
      <c r="E483" s="35">
        <v>39650</v>
      </c>
      <c r="F483" s="34" t="s">
        <v>37</v>
      </c>
      <c r="G483" s="37">
        <v>7000</v>
      </c>
      <c r="H483" s="34" t="s">
        <v>46</v>
      </c>
      <c r="I483" s="38">
        <v>3.5</v>
      </c>
      <c r="J483" s="36" t="s">
        <v>68</v>
      </c>
      <c r="K483" s="38">
        <v>5</v>
      </c>
      <c r="L483" s="40">
        <v>3000000</v>
      </c>
      <c r="M483" s="40">
        <v>3000000</v>
      </c>
      <c r="N483" s="40">
        <v>66640290</v>
      </c>
      <c r="O483" s="40">
        <v>1179163</v>
      </c>
      <c r="P483" s="40">
        <v>67819453</v>
      </c>
    </row>
    <row r="484" spans="1:16" s="32" customFormat="1" ht="10.5">
      <c r="A484" s="327">
        <v>93628000</v>
      </c>
      <c r="B484" s="33" t="s">
        <v>83</v>
      </c>
      <c r="C484" s="32" t="s">
        <v>968</v>
      </c>
      <c r="D484" s="46" t="s">
        <v>143</v>
      </c>
      <c r="E484" s="35">
        <v>39650</v>
      </c>
      <c r="F484" s="34" t="s">
        <v>37</v>
      </c>
      <c r="G484" s="37">
        <v>7000</v>
      </c>
      <c r="H484" s="34" t="s">
        <v>90</v>
      </c>
      <c r="I484" s="38">
        <v>3.8</v>
      </c>
      <c r="J484" s="36" t="s">
        <v>68</v>
      </c>
      <c r="K484" s="38">
        <v>10</v>
      </c>
      <c r="L484" s="40"/>
      <c r="M484" s="40"/>
      <c r="N484" s="40"/>
      <c r="O484" s="40"/>
      <c r="P484" s="40"/>
    </row>
    <row r="485" spans="1:16" s="32" customFormat="1" ht="10.5">
      <c r="A485" s="327">
        <v>93628000</v>
      </c>
      <c r="B485" s="33" t="s">
        <v>83</v>
      </c>
      <c r="C485" s="32" t="s">
        <v>380</v>
      </c>
      <c r="D485" s="46">
        <v>540</v>
      </c>
      <c r="E485" s="35">
        <v>39643</v>
      </c>
      <c r="F485" s="34" t="s">
        <v>37</v>
      </c>
      <c r="G485" s="37">
        <v>7000</v>
      </c>
      <c r="H485" s="34"/>
      <c r="I485" s="38"/>
      <c r="J485" s="36" t="s">
        <v>329</v>
      </c>
      <c r="K485" s="38">
        <v>30</v>
      </c>
      <c r="L485" s="40"/>
      <c r="M485" s="40"/>
      <c r="N485" s="40"/>
      <c r="O485" s="40"/>
      <c r="P485" s="40"/>
    </row>
    <row r="486" spans="1:16" s="32" customFormat="1" ht="10.5">
      <c r="A486" s="327">
        <v>93628000</v>
      </c>
      <c r="B486" s="33" t="s">
        <v>83</v>
      </c>
      <c r="C486" s="32" t="s">
        <v>1182</v>
      </c>
      <c r="D486" s="46" t="s">
        <v>143</v>
      </c>
      <c r="E486" s="35">
        <v>39650</v>
      </c>
      <c r="F486" s="34" t="s">
        <v>37</v>
      </c>
      <c r="G486" s="37">
        <v>7000</v>
      </c>
      <c r="H486" s="34" t="s">
        <v>92</v>
      </c>
      <c r="I486" s="38">
        <v>4.25</v>
      </c>
      <c r="J486" s="36" t="s">
        <v>68</v>
      </c>
      <c r="K486" s="38">
        <v>20</v>
      </c>
      <c r="L486" s="40">
        <v>2000000</v>
      </c>
      <c r="M486" s="40">
        <v>2000000</v>
      </c>
      <c r="N486" s="40">
        <v>44426860</v>
      </c>
      <c r="O486" s="40">
        <v>954560</v>
      </c>
      <c r="P486" s="40">
        <v>45381420</v>
      </c>
    </row>
    <row r="487" spans="1:16" s="32" customFormat="1" ht="10.5">
      <c r="A487" s="327">
        <v>93628000</v>
      </c>
      <c r="B487" s="33" t="s">
        <v>83</v>
      </c>
      <c r="C487" s="32" t="s">
        <v>968</v>
      </c>
      <c r="D487" s="46" t="s">
        <v>143</v>
      </c>
      <c r="E487" s="35">
        <v>39650</v>
      </c>
      <c r="F487" s="34" t="s">
        <v>37</v>
      </c>
      <c r="G487" s="37">
        <v>7000</v>
      </c>
      <c r="H487" s="34" t="s">
        <v>63</v>
      </c>
      <c r="I487" s="38">
        <v>3.8</v>
      </c>
      <c r="J487" s="36" t="s">
        <v>68</v>
      </c>
      <c r="K487" s="38">
        <v>20</v>
      </c>
      <c r="L487" s="40"/>
      <c r="M487" s="40"/>
      <c r="N487" s="40"/>
      <c r="O487" s="40"/>
      <c r="P487" s="40"/>
    </row>
    <row r="488" spans="1:16" s="32" customFormat="1" ht="10.5">
      <c r="A488" s="327">
        <v>90042000</v>
      </c>
      <c r="B488" s="33" t="s">
        <v>83</v>
      </c>
      <c r="C488" s="32" t="s">
        <v>301</v>
      </c>
      <c r="D488" s="46">
        <v>541</v>
      </c>
      <c r="E488" s="35">
        <v>39644</v>
      </c>
      <c r="F488" s="34" t="s">
        <v>37</v>
      </c>
      <c r="G488" s="37">
        <v>4000</v>
      </c>
      <c r="H488" s="34"/>
      <c r="I488" s="38"/>
      <c r="J488" s="36" t="s">
        <v>329</v>
      </c>
      <c r="K488" s="38">
        <v>10</v>
      </c>
      <c r="L488" s="40"/>
      <c r="M488" s="40"/>
      <c r="N488" s="40"/>
      <c r="O488" s="40"/>
      <c r="P488" s="40"/>
    </row>
    <row r="489" spans="1:16" s="32" customFormat="1" ht="10.5">
      <c r="A489" s="327">
        <v>90042000</v>
      </c>
      <c r="B489" s="33" t="s">
        <v>83</v>
      </c>
      <c r="C489" s="32" t="s">
        <v>1158</v>
      </c>
      <c r="D489" s="46" t="s">
        <v>143</v>
      </c>
      <c r="E489" s="35">
        <v>39661</v>
      </c>
      <c r="F489" s="34" t="s">
        <v>37</v>
      </c>
      <c r="G489" s="37">
        <v>4000</v>
      </c>
      <c r="H489" s="34" t="s">
        <v>59</v>
      </c>
      <c r="I489" s="38">
        <v>3.75</v>
      </c>
      <c r="J489" s="36" t="s">
        <v>68</v>
      </c>
      <c r="K489" s="38">
        <v>5</v>
      </c>
      <c r="L489" s="40">
        <v>2000000</v>
      </c>
      <c r="M489" s="40">
        <v>2000000</v>
      </c>
      <c r="N489" s="40">
        <v>44426860</v>
      </c>
      <c r="O489" s="40">
        <v>502367</v>
      </c>
      <c r="P489" s="40">
        <v>44929227</v>
      </c>
    </row>
    <row r="490" spans="1:16" s="32" customFormat="1" ht="10.5">
      <c r="A490" s="327">
        <v>90042000</v>
      </c>
      <c r="B490" s="33">
        <v>5</v>
      </c>
      <c r="C490" s="32" t="s">
        <v>302</v>
      </c>
      <c r="D490" s="46" t="s">
        <v>152</v>
      </c>
      <c r="E490" s="35">
        <v>40506</v>
      </c>
      <c r="F490" s="34" t="s">
        <v>37</v>
      </c>
      <c r="G490" s="37">
        <v>2000</v>
      </c>
      <c r="H490" s="34" t="s">
        <v>75</v>
      </c>
      <c r="I490" s="38">
        <v>4</v>
      </c>
      <c r="J490" s="36" t="s">
        <v>81</v>
      </c>
      <c r="K490" s="38">
        <v>21</v>
      </c>
      <c r="L490" s="40">
        <v>2000000</v>
      </c>
      <c r="M490" s="40">
        <v>2000000</v>
      </c>
      <c r="N490" s="40">
        <v>44426860</v>
      </c>
      <c r="O490" s="40">
        <v>875022</v>
      </c>
      <c r="P490" s="40">
        <v>45301882</v>
      </c>
    </row>
    <row r="491" spans="1:16" s="32" customFormat="1" ht="10.5">
      <c r="A491" s="327">
        <v>90042000</v>
      </c>
      <c r="B491" s="33">
        <v>5</v>
      </c>
      <c r="C491" s="53" t="s">
        <v>384</v>
      </c>
      <c r="D491" s="46">
        <v>542</v>
      </c>
      <c r="E491" s="35">
        <v>39644</v>
      </c>
      <c r="F491" s="34" t="s">
        <v>37</v>
      </c>
      <c r="G491" s="37">
        <v>6000</v>
      </c>
      <c r="H491" s="34"/>
      <c r="I491" s="38"/>
      <c r="J491" s="36" t="s">
        <v>329</v>
      </c>
      <c r="K491" s="38">
        <v>30</v>
      </c>
      <c r="L491" s="40"/>
      <c r="M491" s="40"/>
      <c r="N491" s="40"/>
      <c r="O491" s="40"/>
      <c r="P491" s="40"/>
    </row>
    <row r="492" spans="1:16" s="32" customFormat="1" ht="10.5">
      <c r="A492" s="327">
        <v>90042000</v>
      </c>
      <c r="B492" s="33">
        <v>5</v>
      </c>
      <c r="C492" s="53" t="s">
        <v>1158</v>
      </c>
      <c r="D492" s="46" t="s">
        <v>143</v>
      </c>
      <c r="E492" s="35">
        <v>39661</v>
      </c>
      <c r="F492" s="34" t="s">
        <v>37</v>
      </c>
      <c r="G492" s="37">
        <v>6000</v>
      </c>
      <c r="H492" s="34" t="s">
        <v>60</v>
      </c>
      <c r="I492" s="38">
        <v>4.6500000000000004</v>
      </c>
      <c r="J492" s="36" t="s">
        <v>68</v>
      </c>
      <c r="K492" s="38">
        <v>21</v>
      </c>
      <c r="L492" s="40">
        <v>5500000</v>
      </c>
      <c r="M492" s="40">
        <v>5500000</v>
      </c>
      <c r="N492" s="40">
        <v>122173865</v>
      </c>
      <c r="O492" s="40">
        <v>1709393</v>
      </c>
      <c r="P492" s="40">
        <v>123883258</v>
      </c>
    </row>
    <row r="493" spans="1:16" s="32" customFormat="1" ht="10.5">
      <c r="A493" s="327">
        <v>90042000</v>
      </c>
      <c r="B493" s="33">
        <v>5</v>
      </c>
      <c r="C493" s="53" t="s">
        <v>302</v>
      </c>
      <c r="D493" s="46" t="s">
        <v>152</v>
      </c>
      <c r="E493" s="35">
        <v>39822</v>
      </c>
      <c r="F493" s="34" t="s">
        <v>37</v>
      </c>
      <c r="G493" s="37">
        <v>500</v>
      </c>
      <c r="H493" s="34" t="s">
        <v>64</v>
      </c>
      <c r="I493" s="38">
        <v>4.75</v>
      </c>
      <c r="J493" s="54" t="s">
        <v>68</v>
      </c>
      <c r="K493" s="38">
        <v>20</v>
      </c>
      <c r="L493" s="40">
        <v>500000</v>
      </c>
      <c r="M493" s="40">
        <v>500000</v>
      </c>
      <c r="N493" s="40">
        <v>11106715</v>
      </c>
      <c r="O493" s="40">
        <v>201207</v>
      </c>
      <c r="P493" s="40">
        <v>11307922</v>
      </c>
    </row>
    <row r="494" spans="1:16" s="32" customFormat="1" ht="10.5">
      <c r="A494" s="327">
        <v>99530250</v>
      </c>
      <c r="B494" s="33">
        <v>0</v>
      </c>
      <c r="C494" s="45" t="s">
        <v>198</v>
      </c>
      <c r="D494" s="46">
        <v>543</v>
      </c>
      <c r="E494" s="35">
        <v>39667</v>
      </c>
      <c r="F494" s="34" t="s">
        <v>37</v>
      </c>
      <c r="G494" s="37">
        <v>3500</v>
      </c>
      <c r="H494" s="34"/>
      <c r="I494" s="38"/>
      <c r="J494" s="36" t="s">
        <v>329</v>
      </c>
      <c r="K494" s="38">
        <v>30</v>
      </c>
      <c r="L494" s="40"/>
      <c r="M494" s="40"/>
      <c r="N494" s="40"/>
      <c r="O494" s="40"/>
      <c r="P494" s="40"/>
    </row>
    <row r="495" spans="1:16" s="32" customFormat="1" ht="10.5">
      <c r="A495" s="327">
        <v>99530250</v>
      </c>
      <c r="B495" s="33">
        <v>0</v>
      </c>
      <c r="C495" s="45" t="s">
        <v>1183</v>
      </c>
      <c r="D495" s="46" t="s">
        <v>143</v>
      </c>
      <c r="E495" s="35">
        <v>39667</v>
      </c>
      <c r="F495" s="34" t="s">
        <v>37</v>
      </c>
      <c r="G495" s="37">
        <v>3500</v>
      </c>
      <c r="H495" s="34" t="s">
        <v>92</v>
      </c>
      <c r="I495" s="38">
        <v>4.25</v>
      </c>
      <c r="J495" s="36" t="s">
        <v>329</v>
      </c>
      <c r="K495" s="38">
        <v>21</v>
      </c>
      <c r="L495" s="40"/>
      <c r="M495" s="40"/>
      <c r="N495" s="40"/>
      <c r="O495" s="40"/>
      <c r="P495" s="40"/>
    </row>
    <row r="496" spans="1:16" s="32" customFormat="1" ht="10.5">
      <c r="A496" s="327">
        <v>99530250</v>
      </c>
      <c r="B496" s="33">
        <v>0</v>
      </c>
      <c r="C496" s="45" t="s">
        <v>386</v>
      </c>
      <c r="D496" s="46" t="s">
        <v>152</v>
      </c>
      <c r="E496" s="35">
        <v>39897</v>
      </c>
      <c r="F496" s="34" t="s">
        <v>171</v>
      </c>
      <c r="G496" s="37">
        <v>30000000</v>
      </c>
      <c r="H496" s="34" t="s">
        <v>63</v>
      </c>
      <c r="I496" s="38">
        <v>7</v>
      </c>
      <c r="J496" s="36" t="s">
        <v>329</v>
      </c>
      <c r="K496" s="38">
        <v>5</v>
      </c>
      <c r="L496" s="40">
        <v>10000000000</v>
      </c>
      <c r="M496" s="40">
        <v>10000000000</v>
      </c>
      <c r="N496" s="40">
        <v>10000000</v>
      </c>
      <c r="O496" s="40">
        <v>141954</v>
      </c>
      <c r="P496" s="40">
        <v>10141954</v>
      </c>
    </row>
    <row r="497" spans="1:17" s="32" customFormat="1" ht="10.5">
      <c r="A497" s="327">
        <v>99530250</v>
      </c>
      <c r="B497" s="33">
        <v>0</v>
      </c>
      <c r="C497" s="45" t="s">
        <v>386</v>
      </c>
      <c r="D497" s="46" t="s">
        <v>162</v>
      </c>
      <c r="E497" s="35">
        <v>39976</v>
      </c>
      <c r="F497" s="34" t="s">
        <v>37</v>
      </c>
      <c r="G497" s="37">
        <v>3000</v>
      </c>
      <c r="H497" s="34" t="s">
        <v>56</v>
      </c>
      <c r="I497" s="38">
        <v>5</v>
      </c>
      <c r="J497" s="36" t="s">
        <v>68</v>
      </c>
      <c r="K497" s="38">
        <v>21</v>
      </c>
      <c r="L497" s="40">
        <v>1000000</v>
      </c>
      <c r="M497" s="40">
        <v>1000000</v>
      </c>
      <c r="N497" s="40">
        <v>22213430</v>
      </c>
      <c r="O497" s="40">
        <v>517734</v>
      </c>
      <c r="P497" s="40">
        <v>22731164</v>
      </c>
    </row>
    <row r="498" spans="1:17" s="32" customFormat="1" ht="10.5">
      <c r="A498" s="327">
        <v>99530250</v>
      </c>
      <c r="B498" s="33">
        <v>0</v>
      </c>
      <c r="C498" s="45" t="s">
        <v>386</v>
      </c>
      <c r="D498" s="46" t="s">
        <v>162</v>
      </c>
      <c r="E498" s="35">
        <v>39976</v>
      </c>
      <c r="F498" s="34" t="s">
        <v>37</v>
      </c>
      <c r="G498" s="37">
        <v>3000</v>
      </c>
      <c r="H498" s="34" t="s">
        <v>51</v>
      </c>
      <c r="I498" s="38">
        <v>4</v>
      </c>
      <c r="J498" s="36" t="s">
        <v>68</v>
      </c>
      <c r="K498" s="38">
        <v>7</v>
      </c>
      <c r="L498" s="40">
        <v>2000000</v>
      </c>
      <c r="M498" s="40">
        <v>2000000</v>
      </c>
      <c r="N498" s="40">
        <v>44426860</v>
      </c>
      <c r="O498" s="40">
        <v>830493</v>
      </c>
      <c r="P498" s="40">
        <v>45257353</v>
      </c>
    </row>
    <row r="499" spans="1:17" s="32" customFormat="1" ht="10.5">
      <c r="A499" s="327">
        <v>99530250</v>
      </c>
      <c r="B499" s="33">
        <v>0</v>
      </c>
      <c r="C499" s="45" t="s">
        <v>385</v>
      </c>
      <c r="D499" s="46" t="s">
        <v>162</v>
      </c>
      <c r="E499" s="35">
        <v>39976</v>
      </c>
      <c r="F499" s="34" t="s">
        <v>171</v>
      </c>
      <c r="G499" s="37">
        <v>62950000</v>
      </c>
      <c r="H499" s="34" t="s">
        <v>53</v>
      </c>
      <c r="I499" s="38">
        <v>6</v>
      </c>
      <c r="J499" s="36" t="s">
        <v>68</v>
      </c>
      <c r="K499" s="38">
        <v>7</v>
      </c>
      <c r="L499" s="40"/>
      <c r="M499" s="40"/>
      <c r="N499" s="40"/>
      <c r="O499" s="40"/>
      <c r="P499" s="40"/>
    </row>
    <row r="500" spans="1:17" s="32" customFormat="1" ht="10.5">
      <c r="A500" s="327">
        <v>93458000</v>
      </c>
      <c r="B500" s="33">
        <v>1</v>
      </c>
      <c r="C500" s="45" t="s">
        <v>387</v>
      </c>
      <c r="D500" s="46">
        <v>544</v>
      </c>
      <c r="E500" s="35">
        <v>39674</v>
      </c>
      <c r="F500" s="34" t="s">
        <v>37</v>
      </c>
      <c r="G500" s="37">
        <v>10000</v>
      </c>
      <c r="H500" s="34"/>
      <c r="I500" s="38"/>
      <c r="J500" s="36" t="s">
        <v>371</v>
      </c>
      <c r="K500" s="38">
        <v>10</v>
      </c>
      <c r="L500" s="40"/>
      <c r="M500" s="40"/>
      <c r="N500" s="40"/>
      <c r="O500" s="40"/>
      <c r="P500" s="40"/>
    </row>
    <row r="501" spans="1:17" s="32" customFormat="1" ht="10.5">
      <c r="A501" s="327">
        <v>93458000</v>
      </c>
      <c r="B501" s="33">
        <v>1</v>
      </c>
      <c r="C501" s="45" t="s">
        <v>969</v>
      </c>
      <c r="D501" s="46" t="s">
        <v>143</v>
      </c>
      <c r="E501" s="35">
        <v>39735</v>
      </c>
      <c r="F501" s="34" t="s">
        <v>66</v>
      </c>
      <c r="G501" s="37">
        <v>355000</v>
      </c>
      <c r="H501" s="34" t="s">
        <v>63</v>
      </c>
      <c r="I501" s="38" t="s">
        <v>389</v>
      </c>
      <c r="J501" s="36" t="s">
        <v>390</v>
      </c>
      <c r="K501" s="38">
        <v>6</v>
      </c>
      <c r="L501" s="40"/>
      <c r="M501" s="40"/>
      <c r="N501" s="40"/>
      <c r="O501" s="40"/>
      <c r="P501" s="40"/>
      <c r="Q501" s="32" t="s">
        <v>69</v>
      </c>
    </row>
    <row r="502" spans="1:17" s="32" customFormat="1" ht="10.5">
      <c r="A502" s="327">
        <v>93458000</v>
      </c>
      <c r="B502" s="33">
        <v>1</v>
      </c>
      <c r="C502" s="45" t="s">
        <v>1184</v>
      </c>
      <c r="D502" s="46" t="s">
        <v>143</v>
      </c>
      <c r="E502" s="35">
        <v>39735</v>
      </c>
      <c r="F502" s="34" t="s">
        <v>37</v>
      </c>
      <c r="G502" s="37">
        <v>10000</v>
      </c>
      <c r="H502" s="34" t="s">
        <v>56</v>
      </c>
      <c r="I502" s="38">
        <v>4</v>
      </c>
      <c r="J502" s="36" t="s">
        <v>390</v>
      </c>
      <c r="K502" s="38">
        <v>6</v>
      </c>
      <c r="L502" s="40">
        <v>1000000</v>
      </c>
      <c r="M502" s="40">
        <v>1000000</v>
      </c>
      <c r="N502" s="40">
        <v>22213430</v>
      </c>
      <c r="O502" s="40">
        <v>73319</v>
      </c>
      <c r="P502" s="40">
        <v>22286749</v>
      </c>
    </row>
    <row r="503" spans="1:17" s="32" customFormat="1" ht="10.5">
      <c r="A503" s="327">
        <v>93458000</v>
      </c>
      <c r="B503" s="33">
        <v>1</v>
      </c>
      <c r="C503" s="45" t="s">
        <v>969</v>
      </c>
      <c r="D503" s="46" t="s">
        <v>152</v>
      </c>
      <c r="E503" s="35">
        <v>39888</v>
      </c>
      <c r="F503" s="34" t="s">
        <v>171</v>
      </c>
      <c r="G503" s="37">
        <v>84000000</v>
      </c>
      <c r="H503" s="34" t="s">
        <v>53</v>
      </c>
      <c r="I503" s="38">
        <v>4</v>
      </c>
      <c r="J503" s="36" t="s">
        <v>390</v>
      </c>
      <c r="K503" s="38">
        <v>5</v>
      </c>
      <c r="L503" s="40"/>
      <c r="M503" s="40"/>
      <c r="N503" s="40"/>
      <c r="O503" s="40"/>
      <c r="P503" s="40"/>
    </row>
    <row r="504" spans="1:17" s="32" customFormat="1" ht="10.5">
      <c r="A504" s="327">
        <v>93458000</v>
      </c>
      <c r="B504" s="33">
        <v>1</v>
      </c>
      <c r="C504" s="45" t="s">
        <v>1184</v>
      </c>
      <c r="D504" s="46" t="s">
        <v>152</v>
      </c>
      <c r="E504" s="35">
        <v>39888</v>
      </c>
      <c r="F504" s="34" t="s">
        <v>37</v>
      </c>
      <c r="G504" s="37">
        <v>4000</v>
      </c>
      <c r="H504" s="34" t="s">
        <v>59</v>
      </c>
      <c r="I504" s="38">
        <v>2.25</v>
      </c>
      <c r="J504" s="36" t="s">
        <v>390</v>
      </c>
      <c r="K504" s="38">
        <v>5</v>
      </c>
      <c r="L504" s="40">
        <v>2000000</v>
      </c>
      <c r="M504" s="40">
        <v>2000000</v>
      </c>
      <c r="N504" s="40">
        <v>44426860</v>
      </c>
      <c r="O504" s="40">
        <v>248502</v>
      </c>
      <c r="P504" s="40">
        <v>44675362</v>
      </c>
    </row>
    <row r="505" spans="1:17" s="32" customFormat="1" ht="10.5">
      <c r="A505" s="327">
        <v>93458000</v>
      </c>
      <c r="B505" s="33">
        <v>1</v>
      </c>
      <c r="C505" s="45" t="s">
        <v>387</v>
      </c>
      <c r="D505" s="46">
        <v>545</v>
      </c>
      <c r="E505" s="35">
        <v>39674</v>
      </c>
      <c r="F505" s="34" t="s">
        <v>37</v>
      </c>
      <c r="G505" s="37">
        <v>10000</v>
      </c>
      <c r="H505" s="34"/>
      <c r="I505" s="38"/>
      <c r="J505" s="36" t="s">
        <v>371</v>
      </c>
      <c r="K505" s="38">
        <v>30</v>
      </c>
      <c r="L505" s="40"/>
      <c r="M505" s="40"/>
      <c r="N505" s="40"/>
      <c r="O505" s="40"/>
      <c r="P505" s="40"/>
    </row>
    <row r="506" spans="1:17" s="32" customFormat="1" ht="10.5">
      <c r="A506" s="327">
        <v>93458000</v>
      </c>
      <c r="B506" s="33">
        <v>1</v>
      </c>
      <c r="C506" s="45" t="s">
        <v>1184</v>
      </c>
      <c r="D506" s="46" t="s">
        <v>143</v>
      </c>
      <c r="E506" s="35">
        <v>39735</v>
      </c>
      <c r="F506" s="34" t="s">
        <v>37</v>
      </c>
      <c r="G506" s="37">
        <v>10000</v>
      </c>
      <c r="H506" s="34" t="s">
        <v>51</v>
      </c>
      <c r="I506" s="38">
        <v>4.25</v>
      </c>
      <c r="J506" s="36" t="s">
        <v>390</v>
      </c>
      <c r="K506" s="38">
        <v>21</v>
      </c>
      <c r="L506" s="40">
        <v>7000000</v>
      </c>
      <c r="M506" s="40">
        <v>7000000</v>
      </c>
      <c r="N506" s="40">
        <v>155494010</v>
      </c>
      <c r="O506" s="40">
        <v>544981</v>
      </c>
      <c r="P506" s="40">
        <v>156038991</v>
      </c>
    </row>
    <row r="507" spans="1:17" s="32" customFormat="1" ht="10.5">
      <c r="A507" s="327">
        <v>92236000</v>
      </c>
      <c r="B507" s="33">
        <v>6</v>
      </c>
      <c r="C507" s="45" t="s">
        <v>393</v>
      </c>
      <c r="D507" s="46">
        <v>546</v>
      </c>
      <c r="E507" s="35">
        <v>39681</v>
      </c>
      <c r="F507" s="34" t="s">
        <v>37</v>
      </c>
      <c r="G507" s="37">
        <v>2000</v>
      </c>
      <c r="H507" s="34"/>
      <c r="I507" s="38"/>
      <c r="J507" s="36" t="s">
        <v>68</v>
      </c>
      <c r="K507" s="38">
        <v>10</v>
      </c>
      <c r="L507" s="40"/>
      <c r="M507" s="40"/>
      <c r="N507" s="40"/>
      <c r="O507" s="40"/>
      <c r="P507" s="40"/>
    </row>
    <row r="508" spans="1:17" s="32" customFormat="1" ht="10.5">
      <c r="A508" s="327">
        <v>92236000</v>
      </c>
      <c r="B508" s="33">
        <v>6</v>
      </c>
      <c r="C508" s="45" t="s">
        <v>1185</v>
      </c>
      <c r="D508" s="46" t="s">
        <v>143</v>
      </c>
      <c r="E508" s="35">
        <v>39689</v>
      </c>
      <c r="F508" s="34" t="s">
        <v>37</v>
      </c>
      <c r="G508" s="37">
        <v>2000</v>
      </c>
      <c r="H508" s="34" t="s">
        <v>63</v>
      </c>
      <c r="I508" s="38">
        <v>3.9</v>
      </c>
      <c r="J508" s="36" t="s">
        <v>68</v>
      </c>
      <c r="K508" s="38">
        <v>7</v>
      </c>
      <c r="L508" s="40">
        <v>2000000</v>
      </c>
      <c r="M508" s="40">
        <v>1555555.2</v>
      </c>
      <c r="N508" s="40">
        <v>34554217</v>
      </c>
      <c r="O508" s="40">
        <v>0</v>
      </c>
      <c r="P508" s="40">
        <v>34554217</v>
      </c>
    </row>
    <row r="509" spans="1:17" s="32" customFormat="1" ht="10.5">
      <c r="A509" s="327">
        <v>92236000</v>
      </c>
      <c r="B509" s="33">
        <v>6</v>
      </c>
      <c r="C509" s="45" t="s">
        <v>1186</v>
      </c>
      <c r="D509" s="46" t="s">
        <v>152</v>
      </c>
      <c r="E509" s="35">
        <v>39689</v>
      </c>
      <c r="F509" s="34" t="s">
        <v>37</v>
      </c>
      <c r="G509" s="37">
        <v>2000</v>
      </c>
      <c r="H509" s="34" t="s">
        <v>56</v>
      </c>
      <c r="I509" s="38">
        <v>4.4000000000000004</v>
      </c>
      <c r="J509" s="36" t="s">
        <v>68</v>
      </c>
      <c r="K509" s="38">
        <v>10</v>
      </c>
      <c r="L509" s="40"/>
      <c r="M509" s="40"/>
      <c r="N509" s="40"/>
      <c r="O509" s="40"/>
      <c r="P509" s="40"/>
    </row>
    <row r="510" spans="1:17" s="32" customFormat="1" ht="10.5">
      <c r="A510" s="327">
        <v>92236000</v>
      </c>
      <c r="B510" s="33">
        <v>6</v>
      </c>
      <c r="C510" s="45" t="s">
        <v>393</v>
      </c>
      <c r="D510" s="46">
        <v>547</v>
      </c>
      <c r="E510" s="35">
        <v>39681</v>
      </c>
      <c r="F510" s="34" t="s">
        <v>37</v>
      </c>
      <c r="G510" s="37">
        <v>2000</v>
      </c>
      <c r="H510" s="34"/>
      <c r="I510" s="38"/>
      <c r="J510" s="36" t="s">
        <v>81</v>
      </c>
      <c r="K510" s="38">
        <v>30</v>
      </c>
      <c r="L510" s="40"/>
      <c r="M510" s="40"/>
      <c r="N510" s="40"/>
      <c r="O510" s="40"/>
      <c r="P510" s="40"/>
    </row>
    <row r="511" spans="1:17" s="32" customFormat="1" ht="10.5">
      <c r="A511" s="327">
        <v>92236000</v>
      </c>
      <c r="B511" s="33">
        <v>6</v>
      </c>
      <c r="C511" s="45" t="s">
        <v>1186</v>
      </c>
      <c r="D511" s="46" t="s">
        <v>143</v>
      </c>
      <c r="E511" s="35">
        <v>39689</v>
      </c>
      <c r="F511" s="34" t="s">
        <v>37</v>
      </c>
      <c r="G511" s="37">
        <v>2000</v>
      </c>
      <c r="H511" s="34" t="s">
        <v>51</v>
      </c>
      <c r="I511" s="38">
        <v>4.7</v>
      </c>
      <c r="J511" s="36" t="s">
        <v>68</v>
      </c>
      <c r="K511" s="38">
        <v>20</v>
      </c>
      <c r="L511" s="40"/>
      <c r="M511" s="40"/>
      <c r="N511" s="40"/>
      <c r="O511" s="40"/>
      <c r="P511" s="40"/>
    </row>
    <row r="512" spans="1:17" s="32" customFormat="1" ht="10.5">
      <c r="A512" s="327">
        <v>96667560</v>
      </c>
      <c r="B512" s="33">
        <v>8</v>
      </c>
      <c r="C512" s="32" t="s">
        <v>339</v>
      </c>
      <c r="D512" s="46">
        <v>548</v>
      </c>
      <c r="E512" s="35">
        <v>39694</v>
      </c>
      <c r="F512" s="34" t="s">
        <v>37</v>
      </c>
      <c r="G512" s="37">
        <v>1500</v>
      </c>
      <c r="H512" s="34"/>
      <c r="I512" s="38"/>
      <c r="J512" s="36" t="s">
        <v>250</v>
      </c>
      <c r="K512" s="38">
        <v>10</v>
      </c>
      <c r="L512" s="40"/>
      <c r="M512" s="40"/>
      <c r="N512" s="40"/>
      <c r="O512" s="40"/>
      <c r="P512" s="40"/>
    </row>
    <row r="513" spans="1:17" s="32" customFormat="1" ht="10.5">
      <c r="A513" s="327">
        <v>96667560</v>
      </c>
      <c r="B513" s="33">
        <v>8</v>
      </c>
      <c r="C513" s="32" t="s">
        <v>340</v>
      </c>
      <c r="D513" s="46" t="s">
        <v>143</v>
      </c>
      <c r="E513" s="35">
        <v>40030</v>
      </c>
      <c r="F513" s="34" t="s">
        <v>171</v>
      </c>
      <c r="G513" s="37">
        <v>20000000</v>
      </c>
      <c r="H513" s="34" t="s">
        <v>90</v>
      </c>
      <c r="I513" s="38">
        <v>7</v>
      </c>
      <c r="J513" s="36" t="s">
        <v>374</v>
      </c>
      <c r="K513" s="38">
        <v>5</v>
      </c>
      <c r="L513" s="40">
        <v>20000000000</v>
      </c>
      <c r="M513" s="40">
        <v>20000000000</v>
      </c>
      <c r="N513" s="40">
        <v>20000000</v>
      </c>
      <c r="O513" s="40">
        <v>344080</v>
      </c>
      <c r="P513" s="40">
        <v>20344080</v>
      </c>
    </row>
    <row r="514" spans="1:17" s="32" customFormat="1" ht="10.5">
      <c r="A514" s="327">
        <v>96667560</v>
      </c>
      <c r="B514" s="33">
        <v>8</v>
      </c>
      <c r="C514" s="32" t="s">
        <v>340</v>
      </c>
      <c r="D514" s="46" t="s">
        <v>152</v>
      </c>
      <c r="E514" s="35">
        <v>40500</v>
      </c>
      <c r="F514" s="34" t="s">
        <v>171</v>
      </c>
      <c r="G514" s="37">
        <v>10000000</v>
      </c>
      <c r="H514" s="34" t="s">
        <v>51</v>
      </c>
      <c r="I514" s="38">
        <v>6.35</v>
      </c>
      <c r="J514" s="36" t="s">
        <v>374</v>
      </c>
      <c r="K514" s="38">
        <v>4</v>
      </c>
      <c r="L514" s="40">
        <v>10000000000</v>
      </c>
      <c r="M514" s="40">
        <v>10000000000</v>
      </c>
      <c r="N514" s="40">
        <v>10000000</v>
      </c>
      <c r="O514" s="40">
        <v>12925</v>
      </c>
      <c r="P514" s="40">
        <v>10012925</v>
      </c>
    </row>
    <row r="515" spans="1:17" s="32" customFormat="1" ht="10.5">
      <c r="A515" s="327">
        <v>96813520</v>
      </c>
      <c r="B515" s="33">
        <v>1</v>
      </c>
      <c r="C515" s="45" t="s">
        <v>396</v>
      </c>
      <c r="D515" s="46">
        <v>549</v>
      </c>
      <c r="E515" s="35">
        <v>39707</v>
      </c>
      <c r="F515" s="34" t="s">
        <v>37</v>
      </c>
      <c r="G515" s="37">
        <v>8500</v>
      </c>
      <c r="H515" s="34"/>
      <c r="I515" s="38"/>
      <c r="J515" s="36" t="s">
        <v>81</v>
      </c>
      <c r="K515" s="38">
        <v>10</v>
      </c>
      <c r="L515" s="40"/>
      <c r="M515" s="40"/>
      <c r="N515" s="40"/>
      <c r="O515" s="40"/>
      <c r="P515" s="40"/>
    </row>
    <row r="516" spans="1:17" s="32" customFormat="1" ht="10.5">
      <c r="A516" s="327">
        <v>96813520</v>
      </c>
      <c r="B516" s="33">
        <v>1</v>
      </c>
      <c r="C516" s="45" t="s">
        <v>1187</v>
      </c>
      <c r="D516" s="46" t="s">
        <v>143</v>
      </c>
      <c r="E516" s="35">
        <v>39730</v>
      </c>
      <c r="F516" s="34" t="s">
        <v>37</v>
      </c>
      <c r="G516" s="37">
        <v>7000</v>
      </c>
      <c r="H516" s="34" t="s">
        <v>46</v>
      </c>
      <c r="I516" s="38">
        <v>2.75</v>
      </c>
      <c r="J516" s="36" t="s">
        <v>68</v>
      </c>
      <c r="K516" s="38">
        <v>5</v>
      </c>
      <c r="L516" s="40">
        <v>1800000</v>
      </c>
      <c r="M516" s="40">
        <v>1800000</v>
      </c>
      <c r="N516" s="40">
        <v>39984174</v>
      </c>
      <c r="O516" s="40">
        <v>91011</v>
      </c>
      <c r="P516" s="40">
        <v>40075185</v>
      </c>
    </row>
    <row r="517" spans="1:17" s="32" customFormat="1" ht="10.5">
      <c r="A517" s="327">
        <v>96813520</v>
      </c>
      <c r="B517" s="33">
        <v>1</v>
      </c>
      <c r="C517" s="45" t="s">
        <v>396</v>
      </c>
      <c r="D517" s="46">
        <v>550</v>
      </c>
      <c r="E517" s="35">
        <v>39707</v>
      </c>
      <c r="F517" s="34" t="s">
        <v>37</v>
      </c>
      <c r="G517" s="37">
        <v>8500</v>
      </c>
      <c r="H517" s="34"/>
      <c r="I517" s="38"/>
      <c r="J517" s="36" t="s">
        <v>81</v>
      </c>
      <c r="K517" s="38">
        <v>30</v>
      </c>
      <c r="L517" s="40"/>
      <c r="M517" s="40"/>
      <c r="N517" s="40"/>
      <c r="O517" s="40"/>
      <c r="P517" s="40"/>
    </row>
    <row r="518" spans="1:17" s="32" customFormat="1" ht="10.5">
      <c r="A518" s="327">
        <v>96813520</v>
      </c>
      <c r="B518" s="33">
        <v>1</v>
      </c>
      <c r="C518" s="45" t="s">
        <v>1187</v>
      </c>
      <c r="D518" s="46" t="s">
        <v>143</v>
      </c>
      <c r="E518" s="35">
        <v>39730</v>
      </c>
      <c r="F518" s="34" t="s">
        <v>37</v>
      </c>
      <c r="G518" s="37">
        <v>7000</v>
      </c>
      <c r="H518" s="34" t="s">
        <v>90</v>
      </c>
      <c r="I518" s="38">
        <v>4.25</v>
      </c>
      <c r="J518" s="36" t="s">
        <v>68</v>
      </c>
      <c r="K518" s="38">
        <v>21</v>
      </c>
      <c r="L518" s="40">
        <v>4700000</v>
      </c>
      <c r="M518" s="40">
        <v>4700000</v>
      </c>
      <c r="N518" s="40">
        <v>104403121</v>
      </c>
      <c r="O518" s="40">
        <v>365916</v>
      </c>
      <c r="P518" s="40">
        <v>104769037</v>
      </c>
    </row>
    <row r="519" spans="1:17" s="32" customFormat="1" ht="10.5">
      <c r="A519" s="327">
        <v>93834000</v>
      </c>
      <c r="B519" s="33">
        <v>5</v>
      </c>
      <c r="C519" s="45" t="s">
        <v>276</v>
      </c>
      <c r="D519" s="46">
        <v>551</v>
      </c>
      <c r="E519" s="35">
        <v>39735</v>
      </c>
      <c r="F519" s="34" t="s">
        <v>37</v>
      </c>
      <c r="G519" s="37">
        <v>12500</v>
      </c>
      <c r="H519" s="34"/>
      <c r="I519" s="38"/>
      <c r="J519" s="36" t="s">
        <v>81</v>
      </c>
      <c r="K519" s="38">
        <v>30</v>
      </c>
      <c r="L519" s="40"/>
      <c r="M519" s="40"/>
      <c r="N519" s="40"/>
      <c r="O519" s="40"/>
      <c r="P519" s="40"/>
    </row>
    <row r="520" spans="1:17" s="32" customFormat="1" ht="10.5">
      <c r="A520" s="327">
        <v>93834000</v>
      </c>
      <c r="B520" s="33">
        <v>5</v>
      </c>
      <c r="C520" s="45" t="s">
        <v>1188</v>
      </c>
      <c r="D520" s="46" t="s">
        <v>143</v>
      </c>
      <c r="E520" s="35">
        <v>39769</v>
      </c>
      <c r="F520" s="34" t="s">
        <v>37</v>
      </c>
      <c r="G520" s="37">
        <v>6000</v>
      </c>
      <c r="H520" s="34" t="s">
        <v>53</v>
      </c>
      <c r="I520" s="38">
        <v>4.7</v>
      </c>
      <c r="J520" s="36" t="s">
        <v>81</v>
      </c>
      <c r="K520" s="38">
        <v>8</v>
      </c>
      <c r="L520" s="40"/>
      <c r="M520" s="40"/>
      <c r="N520" s="40"/>
      <c r="O520" s="40"/>
      <c r="P520" s="40"/>
    </row>
    <row r="521" spans="1:17" s="32" customFormat="1" ht="10.5">
      <c r="A521" s="327">
        <v>93834000</v>
      </c>
      <c r="B521" s="33">
        <v>5</v>
      </c>
      <c r="C521" s="45" t="s">
        <v>1188</v>
      </c>
      <c r="D521" s="46" t="s">
        <v>143</v>
      </c>
      <c r="E521" s="35">
        <v>39769</v>
      </c>
      <c r="F521" s="34" t="s">
        <v>66</v>
      </c>
      <c r="G521" s="37">
        <v>187800</v>
      </c>
      <c r="H521" s="34" t="s">
        <v>59</v>
      </c>
      <c r="I521" s="38" t="s">
        <v>400</v>
      </c>
      <c r="J521" s="36" t="s">
        <v>81</v>
      </c>
      <c r="K521" s="38">
        <v>11</v>
      </c>
      <c r="L521" s="40"/>
      <c r="M521" s="40"/>
      <c r="N521" s="40"/>
      <c r="O521" s="40"/>
      <c r="P521" s="40"/>
      <c r="Q521" s="32" t="s">
        <v>69</v>
      </c>
    </row>
    <row r="522" spans="1:17" s="32" customFormat="1" ht="10.5">
      <c r="A522" s="327">
        <v>93834000</v>
      </c>
      <c r="B522" s="33">
        <v>5</v>
      </c>
      <c r="C522" s="45" t="s">
        <v>1188</v>
      </c>
      <c r="D522" s="46" t="s">
        <v>143</v>
      </c>
      <c r="E522" s="35">
        <v>39769</v>
      </c>
      <c r="F522" s="34" t="s">
        <v>37</v>
      </c>
      <c r="G522" s="37">
        <v>6000</v>
      </c>
      <c r="H522" s="34" t="s">
        <v>60</v>
      </c>
      <c r="I522" s="38">
        <v>4.7</v>
      </c>
      <c r="J522" s="36" t="s">
        <v>81</v>
      </c>
      <c r="K522" s="38">
        <v>9</v>
      </c>
      <c r="L522" s="40"/>
      <c r="M522" s="40"/>
      <c r="N522" s="40"/>
      <c r="O522" s="40"/>
      <c r="P522" s="40"/>
    </row>
    <row r="523" spans="1:17" s="32" customFormat="1" ht="10.5">
      <c r="A523" s="327">
        <v>93834000</v>
      </c>
      <c r="B523" s="33">
        <v>5</v>
      </c>
      <c r="C523" s="45" t="s">
        <v>1088</v>
      </c>
      <c r="D523" s="46" t="s">
        <v>143</v>
      </c>
      <c r="E523" s="35">
        <v>39769</v>
      </c>
      <c r="F523" s="34" t="s">
        <v>37</v>
      </c>
      <c r="G523" s="37">
        <v>6000</v>
      </c>
      <c r="H523" s="34" t="s">
        <v>64</v>
      </c>
      <c r="I523" s="38">
        <v>5.7</v>
      </c>
      <c r="J523" s="36" t="s">
        <v>68</v>
      </c>
      <c r="K523" s="38">
        <v>21</v>
      </c>
      <c r="L523" s="40">
        <v>3000000</v>
      </c>
      <c r="M523" s="40">
        <v>3000000</v>
      </c>
      <c r="N523" s="40">
        <v>66640290</v>
      </c>
      <c r="O523" s="40">
        <v>468231</v>
      </c>
      <c r="P523" s="40">
        <v>67108521</v>
      </c>
    </row>
    <row r="524" spans="1:17" s="32" customFormat="1" ht="10.5">
      <c r="A524" s="327">
        <v>93834000</v>
      </c>
      <c r="B524" s="33">
        <v>5</v>
      </c>
      <c r="C524" s="45" t="s">
        <v>120</v>
      </c>
      <c r="D524" s="46" t="s">
        <v>152</v>
      </c>
      <c r="E524" s="35">
        <v>39877</v>
      </c>
      <c r="F524" s="34" t="s">
        <v>171</v>
      </c>
      <c r="G524" s="37">
        <v>30000000</v>
      </c>
      <c r="H524" s="34" t="s">
        <v>75</v>
      </c>
      <c r="I524" s="38">
        <v>7</v>
      </c>
      <c r="J524" s="36" t="s">
        <v>68</v>
      </c>
      <c r="K524" s="38">
        <v>5</v>
      </c>
      <c r="L524" s="40">
        <v>30000000000</v>
      </c>
      <c r="M524" s="40">
        <v>30000000000</v>
      </c>
      <c r="N524" s="40">
        <v>30000000</v>
      </c>
      <c r="O524" s="40">
        <v>516120</v>
      </c>
      <c r="P524" s="40">
        <v>30516120</v>
      </c>
    </row>
    <row r="525" spans="1:17" s="32" customFormat="1" ht="10.5">
      <c r="A525" s="327">
        <v>93834000</v>
      </c>
      <c r="B525" s="33">
        <v>5</v>
      </c>
      <c r="C525" s="45" t="s">
        <v>120</v>
      </c>
      <c r="D525" s="46" t="s">
        <v>162</v>
      </c>
      <c r="E525" s="35">
        <v>39952</v>
      </c>
      <c r="F525" s="34" t="s">
        <v>37</v>
      </c>
      <c r="G525" s="37">
        <v>5500</v>
      </c>
      <c r="H525" s="34" t="s">
        <v>125</v>
      </c>
      <c r="I525" s="38">
        <v>4.0999999999999996</v>
      </c>
      <c r="J525" s="36" t="s">
        <v>68</v>
      </c>
      <c r="K525" s="38">
        <v>6</v>
      </c>
      <c r="L525" s="40">
        <v>1000000</v>
      </c>
      <c r="M525" s="40">
        <v>1000000</v>
      </c>
      <c r="N525" s="40">
        <v>22213430</v>
      </c>
      <c r="O525" s="40">
        <v>5009</v>
      </c>
      <c r="P525" s="40">
        <v>22218439</v>
      </c>
    </row>
    <row r="526" spans="1:17" s="32" customFormat="1" ht="10.5">
      <c r="A526" s="327">
        <v>93834000</v>
      </c>
      <c r="B526" s="33">
        <v>5</v>
      </c>
      <c r="C526" s="45" t="s">
        <v>399</v>
      </c>
      <c r="D526" s="46" t="s">
        <v>162</v>
      </c>
      <c r="E526" s="35">
        <v>39952</v>
      </c>
      <c r="F526" s="34" t="s">
        <v>171</v>
      </c>
      <c r="G526" s="37">
        <v>110000000</v>
      </c>
      <c r="H526" s="34" t="s">
        <v>132</v>
      </c>
      <c r="I526" s="38">
        <v>5.8</v>
      </c>
      <c r="J526" s="36" t="s">
        <v>68</v>
      </c>
      <c r="K526" s="38">
        <v>6</v>
      </c>
      <c r="L526" s="40"/>
      <c r="M526" s="40"/>
      <c r="N526" s="40"/>
      <c r="O526" s="40"/>
      <c r="P526" s="40"/>
    </row>
    <row r="527" spans="1:17" s="32" customFormat="1" ht="10.5">
      <c r="A527" s="327">
        <v>93834000</v>
      </c>
      <c r="B527" s="33">
        <v>5</v>
      </c>
      <c r="C527" s="45" t="s">
        <v>120</v>
      </c>
      <c r="D527" s="46" t="s">
        <v>162</v>
      </c>
      <c r="E527" s="35">
        <v>39952</v>
      </c>
      <c r="F527" s="34" t="s">
        <v>37</v>
      </c>
      <c r="G527" s="37">
        <v>5500</v>
      </c>
      <c r="H527" s="34" t="s">
        <v>176</v>
      </c>
      <c r="I527" s="38">
        <v>4.7</v>
      </c>
      <c r="J527" s="36" t="s">
        <v>68</v>
      </c>
      <c r="K527" s="38">
        <v>21</v>
      </c>
      <c r="L527" s="40">
        <v>4500000</v>
      </c>
      <c r="M527" s="40">
        <v>4500000</v>
      </c>
      <c r="N527" s="40">
        <v>99960435</v>
      </c>
      <c r="O527" s="40">
        <v>25801</v>
      </c>
      <c r="P527" s="40">
        <v>99986236</v>
      </c>
    </row>
    <row r="528" spans="1:17" s="32" customFormat="1" ht="10.5">
      <c r="A528" s="327">
        <v>93834000</v>
      </c>
      <c r="B528" s="33">
        <v>5</v>
      </c>
      <c r="C528" s="45" t="s">
        <v>120</v>
      </c>
      <c r="D528" s="46" t="s">
        <v>163</v>
      </c>
      <c r="E528" s="35">
        <v>40702</v>
      </c>
      <c r="F528" s="34" t="s">
        <v>171</v>
      </c>
      <c r="G528" s="37">
        <v>54000000</v>
      </c>
      <c r="H528" s="34" t="s">
        <v>177</v>
      </c>
      <c r="I528" s="38">
        <v>7</v>
      </c>
      <c r="J528" s="36" t="s">
        <v>81</v>
      </c>
      <c r="K528" s="38">
        <v>20</v>
      </c>
      <c r="L528" s="40">
        <v>54000000000</v>
      </c>
      <c r="M528" s="40">
        <v>54000000000</v>
      </c>
      <c r="N528" s="40">
        <v>54000000</v>
      </c>
      <c r="O528" s="40">
        <v>1847710</v>
      </c>
      <c r="P528" s="40">
        <v>55847710</v>
      </c>
    </row>
    <row r="529" spans="1:16" s="32" customFormat="1" ht="10.5">
      <c r="A529" s="327">
        <v>91335000</v>
      </c>
      <c r="B529" s="33">
        <v>6</v>
      </c>
      <c r="C529" s="45" t="s">
        <v>401</v>
      </c>
      <c r="D529" s="46">
        <v>552</v>
      </c>
      <c r="E529" s="35">
        <v>39741</v>
      </c>
      <c r="F529" s="34" t="s">
        <v>37</v>
      </c>
      <c r="G529" s="37">
        <v>3500</v>
      </c>
      <c r="H529" s="34"/>
      <c r="I529" s="38"/>
      <c r="J529" s="36" t="s">
        <v>68</v>
      </c>
      <c r="K529" s="38">
        <v>10</v>
      </c>
      <c r="L529" s="40"/>
      <c r="M529" s="40"/>
      <c r="N529" s="40"/>
      <c r="O529" s="40"/>
      <c r="P529" s="40"/>
    </row>
    <row r="530" spans="1:16" s="32" customFormat="1" ht="10.5">
      <c r="A530" s="327">
        <v>91335000</v>
      </c>
      <c r="B530" s="33">
        <v>6</v>
      </c>
      <c r="C530" s="45" t="s">
        <v>402</v>
      </c>
      <c r="D530" s="46" t="s">
        <v>143</v>
      </c>
      <c r="E530" s="35">
        <v>39834</v>
      </c>
      <c r="F530" s="34" t="s">
        <v>37</v>
      </c>
      <c r="G530" s="37">
        <v>3500</v>
      </c>
      <c r="H530" s="34" t="s">
        <v>46</v>
      </c>
      <c r="I530" s="38">
        <v>6.4</v>
      </c>
      <c r="J530" s="36" t="s">
        <v>68</v>
      </c>
      <c r="K530" s="38">
        <v>5</v>
      </c>
      <c r="L530" s="40">
        <v>500000</v>
      </c>
      <c r="M530" s="40">
        <v>500000</v>
      </c>
      <c r="N530" s="40">
        <v>11106715</v>
      </c>
      <c r="O530" s="40">
        <v>253239</v>
      </c>
      <c r="P530" s="40">
        <v>11359954</v>
      </c>
    </row>
    <row r="531" spans="1:16" s="32" customFormat="1" ht="10.5">
      <c r="A531" s="327">
        <v>91335000</v>
      </c>
      <c r="B531" s="33">
        <v>6</v>
      </c>
      <c r="C531" s="45" t="s">
        <v>403</v>
      </c>
      <c r="D531" s="46" t="s">
        <v>143</v>
      </c>
      <c r="E531" s="35">
        <v>39834</v>
      </c>
      <c r="F531" s="34" t="s">
        <v>171</v>
      </c>
      <c r="G531" s="37">
        <v>75000000</v>
      </c>
      <c r="H531" s="34" t="s">
        <v>90</v>
      </c>
      <c r="I531" s="38">
        <v>8.5500000000000007</v>
      </c>
      <c r="J531" s="36" t="s">
        <v>68</v>
      </c>
      <c r="K531" s="38">
        <v>5</v>
      </c>
      <c r="L531" s="40"/>
      <c r="M531" s="40"/>
      <c r="N531" s="40"/>
      <c r="O531" s="40"/>
      <c r="P531" s="40"/>
    </row>
    <row r="532" spans="1:16" s="32" customFormat="1" ht="10.5">
      <c r="A532" s="327">
        <v>91335000</v>
      </c>
      <c r="B532" s="33">
        <v>6</v>
      </c>
      <c r="C532" s="45" t="s">
        <v>403</v>
      </c>
      <c r="D532" s="46" t="s">
        <v>143</v>
      </c>
      <c r="E532" s="35">
        <v>39834</v>
      </c>
      <c r="F532" s="34" t="s">
        <v>37</v>
      </c>
      <c r="G532" s="37">
        <v>3500</v>
      </c>
      <c r="H532" s="34" t="s">
        <v>92</v>
      </c>
      <c r="I532" s="38">
        <v>6.1</v>
      </c>
      <c r="J532" s="36" t="s">
        <v>68</v>
      </c>
      <c r="K532" s="38">
        <v>9.5</v>
      </c>
      <c r="L532" s="40"/>
      <c r="M532" s="40"/>
      <c r="N532" s="40"/>
      <c r="O532" s="40"/>
      <c r="P532" s="40"/>
    </row>
    <row r="533" spans="1:16" s="32" customFormat="1" ht="10.5">
      <c r="A533" s="327">
        <v>91335000</v>
      </c>
      <c r="B533" s="33">
        <v>6</v>
      </c>
      <c r="C533" s="45" t="s">
        <v>403</v>
      </c>
      <c r="D533" s="46" t="s">
        <v>143</v>
      </c>
      <c r="E533" s="35">
        <v>39834</v>
      </c>
      <c r="F533" s="34" t="s">
        <v>171</v>
      </c>
      <c r="G533" s="37">
        <v>75000000</v>
      </c>
      <c r="H533" s="34" t="s">
        <v>63</v>
      </c>
      <c r="I533" s="38">
        <v>8.5500000000000007</v>
      </c>
      <c r="J533" s="36" t="s">
        <v>68</v>
      </c>
      <c r="K533" s="38">
        <v>9.5</v>
      </c>
      <c r="L533" s="40"/>
      <c r="M533" s="40"/>
      <c r="N533" s="40"/>
      <c r="O533" s="40"/>
      <c r="P533" s="40"/>
    </row>
    <row r="534" spans="1:16" s="32" customFormat="1" ht="10.5">
      <c r="A534" s="327">
        <v>91335000</v>
      </c>
      <c r="B534" s="33">
        <v>6</v>
      </c>
      <c r="C534" s="45" t="s">
        <v>401</v>
      </c>
      <c r="D534" s="46">
        <v>553</v>
      </c>
      <c r="E534" s="35">
        <v>39741</v>
      </c>
      <c r="F534" s="34" t="s">
        <v>37</v>
      </c>
      <c r="G534" s="37">
        <v>3500</v>
      </c>
      <c r="H534" s="34"/>
      <c r="I534" s="38"/>
      <c r="J534" s="36" t="s">
        <v>68</v>
      </c>
      <c r="K534" s="38">
        <v>30</v>
      </c>
      <c r="L534" s="40"/>
      <c r="M534" s="40"/>
      <c r="N534" s="40"/>
      <c r="O534" s="40"/>
      <c r="P534" s="40"/>
    </row>
    <row r="535" spans="1:16" s="32" customFormat="1" ht="10.5">
      <c r="A535" s="327">
        <v>91335000</v>
      </c>
      <c r="B535" s="33">
        <v>6</v>
      </c>
      <c r="C535" s="45" t="s">
        <v>402</v>
      </c>
      <c r="D535" s="46" t="s">
        <v>143</v>
      </c>
      <c r="E535" s="35">
        <v>39834</v>
      </c>
      <c r="F535" s="34" t="s">
        <v>37</v>
      </c>
      <c r="G535" s="37">
        <v>3500</v>
      </c>
      <c r="H535" s="34" t="s">
        <v>56</v>
      </c>
      <c r="I535" s="36">
        <v>6.3</v>
      </c>
      <c r="J535" s="36" t="s">
        <v>68</v>
      </c>
      <c r="K535" s="38">
        <v>21</v>
      </c>
      <c r="L535" s="40">
        <v>3000000</v>
      </c>
      <c r="M535" s="40">
        <v>3000000</v>
      </c>
      <c r="N535" s="40">
        <v>66640290</v>
      </c>
      <c r="O535" s="40">
        <v>1496092</v>
      </c>
      <c r="P535" s="40">
        <v>68136382</v>
      </c>
    </row>
    <row r="536" spans="1:16" s="32" customFormat="1" ht="10.5">
      <c r="A536" s="327">
        <v>81826800</v>
      </c>
      <c r="B536" s="33">
        <v>9</v>
      </c>
      <c r="C536" s="32" t="s">
        <v>319</v>
      </c>
      <c r="D536" s="46">
        <v>555</v>
      </c>
      <c r="E536" s="35">
        <v>39749</v>
      </c>
      <c r="F536" s="34" t="s">
        <v>37</v>
      </c>
      <c r="G536" s="37">
        <v>3250</v>
      </c>
      <c r="H536" s="34"/>
      <c r="I536" s="38"/>
      <c r="J536" s="36" t="s">
        <v>320</v>
      </c>
      <c r="K536" s="38">
        <v>10</v>
      </c>
      <c r="L536" s="40"/>
      <c r="M536" s="40"/>
      <c r="N536" s="40"/>
      <c r="O536" s="40"/>
      <c r="P536" s="40"/>
    </row>
    <row r="537" spans="1:16" s="32" customFormat="1" ht="10.5">
      <c r="A537" s="327">
        <v>81826800</v>
      </c>
      <c r="B537" s="33">
        <v>9</v>
      </c>
      <c r="C537" s="32" t="s">
        <v>404</v>
      </c>
      <c r="D537" s="46" t="s">
        <v>143</v>
      </c>
      <c r="E537" s="35">
        <v>39889</v>
      </c>
      <c r="F537" s="34" t="s">
        <v>171</v>
      </c>
      <c r="G537" s="37">
        <v>60000000</v>
      </c>
      <c r="H537" s="34" t="s">
        <v>90</v>
      </c>
      <c r="I537" s="38">
        <v>5.75</v>
      </c>
      <c r="J537" s="36" t="s">
        <v>320</v>
      </c>
      <c r="K537" s="38">
        <v>4</v>
      </c>
      <c r="L537" s="40"/>
      <c r="M537" s="40"/>
      <c r="N537" s="40"/>
      <c r="O537" s="40"/>
      <c r="P537" s="40"/>
    </row>
    <row r="538" spans="1:16" s="32" customFormat="1" ht="10.5">
      <c r="A538" s="327">
        <v>81826800</v>
      </c>
      <c r="B538" s="33">
        <v>9</v>
      </c>
      <c r="C538" s="32" t="s">
        <v>405</v>
      </c>
      <c r="D538" s="46" t="s">
        <v>152</v>
      </c>
      <c r="E538" s="35">
        <v>39889</v>
      </c>
      <c r="F538" s="34" t="s">
        <v>171</v>
      </c>
      <c r="G538" s="37">
        <v>60000000</v>
      </c>
      <c r="H538" s="34" t="s">
        <v>92</v>
      </c>
      <c r="I538" s="38">
        <v>6.15</v>
      </c>
      <c r="J538" s="36" t="s">
        <v>320</v>
      </c>
      <c r="K538" s="38">
        <v>4</v>
      </c>
      <c r="L538" s="40">
        <v>60000000000</v>
      </c>
      <c r="M538" s="40">
        <v>60000000000</v>
      </c>
      <c r="N538" s="40">
        <v>60000000</v>
      </c>
      <c r="O538" s="40">
        <v>767372</v>
      </c>
      <c r="P538" s="40">
        <v>60767372</v>
      </c>
    </row>
    <row r="539" spans="1:16" s="32" customFormat="1" ht="10.5">
      <c r="A539" s="327">
        <v>92544000</v>
      </c>
      <c r="B539" s="33">
        <v>0</v>
      </c>
      <c r="C539" s="32" t="s">
        <v>406</v>
      </c>
      <c r="D539" s="46">
        <v>556</v>
      </c>
      <c r="E539" s="35">
        <v>39756</v>
      </c>
      <c r="F539" s="34" t="s">
        <v>37</v>
      </c>
      <c r="G539" s="37">
        <v>1500</v>
      </c>
      <c r="H539" s="34"/>
      <c r="I539" s="38"/>
      <c r="J539" s="36" t="s">
        <v>68</v>
      </c>
      <c r="K539" s="38">
        <v>10</v>
      </c>
      <c r="L539" s="40"/>
      <c r="M539" s="40"/>
      <c r="N539" s="40"/>
      <c r="O539" s="40"/>
      <c r="P539" s="40"/>
    </row>
    <row r="540" spans="1:16" s="32" customFormat="1" ht="10.5">
      <c r="A540" s="327">
        <v>76022072</v>
      </c>
      <c r="B540" s="33">
        <v>8</v>
      </c>
      <c r="C540" s="32" t="s">
        <v>407</v>
      </c>
      <c r="D540" s="46">
        <v>558</v>
      </c>
      <c r="E540" s="35">
        <v>39787</v>
      </c>
      <c r="F540" s="34" t="s">
        <v>37</v>
      </c>
      <c r="G540" s="37">
        <v>4000</v>
      </c>
      <c r="H540" s="34"/>
      <c r="I540" s="38"/>
      <c r="J540" s="36" t="s">
        <v>287</v>
      </c>
      <c r="K540" s="38">
        <v>10</v>
      </c>
      <c r="L540" s="40"/>
      <c r="M540" s="40"/>
      <c r="N540" s="40"/>
      <c r="O540" s="40"/>
      <c r="P540" s="40"/>
    </row>
    <row r="541" spans="1:16" s="32" customFormat="1" ht="10.5">
      <c r="A541" s="327">
        <v>76022072</v>
      </c>
      <c r="B541" s="33">
        <v>8</v>
      </c>
      <c r="C541" s="32" t="s">
        <v>408</v>
      </c>
      <c r="D541" s="46" t="s">
        <v>143</v>
      </c>
      <c r="E541" s="35">
        <v>39793</v>
      </c>
      <c r="F541" s="34" t="s">
        <v>37</v>
      </c>
      <c r="G541" s="37">
        <v>4000</v>
      </c>
      <c r="H541" s="34" t="s">
        <v>90</v>
      </c>
      <c r="I541" s="38">
        <v>5</v>
      </c>
      <c r="J541" s="36" t="s">
        <v>68</v>
      </c>
      <c r="K541" s="38">
        <v>5</v>
      </c>
      <c r="L541" s="40"/>
      <c r="M541" s="40"/>
      <c r="N541" s="40"/>
      <c r="O541" s="40"/>
      <c r="P541" s="40"/>
    </row>
    <row r="542" spans="1:16" s="32" customFormat="1" ht="10.5">
      <c r="A542" s="327">
        <v>76022072</v>
      </c>
      <c r="B542" s="33">
        <v>8</v>
      </c>
      <c r="C542" s="32" t="s">
        <v>408</v>
      </c>
      <c r="D542" s="46" t="s">
        <v>143</v>
      </c>
      <c r="E542" s="35">
        <v>39793</v>
      </c>
      <c r="F542" s="34" t="s">
        <v>171</v>
      </c>
      <c r="G542" s="37">
        <v>85700000</v>
      </c>
      <c r="H542" s="34" t="s">
        <v>92</v>
      </c>
      <c r="I542" s="38">
        <v>7.5</v>
      </c>
      <c r="J542" s="36" t="s">
        <v>68</v>
      </c>
      <c r="K542" s="38">
        <v>5</v>
      </c>
      <c r="L542" s="40"/>
      <c r="M542" s="40"/>
      <c r="N542" s="40"/>
      <c r="O542" s="40"/>
      <c r="P542" s="40"/>
    </row>
    <row r="543" spans="1:16" s="32" customFormat="1" ht="10.5">
      <c r="A543" s="327">
        <v>76022072</v>
      </c>
      <c r="B543" s="33">
        <v>8</v>
      </c>
      <c r="C543" s="32" t="s">
        <v>409</v>
      </c>
      <c r="D543" s="46">
        <v>559</v>
      </c>
      <c r="E543" s="35">
        <v>39787</v>
      </c>
      <c r="F543" s="34" t="s">
        <v>37</v>
      </c>
      <c r="G543" s="37">
        <v>4000</v>
      </c>
      <c r="H543" s="34"/>
      <c r="I543" s="38"/>
      <c r="J543" s="36" t="s">
        <v>287</v>
      </c>
      <c r="K543" s="38">
        <v>30</v>
      </c>
      <c r="L543" s="40"/>
      <c r="M543" s="40"/>
      <c r="N543" s="40"/>
      <c r="O543" s="40"/>
      <c r="P543" s="40"/>
    </row>
    <row r="544" spans="1:16" s="32" customFormat="1" ht="10.5">
      <c r="A544" s="327">
        <v>76022072</v>
      </c>
      <c r="B544" s="33">
        <v>8</v>
      </c>
      <c r="C544" s="32" t="s">
        <v>337</v>
      </c>
      <c r="D544" s="46" t="s">
        <v>143</v>
      </c>
      <c r="E544" s="35">
        <v>39793</v>
      </c>
      <c r="F544" s="34" t="s">
        <v>37</v>
      </c>
      <c r="G544" s="37">
        <v>4000</v>
      </c>
      <c r="H544" s="34" t="s">
        <v>63</v>
      </c>
      <c r="I544" s="38">
        <v>5</v>
      </c>
      <c r="J544" s="36" t="s">
        <v>68</v>
      </c>
      <c r="K544" s="38">
        <v>21</v>
      </c>
      <c r="L544" s="40">
        <v>4000000</v>
      </c>
      <c r="M544" s="40">
        <v>4000000</v>
      </c>
      <c r="N544" s="40">
        <v>88853720</v>
      </c>
      <c r="O544" s="40">
        <v>1824814</v>
      </c>
      <c r="P544" s="40">
        <v>90678534</v>
      </c>
    </row>
    <row r="545" spans="1:16" s="32" customFormat="1" ht="10.5">
      <c r="A545" s="327">
        <v>96802690</v>
      </c>
      <c r="B545" s="33">
        <v>9</v>
      </c>
      <c r="C545" s="32" t="s">
        <v>273</v>
      </c>
      <c r="D545" s="46">
        <v>560</v>
      </c>
      <c r="E545" s="35">
        <v>39799</v>
      </c>
      <c r="F545" s="34" t="s">
        <v>37</v>
      </c>
      <c r="G545" s="37">
        <v>3500</v>
      </c>
      <c r="H545" s="34"/>
      <c r="I545" s="38"/>
      <c r="J545" s="36" t="s">
        <v>81</v>
      </c>
      <c r="K545" s="38">
        <v>30</v>
      </c>
      <c r="L545" s="40"/>
      <c r="M545" s="40"/>
      <c r="N545" s="40"/>
      <c r="O545" s="40"/>
      <c r="P545" s="40"/>
    </row>
    <row r="546" spans="1:16" s="32" customFormat="1" ht="10.5">
      <c r="A546" s="327">
        <v>96802690</v>
      </c>
      <c r="B546" s="33">
        <v>9</v>
      </c>
      <c r="C546" s="32" t="s">
        <v>1117</v>
      </c>
      <c r="D546" s="46" t="s">
        <v>143</v>
      </c>
      <c r="E546" s="35">
        <v>39799</v>
      </c>
      <c r="F546" s="34" t="s">
        <v>37</v>
      </c>
      <c r="G546" s="37">
        <v>3500</v>
      </c>
      <c r="H546" s="34" t="s">
        <v>125</v>
      </c>
      <c r="I546" s="38">
        <v>5.5</v>
      </c>
      <c r="J546" s="36" t="s">
        <v>68</v>
      </c>
      <c r="K546" s="38">
        <v>21</v>
      </c>
      <c r="L546" s="40">
        <v>3500000</v>
      </c>
      <c r="M546" s="40">
        <v>3500000</v>
      </c>
      <c r="N546" s="40">
        <v>77747005</v>
      </c>
      <c r="O546" s="40">
        <v>1933646</v>
      </c>
      <c r="P546" s="40">
        <v>79680651</v>
      </c>
    </row>
    <row r="547" spans="1:16" s="32" customFormat="1" ht="10.5">
      <c r="A547" s="328">
        <v>89900400</v>
      </c>
      <c r="B547" s="33">
        <v>0</v>
      </c>
      <c r="C547" s="32" t="s">
        <v>205</v>
      </c>
      <c r="D547" s="46">
        <v>561</v>
      </c>
      <c r="E547" s="35">
        <v>39813</v>
      </c>
      <c r="F547" s="34" t="s">
        <v>37</v>
      </c>
      <c r="G547" s="37">
        <v>2500</v>
      </c>
      <c r="H547" s="34"/>
      <c r="I547" s="38"/>
      <c r="J547" s="36" t="s">
        <v>410</v>
      </c>
      <c r="K547" s="38">
        <v>10</v>
      </c>
      <c r="L547" s="40"/>
      <c r="M547" s="40"/>
      <c r="N547" s="40"/>
      <c r="O547" s="40"/>
      <c r="P547" s="40"/>
    </row>
    <row r="548" spans="1:16" s="32" customFormat="1" ht="10.5">
      <c r="A548" s="328">
        <v>89900400</v>
      </c>
      <c r="B548" s="33">
        <v>0</v>
      </c>
      <c r="C548" s="32" t="s">
        <v>1074</v>
      </c>
      <c r="D548" s="46" t="s">
        <v>143</v>
      </c>
      <c r="E548" s="35">
        <v>39834</v>
      </c>
      <c r="F548" s="34" t="s">
        <v>37</v>
      </c>
      <c r="G548" s="37">
        <v>2500</v>
      </c>
      <c r="H548" s="34" t="s">
        <v>75</v>
      </c>
      <c r="I548" s="38">
        <v>4.95</v>
      </c>
      <c r="J548" s="36" t="s">
        <v>410</v>
      </c>
      <c r="K548" s="38">
        <v>5</v>
      </c>
      <c r="L548" s="40">
        <v>500000</v>
      </c>
      <c r="M548" s="40">
        <v>500000</v>
      </c>
      <c r="N548" s="40">
        <v>11106715</v>
      </c>
      <c r="O548" s="40">
        <v>185967</v>
      </c>
      <c r="P548" s="40">
        <v>11292682</v>
      </c>
    </row>
    <row r="549" spans="1:16" s="32" customFormat="1" ht="10.5">
      <c r="A549" s="328">
        <v>89900400</v>
      </c>
      <c r="B549" s="33">
        <v>0</v>
      </c>
      <c r="C549" s="32" t="s">
        <v>1189</v>
      </c>
      <c r="D549" s="46" t="s">
        <v>143</v>
      </c>
      <c r="E549" s="35">
        <v>39834</v>
      </c>
      <c r="F549" s="34" t="s">
        <v>37</v>
      </c>
      <c r="G549" s="37">
        <v>2500</v>
      </c>
      <c r="H549" s="34" t="s">
        <v>125</v>
      </c>
      <c r="I549" s="38">
        <v>4.8</v>
      </c>
      <c r="J549" s="36" t="s">
        <v>410</v>
      </c>
      <c r="K549" s="38">
        <v>10</v>
      </c>
      <c r="L549" s="40"/>
      <c r="M549" s="40"/>
      <c r="N549" s="40"/>
      <c r="O549" s="40"/>
      <c r="P549" s="40"/>
    </row>
    <row r="550" spans="1:16" s="32" customFormat="1" ht="10.5">
      <c r="A550" s="328">
        <v>89900400</v>
      </c>
      <c r="B550" s="33">
        <v>0</v>
      </c>
      <c r="C550" s="32" t="s">
        <v>205</v>
      </c>
      <c r="D550" s="46">
        <v>562</v>
      </c>
      <c r="E550" s="35">
        <v>39813</v>
      </c>
      <c r="F550" s="34" t="s">
        <v>37</v>
      </c>
      <c r="G550" s="37">
        <v>2500</v>
      </c>
      <c r="H550" s="34"/>
      <c r="I550" s="38"/>
      <c r="J550" s="36" t="s">
        <v>410</v>
      </c>
      <c r="K550" s="38">
        <v>30</v>
      </c>
      <c r="L550" s="40"/>
      <c r="M550" s="40"/>
      <c r="N550" s="40"/>
      <c r="O550" s="40"/>
      <c r="P550" s="40"/>
    </row>
    <row r="551" spans="1:16" s="32" customFormat="1" ht="10.5">
      <c r="A551" s="328">
        <v>89900400</v>
      </c>
      <c r="B551" s="33">
        <v>0</v>
      </c>
      <c r="C551" s="32" t="s">
        <v>1074</v>
      </c>
      <c r="D551" s="46" t="s">
        <v>143</v>
      </c>
      <c r="E551" s="35">
        <v>39834</v>
      </c>
      <c r="F551" s="34" t="s">
        <v>37</v>
      </c>
      <c r="G551" s="37">
        <v>2500</v>
      </c>
      <c r="H551" s="34" t="s">
        <v>132</v>
      </c>
      <c r="I551" s="38">
        <v>4.9000000000000004</v>
      </c>
      <c r="J551" s="36" t="s">
        <v>410</v>
      </c>
      <c r="K551" s="38">
        <v>21</v>
      </c>
      <c r="L551" s="40">
        <v>2000000</v>
      </c>
      <c r="M551" s="40">
        <v>2000000</v>
      </c>
      <c r="N551" s="40">
        <v>44426860</v>
      </c>
      <c r="O551" s="40">
        <v>736443</v>
      </c>
      <c r="P551" s="40">
        <v>45163303</v>
      </c>
    </row>
    <row r="552" spans="1:16" s="32" customFormat="1" ht="10.5">
      <c r="A552" s="328">
        <v>93007000</v>
      </c>
      <c r="B552" s="33">
        <v>9</v>
      </c>
      <c r="C552" s="32" t="s">
        <v>282</v>
      </c>
      <c r="D552" s="46">
        <v>563</v>
      </c>
      <c r="E552" s="35">
        <v>39813</v>
      </c>
      <c r="F552" s="34" t="s">
        <v>37</v>
      </c>
      <c r="G552" s="37">
        <v>5000</v>
      </c>
      <c r="H552" s="34"/>
      <c r="I552" s="38"/>
      <c r="J552" s="36" t="s">
        <v>81</v>
      </c>
      <c r="K552" s="38">
        <v>10</v>
      </c>
      <c r="L552" s="40"/>
      <c r="M552" s="40"/>
      <c r="N552" s="40"/>
      <c r="O552" s="40"/>
      <c r="P552" s="40"/>
    </row>
    <row r="553" spans="1:16" s="32" customFormat="1" ht="10.5">
      <c r="A553" s="328">
        <v>93007000</v>
      </c>
      <c r="B553" s="33">
        <v>9</v>
      </c>
      <c r="C553" s="32" t="s">
        <v>412</v>
      </c>
      <c r="D553" s="46" t="s">
        <v>143</v>
      </c>
      <c r="E553" s="35">
        <v>39822</v>
      </c>
      <c r="F553" s="34" t="s">
        <v>37</v>
      </c>
      <c r="G553" s="37">
        <v>5000</v>
      </c>
      <c r="H553" s="34" t="s">
        <v>51</v>
      </c>
      <c r="I553" s="38">
        <v>5</v>
      </c>
      <c r="J553" s="36" t="s">
        <v>81</v>
      </c>
      <c r="K553" s="38">
        <v>5</v>
      </c>
      <c r="L553" s="40"/>
      <c r="M553" s="40"/>
      <c r="N553" s="40"/>
      <c r="O553" s="40"/>
      <c r="P553" s="40"/>
    </row>
    <row r="554" spans="1:16" s="32" customFormat="1" ht="10.5">
      <c r="A554" s="328">
        <v>93007000</v>
      </c>
      <c r="B554" s="33">
        <v>9</v>
      </c>
      <c r="C554" s="32" t="s">
        <v>413</v>
      </c>
      <c r="D554" s="46" t="s">
        <v>152</v>
      </c>
      <c r="E554" s="35">
        <v>39822</v>
      </c>
      <c r="F554" s="34" t="s">
        <v>171</v>
      </c>
      <c r="G554" s="37">
        <v>107290000</v>
      </c>
      <c r="H554" s="34" t="s">
        <v>53</v>
      </c>
      <c r="I554" s="38">
        <v>7</v>
      </c>
      <c r="J554" s="36" t="s">
        <v>81</v>
      </c>
      <c r="K554" s="38">
        <v>5</v>
      </c>
      <c r="L554" s="40">
        <v>21000000000</v>
      </c>
      <c r="M554" s="40">
        <v>21000000000</v>
      </c>
      <c r="N554" s="40">
        <v>21000000</v>
      </c>
      <c r="O554" s="40">
        <v>581196</v>
      </c>
      <c r="P554" s="40">
        <v>21581196</v>
      </c>
    </row>
    <row r="555" spans="1:16" s="32" customFormat="1" ht="10.5">
      <c r="A555" s="328">
        <v>93007000</v>
      </c>
      <c r="B555" s="33">
        <v>9</v>
      </c>
      <c r="C555" s="32" t="s">
        <v>413</v>
      </c>
      <c r="D555" s="46" t="s">
        <v>162</v>
      </c>
      <c r="E555" s="35">
        <v>39938</v>
      </c>
      <c r="F555" s="34" t="s">
        <v>37</v>
      </c>
      <c r="G555" s="37">
        <v>4000</v>
      </c>
      <c r="H555" s="34" t="s">
        <v>60</v>
      </c>
      <c r="I555" s="38">
        <v>3</v>
      </c>
      <c r="J555" s="36" t="s">
        <v>81</v>
      </c>
      <c r="K555" s="38">
        <v>5</v>
      </c>
      <c r="L555" s="40">
        <v>1500000</v>
      </c>
      <c r="M555" s="40">
        <v>1500000</v>
      </c>
      <c r="N555" s="40">
        <v>33320145</v>
      </c>
      <c r="O555" s="40">
        <v>162656.93100000001</v>
      </c>
      <c r="P555" s="40">
        <v>33482801.931000002</v>
      </c>
    </row>
    <row r="556" spans="1:16" s="32" customFormat="1" ht="10.5">
      <c r="A556" s="328">
        <v>93007000</v>
      </c>
      <c r="B556" s="33">
        <v>9</v>
      </c>
      <c r="C556" s="32" t="s">
        <v>413</v>
      </c>
      <c r="D556" s="46" t="s">
        <v>163</v>
      </c>
      <c r="E556" s="35">
        <v>39938</v>
      </c>
      <c r="F556" s="34" t="s">
        <v>171</v>
      </c>
      <c r="G556" s="37">
        <v>83900000</v>
      </c>
      <c r="H556" s="34" t="s">
        <v>64</v>
      </c>
      <c r="I556" s="38">
        <v>5.5</v>
      </c>
      <c r="J556" s="36" t="s">
        <v>81</v>
      </c>
      <c r="K556" s="38">
        <v>5</v>
      </c>
      <c r="L556" s="40">
        <v>52000000000</v>
      </c>
      <c r="M556" s="40">
        <v>52000000000</v>
      </c>
      <c r="N556" s="40">
        <v>52000000</v>
      </c>
      <c r="O556" s="40">
        <v>465120</v>
      </c>
      <c r="P556" s="40">
        <v>52465120</v>
      </c>
    </row>
    <row r="557" spans="1:16" s="32" customFormat="1" ht="10.5">
      <c r="A557" s="328">
        <v>93007000</v>
      </c>
      <c r="B557" s="33">
        <v>9</v>
      </c>
      <c r="C557" s="32" t="s">
        <v>414</v>
      </c>
      <c r="D557" s="46">
        <v>564</v>
      </c>
      <c r="E557" s="35">
        <v>39813</v>
      </c>
      <c r="F557" s="34" t="s">
        <v>37</v>
      </c>
      <c r="G557" s="37">
        <v>5000</v>
      </c>
      <c r="H557" s="34"/>
      <c r="I557" s="38"/>
      <c r="J557" s="36" t="s">
        <v>81</v>
      </c>
      <c r="K557" s="38">
        <v>30</v>
      </c>
      <c r="L557" s="40"/>
      <c r="M557" s="40"/>
      <c r="N557" s="40"/>
      <c r="O557" s="40"/>
      <c r="P557" s="40"/>
    </row>
    <row r="558" spans="1:16" s="32" customFormat="1" ht="10.5">
      <c r="A558" s="328">
        <v>93007000</v>
      </c>
      <c r="B558" s="33">
        <v>9</v>
      </c>
      <c r="C558" s="32" t="s">
        <v>413</v>
      </c>
      <c r="D558" s="46" t="s">
        <v>143</v>
      </c>
      <c r="E558" s="35">
        <v>39821</v>
      </c>
      <c r="F558" s="34" t="s">
        <v>37</v>
      </c>
      <c r="G558" s="37">
        <v>5000</v>
      </c>
      <c r="H558" s="34" t="s">
        <v>59</v>
      </c>
      <c r="I558" s="38">
        <v>4.9000000000000004</v>
      </c>
      <c r="J558" s="36" t="s">
        <v>81</v>
      </c>
      <c r="K558" s="38">
        <v>21</v>
      </c>
      <c r="L558" s="40">
        <v>4000000</v>
      </c>
      <c r="M558" s="40">
        <v>4000000</v>
      </c>
      <c r="N558" s="40">
        <v>88853720</v>
      </c>
      <c r="O558" s="40">
        <v>1730057.2609999999</v>
      </c>
      <c r="P558" s="40">
        <v>90583777.261000007</v>
      </c>
    </row>
    <row r="559" spans="1:16" s="32" customFormat="1" ht="10.5">
      <c r="A559" s="328">
        <v>93007000</v>
      </c>
      <c r="B559" s="33">
        <v>9</v>
      </c>
      <c r="C559" s="32" t="s">
        <v>415</v>
      </c>
      <c r="D559" s="46" t="s">
        <v>152</v>
      </c>
      <c r="E559" s="35">
        <v>39938</v>
      </c>
      <c r="F559" s="34" t="s">
        <v>37</v>
      </c>
      <c r="G559" s="37">
        <v>1000</v>
      </c>
      <c r="H559" s="34" t="s">
        <v>75</v>
      </c>
      <c r="I559" s="38">
        <v>4.25</v>
      </c>
      <c r="J559" s="36" t="s">
        <v>81</v>
      </c>
      <c r="K559" s="38">
        <v>21</v>
      </c>
      <c r="L559" s="40"/>
      <c r="M559" s="40"/>
      <c r="N559" s="40"/>
      <c r="O559" s="40"/>
      <c r="P559" s="40"/>
    </row>
    <row r="560" spans="1:16" s="32" customFormat="1" ht="10.5">
      <c r="A560" s="329">
        <v>99598300</v>
      </c>
      <c r="B560" s="57">
        <v>1</v>
      </c>
      <c r="C560" s="32" t="s">
        <v>416</v>
      </c>
      <c r="D560" s="46">
        <v>565</v>
      </c>
      <c r="E560" s="35">
        <v>39846</v>
      </c>
      <c r="F560" s="34" t="s">
        <v>37</v>
      </c>
      <c r="G560" s="37">
        <v>3000</v>
      </c>
      <c r="H560" s="34"/>
      <c r="I560" s="38"/>
      <c r="J560" s="36" t="s">
        <v>410</v>
      </c>
      <c r="K560" s="38">
        <v>10</v>
      </c>
      <c r="L560" s="40"/>
      <c r="M560" s="40"/>
      <c r="N560" s="40"/>
      <c r="O560" s="40"/>
      <c r="P560" s="40"/>
    </row>
    <row r="561" spans="1:16" s="32" customFormat="1" ht="10.5">
      <c r="A561" s="329">
        <v>99598300</v>
      </c>
      <c r="B561" s="57">
        <v>1</v>
      </c>
      <c r="C561" s="32" t="s">
        <v>970</v>
      </c>
      <c r="D561" s="46" t="s">
        <v>143</v>
      </c>
      <c r="E561" s="35">
        <v>39862</v>
      </c>
      <c r="F561" s="34" t="s">
        <v>171</v>
      </c>
      <c r="G561" s="37">
        <v>63500000</v>
      </c>
      <c r="H561" s="34" t="s">
        <v>46</v>
      </c>
      <c r="I561" s="38">
        <v>6.75</v>
      </c>
      <c r="J561" s="36" t="s">
        <v>81</v>
      </c>
      <c r="K561" s="38">
        <v>9.5</v>
      </c>
      <c r="L561" s="40"/>
      <c r="M561" s="40"/>
      <c r="N561" s="40"/>
      <c r="O561" s="40"/>
      <c r="P561" s="40"/>
    </row>
    <row r="562" spans="1:16" s="32" customFormat="1" ht="10.5">
      <c r="A562" s="329">
        <v>99598300</v>
      </c>
      <c r="B562" s="57">
        <v>1</v>
      </c>
      <c r="C562" s="32" t="s">
        <v>1190</v>
      </c>
      <c r="D562" s="46" t="s">
        <v>143</v>
      </c>
      <c r="E562" s="35">
        <v>39862</v>
      </c>
      <c r="F562" s="34" t="s">
        <v>37</v>
      </c>
      <c r="G562" s="37">
        <v>3000</v>
      </c>
      <c r="H562" s="34" t="s">
        <v>90</v>
      </c>
      <c r="I562" s="38">
        <v>4.55</v>
      </c>
      <c r="J562" s="36" t="s">
        <v>81</v>
      </c>
      <c r="K562" s="38">
        <v>9.5</v>
      </c>
      <c r="L562" s="40">
        <v>1000000</v>
      </c>
      <c r="M562" s="40">
        <v>1000000</v>
      </c>
      <c r="N562" s="40">
        <v>22213430</v>
      </c>
      <c r="O562" s="40">
        <v>213372</v>
      </c>
      <c r="P562" s="40">
        <v>22426802</v>
      </c>
    </row>
    <row r="563" spans="1:16" s="32" customFormat="1" ht="10.5">
      <c r="A563" s="329">
        <v>99598300</v>
      </c>
      <c r="B563" s="57">
        <v>1</v>
      </c>
      <c r="C563" s="32" t="s">
        <v>416</v>
      </c>
      <c r="D563" s="46">
        <v>566</v>
      </c>
      <c r="E563" s="35">
        <v>39846</v>
      </c>
      <c r="F563" s="34" t="s">
        <v>37</v>
      </c>
      <c r="G563" s="37">
        <v>3000</v>
      </c>
      <c r="H563" s="34"/>
      <c r="I563" s="38"/>
      <c r="J563" s="36" t="s">
        <v>410</v>
      </c>
      <c r="K563" s="38">
        <v>30</v>
      </c>
      <c r="L563" s="40"/>
      <c r="M563" s="40"/>
      <c r="N563" s="40"/>
      <c r="O563" s="40"/>
      <c r="P563" s="40"/>
    </row>
    <row r="564" spans="1:16" s="32" customFormat="1" ht="10.5">
      <c r="A564" s="329">
        <v>99598300</v>
      </c>
      <c r="B564" s="57">
        <v>1</v>
      </c>
      <c r="C564" s="32" t="s">
        <v>1190</v>
      </c>
      <c r="D564" s="46" t="s">
        <v>143</v>
      </c>
      <c r="E564" s="35">
        <v>39862</v>
      </c>
      <c r="F564" s="34" t="s">
        <v>37</v>
      </c>
      <c r="G564" s="37">
        <v>3000</v>
      </c>
      <c r="H564" s="34" t="s">
        <v>92</v>
      </c>
      <c r="I564" s="38">
        <v>5.3</v>
      </c>
      <c r="J564" s="36" t="s">
        <v>81</v>
      </c>
      <c r="K564" s="38">
        <v>21</v>
      </c>
      <c r="L564" s="40">
        <v>2000000</v>
      </c>
      <c r="M564" s="40">
        <v>2000000</v>
      </c>
      <c r="N564" s="40">
        <v>44426860</v>
      </c>
      <c r="O564" s="40">
        <v>497087</v>
      </c>
      <c r="P564" s="40">
        <v>44923947</v>
      </c>
    </row>
    <row r="565" spans="1:16" s="32" customFormat="1" ht="10.5">
      <c r="A565" s="329">
        <v>96591040</v>
      </c>
      <c r="B565" s="57">
        <v>9</v>
      </c>
      <c r="C565" s="32" t="s">
        <v>164</v>
      </c>
      <c r="D565" s="46">
        <v>567</v>
      </c>
      <c r="E565" s="35">
        <v>39885</v>
      </c>
      <c r="F565" s="34" t="s">
        <v>37</v>
      </c>
      <c r="G565" s="37">
        <v>3500</v>
      </c>
      <c r="H565" s="34"/>
      <c r="I565" s="38"/>
      <c r="J565" s="36" t="s">
        <v>68</v>
      </c>
      <c r="K565" s="38">
        <v>30</v>
      </c>
      <c r="L565" s="40"/>
      <c r="M565" s="40"/>
      <c r="N565" s="40"/>
      <c r="O565" s="40"/>
      <c r="P565" s="40"/>
    </row>
    <row r="566" spans="1:16" s="32" customFormat="1" ht="10.5">
      <c r="A566" s="329">
        <v>96591040</v>
      </c>
      <c r="B566" s="57">
        <v>9</v>
      </c>
      <c r="C566" s="32" t="s">
        <v>1161</v>
      </c>
      <c r="D566" s="46" t="s">
        <v>143</v>
      </c>
      <c r="E566" s="35">
        <v>39919</v>
      </c>
      <c r="F566" s="34" t="s">
        <v>37</v>
      </c>
      <c r="G566" s="37">
        <v>3500</v>
      </c>
      <c r="H566" s="34" t="s">
        <v>64</v>
      </c>
      <c r="I566" s="38">
        <v>5.15</v>
      </c>
      <c r="J566" s="36" t="s">
        <v>68</v>
      </c>
      <c r="K566" s="38">
        <v>21</v>
      </c>
      <c r="L566" s="40">
        <v>2500000</v>
      </c>
      <c r="M566" s="40">
        <v>2500000</v>
      </c>
      <c r="N566" s="40">
        <v>55533575</v>
      </c>
      <c r="O566" s="40">
        <v>290303</v>
      </c>
      <c r="P566" s="40">
        <v>55823878</v>
      </c>
    </row>
    <row r="567" spans="1:16" s="32" customFormat="1" ht="10.5">
      <c r="A567" s="329">
        <v>96591040</v>
      </c>
      <c r="B567" s="57">
        <v>9</v>
      </c>
      <c r="C567" s="32" t="s">
        <v>164</v>
      </c>
      <c r="D567" s="46">
        <v>568</v>
      </c>
      <c r="E567" s="35">
        <v>39885</v>
      </c>
      <c r="F567" s="34" t="s">
        <v>37</v>
      </c>
      <c r="G567" s="37">
        <v>3500</v>
      </c>
      <c r="H567" s="34"/>
      <c r="I567" s="38"/>
      <c r="J567" s="36" t="s">
        <v>68</v>
      </c>
      <c r="K567" s="38">
        <v>10</v>
      </c>
      <c r="L567" s="40"/>
      <c r="M567" s="40"/>
      <c r="N567" s="40"/>
      <c r="O567" s="40"/>
      <c r="P567" s="40"/>
    </row>
    <row r="568" spans="1:16" s="32" customFormat="1" ht="10.5">
      <c r="A568" s="329">
        <v>96591040</v>
      </c>
      <c r="B568" s="57">
        <v>9</v>
      </c>
      <c r="C568" s="32" t="s">
        <v>110</v>
      </c>
      <c r="D568" s="46" t="s">
        <v>143</v>
      </c>
      <c r="E568" s="35">
        <v>39919</v>
      </c>
      <c r="F568" s="34" t="s">
        <v>171</v>
      </c>
      <c r="G568" s="37">
        <v>73000000</v>
      </c>
      <c r="H568" s="34" t="s">
        <v>59</v>
      </c>
      <c r="I568" s="38">
        <v>6.9</v>
      </c>
      <c r="J568" s="36" t="s">
        <v>68</v>
      </c>
      <c r="K568" s="38">
        <v>7</v>
      </c>
      <c r="L568" s="40"/>
      <c r="M568" s="40"/>
      <c r="N568" s="40"/>
      <c r="O568" s="40"/>
      <c r="P568" s="40"/>
    </row>
    <row r="569" spans="1:16" s="32" customFormat="1" ht="10.5">
      <c r="A569" s="329">
        <v>96591040</v>
      </c>
      <c r="B569" s="57">
        <v>9</v>
      </c>
      <c r="C569" s="32" t="s">
        <v>1161</v>
      </c>
      <c r="D569" s="46" t="s">
        <v>143</v>
      </c>
      <c r="E569" s="35">
        <v>39919</v>
      </c>
      <c r="F569" s="34" t="s">
        <v>37</v>
      </c>
      <c r="G569" s="37">
        <v>3500</v>
      </c>
      <c r="H569" s="34" t="s">
        <v>60</v>
      </c>
      <c r="I569" s="38">
        <v>4</v>
      </c>
      <c r="J569" s="36" t="s">
        <v>68</v>
      </c>
      <c r="K569" s="38">
        <v>7</v>
      </c>
      <c r="L569" s="40">
        <v>1000000</v>
      </c>
      <c r="M569" s="40">
        <v>1000000</v>
      </c>
      <c r="N569" s="40">
        <v>22213430</v>
      </c>
      <c r="O569" s="40">
        <v>90640</v>
      </c>
      <c r="P569" s="40">
        <v>22304070</v>
      </c>
    </row>
    <row r="570" spans="1:16" s="32" customFormat="1" ht="10.5">
      <c r="A570" s="329">
        <v>96596540</v>
      </c>
      <c r="B570" s="57">
        <v>8</v>
      </c>
      <c r="C570" s="32" t="s">
        <v>420</v>
      </c>
      <c r="D570" s="46">
        <v>569</v>
      </c>
      <c r="E570" s="35">
        <v>39888</v>
      </c>
      <c r="F570" s="34" t="s">
        <v>37</v>
      </c>
      <c r="G570" s="37">
        <v>10000</v>
      </c>
      <c r="H570" s="34"/>
      <c r="I570" s="38"/>
      <c r="J570" s="36"/>
      <c r="K570" s="38">
        <v>10</v>
      </c>
      <c r="L570" s="40"/>
      <c r="M570" s="40"/>
      <c r="N570" s="40"/>
      <c r="O570" s="40"/>
      <c r="P570" s="40"/>
    </row>
    <row r="571" spans="1:16" s="32" customFormat="1" ht="10.5">
      <c r="A571" s="329">
        <v>96596540</v>
      </c>
      <c r="B571" s="57">
        <v>8</v>
      </c>
      <c r="C571" s="32" t="s">
        <v>421</v>
      </c>
      <c r="D571" s="46" t="s">
        <v>143</v>
      </c>
      <c r="E571" s="35">
        <v>39892</v>
      </c>
      <c r="F571" s="34" t="s">
        <v>171</v>
      </c>
      <c r="G571" s="37">
        <v>209900000</v>
      </c>
      <c r="H571" s="34" t="s">
        <v>92</v>
      </c>
      <c r="I571" s="38">
        <v>5.5</v>
      </c>
      <c r="J571" s="36" t="s">
        <v>422</v>
      </c>
      <c r="K571" s="38">
        <v>5</v>
      </c>
      <c r="L571" s="40"/>
      <c r="M571" s="40"/>
      <c r="N571" s="40"/>
      <c r="O571" s="40"/>
      <c r="P571" s="40"/>
    </row>
    <row r="572" spans="1:16" s="32" customFormat="1" ht="10.5">
      <c r="A572" s="329">
        <v>96596540</v>
      </c>
      <c r="B572" s="57">
        <v>8</v>
      </c>
      <c r="C572" s="32" t="s">
        <v>423</v>
      </c>
      <c r="D572" s="46" t="s">
        <v>143</v>
      </c>
      <c r="E572" s="35">
        <v>39892</v>
      </c>
      <c r="F572" s="34" t="s">
        <v>37</v>
      </c>
      <c r="G572" s="37">
        <v>10000</v>
      </c>
      <c r="H572" s="34" t="s">
        <v>63</v>
      </c>
      <c r="I572" s="38">
        <v>2.9</v>
      </c>
      <c r="J572" s="36" t="s">
        <v>422</v>
      </c>
      <c r="K572" s="38">
        <v>5</v>
      </c>
      <c r="L572" s="40">
        <v>3000000</v>
      </c>
      <c r="M572" s="40">
        <v>3000000</v>
      </c>
      <c r="N572" s="40">
        <v>66640290</v>
      </c>
      <c r="O572" s="40">
        <v>357093</v>
      </c>
      <c r="P572" s="40">
        <v>66997383</v>
      </c>
    </row>
    <row r="573" spans="1:16" s="32" customFormat="1" ht="10.5">
      <c r="A573" s="329">
        <v>96596540</v>
      </c>
      <c r="B573" s="57">
        <v>8</v>
      </c>
      <c r="C573" s="32" t="s">
        <v>421</v>
      </c>
      <c r="D573" s="46" t="s">
        <v>143</v>
      </c>
      <c r="E573" s="35">
        <v>39892</v>
      </c>
      <c r="F573" s="34" t="s">
        <v>37</v>
      </c>
      <c r="G573" s="37">
        <v>10000</v>
      </c>
      <c r="H573" s="34" t="s">
        <v>56</v>
      </c>
      <c r="I573" s="38">
        <v>3.7</v>
      </c>
      <c r="J573" s="36" t="s">
        <v>422</v>
      </c>
      <c r="K573" s="38">
        <v>10</v>
      </c>
      <c r="L573" s="40"/>
      <c r="M573" s="40"/>
      <c r="N573" s="40"/>
      <c r="O573" s="40"/>
      <c r="P573" s="40"/>
    </row>
    <row r="574" spans="1:16" s="32" customFormat="1" ht="10.5">
      <c r="A574" s="329">
        <v>96596540</v>
      </c>
      <c r="B574" s="57">
        <v>8</v>
      </c>
      <c r="C574" s="32" t="s">
        <v>290</v>
      </c>
      <c r="D574" s="46">
        <v>570</v>
      </c>
      <c r="E574" s="35">
        <v>39888</v>
      </c>
      <c r="F574" s="34" t="s">
        <v>37</v>
      </c>
      <c r="G574" s="37">
        <v>10000</v>
      </c>
      <c r="H574" s="34"/>
      <c r="I574" s="38"/>
      <c r="J574" s="36"/>
      <c r="K574" s="38">
        <v>30</v>
      </c>
      <c r="L574" s="40"/>
      <c r="M574" s="40"/>
      <c r="N574" s="40"/>
      <c r="O574" s="40"/>
      <c r="P574" s="40"/>
    </row>
    <row r="575" spans="1:16" s="32" customFormat="1" ht="10.5">
      <c r="A575" s="329">
        <v>96596540</v>
      </c>
      <c r="B575" s="57">
        <v>8</v>
      </c>
      <c r="C575" s="32" t="s">
        <v>423</v>
      </c>
      <c r="D575" s="46" t="s">
        <v>143</v>
      </c>
      <c r="E575" s="35">
        <v>39892</v>
      </c>
      <c r="F575" s="34" t="s">
        <v>37</v>
      </c>
      <c r="G575" s="37">
        <v>10000</v>
      </c>
      <c r="H575" s="34" t="s">
        <v>51</v>
      </c>
      <c r="I575" s="38">
        <v>4.3</v>
      </c>
      <c r="J575" s="36" t="s">
        <v>422</v>
      </c>
      <c r="K575" s="38">
        <v>21</v>
      </c>
      <c r="L575" s="40">
        <v>7000000</v>
      </c>
      <c r="M575" s="40">
        <v>7000000</v>
      </c>
      <c r="N575" s="40">
        <v>155494010</v>
      </c>
      <c r="O575" s="40">
        <v>1231304</v>
      </c>
      <c r="P575" s="40">
        <v>156725314</v>
      </c>
    </row>
    <row r="576" spans="1:16" s="32" customFormat="1" ht="10.5">
      <c r="A576" s="329">
        <v>90413000</v>
      </c>
      <c r="B576" s="57">
        <v>1</v>
      </c>
      <c r="C576" s="32" t="s">
        <v>424</v>
      </c>
      <c r="D576" s="46">
        <v>572</v>
      </c>
      <c r="E576" s="35">
        <v>39895</v>
      </c>
      <c r="F576" s="34" t="s">
        <v>37</v>
      </c>
      <c r="G576" s="37">
        <v>5000</v>
      </c>
      <c r="H576" s="34"/>
      <c r="I576" s="38"/>
      <c r="J576" s="36" t="s">
        <v>81</v>
      </c>
      <c r="K576" s="38">
        <v>10</v>
      </c>
      <c r="L576" s="40"/>
      <c r="M576" s="40"/>
      <c r="N576" s="40"/>
      <c r="O576" s="40"/>
      <c r="P576" s="40"/>
    </row>
    <row r="577" spans="1:16" s="32" customFormat="1" ht="10.5">
      <c r="A577" s="329">
        <v>90413000</v>
      </c>
      <c r="B577" s="57">
        <v>1</v>
      </c>
      <c r="C577" s="32" t="s">
        <v>425</v>
      </c>
      <c r="D577" s="46" t="s">
        <v>143</v>
      </c>
      <c r="E577" s="35">
        <v>39899</v>
      </c>
      <c r="F577" s="34" t="s">
        <v>171</v>
      </c>
      <c r="G577" s="37">
        <v>100000000</v>
      </c>
      <c r="H577" s="34" t="s">
        <v>51</v>
      </c>
      <c r="I577" s="38">
        <v>5.5</v>
      </c>
      <c r="J577" s="36" t="s">
        <v>68</v>
      </c>
      <c r="K577" s="38">
        <v>5</v>
      </c>
      <c r="L577" s="40"/>
      <c r="M577" s="40"/>
      <c r="N577" s="40"/>
      <c r="O577" s="40"/>
      <c r="P577" s="40"/>
    </row>
    <row r="578" spans="1:16" s="32" customFormat="1" ht="10.5">
      <c r="A578" s="329">
        <v>90413000</v>
      </c>
      <c r="B578" s="57">
        <v>1</v>
      </c>
      <c r="C578" s="32" t="s">
        <v>425</v>
      </c>
      <c r="D578" s="46" t="s">
        <v>143</v>
      </c>
      <c r="E578" s="35">
        <v>39899</v>
      </c>
      <c r="F578" s="34" t="s">
        <v>37</v>
      </c>
      <c r="G578" s="37">
        <v>5000</v>
      </c>
      <c r="H578" s="34" t="s">
        <v>53</v>
      </c>
      <c r="I578" s="38">
        <v>3.9</v>
      </c>
      <c r="J578" s="36" t="s">
        <v>68</v>
      </c>
      <c r="K578" s="38">
        <v>10</v>
      </c>
      <c r="L578" s="40"/>
      <c r="M578" s="40"/>
      <c r="N578" s="40"/>
      <c r="O578" s="40"/>
      <c r="P578" s="40"/>
    </row>
    <row r="579" spans="1:16" s="32" customFormat="1" ht="10.5">
      <c r="A579" s="329">
        <v>90413000</v>
      </c>
      <c r="B579" s="57">
        <v>1</v>
      </c>
      <c r="C579" s="32" t="s">
        <v>224</v>
      </c>
      <c r="D579" s="46" t="s">
        <v>152</v>
      </c>
      <c r="E579" s="35">
        <v>39902</v>
      </c>
      <c r="F579" s="34" t="s">
        <v>37</v>
      </c>
      <c r="G579" s="37">
        <v>5000</v>
      </c>
      <c r="H579" s="34" t="s">
        <v>60</v>
      </c>
      <c r="I579" s="38">
        <v>3</v>
      </c>
      <c r="J579" s="36" t="s">
        <v>68</v>
      </c>
      <c r="K579" s="38">
        <v>5</v>
      </c>
      <c r="L579" s="40">
        <v>3000000</v>
      </c>
      <c r="M579" s="40">
        <v>3000000</v>
      </c>
      <c r="N579" s="40">
        <v>66640290</v>
      </c>
      <c r="O579" s="40">
        <v>414333</v>
      </c>
      <c r="P579" s="40">
        <v>67054623</v>
      </c>
    </row>
    <row r="580" spans="1:16" s="32" customFormat="1" ht="10.5">
      <c r="A580" s="329">
        <v>90413000</v>
      </c>
      <c r="B580" s="57">
        <v>1</v>
      </c>
      <c r="C580" s="32" t="s">
        <v>424</v>
      </c>
      <c r="D580" s="46">
        <v>573</v>
      </c>
      <c r="E580" s="35">
        <v>39895</v>
      </c>
      <c r="F580" s="34" t="s">
        <v>37</v>
      </c>
      <c r="G580" s="37">
        <v>5000</v>
      </c>
      <c r="H580" s="34"/>
      <c r="I580" s="38"/>
      <c r="J580" s="36" t="s">
        <v>81</v>
      </c>
      <c r="K580" s="38">
        <v>30</v>
      </c>
      <c r="L580" s="40"/>
      <c r="M580" s="40"/>
      <c r="N580" s="40"/>
      <c r="O580" s="40"/>
      <c r="P580" s="40"/>
    </row>
    <row r="581" spans="1:16" s="32" customFormat="1" ht="10.5">
      <c r="A581" s="329">
        <v>90413000</v>
      </c>
      <c r="B581" s="57">
        <v>1</v>
      </c>
      <c r="C581" s="32" t="s">
        <v>426</v>
      </c>
      <c r="D581" s="46" t="s">
        <v>143</v>
      </c>
      <c r="E581" s="35">
        <v>39899</v>
      </c>
      <c r="F581" s="34" t="s">
        <v>37</v>
      </c>
      <c r="G581" s="37">
        <v>5000</v>
      </c>
      <c r="H581" s="34" t="s">
        <v>59</v>
      </c>
      <c r="I581" s="38">
        <v>4.25</v>
      </c>
      <c r="J581" s="36" t="s">
        <v>68</v>
      </c>
      <c r="K581" s="38">
        <v>21</v>
      </c>
      <c r="L581" s="40">
        <v>2000000</v>
      </c>
      <c r="M581" s="40">
        <v>2000000</v>
      </c>
      <c r="N581" s="40">
        <v>44426860</v>
      </c>
      <c r="O581" s="40">
        <v>390125</v>
      </c>
      <c r="P581" s="40">
        <v>44816985</v>
      </c>
    </row>
    <row r="582" spans="1:16" s="32" customFormat="1" ht="10.5">
      <c r="A582" s="329">
        <v>90227000</v>
      </c>
      <c r="B582" s="57">
        <v>0</v>
      </c>
      <c r="C582" s="32" t="s">
        <v>427</v>
      </c>
      <c r="D582" s="46">
        <v>574</v>
      </c>
      <c r="E582" s="35">
        <v>39895</v>
      </c>
      <c r="F582" s="34" t="s">
        <v>37</v>
      </c>
      <c r="G582" s="37">
        <v>2000</v>
      </c>
      <c r="H582" s="34"/>
      <c r="I582" s="38"/>
      <c r="J582" s="36" t="s">
        <v>329</v>
      </c>
      <c r="K582" s="38">
        <v>10</v>
      </c>
      <c r="L582" s="40"/>
      <c r="M582" s="40"/>
      <c r="N582" s="40"/>
      <c r="O582" s="40"/>
      <c r="P582" s="40"/>
    </row>
    <row r="583" spans="1:16" s="32" customFormat="1" ht="10.5">
      <c r="A583" s="329">
        <v>90227000</v>
      </c>
      <c r="B583" s="57">
        <v>0</v>
      </c>
      <c r="C583" s="32" t="s">
        <v>428</v>
      </c>
      <c r="D583" s="46" t="s">
        <v>143</v>
      </c>
      <c r="E583" s="35">
        <v>39990</v>
      </c>
      <c r="F583" s="34" t="s">
        <v>37</v>
      </c>
      <c r="G583" s="37">
        <v>1500</v>
      </c>
      <c r="H583" s="34" t="s">
        <v>63</v>
      </c>
      <c r="I583" s="38">
        <v>3.6</v>
      </c>
      <c r="J583" s="36" t="s">
        <v>68</v>
      </c>
      <c r="K583" s="38">
        <v>6</v>
      </c>
      <c r="L583" s="40"/>
      <c r="M583" s="40"/>
      <c r="N583" s="40"/>
      <c r="O583" s="40"/>
      <c r="P583" s="40"/>
    </row>
    <row r="584" spans="1:16" s="32" customFormat="1" ht="10.5">
      <c r="A584" s="329">
        <v>90227000</v>
      </c>
      <c r="B584" s="57">
        <v>0</v>
      </c>
      <c r="C584" s="32" t="s">
        <v>428</v>
      </c>
      <c r="D584" s="46" t="s">
        <v>143</v>
      </c>
      <c r="E584" s="35">
        <v>39990</v>
      </c>
      <c r="F584" s="34" t="s">
        <v>171</v>
      </c>
      <c r="G584" s="37">
        <v>31000000</v>
      </c>
      <c r="H584" s="34" t="s">
        <v>56</v>
      </c>
      <c r="I584" s="38">
        <v>6</v>
      </c>
      <c r="J584" s="36" t="s">
        <v>68</v>
      </c>
      <c r="K584" s="38">
        <v>6</v>
      </c>
      <c r="L584" s="40"/>
      <c r="M584" s="40"/>
      <c r="N584" s="40"/>
      <c r="O584" s="40"/>
      <c r="P584" s="40"/>
    </row>
    <row r="585" spans="1:16" s="32" customFormat="1" ht="10.5">
      <c r="A585" s="329">
        <v>90227000</v>
      </c>
      <c r="B585" s="57">
        <v>0</v>
      </c>
      <c r="C585" s="32" t="s">
        <v>429</v>
      </c>
      <c r="D585" s="46">
        <v>575</v>
      </c>
      <c r="E585" s="35">
        <v>39895</v>
      </c>
      <c r="F585" s="34" t="s">
        <v>37</v>
      </c>
      <c r="G585" s="37">
        <v>2000</v>
      </c>
      <c r="H585" s="34"/>
      <c r="I585" s="38"/>
      <c r="J585" s="36" t="s">
        <v>329</v>
      </c>
      <c r="K585" s="38">
        <v>30</v>
      </c>
      <c r="L585" s="40"/>
      <c r="M585" s="40"/>
      <c r="N585" s="40"/>
      <c r="O585" s="40"/>
      <c r="P585" s="40"/>
    </row>
    <row r="586" spans="1:16" s="32" customFormat="1" ht="10.5">
      <c r="A586" s="329">
        <v>90635000</v>
      </c>
      <c r="B586" s="57">
        <v>9</v>
      </c>
      <c r="C586" s="32" t="s">
        <v>430</v>
      </c>
      <c r="D586" s="46">
        <v>576</v>
      </c>
      <c r="E586" s="35">
        <v>39903</v>
      </c>
      <c r="F586" s="34" t="s">
        <v>37</v>
      </c>
      <c r="G586" s="37">
        <v>8000</v>
      </c>
      <c r="H586" s="34"/>
      <c r="I586" s="38"/>
      <c r="J586" s="36" t="s">
        <v>81</v>
      </c>
      <c r="K586" s="38">
        <v>10</v>
      </c>
      <c r="L586" s="40"/>
      <c r="M586" s="40"/>
      <c r="N586" s="40"/>
      <c r="O586" s="40"/>
      <c r="P586" s="40"/>
    </row>
    <row r="587" spans="1:16" s="32" customFormat="1" ht="10.5">
      <c r="A587" s="329">
        <v>90635000</v>
      </c>
      <c r="B587" s="57">
        <v>9</v>
      </c>
      <c r="C587" s="32" t="s">
        <v>1191</v>
      </c>
      <c r="D587" s="46" t="s">
        <v>143</v>
      </c>
      <c r="E587" s="35">
        <v>39910</v>
      </c>
      <c r="F587" s="34" t="s">
        <v>171</v>
      </c>
      <c r="G587" s="37">
        <v>125500000</v>
      </c>
      <c r="H587" s="34" t="s">
        <v>132</v>
      </c>
      <c r="I587" s="38">
        <v>6.05</v>
      </c>
      <c r="J587" s="36" t="s">
        <v>68</v>
      </c>
      <c r="K587" s="38">
        <v>5</v>
      </c>
      <c r="L587" s="40">
        <v>20500000000</v>
      </c>
      <c r="M587" s="40">
        <v>20500000000</v>
      </c>
      <c r="N587" s="40">
        <v>20500000</v>
      </c>
      <c r="O587" s="40">
        <v>198361</v>
      </c>
      <c r="P587" s="40">
        <v>20698361</v>
      </c>
    </row>
    <row r="588" spans="1:16" s="32" customFormat="1" ht="10.5">
      <c r="A588" s="329">
        <v>90635000</v>
      </c>
      <c r="B588" s="57">
        <v>9</v>
      </c>
      <c r="C588" s="32" t="s">
        <v>1191</v>
      </c>
      <c r="D588" s="46" t="s">
        <v>143</v>
      </c>
      <c r="E588" s="35">
        <v>39910</v>
      </c>
      <c r="F588" s="34" t="s">
        <v>37</v>
      </c>
      <c r="G588" s="37">
        <v>6000</v>
      </c>
      <c r="H588" s="34" t="s">
        <v>176</v>
      </c>
      <c r="I588" s="38">
        <v>3.5</v>
      </c>
      <c r="J588" s="36" t="s">
        <v>68</v>
      </c>
      <c r="K588" s="38">
        <v>5</v>
      </c>
      <c r="L588" s="40">
        <v>5000000</v>
      </c>
      <c r="M588" s="40">
        <v>5000000</v>
      </c>
      <c r="N588" s="40">
        <v>111067150</v>
      </c>
      <c r="O588" s="40">
        <v>628124</v>
      </c>
      <c r="P588" s="40">
        <v>111695274</v>
      </c>
    </row>
    <row r="589" spans="1:16" s="32" customFormat="1" ht="10.5">
      <c r="A589" s="329">
        <v>90635000</v>
      </c>
      <c r="B589" s="57">
        <v>9</v>
      </c>
      <c r="C589" s="32" t="s">
        <v>971</v>
      </c>
      <c r="D589" s="46" t="s">
        <v>143</v>
      </c>
      <c r="E589" s="35">
        <v>39910</v>
      </c>
      <c r="F589" s="34" t="s">
        <v>171</v>
      </c>
      <c r="G589" s="37">
        <v>125500000</v>
      </c>
      <c r="H589" s="34" t="s">
        <v>177</v>
      </c>
      <c r="I589" s="38">
        <v>7</v>
      </c>
      <c r="J589" s="36" t="s">
        <v>68</v>
      </c>
      <c r="K589" s="38">
        <v>9.5</v>
      </c>
      <c r="L589" s="40"/>
      <c r="M589" s="40"/>
      <c r="N589" s="40"/>
      <c r="O589" s="40"/>
      <c r="P589" s="40"/>
    </row>
    <row r="590" spans="1:16" s="32" customFormat="1" ht="10.5">
      <c r="A590" s="329">
        <v>90635000</v>
      </c>
      <c r="B590" s="57">
        <v>9</v>
      </c>
      <c r="C590" s="32" t="s">
        <v>971</v>
      </c>
      <c r="D590" s="46" t="s">
        <v>143</v>
      </c>
      <c r="E590" s="35">
        <v>39910</v>
      </c>
      <c r="F590" s="34" t="s">
        <v>37</v>
      </c>
      <c r="G590" s="37">
        <v>6000</v>
      </c>
      <c r="H590" s="34" t="s">
        <v>201</v>
      </c>
      <c r="I590" s="38">
        <v>4.25</v>
      </c>
      <c r="J590" s="36" t="s">
        <v>68</v>
      </c>
      <c r="K590" s="38">
        <v>9.5</v>
      </c>
      <c r="L590" s="40"/>
      <c r="M590" s="40"/>
      <c r="N590" s="40"/>
      <c r="O590" s="40"/>
      <c r="P590" s="40"/>
    </row>
    <row r="591" spans="1:16" s="32" customFormat="1" ht="10.5">
      <c r="A591" s="329">
        <v>90635000</v>
      </c>
      <c r="B591" s="57">
        <v>9</v>
      </c>
      <c r="C591" s="32" t="s">
        <v>433</v>
      </c>
      <c r="D591" s="46">
        <v>577</v>
      </c>
      <c r="E591" s="35">
        <v>39903</v>
      </c>
      <c r="F591" s="34" t="s">
        <v>37</v>
      </c>
      <c r="G591" s="37">
        <v>8000</v>
      </c>
      <c r="H591" s="34"/>
      <c r="I591" s="38"/>
      <c r="J591" s="36" t="s">
        <v>81</v>
      </c>
      <c r="K591" s="38">
        <v>30</v>
      </c>
      <c r="L591" s="40"/>
      <c r="M591" s="40"/>
      <c r="N591" s="40"/>
      <c r="O591" s="40"/>
      <c r="P591" s="40"/>
    </row>
    <row r="592" spans="1:16" s="32" customFormat="1" ht="10.5">
      <c r="A592" s="327">
        <v>90749000</v>
      </c>
      <c r="B592" s="33" t="s">
        <v>35</v>
      </c>
      <c r="C592" s="32" t="s">
        <v>231</v>
      </c>
      <c r="D592" s="46">
        <v>578</v>
      </c>
      <c r="E592" s="35">
        <v>39919</v>
      </c>
      <c r="F592" s="34" t="s">
        <v>37</v>
      </c>
      <c r="G592" s="37">
        <v>8000</v>
      </c>
      <c r="H592" s="34"/>
      <c r="I592" s="38"/>
      <c r="J592" s="36" t="s">
        <v>81</v>
      </c>
      <c r="K592" s="38">
        <v>10</v>
      </c>
      <c r="L592" s="40"/>
      <c r="M592" s="40"/>
      <c r="N592" s="40"/>
      <c r="O592" s="40"/>
      <c r="P592" s="40"/>
    </row>
    <row r="593" spans="1:16" s="32" customFormat="1" ht="10.5">
      <c r="A593" s="327">
        <v>90749000</v>
      </c>
      <c r="B593" s="33" t="s">
        <v>35</v>
      </c>
      <c r="C593" s="32" t="s">
        <v>230</v>
      </c>
      <c r="D593" s="46" t="s">
        <v>143</v>
      </c>
      <c r="E593" s="35">
        <v>39926</v>
      </c>
      <c r="F593" s="34" t="s">
        <v>171</v>
      </c>
      <c r="G593" s="37">
        <v>167630000</v>
      </c>
      <c r="H593" s="34" t="s">
        <v>53</v>
      </c>
      <c r="I593" s="38">
        <v>5.3</v>
      </c>
      <c r="J593" s="36" t="s">
        <v>68</v>
      </c>
      <c r="K593" s="38">
        <v>6</v>
      </c>
      <c r="L593" s="40">
        <v>31000000000</v>
      </c>
      <c r="M593" s="40">
        <v>31000000000</v>
      </c>
      <c r="N593" s="40">
        <v>31000000</v>
      </c>
      <c r="O593" s="40">
        <v>270305</v>
      </c>
      <c r="P593" s="40">
        <v>31270305</v>
      </c>
    </row>
    <row r="594" spans="1:16" s="32" customFormat="1" ht="10.5">
      <c r="A594" s="327">
        <v>90749000</v>
      </c>
      <c r="B594" s="33" t="s">
        <v>35</v>
      </c>
      <c r="C594" s="32" t="s">
        <v>434</v>
      </c>
      <c r="D594" s="46" t="s">
        <v>143</v>
      </c>
      <c r="E594" s="35">
        <v>39926</v>
      </c>
      <c r="F594" s="34" t="s">
        <v>37</v>
      </c>
      <c r="G594" s="37">
        <v>8000</v>
      </c>
      <c r="H594" s="34" t="s">
        <v>59</v>
      </c>
      <c r="I594" s="38">
        <v>2.8</v>
      </c>
      <c r="J594" s="36" t="s">
        <v>68</v>
      </c>
      <c r="K594" s="38">
        <v>6</v>
      </c>
      <c r="L594" s="40">
        <v>3000000</v>
      </c>
      <c r="M594" s="40">
        <v>3000000</v>
      </c>
      <c r="N594" s="40">
        <v>66640290</v>
      </c>
      <c r="O594" s="40">
        <v>308833</v>
      </c>
      <c r="P594" s="40">
        <v>66949123</v>
      </c>
    </row>
    <row r="595" spans="1:16" s="32" customFormat="1" ht="10.5">
      <c r="A595" s="327">
        <v>90749000</v>
      </c>
      <c r="B595" s="33">
        <v>9</v>
      </c>
      <c r="C595" s="32" t="s">
        <v>231</v>
      </c>
      <c r="D595" s="46">
        <v>579</v>
      </c>
      <c r="E595" s="35">
        <v>39919</v>
      </c>
      <c r="F595" s="34" t="s">
        <v>37</v>
      </c>
      <c r="G595" s="37">
        <v>8000</v>
      </c>
      <c r="H595" s="34"/>
      <c r="I595" s="38"/>
      <c r="J595" s="36" t="s">
        <v>81</v>
      </c>
      <c r="K595" s="38">
        <v>30</v>
      </c>
      <c r="L595" s="40"/>
      <c r="M595" s="40"/>
      <c r="N595" s="40"/>
      <c r="O595" s="40"/>
      <c r="P595" s="40"/>
    </row>
    <row r="596" spans="1:16" s="32" customFormat="1" ht="10.5">
      <c r="A596" s="327">
        <v>90749000</v>
      </c>
      <c r="B596" s="33">
        <v>9</v>
      </c>
      <c r="C596" s="32" t="s">
        <v>435</v>
      </c>
      <c r="D596" s="46" t="s">
        <v>143</v>
      </c>
      <c r="E596" s="35">
        <v>39926</v>
      </c>
      <c r="F596" s="34" t="s">
        <v>37</v>
      </c>
      <c r="G596" s="37">
        <v>8000</v>
      </c>
      <c r="H596" s="34" t="s">
        <v>60</v>
      </c>
      <c r="I596" s="38">
        <v>3.8</v>
      </c>
      <c r="J596" s="36" t="s">
        <v>81</v>
      </c>
      <c r="K596" s="38">
        <v>12</v>
      </c>
      <c r="L596" s="40"/>
      <c r="M596" s="40"/>
      <c r="N596" s="40"/>
      <c r="O596" s="40"/>
      <c r="P596" s="40"/>
    </row>
    <row r="597" spans="1:16" s="32" customFormat="1" ht="10.5">
      <c r="A597" s="327">
        <v>90749000</v>
      </c>
      <c r="B597" s="33">
        <v>9</v>
      </c>
      <c r="C597" s="32" t="s">
        <v>434</v>
      </c>
      <c r="D597" s="46" t="s">
        <v>143</v>
      </c>
      <c r="E597" s="35">
        <v>39926</v>
      </c>
      <c r="F597" s="34" t="s">
        <v>37</v>
      </c>
      <c r="G597" s="37">
        <v>8000</v>
      </c>
      <c r="H597" s="34" t="s">
        <v>64</v>
      </c>
      <c r="I597" s="38">
        <v>4</v>
      </c>
      <c r="J597" s="36" t="s">
        <v>81</v>
      </c>
      <c r="K597" s="38">
        <v>24</v>
      </c>
      <c r="L597" s="40">
        <v>3500000</v>
      </c>
      <c r="M597" s="40">
        <v>3500000</v>
      </c>
      <c r="N597" s="40">
        <v>77747005</v>
      </c>
      <c r="O597" s="40">
        <v>513234</v>
      </c>
      <c r="P597" s="40">
        <v>78260239</v>
      </c>
    </row>
    <row r="598" spans="1:16" s="32" customFormat="1" ht="10.5">
      <c r="A598" s="327">
        <v>61808000</v>
      </c>
      <c r="B598" s="33" t="s">
        <v>83</v>
      </c>
      <c r="C598" s="32" t="s">
        <v>360</v>
      </c>
      <c r="D598" s="46">
        <v>580</v>
      </c>
      <c r="E598" s="35">
        <v>39924</v>
      </c>
      <c r="F598" s="34" t="s">
        <v>37</v>
      </c>
      <c r="G598" s="37">
        <v>3500</v>
      </c>
      <c r="H598" s="34"/>
      <c r="I598" s="38"/>
      <c r="J598" s="36" t="s">
        <v>81</v>
      </c>
      <c r="K598" s="38">
        <v>10</v>
      </c>
      <c r="L598" s="40"/>
      <c r="M598" s="40"/>
      <c r="N598" s="40"/>
      <c r="O598" s="40"/>
      <c r="P598" s="40"/>
    </row>
    <row r="599" spans="1:16" s="32" customFormat="1" ht="10.5">
      <c r="A599" s="327">
        <v>61808000</v>
      </c>
      <c r="B599" s="33" t="s">
        <v>83</v>
      </c>
      <c r="C599" s="32" t="s">
        <v>158</v>
      </c>
      <c r="D599" s="46" t="s">
        <v>143</v>
      </c>
      <c r="E599" s="35">
        <v>39946</v>
      </c>
      <c r="F599" s="34" t="s">
        <v>37</v>
      </c>
      <c r="G599" s="37">
        <v>3000</v>
      </c>
      <c r="H599" s="34" t="s">
        <v>60</v>
      </c>
      <c r="I599" s="38">
        <v>3.7</v>
      </c>
      <c r="J599" s="36" t="s">
        <v>39</v>
      </c>
      <c r="K599" s="38">
        <v>6.5</v>
      </c>
      <c r="L599" s="40">
        <v>2000000</v>
      </c>
      <c r="M599" s="40">
        <v>1840000</v>
      </c>
      <c r="N599" s="40">
        <v>40872711</v>
      </c>
      <c r="O599" s="40">
        <v>749277</v>
      </c>
      <c r="P599" s="40">
        <v>41621988</v>
      </c>
    </row>
    <row r="600" spans="1:16" s="32" customFormat="1" ht="10.5">
      <c r="A600" s="327">
        <v>61808000</v>
      </c>
      <c r="B600" s="33" t="s">
        <v>83</v>
      </c>
      <c r="C600" s="32" t="s">
        <v>436</v>
      </c>
      <c r="D600" s="46" t="s">
        <v>143</v>
      </c>
      <c r="E600" s="35">
        <v>39946</v>
      </c>
      <c r="F600" s="34" t="s">
        <v>37</v>
      </c>
      <c r="G600" s="37">
        <v>3000</v>
      </c>
      <c r="H600" s="34" t="s">
        <v>64</v>
      </c>
      <c r="I600" s="38">
        <v>4</v>
      </c>
      <c r="J600" s="36" t="s">
        <v>39</v>
      </c>
      <c r="K600" s="38">
        <v>9.5</v>
      </c>
      <c r="L600" s="40">
        <v>1000000</v>
      </c>
      <c r="M600" s="40">
        <v>1000000</v>
      </c>
      <c r="N600" s="40">
        <v>22213430</v>
      </c>
      <c r="O600" s="40">
        <v>439915</v>
      </c>
      <c r="P600" s="40">
        <v>22653345</v>
      </c>
    </row>
    <row r="601" spans="1:16" s="32" customFormat="1" ht="10.5">
      <c r="A601" s="327">
        <v>61808000</v>
      </c>
      <c r="B601" s="33" t="s">
        <v>83</v>
      </c>
      <c r="C601" s="32" t="s">
        <v>437</v>
      </c>
      <c r="D601" s="46">
        <v>581</v>
      </c>
      <c r="E601" s="35">
        <v>39924</v>
      </c>
      <c r="F601" s="34" t="s">
        <v>37</v>
      </c>
      <c r="G601" s="37">
        <v>3500</v>
      </c>
      <c r="H601" s="34"/>
      <c r="I601" s="38"/>
      <c r="J601" s="36" t="s">
        <v>81</v>
      </c>
      <c r="K601" s="38">
        <v>30</v>
      </c>
      <c r="L601" s="40"/>
      <c r="M601" s="40"/>
      <c r="N601" s="40"/>
      <c r="O601" s="40"/>
      <c r="P601" s="40"/>
    </row>
    <row r="602" spans="1:16" s="32" customFormat="1" ht="10.5">
      <c r="A602" s="327">
        <v>76017019</v>
      </c>
      <c r="B602" s="33">
        <v>4</v>
      </c>
      <c r="C602" s="32" t="s">
        <v>438</v>
      </c>
      <c r="D602" s="46">
        <v>583</v>
      </c>
      <c r="E602" s="35">
        <v>39933</v>
      </c>
      <c r="F602" s="34" t="s">
        <v>37</v>
      </c>
      <c r="G602" s="37">
        <v>5000</v>
      </c>
      <c r="H602" s="34"/>
      <c r="I602" s="38"/>
      <c r="J602" s="36" t="s">
        <v>81</v>
      </c>
      <c r="K602" s="38">
        <v>10</v>
      </c>
      <c r="L602" s="40"/>
      <c r="M602" s="40"/>
      <c r="N602" s="40"/>
      <c r="O602" s="40"/>
      <c r="P602" s="40"/>
    </row>
    <row r="603" spans="1:16" s="32" customFormat="1" ht="10.5">
      <c r="A603" s="327">
        <v>76017019</v>
      </c>
      <c r="B603" s="33">
        <v>4</v>
      </c>
      <c r="C603" s="32" t="s">
        <v>439</v>
      </c>
      <c r="D603" s="46" t="s">
        <v>143</v>
      </c>
      <c r="E603" s="35">
        <v>39941</v>
      </c>
      <c r="F603" s="34" t="s">
        <v>37</v>
      </c>
      <c r="G603" s="37">
        <v>5000</v>
      </c>
      <c r="H603" s="34" t="s">
        <v>46</v>
      </c>
      <c r="I603" s="38">
        <v>3</v>
      </c>
      <c r="J603" s="36" t="s">
        <v>68</v>
      </c>
      <c r="K603" s="38">
        <v>5</v>
      </c>
      <c r="L603" s="40">
        <v>2000000</v>
      </c>
      <c r="M603" s="40">
        <v>2000000</v>
      </c>
      <c r="N603" s="40">
        <v>44426860</v>
      </c>
      <c r="O603" s="40">
        <v>103663</v>
      </c>
      <c r="P603" s="40">
        <v>44530523</v>
      </c>
    </row>
    <row r="604" spans="1:16" s="32" customFormat="1" ht="10.5">
      <c r="A604" s="327">
        <v>76017019</v>
      </c>
      <c r="B604" s="33">
        <v>4</v>
      </c>
      <c r="C604" s="32" t="s">
        <v>440</v>
      </c>
      <c r="D604" s="46" t="s">
        <v>143</v>
      </c>
      <c r="E604" s="35">
        <v>39941</v>
      </c>
      <c r="F604" s="34" t="s">
        <v>171</v>
      </c>
      <c r="G604" s="37">
        <v>105000000</v>
      </c>
      <c r="H604" s="34" t="s">
        <v>90</v>
      </c>
      <c r="I604" s="38">
        <v>5</v>
      </c>
      <c r="J604" s="36" t="s">
        <v>68</v>
      </c>
      <c r="K604" s="38">
        <v>5</v>
      </c>
      <c r="L604" s="40"/>
      <c r="M604" s="40"/>
      <c r="N604" s="40"/>
      <c r="O604" s="40"/>
      <c r="P604" s="40"/>
    </row>
    <row r="605" spans="1:16" s="32" customFormat="1" ht="10.5">
      <c r="A605" s="327">
        <v>76017019</v>
      </c>
      <c r="B605" s="33">
        <v>4</v>
      </c>
      <c r="C605" s="32" t="s">
        <v>439</v>
      </c>
      <c r="D605" s="46" t="s">
        <v>152</v>
      </c>
      <c r="E605" s="35">
        <v>40470</v>
      </c>
      <c r="F605" s="34" t="s">
        <v>37</v>
      </c>
      <c r="G605" s="37">
        <v>3000</v>
      </c>
      <c r="H605" s="34" t="s">
        <v>63</v>
      </c>
      <c r="I605" s="38">
        <v>3.85</v>
      </c>
      <c r="J605" s="36" t="s">
        <v>68</v>
      </c>
      <c r="K605" s="38">
        <v>21</v>
      </c>
      <c r="L605" s="40">
        <v>3000000</v>
      </c>
      <c r="M605" s="40">
        <v>3000000</v>
      </c>
      <c r="N605" s="40">
        <v>66640290</v>
      </c>
      <c r="O605" s="40">
        <v>256565</v>
      </c>
      <c r="P605" s="40">
        <v>66896855</v>
      </c>
    </row>
    <row r="606" spans="1:16" s="32" customFormat="1" ht="10.5">
      <c r="A606" s="327">
        <v>76017019</v>
      </c>
      <c r="B606" s="33">
        <v>4</v>
      </c>
      <c r="C606" s="32" t="s">
        <v>438</v>
      </c>
      <c r="D606" s="46">
        <v>584</v>
      </c>
      <c r="E606" s="35">
        <v>39933</v>
      </c>
      <c r="F606" s="34" t="s">
        <v>37</v>
      </c>
      <c r="G606" s="37">
        <v>5000</v>
      </c>
      <c r="H606" s="34"/>
      <c r="I606" s="38"/>
      <c r="J606" s="36" t="s">
        <v>81</v>
      </c>
      <c r="K606" s="38">
        <v>30</v>
      </c>
      <c r="L606" s="40"/>
      <c r="M606" s="40"/>
      <c r="N606" s="40"/>
      <c r="O606" s="40"/>
      <c r="P606" s="40"/>
    </row>
    <row r="607" spans="1:16" s="32" customFormat="1" ht="10.5">
      <c r="A607" s="327">
        <v>76017019</v>
      </c>
      <c r="B607" s="33">
        <v>4</v>
      </c>
      <c r="C607" s="32" t="s">
        <v>439</v>
      </c>
      <c r="D607" s="46" t="s">
        <v>143</v>
      </c>
      <c r="E607" s="35">
        <v>39941</v>
      </c>
      <c r="F607" s="34" t="s">
        <v>37</v>
      </c>
      <c r="G607" s="37">
        <v>5000</v>
      </c>
      <c r="H607" s="34" t="s">
        <v>92</v>
      </c>
      <c r="I607" s="38">
        <v>4.5</v>
      </c>
      <c r="J607" s="36" t="s">
        <v>68</v>
      </c>
      <c r="K607" s="38">
        <v>21</v>
      </c>
      <c r="L607" s="40">
        <v>3000000</v>
      </c>
      <c r="M607" s="40">
        <v>3000000</v>
      </c>
      <c r="N607" s="40">
        <v>66640290</v>
      </c>
      <c r="O607" s="40">
        <v>233241</v>
      </c>
      <c r="P607" s="40">
        <v>66873531</v>
      </c>
    </row>
    <row r="608" spans="1:16" s="32" customFormat="1" ht="10.5">
      <c r="A608" s="327">
        <v>76017019</v>
      </c>
      <c r="B608" s="33">
        <v>4</v>
      </c>
      <c r="C608" s="32" t="s">
        <v>439</v>
      </c>
      <c r="D608" s="46" t="s">
        <v>152</v>
      </c>
      <c r="E608" s="35">
        <v>40470</v>
      </c>
      <c r="F608" s="34" t="s">
        <v>37</v>
      </c>
      <c r="G608" s="37">
        <v>2000</v>
      </c>
      <c r="H608" s="34" t="s">
        <v>56</v>
      </c>
      <c r="I608" s="38">
        <v>3.85</v>
      </c>
      <c r="J608" s="36" t="s">
        <v>68</v>
      </c>
      <c r="K608" s="38">
        <v>21</v>
      </c>
      <c r="L608" s="40">
        <v>2000000</v>
      </c>
      <c r="M608" s="40">
        <v>2000000</v>
      </c>
      <c r="N608" s="40">
        <v>44426860</v>
      </c>
      <c r="O608" s="40">
        <v>171043</v>
      </c>
      <c r="P608" s="40">
        <v>44597903</v>
      </c>
    </row>
    <row r="609" spans="1:16" s="32" customFormat="1" ht="10.5">
      <c r="A609" s="327">
        <v>76017019</v>
      </c>
      <c r="B609" s="33">
        <v>4</v>
      </c>
      <c r="C609" s="32" t="s">
        <v>440</v>
      </c>
      <c r="D609" s="46" t="s">
        <v>152</v>
      </c>
      <c r="E609" s="35">
        <v>40470</v>
      </c>
      <c r="F609" s="34" t="s">
        <v>37</v>
      </c>
      <c r="G609" s="37">
        <v>2000</v>
      </c>
      <c r="H609" s="34" t="s">
        <v>51</v>
      </c>
      <c r="I609" s="38">
        <v>3.55</v>
      </c>
      <c r="J609" s="36" t="s">
        <v>68</v>
      </c>
      <c r="K609" s="38">
        <v>7</v>
      </c>
      <c r="L609" s="40"/>
      <c r="M609" s="40"/>
      <c r="N609" s="40"/>
      <c r="O609" s="40"/>
      <c r="P609" s="40"/>
    </row>
    <row r="610" spans="1:16" s="32" customFormat="1" ht="10.5">
      <c r="A610" s="327">
        <v>92604000</v>
      </c>
      <c r="B610" s="33" t="s">
        <v>96</v>
      </c>
      <c r="C610" s="32" t="s">
        <v>441</v>
      </c>
      <c r="D610" s="46">
        <v>585</v>
      </c>
      <c r="E610" s="35">
        <v>39940</v>
      </c>
      <c r="F610" s="34" t="s">
        <v>37</v>
      </c>
      <c r="G610" s="37">
        <v>14500</v>
      </c>
      <c r="H610" s="34"/>
      <c r="I610" s="38"/>
      <c r="J610" s="36" t="s">
        <v>81</v>
      </c>
      <c r="K610" s="38">
        <v>10</v>
      </c>
      <c r="L610" s="40"/>
      <c r="M610" s="40"/>
      <c r="N610" s="40"/>
      <c r="O610" s="40"/>
      <c r="P610" s="40"/>
    </row>
    <row r="611" spans="1:16" s="32" customFormat="1" ht="10.5">
      <c r="A611" s="327">
        <v>93458000</v>
      </c>
      <c r="B611" s="33">
        <v>1</v>
      </c>
      <c r="C611" s="45" t="s">
        <v>442</v>
      </c>
      <c r="D611" s="46">
        <v>587</v>
      </c>
      <c r="E611" s="35">
        <v>39968</v>
      </c>
      <c r="F611" s="34" t="s">
        <v>37</v>
      </c>
      <c r="G611" s="37">
        <v>20000</v>
      </c>
      <c r="H611" s="34"/>
      <c r="I611" s="38"/>
      <c r="J611" s="36" t="s">
        <v>390</v>
      </c>
      <c r="K611" s="38">
        <v>10</v>
      </c>
      <c r="L611" s="40"/>
      <c r="M611" s="40"/>
      <c r="N611" s="40"/>
      <c r="O611" s="40"/>
      <c r="P611" s="40"/>
    </row>
    <row r="612" spans="1:16" s="32" customFormat="1" ht="10.5">
      <c r="A612" s="327">
        <v>93458000</v>
      </c>
      <c r="B612" s="33">
        <v>1</v>
      </c>
      <c r="C612" s="45" t="s">
        <v>388</v>
      </c>
      <c r="D612" s="46" t="s">
        <v>143</v>
      </c>
      <c r="E612" s="35">
        <v>40413</v>
      </c>
      <c r="F612" s="34" t="s">
        <v>37</v>
      </c>
      <c r="G612" s="37">
        <v>5000</v>
      </c>
      <c r="H612" s="34" t="s">
        <v>60</v>
      </c>
      <c r="I612" s="38">
        <v>3.25</v>
      </c>
      <c r="J612" s="36" t="s">
        <v>68</v>
      </c>
      <c r="K612" s="38">
        <v>8</v>
      </c>
      <c r="L612" s="40"/>
      <c r="M612" s="40"/>
      <c r="N612" s="40"/>
      <c r="O612" s="40"/>
      <c r="P612" s="40"/>
    </row>
    <row r="613" spans="1:16" s="32" customFormat="1" ht="10.5">
      <c r="A613" s="327">
        <v>93458000</v>
      </c>
      <c r="B613" s="33">
        <v>1</v>
      </c>
      <c r="C613" s="45" t="s">
        <v>388</v>
      </c>
      <c r="D613" s="46" t="s">
        <v>152</v>
      </c>
      <c r="E613" s="35">
        <v>40870</v>
      </c>
      <c r="F613" s="34" t="s">
        <v>37</v>
      </c>
      <c r="G613" s="37">
        <v>5000</v>
      </c>
      <c r="H613" s="34" t="s">
        <v>75</v>
      </c>
      <c r="I613" s="38">
        <v>3.5</v>
      </c>
      <c r="J613" s="36" t="s">
        <v>329</v>
      </c>
      <c r="K613" s="38">
        <v>5</v>
      </c>
      <c r="L613" s="40"/>
      <c r="M613" s="40"/>
      <c r="N613" s="40"/>
      <c r="O613" s="40"/>
      <c r="P613" s="40"/>
    </row>
    <row r="614" spans="1:16" s="32" customFormat="1" ht="10.5">
      <c r="A614" s="327">
        <v>93458000</v>
      </c>
      <c r="B614" s="33">
        <v>1</v>
      </c>
      <c r="C614" s="45" t="s">
        <v>388</v>
      </c>
      <c r="D614" s="46" t="s">
        <v>152</v>
      </c>
      <c r="E614" s="35">
        <v>40870</v>
      </c>
      <c r="F614" s="34" t="s">
        <v>171</v>
      </c>
      <c r="G614" s="37">
        <v>110000000</v>
      </c>
      <c r="H614" s="34" t="s">
        <v>125</v>
      </c>
      <c r="I614" s="38">
        <v>6.25</v>
      </c>
      <c r="J614" s="36" t="s">
        <v>329</v>
      </c>
      <c r="K614" s="38">
        <v>5</v>
      </c>
      <c r="L614" s="40"/>
      <c r="M614" s="40"/>
      <c r="N614" s="40"/>
      <c r="O614" s="40"/>
      <c r="P614" s="40"/>
    </row>
    <row r="615" spans="1:16" s="32" customFormat="1" ht="10.5">
      <c r="A615" s="327">
        <v>93458000</v>
      </c>
      <c r="B615" s="33">
        <v>1</v>
      </c>
      <c r="C615" s="45" t="s">
        <v>388</v>
      </c>
      <c r="D615" s="46" t="s">
        <v>152</v>
      </c>
      <c r="E615" s="35">
        <v>40870</v>
      </c>
      <c r="F615" s="34" t="s">
        <v>66</v>
      </c>
      <c r="G615" s="37">
        <v>220000</v>
      </c>
      <c r="H615" s="34" t="s">
        <v>132</v>
      </c>
      <c r="I615" s="38">
        <v>3.75</v>
      </c>
      <c r="J615" s="36" t="s">
        <v>329</v>
      </c>
      <c r="K615" s="38">
        <v>5</v>
      </c>
      <c r="L615" s="40"/>
      <c r="M615" s="40"/>
      <c r="N615" s="40"/>
      <c r="O615" s="40"/>
      <c r="P615" s="40"/>
    </row>
    <row r="616" spans="1:16" s="32" customFormat="1" ht="10.5">
      <c r="A616" s="327">
        <v>93458000</v>
      </c>
      <c r="B616" s="33">
        <v>1</v>
      </c>
      <c r="C616" s="45" t="s">
        <v>388</v>
      </c>
      <c r="D616" s="46" t="s">
        <v>152</v>
      </c>
      <c r="E616" s="35">
        <v>40870</v>
      </c>
      <c r="F616" s="34" t="s">
        <v>37</v>
      </c>
      <c r="G616" s="37">
        <v>5000</v>
      </c>
      <c r="H616" s="34" t="s">
        <v>176</v>
      </c>
      <c r="I616" s="38">
        <v>4</v>
      </c>
      <c r="J616" s="36" t="s">
        <v>329</v>
      </c>
      <c r="K616" s="38">
        <v>30</v>
      </c>
      <c r="L616" s="40"/>
      <c r="M616" s="40"/>
      <c r="N616" s="40"/>
      <c r="O616" s="40"/>
      <c r="P616" s="40"/>
    </row>
    <row r="617" spans="1:16" s="32" customFormat="1" ht="10.5">
      <c r="A617" s="327">
        <v>93458000</v>
      </c>
      <c r="B617" s="33">
        <v>1</v>
      </c>
      <c r="C617" s="45" t="s">
        <v>442</v>
      </c>
      <c r="D617" s="46">
        <v>588</v>
      </c>
      <c r="E617" s="35">
        <v>39968</v>
      </c>
      <c r="F617" s="34" t="s">
        <v>37</v>
      </c>
      <c r="G617" s="37">
        <v>20000</v>
      </c>
      <c r="H617" s="34"/>
      <c r="I617" s="38"/>
      <c r="J617" s="36" t="s">
        <v>390</v>
      </c>
      <c r="K617" s="38">
        <v>30</v>
      </c>
      <c r="L617" s="40"/>
      <c r="M617" s="40"/>
      <c r="N617" s="40"/>
      <c r="O617" s="40"/>
      <c r="P617" s="40"/>
    </row>
    <row r="618" spans="1:16" s="32" customFormat="1" ht="10.5">
      <c r="A618" s="327">
        <v>93458000</v>
      </c>
      <c r="B618" s="33">
        <v>1</v>
      </c>
      <c r="C618" s="45" t="s">
        <v>392</v>
      </c>
      <c r="D618" s="46" t="s">
        <v>143</v>
      </c>
      <c r="E618" s="35">
        <v>40413</v>
      </c>
      <c r="F618" s="34" t="s">
        <v>37</v>
      </c>
      <c r="G618" s="37">
        <v>5000</v>
      </c>
      <c r="H618" s="34" t="s">
        <v>64</v>
      </c>
      <c r="I618" s="38">
        <v>3.25</v>
      </c>
      <c r="J618" s="36" t="s">
        <v>68</v>
      </c>
      <c r="K618" s="38">
        <v>10</v>
      </c>
      <c r="L618" s="40">
        <v>5000000</v>
      </c>
      <c r="M618" s="40">
        <v>5000000</v>
      </c>
      <c r="N618" s="40">
        <v>111067150</v>
      </c>
      <c r="O618" s="40">
        <v>895201</v>
      </c>
      <c r="P618" s="40">
        <v>111962351</v>
      </c>
    </row>
    <row r="619" spans="1:16" s="32" customFormat="1" ht="10.5">
      <c r="A619" s="327">
        <v>93458000</v>
      </c>
      <c r="B619" s="33">
        <v>1</v>
      </c>
      <c r="C619" s="45" t="s">
        <v>388</v>
      </c>
      <c r="D619" s="46" t="s">
        <v>152</v>
      </c>
      <c r="E619" s="35">
        <v>40870</v>
      </c>
      <c r="F619" s="34" t="s">
        <v>66</v>
      </c>
      <c r="G619" s="37">
        <v>220000</v>
      </c>
      <c r="H619" s="34" t="s">
        <v>177</v>
      </c>
      <c r="I619" s="38">
        <v>5</v>
      </c>
      <c r="J619" s="36" t="s">
        <v>329</v>
      </c>
      <c r="K619" s="38">
        <v>10</v>
      </c>
      <c r="L619" s="40"/>
      <c r="M619" s="40"/>
      <c r="N619" s="40"/>
      <c r="O619" s="40"/>
      <c r="P619" s="40"/>
    </row>
    <row r="620" spans="1:16" s="32" customFormat="1" ht="10.5">
      <c r="A620" s="327">
        <v>93458000</v>
      </c>
      <c r="B620" s="33">
        <v>1</v>
      </c>
      <c r="C620" s="45" t="s">
        <v>388</v>
      </c>
      <c r="D620" s="46" t="s">
        <v>152</v>
      </c>
      <c r="E620" s="35">
        <v>40870</v>
      </c>
      <c r="F620" s="34" t="s">
        <v>37</v>
      </c>
      <c r="G620" s="37">
        <v>5000</v>
      </c>
      <c r="H620" s="34" t="s">
        <v>201</v>
      </c>
      <c r="I620" s="38">
        <v>4</v>
      </c>
      <c r="J620" s="36" t="s">
        <v>329</v>
      </c>
      <c r="K620" s="38">
        <v>21</v>
      </c>
      <c r="L620" s="40"/>
      <c r="M620" s="40"/>
      <c r="N620" s="40"/>
      <c r="O620" s="40"/>
      <c r="P620" s="40"/>
    </row>
    <row r="621" spans="1:16" s="32" customFormat="1" ht="10.5">
      <c r="A621" s="327">
        <v>87845500</v>
      </c>
      <c r="B621" s="33">
        <v>2</v>
      </c>
      <c r="C621" s="32" t="s">
        <v>443</v>
      </c>
      <c r="D621" s="46">
        <v>589</v>
      </c>
      <c r="E621" s="35">
        <v>39974</v>
      </c>
      <c r="F621" s="34" t="s">
        <v>37</v>
      </c>
      <c r="G621" s="37">
        <v>11000</v>
      </c>
      <c r="H621" s="34"/>
      <c r="I621" s="38"/>
      <c r="J621" s="36" t="s">
        <v>390</v>
      </c>
      <c r="K621" s="38">
        <v>10</v>
      </c>
      <c r="L621" s="40"/>
      <c r="M621" s="40"/>
      <c r="N621" s="40"/>
      <c r="O621" s="40"/>
      <c r="P621" s="40"/>
    </row>
    <row r="622" spans="1:16" s="32" customFormat="1" ht="10.5">
      <c r="A622" s="327">
        <v>87845500</v>
      </c>
      <c r="B622" s="33">
        <v>2</v>
      </c>
      <c r="C622" s="32" t="s">
        <v>1192</v>
      </c>
      <c r="D622" s="46" t="s">
        <v>143</v>
      </c>
      <c r="E622" s="35">
        <v>40015</v>
      </c>
      <c r="F622" s="34" t="s">
        <v>171</v>
      </c>
      <c r="G622" s="37">
        <v>32000000</v>
      </c>
      <c r="H622" s="34" t="s">
        <v>46</v>
      </c>
      <c r="I622" s="38">
        <v>5.6</v>
      </c>
      <c r="J622" s="36" t="s">
        <v>445</v>
      </c>
      <c r="K622" s="38">
        <v>5</v>
      </c>
      <c r="L622" s="40">
        <v>32000000000</v>
      </c>
      <c r="M622" s="40">
        <v>32000000000</v>
      </c>
      <c r="N622" s="40">
        <v>32000000</v>
      </c>
      <c r="O622" s="40">
        <v>660594</v>
      </c>
      <c r="P622" s="40">
        <v>32660594</v>
      </c>
    </row>
    <row r="623" spans="1:16" s="32" customFormat="1" ht="10.5">
      <c r="A623" s="327">
        <v>87845500</v>
      </c>
      <c r="B623" s="33">
        <v>2</v>
      </c>
      <c r="C623" s="32" t="s">
        <v>972</v>
      </c>
      <c r="D623" s="46" t="s">
        <v>143</v>
      </c>
      <c r="E623" s="35">
        <v>40015</v>
      </c>
      <c r="F623" s="34" t="s">
        <v>37</v>
      </c>
      <c r="G623" s="37">
        <v>1500</v>
      </c>
      <c r="H623" s="34" t="s">
        <v>90</v>
      </c>
      <c r="I623" s="38">
        <v>3.5</v>
      </c>
      <c r="J623" s="36" t="s">
        <v>445</v>
      </c>
      <c r="K623" s="38">
        <v>5</v>
      </c>
      <c r="L623" s="40"/>
      <c r="M623" s="40"/>
      <c r="N623" s="40"/>
      <c r="O623" s="40"/>
      <c r="P623" s="40"/>
    </row>
    <row r="624" spans="1:16" s="32" customFormat="1" ht="10.5">
      <c r="A624" s="327">
        <v>87845500</v>
      </c>
      <c r="B624" s="33">
        <v>2</v>
      </c>
      <c r="C624" s="32" t="s">
        <v>1193</v>
      </c>
      <c r="D624" s="46">
        <v>590</v>
      </c>
      <c r="E624" s="35">
        <v>39974</v>
      </c>
      <c r="F624" s="34" t="s">
        <v>37</v>
      </c>
      <c r="G624" s="37">
        <v>11000</v>
      </c>
      <c r="H624" s="34"/>
      <c r="I624" s="38"/>
      <c r="J624" s="36" t="s">
        <v>390</v>
      </c>
      <c r="K624" s="38">
        <v>30</v>
      </c>
      <c r="L624" s="40"/>
      <c r="M624" s="40"/>
      <c r="N624" s="40"/>
      <c r="O624" s="40"/>
      <c r="P624" s="40"/>
    </row>
    <row r="625" spans="1:16" s="32" customFormat="1" ht="10.5">
      <c r="A625" s="327">
        <v>87845500</v>
      </c>
      <c r="B625" s="33">
        <v>2</v>
      </c>
      <c r="C625" s="32" t="s">
        <v>1194</v>
      </c>
      <c r="D625" s="46" t="s">
        <v>143</v>
      </c>
      <c r="E625" s="35">
        <v>40862</v>
      </c>
      <c r="F625" s="34" t="s">
        <v>171</v>
      </c>
      <c r="G625" s="37">
        <v>110000000</v>
      </c>
      <c r="H625" s="34" t="s">
        <v>92</v>
      </c>
      <c r="I625" s="38">
        <v>6.3</v>
      </c>
      <c r="J625" s="36" t="s">
        <v>81</v>
      </c>
      <c r="K625" s="38">
        <v>5</v>
      </c>
      <c r="L625" s="40">
        <v>66000000000</v>
      </c>
      <c r="M625" s="40">
        <v>66000000000</v>
      </c>
      <c r="N625" s="40">
        <v>66000000</v>
      </c>
      <c r="O625" s="40">
        <v>166375</v>
      </c>
      <c r="P625" s="40">
        <v>66166375</v>
      </c>
    </row>
    <row r="626" spans="1:16" s="32" customFormat="1" ht="10.5">
      <c r="A626" s="327">
        <v>87845500</v>
      </c>
      <c r="B626" s="33">
        <v>2</v>
      </c>
      <c r="C626" s="32" t="s">
        <v>1194</v>
      </c>
      <c r="D626" s="46" t="s">
        <v>143</v>
      </c>
      <c r="E626" s="35">
        <v>40862</v>
      </c>
      <c r="F626" s="34" t="s">
        <v>37</v>
      </c>
      <c r="G626" s="37">
        <v>5000</v>
      </c>
      <c r="H626" s="34" t="s">
        <v>63</v>
      </c>
      <c r="I626" s="38">
        <v>3.6</v>
      </c>
      <c r="J626" s="36" t="s">
        <v>81</v>
      </c>
      <c r="K626" s="38">
        <v>5</v>
      </c>
      <c r="L626" s="40">
        <v>2000000</v>
      </c>
      <c r="M626" s="40">
        <v>2000000</v>
      </c>
      <c r="N626" s="40">
        <v>44426860</v>
      </c>
      <c r="O626" s="40">
        <v>64797</v>
      </c>
      <c r="P626" s="40">
        <v>44491657</v>
      </c>
    </row>
    <row r="627" spans="1:16" s="32" customFormat="1" ht="10.5">
      <c r="A627" s="327">
        <v>87845500</v>
      </c>
      <c r="B627" s="33">
        <v>2</v>
      </c>
      <c r="C627" s="32" t="s">
        <v>446</v>
      </c>
      <c r="D627" s="46" t="s">
        <v>143</v>
      </c>
      <c r="E627" s="35">
        <v>40862</v>
      </c>
      <c r="F627" s="34" t="s">
        <v>171</v>
      </c>
      <c r="G627" s="37">
        <v>110000000</v>
      </c>
      <c r="H627" s="34" t="s">
        <v>56</v>
      </c>
      <c r="I627" s="38">
        <v>6.6</v>
      </c>
      <c r="J627" s="36" t="s">
        <v>81</v>
      </c>
      <c r="K627" s="38">
        <v>10</v>
      </c>
      <c r="L627" s="40"/>
      <c r="M627" s="40"/>
      <c r="N627" s="40"/>
      <c r="O627" s="40"/>
      <c r="P627" s="40"/>
    </row>
    <row r="628" spans="1:16" s="32" customFormat="1" ht="10.5">
      <c r="A628" s="327">
        <v>91297000</v>
      </c>
      <c r="B628" s="33">
        <v>0</v>
      </c>
      <c r="C628" s="32" t="s">
        <v>448</v>
      </c>
      <c r="D628" s="46">
        <v>591</v>
      </c>
      <c r="E628" s="35">
        <v>39975</v>
      </c>
      <c r="F628" s="34" t="s">
        <v>37</v>
      </c>
      <c r="G628" s="37">
        <v>5000</v>
      </c>
      <c r="H628" s="34"/>
      <c r="I628" s="38"/>
      <c r="J628" s="36" t="s">
        <v>81</v>
      </c>
      <c r="K628" s="38">
        <v>10</v>
      </c>
      <c r="L628" s="40"/>
      <c r="M628" s="40"/>
      <c r="N628" s="40"/>
      <c r="O628" s="40"/>
      <c r="P628" s="40"/>
    </row>
    <row r="629" spans="1:16" s="32" customFormat="1" ht="10.5">
      <c r="A629" s="327">
        <v>91297000</v>
      </c>
      <c r="B629" s="33">
        <v>0</v>
      </c>
      <c r="C629" s="32" t="s">
        <v>448</v>
      </c>
      <c r="D629" s="46">
        <v>592</v>
      </c>
      <c r="E629" s="35">
        <v>39975</v>
      </c>
      <c r="F629" s="34" t="s">
        <v>37</v>
      </c>
      <c r="G629" s="37">
        <v>5000</v>
      </c>
      <c r="H629" s="34"/>
      <c r="I629" s="38"/>
      <c r="J629" s="36" t="s">
        <v>81</v>
      </c>
      <c r="K629" s="38">
        <v>10</v>
      </c>
      <c r="L629" s="40"/>
      <c r="M629" s="40"/>
      <c r="N629" s="40"/>
      <c r="O629" s="40"/>
      <c r="P629" s="40"/>
    </row>
    <row r="630" spans="1:16" s="32" customFormat="1" ht="10.5">
      <c r="A630" s="327">
        <v>90320000</v>
      </c>
      <c r="B630" s="33">
        <v>6</v>
      </c>
      <c r="C630" s="32" t="s">
        <v>449</v>
      </c>
      <c r="D630" s="46">
        <v>593</v>
      </c>
      <c r="E630" s="35">
        <v>39995</v>
      </c>
      <c r="F630" s="34" t="s">
        <v>37</v>
      </c>
      <c r="G630" s="37">
        <v>1500</v>
      </c>
      <c r="H630" s="34"/>
      <c r="I630" s="38"/>
      <c r="J630" s="36" t="s">
        <v>81</v>
      </c>
      <c r="K630" s="38">
        <v>10</v>
      </c>
      <c r="L630" s="40"/>
      <c r="M630" s="40"/>
      <c r="N630" s="40"/>
      <c r="O630" s="40"/>
      <c r="P630" s="40"/>
    </row>
    <row r="631" spans="1:16" s="32" customFormat="1" ht="10.5">
      <c r="A631" s="327">
        <v>90320000</v>
      </c>
      <c r="B631" s="33">
        <v>6</v>
      </c>
      <c r="C631" s="32" t="s">
        <v>450</v>
      </c>
      <c r="D631" s="46">
        <v>594</v>
      </c>
      <c r="E631" s="35">
        <v>39995</v>
      </c>
      <c r="F631" s="34" t="s">
        <v>37</v>
      </c>
      <c r="G631" s="37">
        <v>1500</v>
      </c>
      <c r="H631" s="34"/>
      <c r="I631" s="38"/>
      <c r="J631" s="36" t="s">
        <v>81</v>
      </c>
      <c r="K631" s="38">
        <v>30</v>
      </c>
      <c r="L631" s="40"/>
      <c r="M631" s="40"/>
      <c r="N631" s="40"/>
      <c r="O631" s="40"/>
      <c r="P631" s="40"/>
    </row>
    <row r="632" spans="1:16" s="32" customFormat="1" ht="10.5">
      <c r="A632" s="327">
        <v>90320000</v>
      </c>
      <c r="B632" s="33">
        <v>6</v>
      </c>
      <c r="C632" s="32" t="s">
        <v>1195</v>
      </c>
      <c r="D632" s="46" t="s">
        <v>143</v>
      </c>
      <c r="E632" s="35">
        <v>39996</v>
      </c>
      <c r="F632" s="34" t="s">
        <v>37</v>
      </c>
      <c r="G632" s="37">
        <v>1500</v>
      </c>
      <c r="H632" s="34" t="s">
        <v>63</v>
      </c>
      <c r="I632" s="38">
        <v>4.5999999999999996</v>
      </c>
      <c r="J632" s="36" t="s">
        <v>68</v>
      </c>
      <c r="K632" s="38">
        <v>23</v>
      </c>
      <c r="L632" s="40">
        <v>1500000</v>
      </c>
      <c r="M632" s="40">
        <v>1500000</v>
      </c>
      <c r="N632" s="40">
        <v>33320145</v>
      </c>
      <c r="O632" s="40">
        <v>566817</v>
      </c>
      <c r="P632" s="40">
        <v>33886962</v>
      </c>
    </row>
    <row r="633" spans="1:16" s="32" customFormat="1" ht="10.5">
      <c r="A633" s="327">
        <v>91705000</v>
      </c>
      <c r="B633" s="33">
        <v>7</v>
      </c>
      <c r="C633" s="32" t="s">
        <v>871</v>
      </c>
      <c r="D633" s="46">
        <v>595</v>
      </c>
      <c r="E633" s="35">
        <v>40001</v>
      </c>
      <c r="F633" s="34" t="s">
        <v>37</v>
      </c>
      <c r="G633" s="37">
        <v>5000</v>
      </c>
      <c r="H633" s="34"/>
      <c r="I633" s="38"/>
      <c r="J633" s="36" t="s">
        <v>390</v>
      </c>
      <c r="K633" s="38">
        <v>10</v>
      </c>
      <c r="L633" s="40"/>
      <c r="M633" s="40"/>
      <c r="N633" s="40"/>
      <c r="O633" s="40"/>
      <c r="P633" s="40"/>
    </row>
    <row r="634" spans="1:16" s="32" customFormat="1" ht="10.5">
      <c r="A634" s="327">
        <v>91705000</v>
      </c>
      <c r="B634" s="33">
        <v>7</v>
      </c>
      <c r="C634" s="32" t="s">
        <v>872</v>
      </c>
      <c r="D634" s="46" t="s">
        <v>143</v>
      </c>
      <c r="E634" s="35">
        <v>40695</v>
      </c>
      <c r="F634" s="34" t="s">
        <v>37</v>
      </c>
      <c r="G634" s="37">
        <v>5000</v>
      </c>
      <c r="H634" s="34" t="s">
        <v>56</v>
      </c>
      <c r="I634" s="38">
        <v>3.2</v>
      </c>
      <c r="J634" s="36" t="s">
        <v>68</v>
      </c>
      <c r="K634" s="38">
        <v>7</v>
      </c>
      <c r="L634" s="40">
        <v>2500000</v>
      </c>
      <c r="M634" s="40">
        <v>2500000</v>
      </c>
      <c r="N634" s="40">
        <v>55533575</v>
      </c>
      <c r="O634" s="40">
        <v>925104</v>
      </c>
      <c r="P634" s="40">
        <v>56458679</v>
      </c>
    </row>
    <row r="635" spans="1:16" s="32" customFormat="1" ht="10.5">
      <c r="A635" s="327">
        <v>91705000</v>
      </c>
      <c r="B635" s="33">
        <v>7</v>
      </c>
      <c r="C635" s="32" t="s">
        <v>871</v>
      </c>
      <c r="D635" s="46">
        <v>596</v>
      </c>
      <c r="E635" s="35">
        <v>40001</v>
      </c>
      <c r="F635" s="34" t="s">
        <v>37</v>
      </c>
      <c r="G635" s="37">
        <v>7000</v>
      </c>
      <c r="H635" s="34"/>
      <c r="I635" s="38"/>
      <c r="J635" s="36" t="s">
        <v>390</v>
      </c>
      <c r="K635" s="38">
        <v>30</v>
      </c>
      <c r="L635" s="40"/>
      <c r="M635" s="40"/>
      <c r="N635" s="40"/>
      <c r="O635" s="40"/>
      <c r="P635" s="40"/>
    </row>
    <row r="636" spans="1:16" s="32" customFormat="1" ht="10.5">
      <c r="A636" s="327">
        <v>91705000</v>
      </c>
      <c r="B636" s="33">
        <v>7</v>
      </c>
      <c r="C636" s="32" t="s">
        <v>872</v>
      </c>
      <c r="D636" s="46" t="s">
        <v>143</v>
      </c>
      <c r="E636" s="35">
        <v>40695</v>
      </c>
      <c r="F636" s="34" t="s">
        <v>37</v>
      </c>
      <c r="G636" s="37">
        <v>7000</v>
      </c>
      <c r="H636" s="34" t="s">
        <v>51</v>
      </c>
      <c r="I636" s="38">
        <v>3.75</v>
      </c>
      <c r="J636" s="36" t="s">
        <v>390</v>
      </c>
      <c r="K636" s="38">
        <v>21</v>
      </c>
      <c r="L636" s="40">
        <v>4500000</v>
      </c>
      <c r="M636" s="40">
        <v>4500000</v>
      </c>
      <c r="N636" s="40">
        <v>99960435</v>
      </c>
      <c r="O636" s="40">
        <v>1913723</v>
      </c>
      <c r="P636" s="40">
        <v>101874158</v>
      </c>
    </row>
    <row r="637" spans="1:16" s="32" customFormat="1" ht="10.5">
      <c r="A637" s="327">
        <v>96929880</v>
      </c>
      <c r="B637" s="33">
        <v>5</v>
      </c>
      <c r="C637" s="32" t="s">
        <v>216</v>
      </c>
      <c r="D637" s="46">
        <v>597</v>
      </c>
      <c r="E637" s="35">
        <v>40004</v>
      </c>
      <c r="F637" s="34" t="s">
        <v>37</v>
      </c>
      <c r="G637" s="37">
        <v>3000</v>
      </c>
      <c r="H637" s="34"/>
      <c r="I637" s="38"/>
      <c r="J637" s="36" t="s">
        <v>390</v>
      </c>
      <c r="K637" s="38">
        <v>30</v>
      </c>
      <c r="L637" s="40"/>
      <c r="M637" s="40"/>
      <c r="N637" s="40"/>
      <c r="O637" s="40"/>
      <c r="P637" s="40"/>
    </row>
    <row r="638" spans="1:16" s="32" customFormat="1" ht="10.5">
      <c r="A638" s="327">
        <v>96929880</v>
      </c>
      <c r="B638" s="33">
        <v>5</v>
      </c>
      <c r="C638" s="32" t="s">
        <v>217</v>
      </c>
      <c r="D638" s="46" t="s">
        <v>143</v>
      </c>
      <c r="E638" s="35">
        <v>40008</v>
      </c>
      <c r="F638" s="34" t="s">
        <v>37</v>
      </c>
      <c r="G638" s="37">
        <v>3000</v>
      </c>
      <c r="H638" s="34" t="s">
        <v>92</v>
      </c>
      <c r="I638" s="38">
        <v>4.8499999999999996</v>
      </c>
      <c r="J638" s="36" t="s">
        <v>68</v>
      </c>
      <c r="K638" s="38">
        <v>30</v>
      </c>
      <c r="L638" s="40">
        <v>3000000</v>
      </c>
      <c r="M638" s="40">
        <v>3000000</v>
      </c>
      <c r="N638" s="40">
        <v>66640290</v>
      </c>
      <c r="O638" s="40">
        <v>1786608</v>
      </c>
      <c r="P638" s="40">
        <v>68426898</v>
      </c>
    </row>
    <row r="639" spans="1:16" s="32" customFormat="1" ht="10.5">
      <c r="A639" s="327">
        <v>76555400</v>
      </c>
      <c r="B639" s="33">
        <v>4</v>
      </c>
      <c r="C639" s="32" t="s">
        <v>314</v>
      </c>
      <c r="D639" s="46">
        <v>598</v>
      </c>
      <c r="E639" s="35">
        <v>40025</v>
      </c>
      <c r="F639" s="34" t="s">
        <v>37</v>
      </c>
      <c r="G639" s="37">
        <v>20000</v>
      </c>
      <c r="H639" s="34"/>
      <c r="I639" s="38"/>
      <c r="J639" s="36" t="s">
        <v>390</v>
      </c>
      <c r="K639" s="38">
        <v>10</v>
      </c>
      <c r="L639" s="40"/>
      <c r="M639" s="40"/>
      <c r="N639" s="40"/>
      <c r="O639" s="40"/>
      <c r="P639" s="40"/>
    </row>
    <row r="640" spans="1:16" s="32" customFormat="1" ht="10.5">
      <c r="A640" s="327">
        <v>76555400</v>
      </c>
      <c r="B640" s="33">
        <v>4</v>
      </c>
      <c r="C640" s="32" t="s">
        <v>315</v>
      </c>
      <c r="D640" s="46" t="s">
        <v>143</v>
      </c>
      <c r="E640" s="35">
        <v>40030</v>
      </c>
      <c r="F640" s="34" t="s">
        <v>37</v>
      </c>
      <c r="G640" s="37">
        <v>9000</v>
      </c>
      <c r="H640" s="34" t="s">
        <v>56</v>
      </c>
      <c r="I640" s="38">
        <v>3.9</v>
      </c>
      <c r="J640" s="36" t="s">
        <v>68</v>
      </c>
      <c r="K640" s="38">
        <v>5</v>
      </c>
      <c r="L640" s="40">
        <v>3300000</v>
      </c>
      <c r="M640" s="40">
        <v>3300000</v>
      </c>
      <c r="N640" s="40">
        <v>73304319</v>
      </c>
      <c r="O640" s="40">
        <v>940805</v>
      </c>
      <c r="P640" s="40">
        <v>74245124</v>
      </c>
    </row>
    <row r="641" spans="1:16" s="32" customFormat="1" ht="10.5">
      <c r="A641" s="327">
        <v>76555400</v>
      </c>
      <c r="B641" s="33">
        <v>4</v>
      </c>
      <c r="C641" s="32" t="s">
        <v>315</v>
      </c>
      <c r="D641" s="46" t="s">
        <v>143</v>
      </c>
      <c r="E641" s="35">
        <v>40030</v>
      </c>
      <c r="F641" s="34" t="s">
        <v>171</v>
      </c>
      <c r="G641" s="37">
        <v>180000000</v>
      </c>
      <c r="H641" s="34" t="s">
        <v>51</v>
      </c>
      <c r="I641" s="38">
        <v>5.7</v>
      </c>
      <c r="J641" s="36" t="s">
        <v>68</v>
      </c>
      <c r="K641" s="38">
        <v>5</v>
      </c>
      <c r="L641" s="40">
        <v>33600000000</v>
      </c>
      <c r="M641" s="40">
        <v>33600000000</v>
      </c>
      <c r="N641" s="40">
        <v>33600000</v>
      </c>
      <c r="O641" s="40">
        <v>626639</v>
      </c>
      <c r="P641" s="40">
        <v>34226639</v>
      </c>
    </row>
    <row r="642" spans="1:16" s="32" customFormat="1" ht="10.5">
      <c r="A642" s="327">
        <v>76555400</v>
      </c>
      <c r="B642" s="33">
        <v>4</v>
      </c>
      <c r="C642" s="32" t="s">
        <v>452</v>
      </c>
      <c r="D642" s="46" t="s">
        <v>152</v>
      </c>
      <c r="E642" s="35">
        <v>40133</v>
      </c>
      <c r="F642" s="34" t="s">
        <v>171</v>
      </c>
      <c r="G642" s="37">
        <v>65020000</v>
      </c>
      <c r="H642" s="34" t="s">
        <v>64</v>
      </c>
      <c r="I642" s="38">
        <v>6.3</v>
      </c>
      <c r="J642" s="36" t="s">
        <v>445</v>
      </c>
      <c r="K642" s="38">
        <v>5</v>
      </c>
      <c r="L642" s="40"/>
      <c r="M642" s="40"/>
      <c r="N642" s="40"/>
      <c r="O642" s="40"/>
      <c r="P642" s="40"/>
    </row>
    <row r="643" spans="1:16" s="32" customFormat="1" ht="10.5">
      <c r="A643" s="327">
        <v>76555400</v>
      </c>
      <c r="B643" s="33">
        <v>4</v>
      </c>
      <c r="C643" s="32" t="s">
        <v>315</v>
      </c>
      <c r="D643" s="46" t="s">
        <v>152</v>
      </c>
      <c r="E643" s="35">
        <v>40133</v>
      </c>
      <c r="F643" s="34" t="s">
        <v>37</v>
      </c>
      <c r="G643" s="37">
        <v>3100</v>
      </c>
      <c r="H643" s="34" t="s">
        <v>60</v>
      </c>
      <c r="I643" s="38">
        <v>3.5</v>
      </c>
      <c r="J643" s="36" t="s">
        <v>445</v>
      </c>
      <c r="K643" s="38">
        <v>5</v>
      </c>
      <c r="L643" s="40">
        <v>1500000</v>
      </c>
      <c r="M643" s="40">
        <v>1500000</v>
      </c>
      <c r="N643" s="40">
        <v>33320145</v>
      </c>
      <c r="O643" s="40">
        <v>287793</v>
      </c>
      <c r="P643" s="40">
        <v>33607938</v>
      </c>
    </row>
    <row r="644" spans="1:16" s="32" customFormat="1" ht="10.5">
      <c r="A644" s="327">
        <v>76555400</v>
      </c>
      <c r="B644" s="33">
        <v>4</v>
      </c>
      <c r="C644" s="32" t="s">
        <v>315</v>
      </c>
      <c r="D644" s="46" t="s">
        <v>162</v>
      </c>
      <c r="E644" s="35">
        <v>40541</v>
      </c>
      <c r="F644" s="34" t="s">
        <v>37</v>
      </c>
      <c r="G644" s="37">
        <v>6500</v>
      </c>
      <c r="H644" s="34" t="s">
        <v>125</v>
      </c>
      <c r="I644" s="38">
        <v>3.65</v>
      </c>
      <c r="J644" s="36" t="s">
        <v>445</v>
      </c>
      <c r="K644" s="38">
        <v>5</v>
      </c>
      <c r="L644" s="40">
        <v>2500000</v>
      </c>
      <c r="M644" s="40">
        <v>2500000</v>
      </c>
      <c r="N644" s="40">
        <v>55533575</v>
      </c>
      <c r="O644" s="40">
        <v>925614</v>
      </c>
      <c r="P644" s="40">
        <v>56459189</v>
      </c>
    </row>
    <row r="645" spans="1:16" s="32" customFormat="1" ht="10.5">
      <c r="A645" s="327">
        <v>76555400</v>
      </c>
      <c r="B645" s="33">
        <v>4</v>
      </c>
      <c r="C645" s="32" t="s">
        <v>314</v>
      </c>
      <c r="D645" s="46">
        <v>599</v>
      </c>
      <c r="E645" s="35">
        <v>40025</v>
      </c>
      <c r="F645" s="34" t="s">
        <v>37</v>
      </c>
      <c r="G645" s="37">
        <v>20000</v>
      </c>
      <c r="H645" s="34"/>
      <c r="I645" s="38"/>
      <c r="J645" s="36" t="s">
        <v>390</v>
      </c>
      <c r="K645" s="38">
        <v>30</v>
      </c>
      <c r="L645" s="40"/>
      <c r="M645" s="40"/>
      <c r="N645" s="40"/>
      <c r="O645" s="40"/>
      <c r="P645" s="40"/>
    </row>
    <row r="646" spans="1:16" s="32" customFormat="1" ht="10.5">
      <c r="A646" s="327">
        <v>76555400</v>
      </c>
      <c r="B646" s="33">
        <v>4</v>
      </c>
      <c r="C646" s="32" t="s">
        <v>452</v>
      </c>
      <c r="D646" s="46" t="s">
        <v>143</v>
      </c>
      <c r="E646" s="35">
        <v>40030</v>
      </c>
      <c r="F646" s="34" t="s">
        <v>37</v>
      </c>
      <c r="G646" s="37">
        <v>9000</v>
      </c>
      <c r="H646" s="34" t="s">
        <v>53</v>
      </c>
      <c r="I646" s="38">
        <v>4.2</v>
      </c>
      <c r="J646" s="36" t="s">
        <v>68</v>
      </c>
      <c r="K646" s="38">
        <v>10</v>
      </c>
      <c r="L646" s="40"/>
      <c r="M646" s="40"/>
      <c r="N646" s="40"/>
      <c r="O646" s="40"/>
      <c r="P646" s="40"/>
    </row>
    <row r="647" spans="1:16" s="32" customFormat="1" ht="10.5">
      <c r="A647" s="327">
        <v>76555400</v>
      </c>
      <c r="B647" s="33">
        <v>4</v>
      </c>
      <c r="C647" s="32" t="s">
        <v>315</v>
      </c>
      <c r="D647" s="46" t="s">
        <v>143</v>
      </c>
      <c r="E647" s="35">
        <v>40030</v>
      </c>
      <c r="F647" s="34" t="s">
        <v>37</v>
      </c>
      <c r="G647" s="37">
        <v>9000</v>
      </c>
      <c r="H647" s="34" t="s">
        <v>59</v>
      </c>
      <c r="I647" s="38">
        <v>4.8</v>
      </c>
      <c r="J647" s="36" t="s">
        <v>68</v>
      </c>
      <c r="K647" s="38">
        <v>22</v>
      </c>
      <c r="L647" s="40">
        <v>3000000</v>
      </c>
      <c r="M647" s="40">
        <v>3000000</v>
      </c>
      <c r="N647" s="40">
        <v>66640290</v>
      </c>
      <c r="O647" s="40">
        <v>1049638</v>
      </c>
      <c r="P647" s="40">
        <v>67689928</v>
      </c>
    </row>
    <row r="648" spans="1:16" s="32" customFormat="1" ht="10.5">
      <c r="A648" s="327">
        <v>76555400</v>
      </c>
      <c r="B648" s="33">
        <v>4</v>
      </c>
      <c r="C648" s="32" t="s">
        <v>453</v>
      </c>
      <c r="D648" s="46" t="s">
        <v>152</v>
      </c>
      <c r="E648" s="35">
        <v>40133</v>
      </c>
      <c r="F648" s="34" t="s">
        <v>37</v>
      </c>
      <c r="G648" s="37">
        <v>3100</v>
      </c>
      <c r="H648" s="34" t="s">
        <v>75</v>
      </c>
      <c r="I648" s="38">
        <v>4.5999999999999996</v>
      </c>
      <c r="J648" s="36" t="s">
        <v>445</v>
      </c>
      <c r="K648" s="38">
        <v>22</v>
      </c>
      <c r="L648" s="40">
        <v>1600000</v>
      </c>
      <c r="M648" s="40">
        <v>1600000</v>
      </c>
      <c r="N648" s="40">
        <v>35541488</v>
      </c>
      <c r="O648" s="40">
        <v>401852</v>
      </c>
      <c r="P648" s="40">
        <v>35943340</v>
      </c>
    </row>
    <row r="649" spans="1:16" s="32" customFormat="1" ht="10.5">
      <c r="A649" s="327">
        <v>76555400</v>
      </c>
      <c r="B649" s="33">
        <v>4</v>
      </c>
      <c r="C649" s="32" t="s">
        <v>315</v>
      </c>
      <c r="D649" s="46" t="s">
        <v>162</v>
      </c>
      <c r="E649" s="35">
        <v>40541</v>
      </c>
      <c r="F649" s="34" t="s">
        <v>37</v>
      </c>
      <c r="G649" s="37">
        <v>6500</v>
      </c>
      <c r="H649" s="34" t="s">
        <v>132</v>
      </c>
      <c r="I649" s="38">
        <v>4.05</v>
      </c>
      <c r="J649" s="36" t="s">
        <v>445</v>
      </c>
      <c r="K649" s="38">
        <v>22</v>
      </c>
      <c r="L649" s="40">
        <v>3400000</v>
      </c>
      <c r="M649" s="40">
        <v>3400000</v>
      </c>
      <c r="N649" s="40">
        <v>75525662</v>
      </c>
      <c r="O649" s="40">
        <v>1395362</v>
      </c>
      <c r="P649" s="40">
        <v>76921024</v>
      </c>
    </row>
    <row r="650" spans="1:16" s="32" customFormat="1" ht="10.5">
      <c r="A650" s="327">
        <v>76555400</v>
      </c>
      <c r="B650" s="33">
        <v>4</v>
      </c>
      <c r="C650" s="32" t="s">
        <v>315</v>
      </c>
      <c r="D650" s="46" t="s">
        <v>162</v>
      </c>
      <c r="E650" s="35">
        <v>40541</v>
      </c>
      <c r="F650" s="34" t="s">
        <v>37</v>
      </c>
      <c r="G650" s="37">
        <v>6500</v>
      </c>
      <c r="H650" s="34" t="s">
        <v>176</v>
      </c>
      <c r="I650" s="38">
        <v>3.95</v>
      </c>
      <c r="J650" s="36" t="s">
        <v>445</v>
      </c>
      <c r="K650" s="38">
        <v>28</v>
      </c>
      <c r="L650" s="40">
        <v>3000000</v>
      </c>
      <c r="M650" s="40">
        <v>3000000</v>
      </c>
      <c r="N650" s="40">
        <v>66640290</v>
      </c>
      <c r="O650" s="40">
        <v>1201133</v>
      </c>
      <c r="P650" s="40">
        <v>67841423</v>
      </c>
    </row>
    <row r="651" spans="1:16" s="32" customFormat="1" ht="10.5">
      <c r="A651" s="327">
        <v>96505760</v>
      </c>
      <c r="B651" s="33">
        <v>9</v>
      </c>
      <c r="C651" s="32" t="s">
        <v>454</v>
      </c>
      <c r="D651" s="46">
        <v>600</v>
      </c>
      <c r="E651" s="35">
        <v>40039</v>
      </c>
      <c r="F651" s="34" t="s">
        <v>37</v>
      </c>
      <c r="G651" s="37">
        <v>7000</v>
      </c>
      <c r="H651" s="34"/>
      <c r="I651" s="38"/>
      <c r="J651" s="36" t="s">
        <v>455</v>
      </c>
      <c r="K651" s="38">
        <v>10</v>
      </c>
      <c r="L651" s="40"/>
      <c r="M651" s="40"/>
      <c r="N651" s="40"/>
      <c r="O651" s="40"/>
      <c r="P651" s="40"/>
    </row>
    <row r="652" spans="1:16" s="32" customFormat="1" ht="10.5">
      <c r="A652" s="327">
        <v>96505760</v>
      </c>
      <c r="B652" s="33">
        <v>9</v>
      </c>
      <c r="C652" s="32" t="s">
        <v>454</v>
      </c>
      <c r="D652" s="46">
        <v>601</v>
      </c>
      <c r="E652" s="35">
        <v>40039</v>
      </c>
      <c r="F652" s="34" t="s">
        <v>37</v>
      </c>
      <c r="G652" s="37">
        <v>7000</v>
      </c>
      <c r="H652" s="34"/>
      <c r="I652" s="38"/>
      <c r="J652" s="36" t="s">
        <v>455</v>
      </c>
      <c r="K652" s="38">
        <v>30</v>
      </c>
      <c r="L652" s="40"/>
      <c r="M652" s="40"/>
      <c r="N652" s="40"/>
      <c r="O652" s="40"/>
      <c r="P652" s="40"/>
    </row>
    <row r="653" spans="1:16" s="32" customFormat="1" ht="10.5">
      <c r="A653" s="327">
        <v>76023435</v>
      </c>
      <c r="B653" s="33">
        <v>4</v>
      </c>
      <c r="C653" s="32" t="s">
        <v>456</v>
      </c>
      <c r="D653" s="46">
        <v>603</v>
      </c>
      <c r="E653" s="35">
        <v>40043</v>
      </c>
      <c r="F653" s="34" t="s">
        <v>37</v>
      </c>
      <c r="G653" s="37">
        <v>7500</v>
      </c>
      <c r="H653" s="34"/>
      <c r="I653" s="38"/>
      <c r="J653" s="36" t="s">
        <v>455</v>
      </c>
      <c r="K653" s="38">
        <v>10</v>
      </c>
      <c r="L653" s="40"/>
      <c r="M653" s="40"/>
      <c r="N653" s="40"/>
      <c r="O653" s="40"/>
      <c r="P653" s="40"/>
    </row>
    <row r="654" spans="1:16" s="32" customFormat="1" ht="10.5">
      <c r="A654" s="327">
        <v>76023435</v>
      </c>
      <c r="B654" s="33">
        <v>4</v>
      </c>
      <c r="C654" s="32" t="s">
        <v>1196</v>
      </c>
      <c r="D654" s="46" t="s">
        <v>143</v>
      </c>
      <c r="E654" s="35">
        <v>40063</v>
      </c>
      <c r="F654" s="34" t="s">
        <v>171</v>
      </c>
      <c r="G654" s="37">
        <v>156675000</v>
      </c>
      <c r="H654" s="34" t="s">
        <v>46</v>
      </c>
      <c r="I654" s="38">
        <v>4.5999999999999996</v>
      </c>
      <c r="J654" s="36" t="s">
        <v>68</v>
      </c>
      <c r="K654" s="38">
        <v>5</v>
      </c>
      <c r="L654" s="40"/>
      <c r="M654" s="40"/>
      <c r="N654" s="40"/>
      <c r="O654" s="40"/>
      <c r="P654" s="40"/>
    </row>
    <row r="655" spans="1:16" s="32" customFormat="1" ht="10.5">
      <c r="A655" s="327">
        <v>76023435</v>
      </c>
      <c r="B655" s="33">
        <v>4</v>
      </c>
      <c r="C655" s="32" t="s">
        <v>1196</v>
      </c>
      <c r="D655" s="46" t="s">
        <v>143</v>
      </c>
      <c r="E655" s="35">
        <v>40063</v>
      </c>
      <c r="F655" s="34" t="s">
        <v>171</v>
      </c>
      <c r="G655" s="37">
        <v>156675000</v>
      </c>
      <c r="H655" s="34" t="s">
        <v>90</v>
      </c>
      <c r="I655" s="38">
        <v>5.9</v>
      </c>
      <c r="J655" s="36" t="s">
        <v>68</v>
      </c>
      <c r="K655" s="38">
        <v>5</v>
      </c>
      <c r="L655" s="40"/>
      <c r="M655" s="40"/>
      <c r="N655" s="40"/>
      <c r="O655" s="40"/>
      <c r="P655" s="40"/>
    </row>
    <row r="656" spans="1:16" s="32" customFormat="1" ht="10.5">
      <c r="A656" s="327">
        <v>76023435</v>
      </c>
      <c r="B656" s="33">
        <v>4</v>
      </c>
      <c r="C656" s="32" t="s">
        <v>1197</v>
      </c>
      <c r="D656" s="46" t="s">
        <v>143</v>
      </c>
      <c r="E656" s="35">
        <v>40063</v>
      </c>
      <c r="F656" s="34" t="s">
        <v>37</v>
      </c>
      <c r="G656" s="37">
        <v>7500</v>
      </c>
      <c r="H656" s="34" t="s">
        <v>92</v>
      </c>
      <c r="I656" s="38">
        <v>2.9</v>
      </c>
      <c r="J656" s="36" t="s">
        <v>68</v>
      </c>
      <c r="K656" s="38">
        <v>5</v>
      </c>
      <c r="L656" s="40">
        <v>2200000</v>
      </c>
      <c r="M656" s="40">
        <v>1320000</v>
      </c>
      <c r="N656" s="40">
        <v>29321728</v>
      </c>
      <c r="O656" s="40">
        <v>192503</v>
      </c>
      <c r="P656" s="40">
        <v>29514231</v>
      </c>
    </row>
    <row r="657" spans="1:16" s="32" customFormat="1" ht="10.5">
      <c r="A657" s="327">
        <v>76023435</v>
      </c>
      <c r="B657" s="33">
        <v>4</v>
      </c>
      <c r="C657" s="32" t="s">
        <v>1196</v>
      </c>
      <c r="D657" s="46" t="s">
        <v>143</v>
      </c>
      <c r="E657" s="35">
        <v>40063</v>
      </c>
      <c r="F657" s="34" t="s">
        <v>37</v>
      </c>
      <c r="G657" s="37">
        <v>7500</v>
      </c>
      <c r="H657" s="34" t="s">
        <v>63</v>
      </c>
      <c r="I657" s="38">
        <v>3.5</v>
      </c>
      <c r="J657" s="36" t="s">
        <v>68</v>
      </c>
      <c r="K657" s="38">
        <v>7</v>
      </c>
      <c r="L657" s="40"/>
      <c r="M657" s="40"/>
      <c r="N657" s="40"/>
      <c r="O657" s="40"/>
      <c r="P657" s="40"/>
    </row>
    <row r="658" spans="1:16" s="32" customFormat="1" ht="10.5">
      <c r="A658" s="327">
        <v>76023435</v>
      </c>
      <c r="B658" s="33">
        <v>4</v>
      </c>
      <c r="C658" s="32" t="s">
        <v>456</v>
      </c>
      <c r="D658" s="46">
        <v>604</v>
      </c>
      <c r="E658" s="35">
        <v>40043</v>
      </c>
      <c r="F658" s="34" t="s">
        <v>37</v>
      </c>
      <c r="G658" s="37">
        <v>7500</v>
      </c>
      <c r="H658" s="34"/>
      <c r="I658" s="38"/>
      <c r="J658" s="36" t="s">
        <v>455</v>
      </c>
      <c r="K658" s="38">
        <v>30</v>
      </c>
      <c r="L658" s="40"/>
      <c r="M658" s="40"/>
      <c r="N658" s="40"/>
      <c r="O658" s="40"/>
      <c r="P658" s="40"/>
    </row>
    <row r="659" spans="1:16" s="32" customFormat="1" ht="10.5">
      <c r="A659" s="327">
        <v>76023435</v>
      </c>
      <c r="B659" s="33">
        <v>4</v>
      </c>
      <c r="C659" s="32" t="s">
        <v>1197</v>
      </c>
      <c r="D659" s="46" t="s">
        <v>143</v>
      </c>
      <c r="E659" s="35">
        <v>40063</v>
      </c>
      <c r="F659" s="34" t="s">
        <v>37</v>
      </c>
      <c r="G659" s="37">
        <v>7500</v>
      </c>
      <c r="H659" s="34" t="s">
        <v>56</v>
      </c>
      <c r="I659" s="38">
        <v>4.7</v>
      </c>
      <c r="J659" s="36" t="s">
        <v>68</v>
      </c>
      <c r="K659" s="38">
        <v>25</v>
      </c>
      <c r="L659" s="40">
        <v>5000000</v>
      </c>
      <c r="M659" s="40">
        <v>5000000</v>
      </c>
      <c r="N659" s="40">
        <v>111067150</v>
      </c>
      <c r="O659" s="40">
        <v>1176634</v>
      </c>
      <c r="P659" s="40">
        <v>112243784</v>
      </c>
    </row>
    <row r="660" spans="1:16" s="32" customFormat="1" ht="10.5">
      <c r="A660" s="327">
        <v>76023435</v>
      </c>
      <c r="B660" s="33">
        <v>4</v>
      </c>
      <c r="C660" s="32" t="s">
        <v>1196</v>
      </c>
      <c r="D660" s="46" t="s">
        <v>143</v>
      </c>
      <c r="E660" s="35">
        <v>40063</v>
      </c>
      <c r="F660" s="34" t="s">
        <v>37</v>
      </c>
      <c r="G660" s="37">
        <v>7500</v>
      </c>
      <c r="H660" s="34" t="s">
        <v>51</v>
      </c>
      <c r="I660" s="38">
        <v>4.8</v>
      </c>
      <c r="J660" s="36" t="s">
        <v>68</v>
      </c>
      <c r="K660" s="38">
        <v>25</v>
      </c>
      <c r="L660" s="40"/>
      <c r="M660" s="40"/>
      <c r="N660" s="40"/>
      <c r="O660" s="40"/>
      <c r="P660" s="40"/>
    </row>
    <row r="661" spans="1:16" s="32" customFormat="1" ht="10.5">
      <c r="A661" s="327">
        <v>90331000</v>
      </c>
      <c r="B661" s="33">
        <v>6</v>
      </c>
      <c r="C661" s="32" t="s">
        <v>254</v>
      </c>
      <c r="D661" s="46">
        <v>605</v>
      </c>
      <c r="E661" s="35">
        <v>40043</v>
      </c>
      <c r="F661" s="34" t="s">
        <v>37</v>
      </c>
      <c r="G661" s="37">
        <v>2000</v>
      </c>
      <c r="H661" s="34"/>
      <c r="I661" s="38"/>
      <c r="J661" s="36" t="s">
        <v>455</v>
      </c>
      <c r="K661" s="38">
        <v>10</v>
      </c>
      <c r="L661" s="40"/>
      <c r="M661" s="40"/>
      <c r="N661" s="40"/>
      <c r="O661" s="40"/>
      <c r="P661" s="40"/>
    </row>
    <row r="662" spans="1:16" s="32" customFormat="1" ht="10.5">
      <c r="A662" s="327">
        <v>90331000</v>
      </c>
      <c r="B662" s="33">
        <v>6</v>
      </c>
      <c r="C662" s="32" t="s">
        <v>459</v>
      </c>
      <c r="D662" s="46" t="s">
        <v>143</v>
      </c>
      <c r="E662" s="35">
        <v>40044</v>
      </c>
      <c r="F662" s="34" t="s">
        <v>37</v>
      </c>
      <c r="G662" s="37">
        <v>2000</v>
      </c>
      <c r="H662" s="34" t="s">
        <v>53</v>
      </c>
      <c r="I662" s="38">
        <v>3.25</v>
      </c>
      <c r="J662" s="36" t="s">
        <v>68</v>
      </c>
      <c r="K662" s="38">
        <v>5</v>
      </c>
      <c r="L662" s="40">
        <v>1000000</v>
      </c>
      <c r="M662" s="40">
        <v>1000000</v>
      </c>
      <c r="N662" s="40">
        <v>22213430</v>
      </c>
      <c r="O662" s="40">
        <v>198934</v>
      </c>
      <c r="P662" s="40">
        <v>22412364</v>
      </c>
    </row>
    <row r="663" spans="1:16" s="32" customFormat="1" ht="10.5">
      <c r="A663" s="327">
        <v>90331000</v>
      </c>
      <c r="B663" s="33">
        <v>6</v>
      </c>
      <c r="C663" s="32" t="s">
        <v>254</v>
      </c>
      <c r="D663" s="46">
        <v>606</v>
      </c>
      <c r="E663" s="35">
        <v>40043</v>
      </c>
      <c r="F663" s="34" t="s">
        <v>37</v>
      </c>
      <c r="G663" s="37">
        <v>2000</v>
      </c>
      <c r="H663" s="34"/>
      <c r="I663" s="38"/>
      <c r="J663" s="36" t="s">
        <v>455</v>
      </c>
      <c r="K663" s="38">
        <v>30</v>
      </c>
      <c r="L663" s="40"/>
      <c r="M663" s="40"/>
      <c r="N663" s="40"/>
      <c r="O663" s="40"/>
      <c r="P663" s="40"/>
    </row>
    <row r="664" spans="1:16" s="32" customFormat="1" ht="10.5">
      <c r="A664" s="327">
        <v>90331000</v>
      </c>
      <c r="B664" s="33">
        <v>6</v>
      </c>
      <c r="C664" s="32" t="s">
        <v>459</v>
      </c>
      <c r="D664" s="46" t="s">
        <v>143</v>
      </c>
      <c r="E664" s="35">
        <v>40044</v>
      </c>
      <c r="F664" s="34" t="s">
        <v>37</v>
      </c>
      <c r="G664" s="37">
        <v>2000</v>
      </c>
      <c r="H664" s="34" t="s">
        <v>51</v>
      </c>
      <c r="I664" s="38">
        <v>3.75</v>
      </c>
      <c r="J664" s="36" t="s">
        <v>68</v>
      </c>
      <c r="K664" s="38">
        <v>21</v>
      </c>
      <c r="L664" s="40">
        <v>1000000</v>
      </c>
      <c r="M664" s="40">
        <v>1000000</v>
      </c>
      <c r="N664" s="40">
        <v>22213430</v>
      </c>
      <c r="O664" s="40">
        <v>229255</v>
      </c>
      <c r="P664" s="40">
        <v>22442685</v>
      </c>
    </row>
    <row r="665" spans="1:16" s="32" customFormat="1" ht="10.5">
      <c r="A665" s="327">
        <v>61704000</v>
      </c>
      <c r="B665" s="33" t="s">
        <v>75</v>
      </c>
      <c r="C665" s="32" t="s">
        <v>460</v>
      </c>
      <c r="D665" s="46">
        <v>608</v>
      </c>
      <c r="E665" s="35">
        <v>40051</v>
      </c>
      <c r="F665" s="34" t="s">
        <v>37</v>
      </c>
      <c r="G665" s="37">
        <v>11000</v>
      </c>
      <c r="H665" s="34"/>
      <c r="I665" s="38"/>
      <c r="J665" s="36" t="s">
        <v>455</v>
      </c>
      <c r="K665" s="38">
        <v>25</v>
      </c>
      <c r="L665" s="40"/>
      <c r="M665" s="40"/>
      <c r="N665" s="40"/>
      <c r="O665" s="40"/>
      <c r="P665" s="40"/>
    </row>
    <row r="666" spans="1:16" s="32" customFormat="1" ht="10.5">
      <c r="A666" s="327">
        <v>96719210</v>
      </c>
      <c r="B666" s="33">
        <v>4</v>
      </c>
      <c r="C666" s="32" t="s">
        <v>191</v>
      </c>
      <c r="D666" s="46">
        <v>609</v>
      </c>
      <c r="E666" s="35">
        <v>40060</v>
      </c>
      <c r="F666" s="34" t="s">
        <v>37</v>
      </c>
      <c r="G666" s="37">
        <v>3000</v>
      </c>
      <c r="H666" s="34"/>
      <c r="I666" s="38"/>
      <c r="J666" s="36" t="s">
        <v>81</v>
      </c>
      <c r="K666" s="38">
        <v>10</v>
      </c>
      <c r="L666" s="40"/>
      <c r="M666" s="40"/>
      <c r="N666" s="40"/>
      <c r="O666" s="40"/>
      <c r="P666" s="40"/>
    </row>
    <row r="667" spans="1:16" s="32" customFormat="1" ht="10.5">
      <c r="A667" s="327">
        <v>96719210</v>
      </c>
      <c r="B667" s="33">
        <v>4</v>
      </c>
      <c r="C667" s="32" t="s">
        <v>461</v>
      </c>
      <c r="D667" s="46" t="s">
        <v>143</v>
      </c>
      <c r="E667" s="35">
        <v>40065</v>
      </c>
      <c r="F667" s="34" t="s">
        <v>37</v>
      </c>
      <c r="G667" s="37">
        <v>1000</v>
      </c>
      <c r="H667" s="34" t="s">
        <v>92</v>
      </c>
      <c r="I667" s="38">
        <v>3</v>
      </c>
      <c r="J667" s="36" t="s">
        <v>81</v>
      </c>
      <c r="K667" s="38">
        <v>7</v>
      </c>
      <c r="L667" s="40"/>
      <c r="M667" s="40"/>
      <c r="N667" s="40"/>
      <c r="O667" s="40"/>
      <c r="P667" s="40"/>
    </row>
    <row r="668" spans="1:16" s="32" customFormat="1" ht="10.5">
      <c r="A668" s="327">
        <v>96719210</v>
      </c>
      <c r="B668" s="33">
        <v>4</v>
      </c>
      <c r="C668" s="32" t="s">
        <v>191</v>
      </c>
      <c r="D668" s="46">
        <v>610</v>
      </c>
      <c r="E668" s="35">
        <v>40060</v>
      </c>
      <c r="F668" s="34" t="s">
        <v>37</v>
      </c>
      <c r="G668" s="37">
        <v>5000</v>
      </c>
      <c r="H668" s="34"/>
      <c r="I668" s="38"/>
      <c r="J668" s="36" t="s">
        <v>81</v>
      </c>
      <c r="K668" s="38">
        <v>30</v>
      </c>
      <c r="L668" s="40"/>
      <c r="M668" s="40"/>
      <c r="N668" s="40"/>
      <c r="O668" s="40"/>
      <c r="P668" s="40"/>
    </row>
    <row r="669" spans="1:16" s="32" customFormat="1" ht="10.5">
      <c r="A669" s="327">
        <v>96719210</v>
      </c>
      <c r="B669" s="33">
        <v>4</v>
      </c>
      <c r="C669" s="32" t="s">
        <v>462</v>
      </c>
      <c r="D669" s="46" t="s">
        <v>143</v>
      </c>
      <c r="E669" s="35">
        <v>40065</v>
      </c>
      <c r="F669" s="34" t="s">
        <v>37</v>
      </c>
      <c r="G669" s="37">
        <v>3500</v>
      </c>
      <c r="H669" s="34" t="s">
        <v>63</v>
      </c>
      <c r="I669" s="38">
        <v>4.3</v>
      </c>
      <c r="J669" s="36" t="s">
        <v>81</v>
      </c>
      <c r="K669" s="38">
        <v>21</v>
      </c>
      <c r="L669" s="40">
        <v>3500000</v>
      </c>
      <c r="M669" s="40">
        <v>3500000</v>
      </c>
      <c r="N669" s="40">
        <v>77747005</v>
      </c>
      <c r="O669" s="40">
        <v>745204</v>
      </c>
      <c r="P669" s="40">
        <v>78492209</v>
      </c>
    </row>
    <row r="670" spans="1:16" s="32" customFormat="1" ht="10.5">
      <c r="A670" s="327">
        <v>76045822</v>
      </c>
      <c r="B670" s="33">
        <v>8</v>
      </c>
      <c r="C670" s="32" t="s">
        <v>463</v>
      </c>
      <c r="D670" s="46">
        <v>611</v>
      </c>
      <c r="E670" s="35">
        <v>40067</v>
      </c>
      <c r="F670" s="34" t="s">
        <v>66</v>
      </c>
      <c r="G670" s="37">
        <v>300000</v>
      </c>
      <c r="H670" s="34"/>
      <c r="I670" s="38"/>
      <c r="J670" s="36" t="s">
        <v>374</v>
      </c>
      <c r="K670" s="38">
        <v>10</v>
      </c>
      <c r="L670" s="40"/>
      <c r="M670" s="40"/>
      <c r="N670" s="40"/>
      <c r="O670" s="40"/>
      <c r="P670" s="40"/>
    </row>
    <row r="671" spans="1:16" s="32" customFormat="1" ht="10.5">
      <c r="A671" s="327">
        <v>76045822</v>
      </c>
      <c r="B671" s="33">
        <v>8</v>
      </c>
      <c r="C671" s="32" t="s">
        <v>464</v>
      </c>
      <c r="D671" s="46" t="s">
        <v>143</v>
      </c>
      <c r="E671" s="35">
        <v>40095</v>
      </c>
      <c r="F671" s="34" t="s">
        <v>37</v>
      </c>
      <c r="G671" s="37">
        <v>2700</v>
      </c>
      <c r="H671" s="34" t="s">
        <v>46</v>
      </c>
      <c r="I671" s="38">
        <v>3.5</v>
      </c>
      <c r="J671" s="36" t="s">
        <v>374</v>
      </c>
      <c r="K671" s="38">
        <v>5</v>
      </c>
      <c r="L671" s="40">
        <v>2700000</v>
      </c>
      <c r="M671" s="40">
        <v>2700000</v>
      </c>
      <c r="N671" s="40">
        <v>59976261</v>
      </c>
      <c r="O671" s="40">
        <v>181060.47399999999</v>
      </c>
      <c r="P671" s="40">
        <v>60157321.473999999</v>
      </c>
    </row>
    <row r="672" spans="1:16" s="32" customFormat="1" ht="10.5">
      <c r="A672" s="327">
        <v>76045822</v>
      </c>
      <c r="B672" s="33">
        <v>8</v>
      </c>
      <c r="C672" s="32" t="s">
        <v>465</v>
      </c>
      <c r="D672" s="46" t="s">
        <v>143</v>
      </c>
      <c r="E672" s="35">
        <v>40095</v>
      </c>
      <c r="F672" s="34" t="s">
        <v>171</v>
      </c>
      <c r="G672" s="37">
        <v>41000000</v>
      </c>
      <c r="H672" s="34" t="s">
        <v>90</v>
      </c>
      <c r="I672" s="38">
        <v>6.5</v>
      </c>
      <c r="J672" s="36" t="s">
        <v>374</v>
      </c>
      <c r="K672" s="38">
        <v>5</v>
      </c>
      <c r="L672" s="40"/>
      <c r="M672" s="40"/>
      <c r="N672" s="40"/>
      <c r="O672" s="40"/>
      <c r="P672" s="40"/>
    </row>
    <row r="673" spans="1:16" s="32" customFormat="1" ht="10.5">
      <c r="A673" s="327">
        <v>96686870</v>
      </c>
      <c r="B673" s="33">
        <v>8</v>
      </c>
      <c r="C673" s="32" t="s">
        <v>466</v>
      </c>
      <c r="D673" s="46">
        <v>613</v>
      </c>
      <c r="E673" s="35">
        <v>40094</v>
      </c>
      <c r="F673" s="34" t="s">
        <v>37</v>
      </c>
      <c r="G673" s="37">
        <v>1000</v>
      </c>
      <c r="H673" s="34"/>
      <c r="I673" s="38"/>
      <c r="J673" s="36" t="s">
        <v>81</v>
      </c>
      <c r="K673" s="38">
        <v>10</v>
      </c>
      <c r="L673" s="40"/>
      <c r="M673" s="40"/>
      <c r="N673" s="40"/>
      <c r="O673" s="40"/>
      <c r="P673" s="40"/>
    </row>
    <row r="674" spans="1:16" s="32" customFormat="1" ht="10.5">
      <c r="A674" s="327">
        <v>96686870</v>
      </c>
      <c r="B674" s="33">
        <v>8</v>
      </c>
      <c r="C674" s="32" t="s">
        <v>467</v>
      </c>
      <c r="D674" s="46" t="s">
        <v>143</v>
      </c>
      <c r="E674" s="35">
        <v>40106</v>
      </c>
      <c r="F674" s="34" t="s">
        <v>171</v>
      </c>
      <c r="G674" s="37">
        <v>15000000</v>
      </c>
      <c r="H674" s="34" t="s">
        <v>46</v>
      </c>
      <c r="I674" s="38">
        <v>7</v>
      </c>
      <c r="J674" s="36" t="s">
        <v>81</v>
      </c>
      <c r="K674" s="38">
        <v>6</v>
      </c>
      <c r="L674" s="40"/>
      <c r="M674" s="40"/>
      <c r="N674" s="40"/>
      <c r="O674" s="40"/>
      <c r="P674" s="40"/>
    </row>
    <row r="675" spans="1:16" s="32" customFormat="1" ht="10.5">
      <c r="A675" s="327">
        <v>96686870</v>
      </c>
      <c r="B675" s="33">
        <v>8</v>
      </c>
      <c r="C675" s="32" t="s">
        <v>467</v>
      </c>
      <c r="D675" s="46" t="s">
        <v>143</v>
      </c>
      <c r="E675" s="35">
        <v>40106</v>
      </c>
      <c r="F675" s="34" t="s">
        <v>37</v>
      </c>
      <c r="G675" s="37">
        <v>750</v>
      </c>
      <c r="H675" s="34" t="s">
        <v>90</v>
      </c>
      <c r="I675" s="38">
        <v>4</v>
      </c>
      <c r="J675" s="36" t="s">
        <v>81</v>
      </c>
      <c r="K675" s="38">
        <v>6</v>
      </c>
      <c r="L675" s="40"/>
      <c r="M675" s="40"/>
      <c r="N675" s="40"/>
      <c r="O675" s="40"/>
      <c r="P675" s="40"/>
    </row>
    <row r="676" spans="1:16" s="32" customFormat="1" ht="10.5">
      <c r="A676" s="327">
        <v>96686870</v>
      </c>
      <c r="B676" s="33">
        <v>8</v>
      </c>
      <c r="C676" s="32" t="s">
        <v>467</v>
      </c>
      <c r="D676" s="46" t="s">
        <v>152</v>
      </c>
      <c r="E676" s="35">
        <v>40651</v>
      </c>
      <c r="F676" s="34" t="s">
        <v>171</v>
      </c>
      <c r="G676" s="37">
        <v>15000000</v>
      </c>
      <c r="H676" s="34" t="s">
        <v>92</v>
      </c>
      <c r="I676" s="38" t="s">
        <v>731</v>
      </c>
      <c r="J676" s="36" t="s">
        <v>81</v>
      </c>
      <c r="K676" s="38">
        <v>5</v>
      </c>
      <c r="L676" s="40"/>
      <c r="M676" s="40"/>
      <c r="N676" s="40"/>
      <c r="O676" s="40"/>
      <c r="P676" s="40"/>
    </row>
    <row r="677" spans="1:16" s="32" customFormat="1" ht="10.5">
      <c r="A677" s="327">
        <v>96686870</v>
      </c>
      <c r="B677" s="33">
        <v>8</v>
      </c>
      <c r="C677" s="32" t="s">
        <v>732</v>
      </c>
      <c r="D677" s="46" t="s">
        <v>152</v>
      </c>
      <c r="E677" s="35">
        <v>40651</v>
      </c>
      <c r="F677" s="34" t="s">
        <v>37</v>
      </c>
      <c r="G677" s="37">
        <v>750</v>
      </c>
      <c r="H677" s="34" t="s">
        <v>63</v>
      </c>
      <c r="I677" s="38">
        <v>4.5</v>
      </c>
      <c r="J677" s="36" t="s">
        <v>81</v>
      </c>
      <c r="K677" s="38">
        <v>5</v>
      </c>
      <c r="L677" s="40">
        <v>650000</v>
      </c>
      <c r="M677" s="40">
        <v>650000</v>
      </c>
      <c r="N677" s="40">
        <v>14438730</v>
      </c>
      <c r="O677" s="40">
        <v>112316</v>
      </c>
      <c r="P677" s="40">
        <v>14551046</v>
      </c>
    </row>
    <row r="678" spans="1:16" s="32" customFormat="1" ht="10.5">
      <c r="A678" s="327">
        <v>86547900</v>
      </c>
      <c r="B678" s="33" t="s">
        <v>75</v>
      </c>
      <c r="C678" s="32" t="s">
        <v>468</v>
      </c>
      <c r="D678" s="46">
        <v>615</v>
      </c>
      <c r="E678" s="35">
        <v>40099</v>
      </c>
      <c r="F678" s="34" t="s">
        <v>37</v>
      </c>
      <c r="G678" s="37">
        <v>2000</v>
      </c>
      <c r="H678" s="34"/>
      <c r="I678" s="38"/>
      <c r="J678" s="36" t="s">
        <v>81</v>
      </c>
      <c r="K678" s="38">
        <v>10</v>
      </c>
      <c r="L678" s="40"/>
      <c r="M678" s="40"/>
      <c r="N678" s="40"/>
      <c r="O678" s="40"/>
      <c r="P678" s="40"/>
    </row>
    <row r="679" spans="1:16" s="32" customFormat="1" ht="10.5">
      <c r="A679" s="327">
        <v>86547900</v>
      </c>
      <c r="B679" s="33" t="s">
        <v>75</v>
      </c>
      <c r="C679" s="32" t="s">
        <v>469</v>
      </c>
      <c r="D679" s="46" t="s">
        <v>143</v>
      </c>
      <c r="E679" s="35">
        <v>40108</v>
      </c>
      <c r="F679" s="34" t="s">
        <v>37</v>
      </c>
      <c r="G679" s="37">
        <v>2000</v>
      </c>
      <c r="H679" s="34" t="s">
        <v>56</v>
      </c>
      <c r="I679" s="38">
        <v>3.1</v>
      </c>
      <c r="J679" s="36" t="s">
        <v>81</v>
      </c>
      <c r="K679" s="38">
        <v>7</v>
      </c>
      <c r="L679" s="40"/>
      <c r="M679" s="40"/>
      <c r="N679" s="40"/>
      <c r="O679" s="40"/>
      <c r="P679" s="40"/>
    </row>
    <row r="680" spans="1:16" s="32" customFormat="1" ht="10.5">
      <c r="A680" s="327">
        <v>86547900</v>
      </c>
      <c r="B680" s="33" t="s">
        <v>75</v>
      </c>
      <c r="C680" s="32" t="s">
        <v>468</v>
      </c>
      <c r="D680" s="46">
        <v>616</v>
      </c>
      <c r="E680" s="35">
        <v>40099</v>
      </c>
      <c r="F680" s="34" t="s">
        <v>37</v>
      </c>
      <c r="G680" s="37">
        <v>2000</v>
      </c>
      <c r="H680" s="34"/>
      <c r="I680" s="38"/>
      <c r="J680" s="36" t="s">
        <v>81</v>
      </c>
      <c r="K680" s="38">
        <v>30</v>
      </c>
      <c r="L680" s="40"/>
      <c r="M680" s="40"/>
      <c r="N680" s="40"/>
      <c r="O680" s="40"/>
      <c r="P680" s="40"/>
    </row>
    <row r="681" spans="1:16" s="32" customFormat="1" ht="10.5">
      <c r="A681" s="327">
        <v>86547900</v>
      </c>
      <c r="B681" s="33" t="s">
        <v>75</v>
      </c>
      <c r="C681" s="32" t="s">
        <v>470</v>
      </c>
      <c r="D681" s="46" t="s">
        <v>143</v>
      </c>
      <c r="E681" s="35">
        <v>40108</v>
      </c>
      <c r="F681" s="34" t="s">
        <v>37</v>
      </c>
      <c r="G681" s="37">
        <v>2000</v>
      </c>
      <c r="H681" s="34" t="s">
        <v>51</v>
      </c>
      <c r="I681" s="38">
        <v>4.4000000000000004</v>
      </c>
      <c r="J681" s="36" t="s">
        <v>81</v>
      </c>
      <c r="K681" s="38">
        <v>21</v>
      </c>
      <c r="L681" s="40">
        <v>1750000</v>
      </c>
      <c r="M681" s="40">
        <v>1750000</v>
      </c>
      <c r="N681" s="40">
        <v>38873503</v>
      </c>
      <c r="O681" s="40">
        <v>362146</v>
      </c>
      <c r="P681" s="40">
        <v>39235649</v>
      </c>
    </row>
    <row r="682" spans="1:16" s="32" customFormat="1" ht="10.5">
      <c r="A682" s="327">
        <v>96751830</v>
      </c>
      <c r="B682" s="33">
        <v>1</v>
      </c>
      <c r="C682" s="32" t="s">
        <v>471</v>
      </c>
      <c r="D682" s="46">
        <v>617</v>
      </c>
      <c r="E682" s="35">
        <v>40102</v>
      </c>
      <c r="F682" s="34" t="s">
        <v>37</v>
      </c>
      <c r="G682" s="37">
        <v>6000</v>
      </c>
      <c r="H682" s="34"/>
      <c r="I682" s="38"/>
      <c r="J682" s="36" t="s">
        <v>390</v>
      </c>
      <c r="K682" s="38">
        <v>10</v>
      </c>
      <c r="L682" s="40"/>
      <c r="M682" s="40"/>
      <c r="N682" s="40"/>
      <c r="O682" s="40"/>
      <c r="P682" s="40"/>
    </row>
    <row r="683" spans="1:16" s="32" customFormat="1" ht="10.5">
      <c r="A683" s="327">
        <v>96751830</v>
      </c>
      <c r="B683" s="33">
        <v>1</v>
      </c>
      <c r="C683" s="32" t="s">
        <v>1198</v>
      </c>
      <c r="D683" s="46" t="s">
        <v>143</v>
      </c>
      <c r="E683" s="35">
        <v>40107</v>
      </c>
      <c r="F683" s="34" t="s">
        <v>37</v>
      </c>
      <c r="G683" s="37">
        <v>6000</v>
      </c>
      <c r="H683" s="34" t="s">
        <v>46</v>
      </c>
      <c r="I683" s="38">
        <v>3.2</v>
      </c>
      <c r="J683" s="36" t="s">
        <v>39</v>
      </c>
      <c r="K683" s="38">
        <v>7.5</v>
      </c>
      <c r="L683" s="40">
        <v>2500000</v>
      </c>
      <c r="M683" s="40">
        <v>2142857</v>
      </c>
      <c r="N683" s="40">
        <v>47600204</v>
      </c>
      <c r="O683" s="40">
        <v>1095869</v>
      </c>
      <c r="P683" s="40">
        <v>48696073</v>
      </c>
    </row>
    <row r="684" spans="1:16" s="32" customFormat="1" ht="10.5">
      <c r="A684" s="327">
        <v>96751830</v>
      </c>
      <c r="B684" s="33">
        <v>1</v>
      </c>
      <c r="C684" s="32" t="s">
        <v>471</v>
      </c>
      <c r="D684" s="46">
        <v>618</v>
      </c>
      <c r="E684" s="35">
        <v>40102</v>
      </c>
      <c r="F684" s="34" t="s">
        <v>37</v>
      </c>
      <c r="G684" s="37">
        <v>6000</v>
      </c>
      <c r="H684" s="34"/>
      <c r="I684" s="38"/>
      <c r="J684" s="36" t="s">
        <v>390</v>
      </c>
      <c r="K684" s="38">
        <v>30</v>
      </c>
      <c r="L684" s="40"/>
      <c r="M684" s="40"/>
      <c r="N684" s="40"/>
      <c r="O684" s="40"/>
      <c r="P684" s="40"/>
    </row>
    <row r="685" spans="1:16" s="32" customFormat="1" ht="10.5">
      <c r="A685" s="327">
        <v>96751830</v>
      </c>
      <c r="B685" s="33">
        <v>1</v>
      </c>
      <c r="C685" s="32" t="s">
        <v>1198</v>
      </c>
      <c r="D685" s="46" t="s">
        <v>143</v>
      </c>
      <c r="E685" s="35">
        <v>40107</v>
      </c>
      <c r="F685" s="34" t="s">
        <v>37</v>
      </c>
      <c r="G685" s="37">
        <v>6000</v>
      </c>
      <c r="H685" s="34" t="s">
        <v>90</v>
      </c>
      <c r="I685" s="38">
        <v>4.5</v>
      </c>
      <c r="J685" s="36" t="s">
        <v>39</v>
      </c>
      <c r="K685" s="38">
        <v>20.5</v>
      </c>
      <c r="L685" s="40">
        <v>3200000</v>
      </c>
      <c r="M685" s="40">
        <v>3200000</v>
      </c>
      <c r="N685" s="40">
        <v>71082976</v>
      </c>
      <c r="O685" s="40">
        <v>2301311</v>
      </c>
      <c r="P685" s="40">
        <v>73384287</v>
      </c>
    </row>
    <row r="686" spans="1:16" s="32" customFormat="1" ht="10.5">
      <c r="A686" s="327">
        <v>61219000</v>
      </c>
      <c r="B686" s="33">
        <v>3</v>
      </c>
      <c r="C686" s="32" t="s">
        <v>345</v>
      </c>
      <c r="D686" s="46">
        <v>619</v>
      </c>
      <c r="E686" s="35">
        <v>40116</v>
      </c>
      <c r="F686" s="34" t="s">
        <v>37</v>
      </c>
      <c r="G686" s="37">
        <v>4000</v>
      </c>
      <c r="H686" s="34"/>
      <c r="I686" s="38"/>
      <c r="J686" s="36" t="s">
        <v>81</v>
      </c>
      <c r="K686" s="38">
        <v>30</v>
      </c>
      <c r="L686" s="40"/>
      <c r="M686" s="40"/>
      <c r="N686" s="40"/>
      <c r="O686" s="40"/>
      <c r="P686" s="40"/>
    </row>
    <row r="687" spans="1:16" s="32" customFormat="1" ht="10.5">
      <c r="A687" s="327">
        <v>61219000</v>
      </c>
      <c r="B687" s="33">
        <v>3</v>
      </c>
      <c r="C687" s="32" t="s">
        <v>474</v>
      </c>
      <c r="D687" s="46" t="s">
        <v>143</v>
      </c>
      <c r="E687" s="35">
        <v>40126</v>
      </c>
      <c r="F687" s="34" t="s">
        <v>37</v>
      </c>
      <c r="G687" s="37">
        <v>4000</v>
      </c>
      <c r="H687" s="34" t="s">
        <v>64</v>
      </c>
      <c r="I687" s="38">
        <v>4.5</v>
      </c>
      <c r="J687" s="36" t="s">
        <v>81</v>
      </c>
      <c r="K687" s="38">
        <v>25</v>
      </c>
      <c r="L687" s="40">
        <v>4000000</v>
      </c>
      <c r="M687" s="40">
        <v>4000000</v>
      </c>
      <c r="N687" s="40">
        <v>88853720</v>
      </c>
      <c r="O687" s="40">
        <v>142796</v>
      </c>
      <c r="P687" s="40">
        <v>88996516</v>
      </c>
    </row>
    <row r="688" spans="1:16" s="32" customFormat="1" ht="10.5">
      <c r="A688" s="327">
        <v>96604380</v>
      </c>
      <c r="B688" s="33">
        <v>6</v>
      </c>
      <c r="C688" s="32" t="s">
        <v>338</v>
      </c>
      <c r="D688" s="46">
        <v>620</v>
      </c>
      <c r="E688" s="35">
        <v>40137</v>
      </c>
      <c r="F688" s="34" t="s">
        <v>37</v>
      </c>
      <c r="G688" s="37">
        <v>1250</v>
      </c>
      <c r="H688" s="34"/>
      <c r="I688" s="38"/>
      <c r="J688" s="36" t="s">
        <v>81</v>
      </c>
      <c r="K688" s="38">
        <v>25</v>
      </c>
      <c r="L688" s="40"/>
      <c r="M688" s="40"/>
      <c r="N688" s="40"/>
      <c r="O688" s="40"/>
      <c r="P688" s="40"/>
    </row>
    <row r="689" spans="1:16" s="32" customFormat="1" ht="10.5">
      <c r="A689" s="327">
        <v>96604380</v>
      </c>
      <c r="B689" s="33">
        <v>6</v>
      </c>
      <c r="C689" s="32" t="s">
        <v>208</v>
      </c>
      <c r="D689" s="46" t="s">
        <v>143</v>
      </c>
      <c r="E689" s="35">
        <v>40137</v>
      </c>
      <c r="F689" s="34" t="s">
        <v>37</v>
      </c>
      <c r="G689" s="37">
        <v>1250</v>
      </c>
      <c r="H689" s="34" t="s">
        <v>51</v>
      </c>
      <c r="I689" s="38">
        <v>4.5</v>
      </c>
      <c r="J689" s="36" t="s">
        <v>81</v>
      </c>
      <c r="K689" s="38">
        <v>23</v>
      </c>
      <c r="L689" s="40">
        <v>750000</v>
      </c>
      <c r="M689" s="40">
        <v>750000</v>
      </c>
      <c r="N689" s="40">
        <v>16660073</v>
      </c>
      <c r="O689" s="40">
        <v>154806</v>
      </c>
      <c r="P689" s="40">
        <v>16814879</v>
      </c>
    </row>
    <row r="690" spans="1:16" s="32" customFormat="1" ht="10.5">
      <c r="A690" s="327">
        <v>83628100</v>
      </c>
      <c r="B690" s="33">
        <v>4</v>
      </c>
      <c r="C690" s="32" t="s">
        <v>475</v>
      </c>
      <c r="D690" s="46">
        <v>621</v>
      </c>
      <c r="E690" s="35">
        <v>40148</v>
      </c>
      <c r="F690" s="34" t="s">
        <v>37</v>
      </c>
      <c r="G690" s="37">
        <v>3000</v>
      </c>
      <c r="H690" s="34"/>
      <c r="I690" s="38"/>
      <c r="J690" s="36" t="s">
        <v>81</v>
      </c>
      <c r="K690" s="38">
        <v>25</v>
      </c>
      <c r="L690" s="40"/>
      <c r="M690" s="40"/>
      <c r="N690" s="40"/>
      <c r="O690" s="40"/>
      <c r="P690" s="40"/>
    </row>
    <row r="691" spans="1:16" s="32" customFormat="1" ht="10.5">
      <c r="A691" s="327">
        <v>83628100</v>
      </c>
      <c r="B691" s="33">
        <v>4</v>
      </c>
      <c r="C691" s="32" t="s">
        <v>476</v>
      </c>
      <c r="D691" s="46" t="s">
        <v>143</v>
      </c>
      <c r="E691" s="35">
        <v>40154</v>
      </c>
      <c r="F691" s="34" t="s">
        <v>37</v>
      </c>
      <c r="G691" s="37">
        <v>3000</v>
      </c>
      <c r="H691" s="34" t="s">
        <v>92</v>
      </c>
      <c r="I691" s="38">
        <v>4.5</v>
      </c>
      <c r="J691" s="36" t="s">
        <v>39</v>
      </c>
      <c r="K691" s="38">
        <v>21</v>
      </c>
      <c r="L691" s="40">
        <v>1500000</v>
      </c>
      <c r="M691" s="40">
        <v>1500000</v>
      </c>
      <c r="N691" s="40">
        <v>33320145</v>
      </c>
      <c r="O691" s="40">
        <v>737388</v>
      </c>
      <c r="P691" s="40">
        <v>34057533</v>
      </c>
    </row>
    <row r="692" spans="1:16" s="32" customFormat="1" ht="10.5">
      <c r="A692" s="327">
        <v>83628100</v>
      </c>
      <c r="B692" s="33">
        <v>4</v>
      </c>
      <c r="C692" s="32" t="s">
        <v>475</v>
      </c>
      <c r="D692" s="46">
        <v>622</v>
      </c>
      <c r="E692" s="35">
        <v>40148</v>
      </c>
      <c r="F692" s="34" t="s">
        <v>37</v>
      </c>
      <c r="G692" s="37">
        <v>3000</v>
      </c>
      <c r="H692" s="34"/>
      <c r="I692" s="38"/>
      <c r="J692" s="36" t="s">
        <v>81</v>
      </c>
      <c r="K692" s="38">
        <v>10</v>
      </c>
      <c r="L692" s="40"/>
      <c r="M692" s="40"/>
      <c r="N692" s="40"/>
      <c r="O692" s="40"/>
      <c r="P692" s="40"/>
    </row>
    <row r="693" spans="1:16" s="32" customFormat="1" ht="10.5">
      <c r="A693" s="327">
        <v>83628100</v>
      </c>
      <c r="B693" s="33">
        <v>4</v>
      </c>
      <c r="C693" s="32" t="s">
        <v>476</v>
      </c>
      <c r="D693" s="46" t="s">
        <v>143</v>
      </c>
      <c r="E693" s="35">
        <v>40154</v>
      </c>
      <c r="F693" s="34" t="s">
        <v>37</v>
      </c>
      <c r="G693" s="37">
        <v>3000</v>
      </c>
      <c r="H693" s="34" t="s">
        <v>46</v>
      </c>
      <c r="I693" s="38">
        <v>3.5</v>
      </c>
      <c r="J693" s="36" t="s">
        <v>39</v>
      </c>
      <c r="K693" s="38">
        <v>5</v>
      </c>
      <c r="L693" s="40">
        <v>1500000</v>
      </c>
      <c r="M693" s="40">
        <v>1500000</v>
      </c>
      <c r="N693" s="40">
        <v>33320145</v>
      </c>
      <c r="O693" s="40">
        <v>574912</v>
      </c>
      <c r="P693" s="40">
        <v>33895057</v>
      </c>
    </row>
    <row r="694" spans="1:16" s="32" customFormat="1" ht="10.5">
      <c r="A694" s="327">
        <v>83628100</v>
      </c>
      <c r="B694" s="33">
        <v>4</v>
      </c>
      <c r="C694" s="32" t="s">
        <v>477</v>
      </c>
      <c r="D694" s="46" t="s">
        <v>143</v>
      </c>
      <c r="E694" s="35">
        <v>40154</v>
      </c>
      <c r="F694" s="34" t="s">
        <v>171</v>
      </c>
      <c r="G694" s="37">
        <v>60000000</v>
      </c>
      <c r="H694" s="34" t="s">
        <v>90</v>
      </c>
      <c r="I694" s="38">
        <v>6</v>
      </c>
      <c r="J694" s="36" t="s">
        <v>39</v>
      </c>
      <c r="K694" s="38">
        <v>5</v>
      </c>
      <c r="L694" s="40"/>
      <c r="M694" s="40"/>
      <c r="N694" s="40"/>
      <c r="O694" s="40"/>
      <c r="P694" s="40"/>
    </row>
    <row r="695" spans="1:16" s="32" customFormat="1" ht="10.5">
      <c r="A695" s="327">
        <v>90690000</v>
      </c>
      <c r="B695" s="33">
        <v>9</v>
      </c>
      <c r="C695" s="32" t="s">
        <v>478</v>
      </c>
      <c r="D695" s="46">
        <v>623</v>
      </c>
      <c r="E695" s="35">
        <v>40158</v>
      </c>
      <c r="F695" s="34" t="s">
        <v>37</v>
      </c>
      <c r="G695" s="37">
        <v>10000</v>
      </c>
      <c r="H695" s="34"/>
      <c r="I695" s="38"/>
      <c r="J695" s="36" t="s">
        <v>390</v>
      </c>
      <c r="K695" s="38">
        <v>10</v>
      </c>
      <c r="L695" s="40"/>
      <c r="M695" s="40"/>
      <c r="N695" s="40"/>
      <c r="O695" s="40"/>
      <c r="P695" s="40"/>
    </row>
    <row r="696" spans="1:16" s="32" customFormat="1" ht="10.5">
      <c r="A696" s="327">
        <v>90690000</v>
      </c>
      <c r="B696" s="33">
        <v>9</v>
      </c>
      <c r="C696" s="32" t="s">
        <v>479</v>
      </c>
      <c r="D696" s="46" t="s">
        <v>143</v>
      </c>
      <c r="E696" s="35">
        <v>40158</v>
      </c>
      <c r="F696" s="34" t="s">
        <v>37</v>
      </c>
      <c r="G696" s="37">
        <v>10000</v>
      </c>
      <c r="H696" s="34" t="s">
        <v>46</v>
      </c>
      <c r="I696" s="38">
        <v>3.25</v>
      </c>
      <c r="J696" s="36" t="s">
        <v>81</v>
      </c>
      <c r="K696" s="38">
        <v>5</v>
      </c>
      <c r="L696" s="40"/>
      <c r="M696" s="40"/>
      <c r="N696" s="40"/>
      <c r="O696" s="40"/>
      <c r="P696" s="40"/>
    </row>
    <row r="697" spans="1:16" s="32" customFormat="1" ht="10.5">
      <c r="A697" s="327">
        <v>90690000</v>
      </c>
      <c r="B697" s="33">
        <v>9</v>
      </c>
      <c r="C697" s="32" t="s">
        <v>479</v>
      </c>
      <c r="D697" s="46" t="s">
        <v>143</v>
      </c>
      <c r="E697" s="35">
        <v>40158</v>
      </c>
      <c r="F697" s="34" t="s">
        <v>171</v>
      </c>
      <c r="G697" s="37">
        <v>209500000</v>
      </c>
      <c r="H697" s="34" t="s">
        <v>90</v>
      </c>
      <c r="I697" s="38">
        <v>5.75</v>
      </c>
      <c r="J697" s="36" t="s">
        <v>81</v>
      </c>
      <c r="K697" s="38">
        <v>5</v>
      </c>
      <c r="L697" s="40"/>
      <c r="M697" s="40"/>
      <c r="N697" s="40"/>
      <c r="O697" s="40"/>
      <c r="P697" s="40"/>
    </row>
    <row r="698" spans="1:16" s="32" customFormat="1" ht="10.5">
      <c r="A698" s="327">
        <v>90690000</v>
      </c>
      <c r="B698" s="33">
        <v>9</v>
      </c>
      <c r="C698" s="32" t="s">
        <v>478</v>
      </c>
      <c r="D698" s="46">
        <v>624</v>
      </c>
      <c r="E698" s="35">
        <v>40158</v>
      </c>
      <c r="F698" s="34" t="s">
        <v>37</v>
      </c>
      <c r="G698" s="37">
        <v>10000</v>
      </c>
      <c r="H698" s="34"/>
      <c r="I698" s="38"/>
      <c r="J698" s="36" t="s">
        <v>390</v>
      </c>
      <c r="K698" s="38">
        <v>30</v>
      </c>
      <c r="L698" s="40"/>
      <c r="M698" s="40"/>
      <c r="N698" s="40"/>
      <c r="O698" s="40"/>
      <c r="P698" s="40"/>
    </row>
    <row r="699" spans="1:16" s="32" customFormat="1" ht="10.5">
      <c r="A699" s="327">
        <v>90690000</v>
      </c>
      <c r="B699" s="33">
        <v>9</v>
      </c>
      <c r="C699" s="32" t="s">
        <v>480</v>
      </c>
      <c r="D699" s="46" t="s">
        <v>143</v>
      </c>
      <c r="E699" s="35">
        <v>40158</v>
      </c>
      <c r="F699" s="34" t="s">
        <v>37</v>
      </c>
      <c r="G699" s="37">
        <v>10000</v>
      </c>
      <c r="H699" s="34" t="s">
        <v>92</v>
      </c>
      <c r="I699" s="38">
        <v>4.25</v>
      </c>
      <c r="J699" s="36" t="s">
        <v>81</v>
      </c>
      <c r="K699" s="38">
        <v>21</v>
      </c>
      <c r="L699" s="40">
        <v>7000000</v>
      </c>
      <c r="M699" s="40">
        <v>7000000</v>
      </c>
      <c r="N699" s="40">
        <v>155494010</v>
      </c>
      <c r="O699" s="40">
        <v>0</v>
      </c>
      <c r="P699" s="40">
        <v>155494010</v>
      </c>
    </row>
    <row r="700" spans="1:16" s="32" customFormat="1" ht="10.5">
      <c r="A700" s="327">
        <v>90690000</v>
      </c>
      <c r="B700" s="33">
        <v>9</v>
      </c>
      <c r="C700" s="32" t="s">
        <v>479</v>
      </c>
      <c r="D700" s="46" t="s">
        <v>143</v>
      </c>
      <c r="E700" s="35">
        <v>40158</v>
      </c>
      <c r="F700" s="34" t="s">
        <v>37</v>
      </c>
      <c r="G700" s="37">
        <v>10000</v>
      </c>
      <c r="H700" s="34" t="s">
        <v>63</v>
      </c>
      <c r="I700" s="38">
        <v>4.25</v>
      </c>
      <c r="J700" s="36" t="s">
        <v>81</v>
      </c>
      <c r="K700" s="38">
        <v>21</v>
      </c>
      <c r="L700" s="40"/>
      <c r="M700" s="40"/>
      <c r="N700" s="40"/>
      <c r="O700" s="40"/>
      <c r="P700" s="40"/>
    </row>
    <row r="701" spans="1:16" s="32" customFormat="1" ht="10.5">
      <c r="A701" s="327">
        <v>90690000</v>
      </c>
      <c r="B701" s="33">
        <v>9</v>
      </c>
      <c r="C701" s="32" t="s">
        <v>631</v>
      </c>
      <c r="D701" s="46" t="s">
        <v>152</v>
      </c>
      <c r="E701" s="35">
        <v>40787</v>
      </c>
      <c r="F701" s="34" t="s">
        <v>37</v>
      </c>
      <c r="G701" s="37">
        <v>1500</v>
      </c>
      <c r="H701" s="34" t="s">
        <v>56</v>
      </c>
      <c r="I701" s="38">
        <v>3.25</v>
      </c>
      <c r="J701" s="36" t="s">
        <v>81</v>
      </c>
      <c r="K701" s="38">
        <v>10</v>
      </c>
      <c r="L701" s="40">
        <v>1300000</v>
      </c>
      <c r="M701" s="40">
        <v>1300000</v>
      </c>
      <c r="N701" s="40">
        <v>28877459</v>
      </c>
      <c r="O701" s="40">
        <v>308650</v>
      </c>
      <c r="P701" s="40">
        <v>29186109</v>
      </c>
    </row>
    <row r="702" spans="1:16" s="32" customFormat="1" ht="10.5">
      <c r="A702" s="327">
        <v>90690000</v>
      </c>
      <c r="B702" s="33">
        <v>9</v>
      </c>
      <c r="C702" s="32" t="s">
        <v>479</v>
      </c>
      <c r="D702" s="46" t="s">
        <v>152</v>
      </c>
      <c r="E702" s="35">
        <v>40787</v>
      </c>
      <c r="F702" s="34" t="s">
        <v>171</v>
      </c>
      <c r="G702" s="37">
        <v>32900000</v>
      </c>
      <c r="H702" s="34" t="s">
        <v>51</v>
      </c>
      <c r="I702" s="38">
        <v>6.25</v>
      </c>
      <c r="J702" s="36" t="s">
        <v>81</v>
      </c>
      <c r="K702" s="38">
        <v>10</v>
      </c>
      <c r="L702" s="40"/>
      <c r="M702" s="40"/>
      <c r="N702" s="40"/>
      <c r="O702" s="40"/>
      <c r="P702" s="40"/>
    </row>
    <row r="703" spans="1:16" s="32" customFormat="1" ht="10.5">
      <c r="A703" s="327">
        <v>96667560</v>
      </c>
      <c r="B703" s="33">
        <v>8</v>
      </c>
      <c r="C703" s="32" t="s">
        <v>339</v>
      </c>
      <c r="D703" s="46">
        <v>625</v>
      </c>
      <c r="E703" s="35">
        <v>40162</v>
      </c>
      <c r="F703" s="34" t="s">
        <v>37</v>
      </c>
      <c r="G703" s="37">
        <v>2000</v>
      </c>
      <c r="H703" s="34"/>
      <c r="I703" s="38"/>
      <c r="J703" s="36" t="s">
        <v>81</v>
      </c>
      <c r="K703" s="38">
        <v>10</v>
      </c>
      <c r="L703" s="40"/>
      <c r="M703" s="40"/>
      <c r="N703" s="40"/>
      <c r="O703" s="40"/>
      <c r="P703" s="40"/>
    </row>
    <row r="704" spans="1:16" s="32" customFormat="1" ht="10.5">
      <c r="A704" s="327">
        <v>96667560</v>
      </c>
      <c r="B704" s="33">
        <v>8</v>
      </c>
      <c r="C704" s="32" t="s">
        <v>340</v>
      </c>
      <c r="D704" s="46" t="s">
        <v>143</v>
      </c>
      <c r="E704" s="35">
        <v>40164</v>
      </c>
      <c r="F704" s="34" t="s">
        <v>171</v>
      </c>
      <c r="G704" s="37">
        <v>20000000</v>
      </c>
      <c r="H704" s="34" t="s">
        <v>92</v>
      </c>
      <c r="I704" s="38">
        <v>6.5</v>
      </c>
      <c r="J704" s="36" t="s">
        <v>39</v>
      </c>
      <c r="K704" s="38">
        <v>4.5</v>
      </c>
      <c r="L704" s="40">
        <v>20000000000</v>
      </c>
      <c r="M704" s="40">
        <v>20000000000</v>
      </c>
      <c r="N704" s="40">
        <v>20000000</v>
      </c>
      <c r="O704" s="40">
        <v>586447</v>
      </c>
      <c r="P704" s="40">
        <v>20586447</v>
      </c>
    </row>
    <row r="705" spans="1:16" s="32" customFormat="1" ht="10.5">
      <c r="A705" s="327">
        <v>96667560</v>
      </c>
      <c r="B705" s="33">
        <v>8</v>
      </c>
      <c r="C705" s="32" t="s">
        <v>481</v>
      </c>
      <c r="D705" s="46" t="s">
        <v>152</v>
      </c>
      <c r="E705" s="35">
        <v>40399</v>
      </c>
      <c r="F705" s="34" t="s">
        <v>171</v>
      </c>
      <c r="G705" s="37">
        <v>20000000</v>
      </c>
      <c r="H705" s="34" t="s">
        <v>56</v>
      </c>
      <c r="I705" s="38">
        <v>7</v>
      </c>
      <c r="J705" s="36" t="s">
        <v>39</v>
      </c>
      <c r="K705" s="38">
        <v>5</v>
      </c>
      <c r="L705" s="40">
        <v>20000000000</v>
      </c>
      <c r="M705" s="40">
        <v>20000000000</v>
      </c>
      <c r="N705" s="40">
        <v>20000000</v>
      </c>
      <c r="O705" s="40">
        <v>405250</v>
      </c>
      <c r="P705" s="40">
        <v>20405250</v>
      </c>
    </row>
    <row r="706" spans="1:16" s="32" customFormat="1" ht="10.5">
      <c r="A706" s="327">
        <v>96667560</v>
      </c>
      <c r="B706" s="33">
        <v>8</v>
      </c>
      <c r="C706" s="32" t="s">
        <v>482</v>
      </c>
      <c r="D706" s="46" t="s">
        <v>152</v>
      </c>
      <c r="E706" s="35">
        <v>40399</v>
      </c>
      <c r="F706" s="34" t="s">
        <v>37</v>
      </c>
      <c r="G706" s="37">
        <v>1000</v>
      </c>
      <c r="H706" s="34" t="s">
        <v>63</v>
      </c>
      <c r="I706" s="38">
        <v>3.3</v>
      </c>
      <c r="J706" s="36" t="s">
        <v>39</v>
      </c>
      <c r="K706" s="38">
        <v>5</v>
      </c>
      <c r="L706" s="40"/>
      <c r="M706" s="40"/>
      <c r="N706" s="40"/>
      <c r="O706" s="40"/>
      <c r="P706" s="40"/>
    </row>
    <row r="707" spans="1:16" s="32" customFormat="1" ht="10.5">
      <c r="A707" s="327">
        <v>95819000</v>
      </c>
      <c r="B707" s="33" t="s">
        <v>75</v>
      </c>
      <c r="C707" s="32" t="s">
        <v>483</v>
      </c>
      <c r="D707" s="46">
        <v>627</v>
      </c>
      <c r="E707" s="35">
        <v>40199</v>
      </c>
      <c r="F707" s="34" t="s">
        <v>37</v>
      </c>
      <c r="G707" s="37">
        <v>1000</v>
      </c>
      <c r="H707" s="34"/>
      <c r="I707" s="38"/>
      <c r="J707" s="36" t="s">
        <v>484</v>
      </c>
      <c r="K707" s="38">
        <v>10</v>
      </c>
      <c r="L707" s="40"/>
      <c r="M707" s="40"/>
      <c r="N707" s="40"/>
      <c r="O707" s="40"/>
      <c r="P707" s="40"/>
    </row>
    <row r="708" spans="1:16" s="32" customFormat="1" ht="10.5">
      <c r="A708" s="327">
        <v>95819000</v>
      </c>
      <c r="B708" s="33" t="s">
        <v>75</v>
      </c>
      <c r="C708" s="32" t="s">
        <v>485</v>
      </c>
      <c r="D708" s="46" t="s">
        <v>143</v>
      </c>
      <c r="E708" s="35">
        <v>40210</v>
      </c>
      <c r="F708" s="34" t="s">
        <v>171</v>
      </c>
      <c r="G708" s="37">
        <v>20900000</v>
      </c>
      <c r="H708" s="34" t="s">
        <v>46</v>
      </c>
      <c r="I708" s="38">
        <v>6.5</v>
      </c>
      <c r="J708" s="36" t="s">
        <v>81</v>
      </c>
      <c r="K708" s="38">
        <v>5</v>
      </c>
      <c r="L708" s="40"/>
      <c r="M708" s="40"/>
      <c r="N708" s="40"/>
      <c r="O708" s="40"/>
      <c r="P708" s="40"/>
    </row>
    <row r="709" spans="1:16" s="32" customFormat="1" ht="10.5">
      <c r="A709" s="327">
        <v>61808000</v>
      </c>
      <c r="B709" s="33">
        <v>5</v>
      </c>
      <c r="C709" s="32" t="s">
        <v>360</v>
      </c>
      <c r="D709" s="46">
        <v>629</v>
      </c>
      <c r="E709" s="35">
        <v>40252</v>
      </c>
      <c r="F709" s="34" t="s">
        <v>37</v>
      </c>
      <c r="G709" s="37">
        <v>4000</v>
      </c>
      <c r="H709" s="34"/>
      <c r="I709" s="38"/>
      <c r="J709" s="36" t="s">
        <v>81</v>
      </c>
      <c r="K709" s="38">
        <v>10</v>
      </c>
      <c r="L709" s="40"/>
      <c r="M709" s="40"/>
      <c r="N709" s="40"/>
      <c r="O709" s="40"/>
      <c r="P709" s="40"/>
    </row>
    <row r="710" spans="1:16" s="32" customFormat="1" ht="10.5">
      <c r="A710" s="327">
        <v>61808000</v>
      </c>
      <c r="B710" s="33">
        <v>5</v>
      </c>
      <c r="C710" s="32" t="s">
        <v>158</v>
      </c>
      <c r="D710" s="46" t="s">
        <v>143</v>
      </c>
      <c r="E710" s="35">
        <v>40267</v>
      </c>
      <c r="F710" s="34" t="s">
        <v>37</v>
      </c>
      <c r="G710" s="37">
        <v>4000</v>
      </c>
      <c r="H710" s="34" t="s">
        <v>75</v>
      </c>
      <c r="I710" s="38">
        <v>20.9</v>
      </c>
      <c r="J710" s="36" t="s">
        <v>39</v>
      </c>
      <c r="K710" s="38">
        <v>6.5</v>
      </c>
      <c r="L710" s="40">
        <v>1000000</v>
      </c>
      <c r="M710" s="40">
        <v>1000000</v>
      </c>
      <c r="N710" s="40">
        <v>22213430</v>
      </c>
      <c r="O710" s="40">
        <v>106595</v>
      </c>
      <c r="P710" s="40">
        <v>22320025</v>
      </c>
    </row>
    <row r="711" spans="1:16" s="32" customFormat="1" ht="10.5">
      <c r="A711" s="327">
        <v>61808000</v>
      </c>
      <c r="B711" s="33">
        <v>5</v>
      </c>
      <c r="C711" s="32" t="s">
        <v>486</v>
      </c>
      <c r="D711" s="46" t="s">
        <v>143</v>
      </c>
      <c r="E711" s="35">
        <v>40267</v>
      </c>
      <c r="F711" s="34" t="s">
        <v>37</v>
      </c>
      <c r="G711" s="37">
        <v>4000</v>
      </c>
      <c r="H711" s="34" t="s">
        <v>125</v>
      </c>
      <c r="I711" s="38">
        <v>3.9</v>
      </c>
      <c r="J711" s="36" t="s">
        <v>39</v>
      </c>
      <c r="K711" s="38">
        <v>9.5</v>
      </c>
      <c r="L711" s="40"/>
      <c r="M711" s="40"/>
      <c r="N711" s="40"/>
      <c r="O711" s="40"/>
      <c r="P711" s="40"/>
    </row>
    <row r="712" spans="1:16" s="32" customFormat="1" ht="10.5">
      <c r="A712" s="327">
        <v>61808000</v>
      </c>
      <c r="B712" s="33">
        <v>5</v>
      </c>
      <c r="C712" s="32" t="s">
        <v>156</v>
      </c>
      <c r="D712" s="46">
        <v>630</v>
      </c>
      <c r="E712" s="35">
        <v>40252</v>
      </c>
      <c r="F712" s="34" t="s">
        <v>37</v>
      </c>
      <c r="G712" s="37">
        <v>4000</v>
      </c>
      <c r="H712" s="34"/>
      <c r="I712" s="38"/>
      <c r="J712" s="36" t="s">
        <v>81</v>
      </c>
      <c r="K712" s="38">
        <v>30</v>
      </c>
      <c r="L712" s="40"/>
      <c r="M712" s="40"/>
      <c r="N712" s="40"/>
      <c r="O712" s="40"/>
      <c r="P712" s="40"/>
    </row>
    <row r="713" spans="1:16" s="32" customFormat="1" ht="10.5">
      <c r="A713" s="327">
        <v>61808000</v>
      </c>
      <c r="B713" s="33">
        <v>5</v>
      </c>
      <c r="C713" s="32" t="s">
        <v>118</v>
      </c>
      <c r="D713" s="46" t="s">
        <v>143</v>
      </c>
      <c r="E713" s="35">
        <v>40267</v>
      </c>
      <c r="F713" s="34" t="s">
        <v>37</v>
      </c>
      <c r="G713" s="37">
        <v>4000</v>
      </c>
      <c r="H713" s="34" t="s">
        <v>132</v>
      </c>
      <c r="I713" s="38">
        <v>4.2</v>
      </c>
      <c r="J713" s="36" t="s">
        <v>39</v>
      </c>
      <c r="K713" s="38">
        <v>21</v>
      </c>
      <c r="L713" s="40">
        <v>1750000</v>
      </c>
      <c r="M713" s="40">
        <v>1750000</v>
      </c>
      <c r="N713" s="40">
        <v>38873503</v>
      </c>
      <c r="O713" s="40">
        <v>269315</v>
      </c>
      <c r="P713" s="40">
        <v>39142818</v>
      </c>
    </row>
    <row r="714" spans="1:16" s="32" customFormat="1" ht="10.5">
      <c r="A714" s="327">
        <v>90299000</v>
      </c>
      <c r="B714" s="33">
        <v>3</v>
      </c>
      <c r="C714" s="32" t="s">
        <v>487</v>
      </c>
      <c r="D714" s="46">
        <v>632</v>
      </c>
      <c r="E714" s="35">
        <v>40324</v>
      </c>
      <c r="F714" s="34" t="s">
        <v>37</v>
      </c>
      <c r="G714" s="37">
        <v>2000</v>
      </c>
      <c r="H714" s="34"/>
      <c r="I714" s="38"/>
      <c r="J714" s="36" t="s">
        <v>390</v>
      </c>
      <c r="K714" s="38">
        <v>10</v>
      </c>
      <c r="L714" s="40"/>
      <c r="M714" s="40"/>
      <c r="N714" s="40"/>
      <c r="O714" s="40"/>
      <c r="P714" s="40"/>
    </row>
    <row r="715" spans="1:16" s="32" customFormat="1" ht="10.5">
      <c r="A715" s="327">
        <v>90299000</v>
      </c>
      <c r="B715" s="33">
        <v>3</v>
      </c>
      <c r="C715" s="32" t="s">
        <v>488</v>
      </c>
      <c r="D715" s="46" t="s">
        <v>143</v>
      </c>
      <c r="E715" s="35">
        <v>40325</v>
      </c>
      <c r="F715" s="34" t="s">
        <v>37</v>
      </c>
      <c r="G715" s="37">
        <v>2000</v>
      </c>
      <c r="H715" s="34" t="s">
        <v>60</v>
      </c>
      <c r="I715" s="38">
        <v>2.75</v>
      </c>
      <c r="J715" s="36" t="s">
        <v>68</v>
      </c>
      <c r="K715" s="38">
        <v>5</v>
      </c>
      <c r="L715" s="40"/>
      <c r="M715" s="40"/>
      <c r="N715" s="40"/>
      <c r="O715" s="40"/>
      <c r="P715" s="40"/>
    </row>
    <row r="716" spans="1:16" s="32" customFormat="1" ht="10.5">
      <c r="A716" s="327">
        <v>90299000</v>
      </c>
      <c r="B716" s="33">
        <v>3</v>
      </c>
      <c r="C716" s="32" t="s">
        <v>488</v>
      </c>
      <c r="D716" s="46" t="s">
        <v>143</v>
      </c>
      <c r="E716" s="35">
        <v>40325</v>
      </c>
      <c r="F716" s="34" t="s">
        <v>171</v>
      </c>
      <c r="G716" s="37">
        <v>42000000</v>
      </c>
      <c r="H716" s="34" t="s">
        <v>64</v>
      </c>
      <c r="I716" s="38">
        <v>6.25</v>
      </c>
      <c r="J716" s="36" t="s">
        <v>68</v>
      </c>
      <c r="K716" s="38">
        <v>5</v>
      </c>
      <c r="L716" s="40"/>
      <c r="M716" s="40"/>
      <c r="N716" s="40"/>
      <c r="O716" s="40"/>
      <c r="P716" s="40"/>
    </row>
    <row r="717" spans="1:16" s="32" customFormat="1" ht="10.5">
      <c r="A717" s="327">
        <v>90299000</v>
      </c>
      <c r="B717" s="33">
        <v>3</v>
      </c>
      <c r="C717" s="32" t="s">
        <v>488</v>
      </c>
      <c r="D717" s="46" t="s">
        <v>152</v>
      </c>
      <c r="E717" s="35">
        <v>40690</v>
      </c>
      <c r="F717" s="34" t="s">
        <v>171</v>
      </c>
      <c r="G717" s="37">
        <v>43000000</v>
      </c>
      <c r="H717" s="34" t="s">
        <v>132</v>
      </c>
      <c r="I717" s="38">
        <v>7</v>
      </c>
      <c r="J717" s="36" t="s">
        <v>68</v>
      </c>
      <c r="K717" s="38">
        <v>5</v>
      </c>
      <c r="L717" s="40"/>
      <c r="M717" s="40"/>
      <c r="N717" s="40"/>
      <c r="O717" s="40"/>
      <c r="P717" s="40"/>
    </row>
    <row r="718" spans="1:16" s="32" customFormat="1" ht="10.5">
      <c r="A718" s="327">
        <v>90299000</v>
      </c>
      <c r="B718" s="33">
        <v>3</v>
      </c>
      <c r="C718" s="32" t="s">
        <v>488</v>
      </c>
      <c r="D718" s="46" t="s">
        <v>152</v>
      </c>
      <c r="E718" s="35">
        <v>40690</v>
      </c>
      <c r="F718" s="34" t="s">
        <v>37</v>
      </c>
      <c r="G718" s="37">
        <v>2000</v>
      </c>
      <c r="H718" s="34" t="s">
        <v>176</v>
      </c>
      <c r="I718" s="38">
        <v>3.25</v>
      </c>
      <c r="J718" s="36" t="s">
        <v>68</v>
      </c>
      <c r="K718" s="38">
        <v>5</v>
      </c>
      <c r="L718" s="40"/>
      <c r="M718" s="40"/>
      <c r="N718" s="40"/>
      <c r="O718" s="40"/>
      <c r="P718" s="40"/>
    </row>
    <row r="719" spans="1:16" s="32" customFormat="1" ht="10.5">
      <c r="A719" s="327">
        <v>90299000</v>
      </c>
      <c r="B719" s="33">
        <v>3</v>
      </c>
      <c r="C719" s="32" t="s">
        <v>489</v>
      </c>
      <c r="D719" s="46">
        <v>633</v>
      </c>
      <c r="E719" s="35">
        <v>40324</v>
      </c>
      <c r="F719" s="34" t="s">
        <v>37</v>
      </c>
      <c r="G719" s="37">
        <v>2000</v>
      </c>
      <c r="H719" s="34"/>
      <c r="I719" s="38"/>
      <c r="J719" s="36" t="s">
        <v>390</v>
      </c>
      <c r="K719" s="38">
        <v>30</v>
      </c>
      <c r="L719" s="40"/>
      <c r="M719" s="40"/>
      <c r="N719" s="40"/>
      <c r="O719" s="40"/>
      <c r="P719" s="40"/>
    </row>
    <row r="720" spans="1:16" s="32" customFormat="1" ht="10.5">
      <c r="A720" s="327">
        <v>90299000</v>
      </c>
      <c r="B720" s="33">
        <v>3</v>
      </c>
      <c r="C720" s="32" t="s">
        <v>490</v>
      </c>
      <c r="D720" s="46" t="s">
        <v>143</v>
      </c>
      <c r="E720" s="35">
        <v>40325</v>
      </c>
      <c r="F720" s="34" t="s">
        <v>37</v>
      </c>
      <c r="G720" s="37">
        <v>2000</v>
      </c>
      <c r="H720" s="34" t="s">
        <v>75</v>
      </c>
      <c r="I720" s="38">
        <v>4.2</v>
      </c>
      <c r="J720" s="36" t="s">
        <v>68</v>
      </c>
      <c r="K720" s="38">
        <v>21</v>
      </c>
      <c r="L720" s="40">
        <v>1770000</v>
      </c>
      <c r="M720" s="40">
        <v>1770000</v>
      </c>
      <c r="N720" s="40">
        <v>39317771</v>
      </c>
      <c r="O720" s="40">
        <v>0</v>
      </c>
      <c r="P720" s="40">
        <v>39317771</v>
      </c>
    </row>
    <row r="721" spans="1:16" s="32" customFormat="1" ht="10.5">
      <c r="A721" s="327">
        <v>91755000</v>
      </c>
      <c r="B721" s="33" t="s">
        <v>75</v>
      </c>
      <c r="C721" s="32" t="s">
        <v>491</v>
      </c>
      <c r="D721" s="46">
        <v>635</v>
      </c>
      <c r="E721" s="35">
        <v>40346</v>
      </c>
      <c r="F721" s="34" t="s">
        <v>37</v>
      </c>
      <c r="G721" s="37">
        <v>5000</v>
      </c>
      <c r="H721" s="34"/>
      <c r="I721" s="38"/>
      <c r="J721" s="36" t="s">
        <v>492</v>
      </c>
      <c r="K721" s="38">
        <v>10</v>
      </c>
      <c r="L721" s="40"/>
      <c r="M721" s="40"/>
      <c r="N721" s="40"/>
      <c r="O721" s="40"/>
      <c r="P721" s="40"/>
    </row>
    <row r="722" spans="1:16" s="32" customFormat="1" ht="10.5">
      <c r="A722" s="327">
        <v>91755000</v>
      </c>
      <c r="B722" s="33" t="s">
        <v>75</v>
      </c>
      <c r="C722" s="32" t="s">
        <v>491</v>
      </c>
      <c r="D722" s="46">
        <v>636</v>
      </c>
      <c r="E722" s="35">
        <v>40346</v>
      </c>
      <c r="F722" s="34" t="s">
        <v>37</v>
      </c>
      <c r="G722" s="37">
        <v>5000</v>
      </c>
      <c r="H722" s="34"/>
      <c r="I722" s="38"/>
      <c r="J722" s="36" t="s">
        <v>492</v>
      </c>
      <c r="K722" s="38">
        <v>30</v>
      </c>
      <c r="L722" s="40"/>
      <c r="M722" s="40"/>
      <c r="N722" s="40"/>
      <c r="O722" s="40"/>
      <c r="P722" s="40"/>
    </row>
    <row r="723" spans="1:16" s="32" customFormat="1" ht="10.5">
      <c r="A723" s="327">
        <v>96970380</v>
      </c>
      <c r="B723" s="33">
        <v>7</v>
      </c>
      <c r="C723" s="32" t="s">
        <v>493</v>
      </c>
      <c r="D723" s="46">
        <v>637</v>
      </c>
      <c r="E723" s="35">
        <v>40346</v>
      </c>
      <c r="F723" s="34" t="s">
        <v>37</v>
      </c>
      <c r="G723" s="37">
        <v>3000</v>
      </c>
      <c r="H723" s="34"/>
      <c r="I723" s="38"/>
      <c r="J723" s="36" t="s">
        <v>390</v>
      </c>
      <c r="K723" s="38">
        <v>10</v>
      </c>
      <c r="L723" s="40"/>
      <c r="M723" s="40"/>
      <c r="N723" s="40"/>
      <c r="O723" s="40"/>
      <c r="P723" s="40"/>
    </row>
    <row r="724" spans="1:16" s="32" customFormat="1" ht="10.5">
      <c r="A724" s="327">
        <v>96970380</v>
      </c>
      <c r="B724" s="33">
        <v>7</v>
      </c>
      <c r="C724" s="32" t="s">
        <v>494</v>
      </c>
      <c r="D724" s="46" t="s">
        <v>143</v>
      </c>
      <c r="E724" s="35">
        <v>40346</v>
      </c>
      <c r="F724" s="34" t="s">
        <v>37</v>
      </c>
      <c r="G724" s="37">
        <v>3000</v>
      </c>
      <c r="H724" s="34" t="s">
        <v>46</v>
      </c>
      <c r="I724" s="38">
        <v>4</v>
      </c>
      <c r="J724" s="36" t="s">
        <v>68</v>
      </c>
      <c r="K724" s="38">
        <v>5</v>
      </c>
      <c r="L724" s="40">
        <v>1000000</v>
      </c>
      <c r="M724" s="40">
        <v>1000000</v>
      </c>
      <c r="N724" s="40">
        <v>22213430</v>
      </c>
      <c r="O724" s="40">
        <v>391837</v>
      </c>
      <c r="P724" s="40">
        <v>22605267</v>
      </c>
    </row>
    <row r="725" spans="1:16" s="32" customFormat="1" ht="10.5">
      <c r="A725" s="327">
        <v>96970380</v>
      </c>
      <c r="B725" s="33">
        <v>7</v>
      </c>
      <c r="C725" s="32" t="s">
        <v>495</v>
      </c>
      <c r="D725" s="46" t="s">
        <v>143</v>
      </c>
      <c r="E725" s="35">
        <v>40346</v>
      </c>
      <c r="F725" s="34" t="s">
        <v>171</v>
      </c>
      <c r="G725" s="37">
        <v>63400000</v>
      </c>
      <c r="H725" s="34" t="s">
        <v>90</v>
      </c>
      <c r="I725" s="38">
        <v>7.25</v>
      </c>
      <c r="J725" s="36" t="s">
        <v>68</v>
      </c>
      <c r="K725" s="38">
        <v>5</v>
      </c>
      <c r="L725" s="40"/>
      <c r="M725" s="40"/>
      <c r="N725" s="40"/>
      <c r="O725" s="40"/>
      <c r="P725" s="40"/>
    </row>
    <row r="726" spans="1:16" s="32" customFormat="1" ht="10.5">
      <c r="A726" s="327">
        <v>96970380</v>
      </c>
      <c r="B726" s="33">
        <v>7</v>
      </c>
      <c r="C726" s="32" t="s">
        <v>494</v>
      </c>
      <c r="D726" s="46" t="s">
        <v>152</v>
      </c>
      <c r="E726" s="35">
        <v>40423</v>
      </c>
      <c r="F726" s="34" t="s">
        <v>171</v>
      </c>
      <c r="G726" s="37">
        <v>42630000</v>
      </c>
      <c r="H726" s="34" t="s">
        <v>63</v>
      </c>
      <c r="I726" s="38">
        <v>7</v>
      </c>
      <c r="J726" s="36" t="s">
        <v>81</v>
      </c>
      <c r="K726" s="38">
        <v>5</v>
      </c>
      <c r="L726" s="40">
        <v>21300000000</v>
      </c>
      <c r="M726" s="40">
        <v>21300000000</v>
      </c>
      <c r="N726" s="40">
        <v>21300000</v>
      </c>
      <c r="O726" s="40">
        <v>536652</v>
      </c>
      <c r="P726" s="40">
        <v>21836652</v>
      </c>
    </row>
    <row r="727" spans="1:16" s="32" customFormat="1" ht="10.5">
      <c r="A727" s="327">
        <v>96970380</v>
      </c>
      <c r="B727" s="33">
        <v>7</v>
      </c>
      <c r="C727" s="32" t="s">
        <v>493</v>
      </c>
      <c r="D727" s="46">
        <v>638</v>
      </c>
      <c r="E727" s="35">
        <v>40346</v>
      </c>
      <c r="F727" s="34" t="s">
        <v>37</v>
      </c>
      <c r="G727" s="37">
        <v>3000</v>
      </c>
      <c r="H727" s="34"/>
      <c r="I727" s="38"/>
      <c r="J727" s="36" t="s">
        <v>390</v>
      </c>
      <c r="K727" s="38">
        <v>30</v>
      </c>
      <c r="L727" s="40"/>
      <c r="M727" s="40"/>
      <c r="N727" s="40"/>
      <c r="O727" s="40"/>
      <c r="P727" s="40"/>
    </row>
    <row r="728" spans="1:16" s="32" customFormat="1" ht="10.5">
      <c r="A728" s="327">
        <v>96970380</v>
      </c>
      <c r="B728" s="33">
        <v>7</v>
      </c>
      <c r="C728" s="32" t="s">
        <v>494</v>
      </c>
      <c r="D728" s="46" t="s">
        <v>143</v>
      </c>
      <c r="E728" s="35">
        <v>40346</v>
      </c>
      <c r="F728" s="34" t="s">
        <v>37</v>
      </c>
      <c r="G728" s="37">
        <v>3000</v>
      </c>
      <c r="H728" s="34" t="s">
        <v>92</v>
      </c>
      <c r="I728" s="38">
        <v>4.75</v>
      </c>
      <c r="J728" s="36" t="s">
        <v>68</v>
      </c>
      <c r="K728" s="38">
        <v>14</v>
      </c>
      <c r="L728" s="40">
        <v>2000000</v>
      </c>
      <c r="M728" s="40">
        <v>2000000</v>
      </c>
      <c r="N728" s="40">
        <v>44426860</v>
      </c>
      <c r="O728" s="40">
        <v>928901</v>
      </c>
      <c r="P728" s="40">
        <v>45355761</v>
      </c>
    </row>
    <row r="729" spans="1:16" s="32" customFormat="1" ht="10.5">
      <c r="A729" s="327">
        <v>96970380</v>
      </c>
      <c r="B729" s="33">
        <v>7</v>
      </c>
      <c r="C729" s="32" t="s">
        <v>496</v>
      </c>
      <c r="D729" s="46" t="s">
        <v>152</v>
      </c>
      <c r="E729" s="35">
        <v>40423</v>
      </c>
      <c r="F729" s="34" t="s">
        <v>37</v>
      </c>
      <c r="G729" s="37">
        <v>1000</v>
      </c>
      <c r="H729" s="34" t="s">
        <v>56</v>
      </c>
      <c r="I729" s="38">
        <v>4.25</v>
      </c>
      <c r="J729" s="36" t="s">
        <v>81</v>
      </c>
      <c r="K729" s="38">
        <v>14</v>
      </c>
      <c r="L729" s="40">
        <v>1000000</v>
      </c>
      <c r="M729" s="40">
        <v>1000000</v>
      </c>
      <c r="N729" s="40">
        <v>22213430</v>
      </c>
      <c r="O729" s="40">
        <v>416074</v>
      </c>
      <c r="P729" s="40">
        <v>22629504</v>
      </c>
    </row>
    <row r="730" spans="1:16" s="32" customFormat="1" ht="10.5">
      <c r="A730" s="327">
        <v>76100458</v>
      </c>
      <c r="B730" s="33">
        <v>1</v>
      </c>
      <c r="C730" s="32" t="s">
        <v>497</v>
      </c>
      <c r="D730" s="46">
        <v>639</v>
      </c>
      <c r="E730" s="35">
        <v>40382</v>
      </c>
      <c r="F730" s="34" t="s">
        <v>66</v>
      </c>
      <c r="G730" s="37">
        <v>200000</v>
      </c>
      <c r="H730" s="34"/>
      <c r="I730" s="38"/>
      <c r="J730" s="36" t="s">
        <v>390</v>
      </c>
      <c r="K730" s="38">
        <v>10</v>
      </c>
      <c r="L730" s="40"/>
      <c r="M730" s="40"/>
      <c r="N730" s="40"/>
      <c r="O730" s="40"/>
      <c r="P730" s="40"/>
    </row>
    <row r="731" spans="1:16" s="32" customFormat="1" ht="10.5">
      <c r="A731" s="327">
        <v>76100458</v>
      </c>
      <c r="B731" s="33">
        <v>1</v>
      </c>
      <c r="C731" s="32" t="s">
        <v>498</v>
      </c>
      <c r="D731" s="46" t="s">
        <v>143</v>
      </c>
      <c r="E731" s="35">
        <v>40555</v>
      </c>
      <c r="F731" s="34" t="s">
        <v>37</v>
      </c>
      <c r="G731" s="37">
        <v>2500</v>
      </c>
      <c r="H731" s="34" t="s">
        <v>46</v>
      </c>
      <c r="I731" s="38">
        <v>3.3</v>
      </c>
      <c r="J731" s="36" t="s">
        <v>499</v>
      </c>
      <c r="K731" s="38">
        <v>3</v>
      </c>
      <c r="L731" s="40"/>
      <c r="M731" s="40"/>
      <c r="N731" s="40"/>
      <c r="O731" s="40"/>
      <c r="P731" s="40"/>
    </row>
    <row r="732" spans="1:16" s="32" customFormat="1" ht="10.5">
      <c r="A732" s="327">
        <v>76100458</v>
      </c>
      <c r="B732" s="33">
        <v>1</v>
      </c>
      <c r="C732" s="32" t="s">
        <v>498</v>
      </c>
      <c r="D732" s="46" t="s">
        <v>143</v>
      </c>
      <c r="E732" s="35">
        <v>40555</v>
      </c>
      <c r="F732" s="34" t="s">
        <v>37</v>
      </c>
      <c r="G732" s="37">
        <v>2500</v>
      </c>
      <c r="H732" s="34" t="s">
        <v>90</v>
      </c>
      <c r="I732" s="38">
        <v>3.85</v>
      </c>
      <c r="J732" s="36" t="s">
        <v>499</v>
      </c>
      <c r="K732" s="38">
        <v>5</v>
      </c>
      <c r="L732" s="40"/>
      <c r="M732" s="40"/>
      <c r="N732" s="40"/>
      <c r="O732" s="40"/>
      <c r="P732" s="40"/>
    </row>
    <row r="733" spans="1:16" s="32" customFormat="1" ht="10.5">
      <c r="A733" s="327">
        <v>93473000</v>
      </c>
      <c r="B733" s="33">
        <v>3</v>
      </c>
      <c r="C733" s="32" t="s">
        <v>256</v>
      </c>
      <c r="D733" s="46">
        <v>640</v>
      </c>
      <c r="E733" s="35">
        <v>40413</v>
      </c>
      <c r="F733" s="34" t="s">
        <v>37</v>
      </c>
      <c r="G733" s="37">
        <v>2500</v>
      </c>
      <c r="H733" s="34"/>
      <c r="I733" s="38"/>
      <c r="J733" s="36" t="s">
        <v>390</v>
      </c>
      <c r="K733" s="38">
        <v>10</v>
      </c>
      <c r="L733" s="40"/>
      <c r="M733" s="40"/>
      <c r="N733" s="40"/>
      <c r="O733" s="40"/>
      <c r="P733" s="40"/>
    </row>
    <row r="734" spans="1:16" s="32" customFormat="1" ht="10.5">
      <c r="A734" s="327">
        <v>93473000</v>
      </c>
      <c r="B734" s="33">
        <v>3</v>
      </c>
      <c r="C734" s="32" t="s">
        <v>500</v>
      </c>
      <c r="D734" s="46" t="s">
        <v>143</v>
      </c>
      <c r="E734" s="35">
        <v>40413</v>
      </c>
      <c r="F734" s="34" t="s">
        <v>37</v>
      </c>
      <c r="G734" s="37">
        <v>2500</v>
      </c>
      <c r="H734" s="34" t="s">
        <v>46</v>
      </c>
      <c r="I734" s="38">
        <v>3</v>
      </c>
      <c r="J734" s="36" t="s">
        <v>81</v>
      </c>
      <c r="K734" s="38">
        <v>7</v>
      </c>
      <c r="L734" s="40">
        <v>1000000</v>
      </c>
      <c r="M734" s="40">
        <v>1000000</v>
      </c>
      <c r="N734" s="40">
        <v>22213430</v>
      </c>
      <c r="O734" s="40">
        <v>192330</v>
      </c>
      <c r="P734" s="40">
        <v>22405760</v>
      </c>
    </row>
    <row r="735" spans="1:16" s="32" customFormat="1" ht="10.5">
      <c r="A735" s="327">
        <v>93473000</v>
      </c>
      <c r="B735" s="33">
        <v>3</v>
      </c>
      <c r="C735" s="32" t="s">
        <v>501</v>
      </c>
      <c r="D735" s="46" t="s">
        <v>143</v>
      </c>
      <c r="E735" s="35">
        <v>40413</v>
      </c>
      <c r="F735" s="34" t="s">
        <v>171</v>
      </c>
      <c r="G735" s="37">
        <v>53000000</v>
      </c>
      <c r="H735" s="34" t="s">
        <v>90</v>
      </c>
      <c r="I735" s="38">
        <v>6.5</v>
      </c>
      <c r="J735" s="36" t="s">
        <v>81</v>
      </c>
      <c r="K735" s="38">
        <v>7</v>
      </c>
      <c r="L735" s="40"/>
      <c r="M735" s="40"/>
      <c r="N735" s="40"/>
      <c r="O735" s="40"/>
      <c r="P735" s="40"/>
    </row>
    <row r="736" spans="1:16" s="32" customFormat="1" ht="10.5">
      <c r="A736" s="327">
        <v>93473000</v>
      </c>
      <c r="B736" s="33">
        <v>3</v>
      </c>
      <c r="C736" s="32" t="s">
        <v>256</v>
      </c>
      <c r="D736" s="46">
        <v>641</v>
      </c>
      <c r="E736" s="35">
        <v>40413</v>
      </c>
      <c r="F736" s="34" t="s">
        <v>37</v>
      </c>
      <c r="G736" s="37">
        <v>2500</v>
      </c>
      <c r="H736" s="34"/>
      <c r="I736" s="38"/>
      <c r="J736" s="36" t="s">
        <v>390</v>
      </c>
      <c r="K736" s="38">
        <v>30</v>
      </c>
      <c r="L736" s="40"/>
      <c r="M736" s="40"/>
      <c r="N736" s="40"/>
      <c r="O736" s="40"/>
      <c r="P736" s="40"/>
    </row>
    <row r="737" spans="1:16" s="32" customFormat="1" ht="10.5">
      <c r="A737" s="327">
        <v>93473000</v>
      </c>
      <c r="B737" s="33">
        <v>3</v>
      </c>
      <c r="C737" s="32" t="s">
        <v>500</v>
      </c>
      <c r="D737" s="46" t="s">
        <v>143</v>
      </c>
      <c r="E737" s="35">
        <v>40413</v>
      </c>
      <c r="F737" s="34" t="s">
        <v>37</v>
      </c>
      <c r="G737" s="37">
        <v>2500</v>
      </c>
      <c r="H737" s="34" t="s">
        <v>92</v>
      </c>
      <c r="I737" s="38">
        <v>4</v>
      </c>
      <c r="J737" s="36" t="s">
        <v>81</v>
      </c>
      <c r="K737" s="38">
        <v>21</v>
      </c>
      <c r="L737" s="40">
        <v>1500000</v>
      </c>
      <c r="M737" s="40">
        <v>1500000</v>
      </c>
      <c r="N737" s="40">
        <v>33320145</v>
      </c>
      <c r="O737" s="40">
        <v>383730</v>
      </c>
      <c r="P737" s="40">
        <v>33703875</v>
      </c>
    </row>
    <row r="738" spans="1:16" s="32" customFormat="1" ht="10.5">
      <c r="A738" s="327">
        <v>96885880</v>
      </c>
      <c r="B738" s="33">
        <v>7</v>
      </c>
      <c r="C738" s="32" t="s">
        <v>502</v>
      </c>
      <c r="D738" s="46">
        <v>642</v>
      </c>
      <c r="E738" s="35">
        <v>40423</v>
      </c>
      <c r="F738" s="34" t="s">
        <v>37</v>
      </c>
      <c r="G738" s="37">
        <v>2000</v>
      </c>
      <c r="H738" s="34"/>
      <c r="I738" s="38"/>
      <c r="J738" s="36" t="s">
        <v>371</v>
      </c>
      <c r="K738" s="38">
        <v>10</v>
      </c>
      <c r="L738" s="40"/>
      <c r="M738" s="40"/>
      <c r="N738" s="40"/>
      <c r="O738" s="40"/>
      <c r="P738" s="40"/>
    </row>
    <row r="739" spans="1:16" s="32" customFormat="1" ht="10.5">
      <c r="A739" s="327">
        <v>96885880</v>
      </c>
      <c r="B739" s="33">
        <v>7</v>
      </c>
      <c r="C739" s="32" t="s">
        <v>369</v>
      </c>
      <c r="D739" s="46" t="s">
        <v>143</v>
      </c>
      <c r="E739" s="35">
        <v>40424</v>
      </c>
      <c r="F739" s="34" t="s">
        <v>37</v>
      </c>
      <c r="G739" s="37">
        <v>2000</v>
      </c>
      <c r="H739" s="34" t="s">
        <v>51</v>
      </c>
      <c r="I739" s="38">
        <v>3.25</v>
      </c>
      <c r="J739" s="36" t="s">
        <v>68</v>
      </c>
      <c r="K739" s="38">
        <v>5</v>
      </c>
      <c r="L739" s="40">
        <v>1000000</v>
      </c>
      <c r="M739" s="40">
        <v>1000000</v>
      </c>
      <c r="N739" s="40">
        <v>22213430</v>
      </c>
      <c r="O739" s="40">
        <v>90009</v>
      </c>
      <c r="P739" s="40">
        <v>22303439</v>
      </c>
    </row>
    <row r="740" spans="1:16" s="32" customFormat="1" ht="10.5">
      <c r="A740" s="327">
        <v>96885880</v>
      </c>
      <c r="B740" s="33">
        <v>7</v>
      </c>
      <c r="C740" s="32" t="s">
        <v>639</v>
      </c>
      <c r="D740" s="46" t="s">
        <v>152</v>
      </c>
      <c r="E740" s="35">
        <v>40590</v>
      </c>
      <c r="F740" s="34" t="s">
        <v>37</v>
      </c>
      <c r="G740" s="37">
        <v>1000</v>
      </c>
      <c r="H740" s="34" t="s">
        <v>59</v>
      </c>
      <c r="I740" s="38">
        <v>3.5</v>
      </c>
      <c r="J740" s="36" t="s">
        <v>68</v>
      </c>
      <c r="K740" s="38">
        <v>5</v>
      </c>
      <c r="L740" s="40"/>
      <c r="M740" s="40"/>
      <c r="N740" s="40"/>
      <c r="O740" s="40"/>
      <c r="P740" s="40"/>
    </row>
    <row r="741" spans="1:16" s="32" customFormat="1" ht="10.5">
      <c r="A741" s="327">
        <v>96885880</v>
      </c>
      <c r="B741" s="33">
        <v>7</v>
      </c>
      <c r="C741" s="32" t="s">
        <v>368</v>
      </c>
      <c r="D741" s="46">
        <v>643</v>
      </c>
      <c r="E741" s="35">
        <v>40423</v>
      </c>
      <c r="F741" s="34" t="s">
        <v>37</v>
      </c>
      <c r="G741" s="37">
        <v>2000</v>
      </c>
      <c r="H741" s="34"/>
      <c r="I741" s="38"/>
      <c r="J741" s="36" t="s">
        <v>371</v>
      </c>
      <c r="K741" s="38">
        <v>30</v>
      </c>
      <c r="L741" s="40"/>
      <c r="M741" s="40"/>
      <c r="N741" s="40"/>
      <c r="O741" s="40"/>
      <c r="P741" s="40"/>
    </row>
    <row r="742" spans="1:16" s="32" customFormat="1" ht="10.5">
      <c r="A742" s="327">
        <v>96885880</v>
      </c>
      <c r="B742" s="33">
        <v>7</v>
      </c>
      <c r="C742" s="32" t="s">
        <v>370</v>
      </c>
      <c r="D742" s="46" t="s">
        <v>143</v>
      </c>
      <c r="E742" s="35">
        <v>40424</v>
      </c>
      <c r="F742" s="34" t="s">
        <v>37</v>
      </c>
      <c r="G742" s="37">
        <v>2000</v>
      </c>
      <c r="H742" s="34" t="s">
        <v>53</v>
      </c>
      <c r="I742" s="38">
        <v>4</v>
      </c>
      <c r="J742" s="36" t="s">
        <v>68</v>
      </c>
      <c r="K742" s="38">
        <v>21</v>
      </c>
      <c r="L742" s="40">
        <v>1000000</v>
      </c>
      <c r="M742" s="40">
        <v>1000000</v>
      </c>
      <c r="N742" s="40">
        <v>22213430</v>
      </c>
      <c r="O742" s="40">
        <v>110580</v>
      </c>
      <c r="P742" s="40">
        <v>22324010</v>
      </c>
    </row>
    <row r="743" spans="1:16" s="32" customFormat="1" ht="10.5">
      <c r="A743" s="327">
        <v>96885880</v>
      </c>
      <c r="B743" s="33">
        <v>7</v>
      </c>
      <c r="C743" s="32" t="s">
        <v>640</v>
      </c>
      <c r="D743" s="46" t="s">
        <v>152</v>
      </c>
      <c r="E743" s="35">
        <v>40590</v>
      </c>
      <c r="F743" s="34" t="s">
        <v>37</v>
      </c>
      <c r="G743" s="37">
        <v>1000</v>
      </c>
      <c r="H743" s="34" t="s">
        <v>60</v>
      </c>
      <c r="I743" s="38">
        <v>4</v>
      </c>
      <c r="J743" s="36" t="s">
        <v>68</v>
      </c>
      <c r="K743" s="38">
        <v>14</v>
      </c>
      <c r="L743" s="40"/>
      <c r="M743" s="40"/>
      <c r="N743" s="40"/>
      <c r="O743" s="40"/>
      <c r="P743" s="40"/>
    </row>
    <row r="744" spans="1:16" s="32" customFormat="1" ht="10.5">
      <c r="A744" s="327">
        <v>96885880</v>
      </c>
      <c r="B744" s="33">
        <v>7</v>
      </c>
      <c r="C744" s="32" t="s">
        <v>640</v>
      </c>
      <c r="D744" s="46" t="s">
        <v>152</v>
      </c>
      <c r="E744" s="35">
        <v>40590</v>
      </c>
      <c r="F744" s="34" t="s">
        <v>37</v>
      </c>
      <c r="G744" s="37">
        <v>1000</v>
      </c>
      <c r="H744" s="34" t="s">
        <v>64</v>
      </c>
      <c r="I744" s="38">
        <v>4.25</v>
      </c>
      <c r="J744" s="36" t="s">
        <v>68</v>
      </c>
      <c r="K744" s="38">
        <v>21</v>
      </c>
      <c r="L744" s="40"/>
      <c r="M744" s="40"/>
      <c r="N744" s="40"/>
      <c r="O744" s="40"/>
      <c r="P744" s="40"/>
    </row>
    <row r="745" spans="1:16" s="32" customFormat="1" ht="11.25" customHeight="1">
      <c r="A745" s="327">
        <v>91550000</v>
      </c>
      <c r="B745" s="33">
        <v>5</v>
      </c>
      <c r="C745" s="32" t="s">
        <v>503</v>
      </c>
      <c r="D745" s="46">
        <v>644</v>
      </c>
      <c r="E745" s="35">
        <v>40485</v>
      </c>
      <c r="F745" s="34" t="s">
        <v>37</v>
      </c>
      <c r="G745" s="37">
        <v>2000</v>
      </c>
      <c r="H745" s="34"/>
      <c r="I745" s="38"/>
      <c r="J745" s="36" t="s">
        <v>445</v>
      </c>
      <c r="K745" s="38">
        <v>10</v>
      </c>
      <c r="L745" s="40"/>
      <c r="M745" s="40"/>
      <c r="N745" s="40"/>
      <c r="O745" s="40"/>
      <c r="P745" s="40"/>
    </row>
    <row r="746" spans="1:16" s="32" customFormat="1" ht="10.5">
      <c r="A746" s="327">
        <v>91550000</v>
      </c>
      <c r="B746" s="33">
        <v>5</v>
      </c>
      <c r="C746" s="32" t="s">
        <v>504</v>
      </c>
      <c r="D746" s="46" t="s">
        <v>143</v>
      </c>
      <c r="E746" s="35">
        <v>40486</v>
      </c>
      <c r="F746" s="34" t="s">
        <v>37</v>
      </c>
      <c r="G746" s="37">
        <v>2000</v>
      </c>
      <c r="H746" s="34" t="s">
        <v>46</v>
      </c>
      <c r="I746" s="38">
        <v>4</v>
      </c>
      <c r="J746" s="36" t="s">
        <v>68</v>
      </c>
      <c r="K746" s="38">
        <v>7</v>
      </c>
      <c r="L746" s="40">
        <v>1590000</v>
      </c>
      <c r="M746" s="40">
        <v>1590000</v>
      </c>
      <c r="N746" s="40">
        <v>35319354</v>
      </c>
      <c r="O746" s="40">
        <v>57755</v>
      </c>
      <c r="P746" s="40">
        <v>35377109</v>
      </c>
    </row>
    <row r="747" spans="1:16" s="32" customFormat="1" ht="10.5">
      <c r="A747" s="327">
        <v>70016160</v>
      </c>
      <c r="B747" s="33">
        <v>9</v>
      </c>
      <c r="C747" s="32" t="s">
        <v>505</v>
      </c>
      <c r="D747" s="46">
        <v>645</v>
      </c>
      <c r="E747" s="35">
        <v>40498</v>
      </c>
      <c r="F747" s="34" t="s">
        <v>171</v>
      </c>
      <c r="G747" s="37">
        <v>45000000</v>
      </c>
      <c r="H747" s="34"/>
      <c r="I747" s="38"/>
      <c r="J747" s="36" t="s">
        <v>250</v>
      </c>
      <c r="K747" s="38">
        <v>10</v>
      </c>
      <c r="L747" s="40"/>
      <c r="M747" s="40"/>
      <c r="N747" s="40"/>
      <c r="O747" s="40"/>
      <c r="P747" s="40"/>
    </row>
    <row r="748" spans="1:16" s="32" customFormat="1" ht="10.5">
      <c r="A748" s="327">
        <v>70016160</v>
      </c>
      <c r="B748" s="33">
        <v>9</v>
      </c>
      <c r="C748" s="32" t="s">
        <v>506</v>
      </c>
      <c r="D748" s="46" t="s">
        <v>143</v>
      </c>
      <c r="E748" s="35">
        <v>40501</v>
      </c>
      <c r="F748" s="34" t="s">
        <v>171</v>
      </c>
      <c r="G748" s="37">
        <v>45000000</v>
      </c>
      <c r="H748" s="34" t="s">
        <v>46</v>
      </c>
      <c r="I748" s="38">
        <v>7</v>
      </c>
      <c r="J748" s="36" t="s">
        <v>250</v>
      </c>
      <c r="K748" s="38">
        <v>5</v>
      </c>
      <c r="L748" s="40">
        <v>45000000000</v>
      </c>
      <c r="M748" s="40">
        <v>45000000000</v>
      </c>
      <c r="N748" s="40">
        <v>45000000</v>
      </c>
      <c r="O748" s="40">
        <v>133601</v>
      </c>
      <c r="P748" s="40">
        <v>45133601</v>
      </c>
    </row>
    <row r="749" spans="1:16" s="32" customFormat="1" ht="10.5">
      <c r="A749" s="327">
        <v>76022072</v>
      </c>
      <c r="B749" s="33">
        <v>8</v>
      </c>
      <c r="C749" s="32" t="s">
        <v>407</v>
      </c>
      <c r="D749" s="46">
        <v>646</v>
      </c>
      <c r="E749" s="35">
        <v>40499</v>
      </c>
      <c r="F749" s="34" t="s">
        <v>37</v>
      </c>
      <c r="G749" s="37">
        <v>10000</v>
      </c>
      <c r="H749" s="34"/>
      <c r="I749" s="38"/>
      <c r="J749" s="36" t="s">
        <v>390</v>
      </c>
      <c r="K749" s="38">
        <v>30</v>
      </c>
      <c r="L749" s="40"/>
      <c r="M749" s="40"/>
      <c r="N749" s="40"/>
      <c r="O749" s="40"/>
      <c r="P749" s="40"/>
    </row>
    <row r="750" spans="1:16" s="32" customFormat="1" ht="10.5">
      <c r="A750" s="327">
        <v>76022072</v>
      </c>
      <c r="B750" s="33">
        <v>8</v>
      </c>
      <c r="C750" s="32" t="s">
        <v>337</v>
      </c>
      <c r="D750" s="46" t="s">
        <v>143</v>
      </c>
      <c r="E750" s="35">
        <v>40504</v>
      </c>
      <c r="F750" s="34" t="s">
        <v>37</v>
      </c>
      <c r="G750" s="37">
        <v>4500</v>
      </c>
      <c r="H750" s="34" t="s">
        <v>56</v>
      </c>
      <c r="I750" s="38">
        <v>4</v>
      </c>
      <c r="J750" s="36" t="s">
        <v>68</v>
      </c>
      <c r="K750" s="38">
        <v>21</v>
      </c>
      <c r="L750" s="40">
        <v>4000000</v>
      </c>
      <c r="M750" s="40">
        <v>4000000</v>
      </c>
      <c r="N750" s="40">
        <v>88853720</v>
      </c>
      <c r="O750" s="40">
        <v>1463974</v>
      </c>
      <c r="P750" s="40">
        <v>90317694</v>
      </c>
    </row>
    <row r="751" spans="1:16" s="32" customFormat="1" ht="10.5">
      <c r="A751" s="327">
        <v>96874030</v>
      </c>
      <c r="B751" s="33" t="s">
        <v>75</v>
      </c>
      <c r="C751" s="32" t="s">
        <v>1174</v>
      </c>
      <c r="D751" s="46">
        <v>647</v>
      </c>
      <c r="E751" s="35">
        <v>40528</v>
      </c>
      <c r="F751" s="34" t="s">
        <v>37</v>
      </c>
      <c r="G751" s="37">
        <v>5000</v>
      </c>
      <c r="H751" s="34"/>
      <c r="I751" s="38"/>
      <c r="J751" s="36" t="s">
        <v>390</v>
      </c>
      <c r="K751" s="38">
        <v>10</v>
      </c>
      <c r="L751" s="40"/>
      <c r="M751" s="40"/>
      <c r="N751" s="40"/>
      <c r="O751" s="40"/>
      <c r="P751" s="40"/>
    </row>
    <row r="752" spans="1:16" s="32" customFormat="1" ht="10.5">
      <c r="A752" s="327">
        <v>96874030</v>
      </c>
      <c r="B752" s="33" t="s">
        <v>75</v>
      </c>
      <c r="C752" s="32" t="s">
        <v>1199</v>
      </c>
      <c r="D752" s="46" t="s">
        <v>143</v>
      </c>
      <c r="E752" s="35">
        <v>40534</v>
      </c>
      <c r="F752" s="34" t="s">
        <v>37</v>
      </c>
      <c r="G752" s="37">
        <v>5000</v>
      </c>
      <c r="H752" s="34" t="s">
        <v>92</v>
      </c>
      <c r="I752" s="38">
        <v>3.85</v>
      </c>
      <c r="J752" s="36" t="s">
        <v>68</v>
      </c>
      <c r="K752" s="38">
        <v>6</v>
      </c>
      <c r="L752" s="40">
        <v>1000000</v>
      </c>
      <c r="M752" s="40">
        <v>1000000</v>
      </c>
      <c r="N752" s="40">
        <v>21936267</v>
      </c>
      <c r="O752" s="40">
        <v>372917</v>
      </c>
      <c r="P752" s="40">
        <v>22309184</v>
      </c>
    </row>
    <row r="753" spans="1:16" s="32" customFormat="1" ht="10.5">
      <c r="A753" s="327">
        <v>96874030</v>
      </c>
      <c r="B753" s="33" t="s">
        <v>75</v>
      </c>
      <c r="C753" s="32" t="s">
        <v>1199</v>
      </c>
      <c r="D753" s="46" t="s">
        <v>143</v>
      </c>
      <c r="E753" s="35">
        <v>40534</v>
      </c>
      <c r="F753" s="34" t="s">
        <v>37</v>
      </c>
      <c r="G753" s="37">
        <v>5000</v>
      </c>
      <c r="H753" s="34" t="s">
        <v>63</v>
      </c>
      <c r="I753" s="38">
        <v>4.25</v>
      </c>
      <c r="J753" s="36" t="s">
        <v>68</v>
      </c>
      <c r="K753" s="38">
        <v>10</v>
      </c>
      <c r="L753" s="40">
        <v>1000000</v>
      </c>
      <c r="M753" s="40">
        <v>1000000</v>
      </c>
      <c r="N753" s="40">
        <v>21941037</v>
      </c>
      <c r="O753" s="40">
        <v>372998</v>
      </c>
      <c r="P753" s="40">
        <v>22314035</v>
      </c>
    </row>
    <row r="754" spans="1:16" s="32" customFormat="1" ht="10.5">
      <c r="A754" s="327">
        <v>96874030</v>
      </c>
      <c r="B754" s="33" t="s">
        <v>75</v>
      </c>
      <c r="C754" s="32" t="s">
        <v>1174</v>
      </c>
      <c r="D754" s="46">
        <v>648</v>
      </c>
      <c r="E754" s="35">
        <v>40528</v>
      </c>
      <c r="F754" s="34" t="s">
        <v>37</v>
      </c>
      <c r="G754" s="37">
        <v>5000</v>
      </c>
      <c r="H754" s="34"/>
      <c r="I754" s="38"/>
      <c r="J754" s="36" t="s">
        <v>390</v>
      </c>
      <c r="K754" s="38">
        <v>25</v>
      </c>
      <c r="L754" s="40"/>
      <c r="M754" s="40"/>
      <c r="N754" s="40"/>
      <c r="O754" s="40"/>
      <c r="P754" s="40"/>
    </row>
    <row r="755" spans="1:16" s="32" customFormat="1" ht="10.5">
      <c r="A755" s="327">
        <v>96874030</v>
      </c>
      <c r="B755" s="33" t="s">
        <v>75</v>
      </c>
      <c r="C755" s="32" t="s">
        <v>1199</v>
      </c>
      <c r="D755" s="46" t="s">
        <v>143</v>
      </c>
      <c r="E755" s="35">
        <v>40534</v>
      </c>
      <c r="F755" s="34" t="s">
        <v>37</v>
      </c>
      <c r="G755" s="37">
        <v>5000</v>
      </c>
      <c r="H755" s="34" t="s">
        <v>56</v>
      </c>
      <c r="I755" s="38">
        <v>4.55</v>
      </c>
      <c r="J755" s="36" t="s">
        <v>68</v>
      </c>
      <c r="K755" s="38">
        <v>21</v>
      </c>
      <c r="L755" s="40">
        <v>3000000</v>
      </c>
      <c r="M755" s="40">
        <v>3000000</v>
      </c>
      <c r="N755" s="40">
        <v>65833822</v>
      </c>
      <c r="O755" s="40">
        <v>1119175</v>
      </c>
      <c r="P755" s="40">
        <v>66952997</v>
      </c>
    </row>
    <row r="756" spans="1:16" s="32" customFormat="1" ht="10.5">
      <c r="A756" s="327">
        <v>76012676</v>
      </c>
      <c r="B756" s="33">
        <v>4</v>
      </c>
      <c r="C756" s="32" t="s">
        <v>1003</v>
      </c>
      <c r="D756" s="46">
        <v>649</v>
      </c>
      <c r="E756" s="35">
        <v>40532</v>
      </c>
      <c r="F756" s="34" t="s">
        <v>37</v>
      </c>
      <c r="G756" s="37">
        <v>5500</v>
      </c>
      <c r="H756" s="34"/>
      <c r="I756" s="38"/>
      <c r="J756" s="36" t="s">
        <v>509</v>
      </c>
      <c r="K756" s="38">
        <v>10</v>
      </c>
      <c r="L756" s="40"/>
      <c r="M756" s="40"/>
      <c r="N756" s="40"/>
      <c r="O756" s="40"/>
      <c r="P756" s="40"/>
    </row>
    <row r="757" spans="1:16" s="32" customFormat="1" ht="10.5">
      <c r="A757" s="327">
        <v>76012676</v>
      </c>
      <c r="B757" s="33">
        <v>4</v>
      </c>
      <c r="C757" s="32" t="s">
        <v>1004</v>
      </c>
      <c r="D757" s="46" t="s">
        <v>143</v>
      </c>
      <c r="E757" s="35">
        <v>40556</v>
      </c>
      <c r="F757" s="34" t="s">
        <v>37</v>
      </c>
      <c r="G757" s="37">
        <v>3000</v>
      </c>
      <c r="H757" s="34" t="s">
        <v>46</v>
      </c>
      <c r="I757" s="38">
        <v>4.0999999999999996</v>
      </c>
      <c r="J757" s="36" t="s">
        <v>492</v>
      </c>
      <c r="K757" s="38">
        <v>4.8</v>
      </c>
      <c r="L757" s="40">
        <v>2000000</v>
      </c>
      <c r="M757" s="40">
        <v>2000000</v>
      </c>
      <c r="N757" s="40">
        <v>44426860</v>
      </c>
      <c r="O757" s="40">
        <v>744855</v>
      </c>
      <c r="P757" s="40">
        <v>45171715</v>
      </c>
    </row>
    <row r="758" spans="1:16" s="32" customFormat="1" ht="10.5">
      <c r="A758" s="327">
        <v>76012676</v>
      </c>
      <c r="B758" s="33">
        <v>4</v>
      </c>
      <c r="C758" s="32" t="s">
        <v>1005</v>
      </c>
      <c r="D758" s="46" t="s">
        <v>143</v>
      </c>
      <c r="E758" s="35">
        <v>40556</v>
      </c>
      <c r="F758" s="34" t="s">
        <v>171</v>
      </c>
      <c r="G758" s="37">
        <v>60000000</v>
      </c>
      <c r="H758" s="34" t="s">
        <v>90</v>
      </c>
      <c r="I758" s="38">
        <v>7.2</v>
      </c>
      <c r="J758" s="36" t="s">
        <v>492</v>
      </c>
      <c r="K758" s="38">
        <v>4.8</v>
      </c>
      <c r="L758" s="40"/>
      <c r="M758" s="40"/>
      <c r="N758" s="40"/>
      <c r="O758" s="40"/>
      <c r="P758" s="40"/>
    </row>
    <row r="759" spans="1:16" s="32" customFormat="1" ht="10.5">
      <c r="A759" s="327">
        <v>76012676</v>
      </c>
      <c r="B759" s="33">
        <v>4</v>
      </c>
      <c r="C759" s="32" t="s">
        <v>1005</v>
      </c>
      <c r="D759" s="46" t="s">
        <v>143</v>
      </c>
      <c r="E759" s="35">
        <v>40556</v>
      </c>
      <c r="F759" s="34" t="s">
        <v>37</v>
      </c>
      <c r="G759" s="37">
        <v>3000</v>
      </c>
      <c r="H759" s="34" t="s">
        <v>92</v>
      </c>
      <c r="I759" s="38">
        <v>4.3</v>
      </c>
      <c r="J759" s="36" t="s">
        <v>492</v>
      </c>
      <c r="K759" s="38">
        <v>9.8000000000000007</v>
      </c>
      <c r="L759" s="40"/>
      <c r="M759" s="40"/>
      <c r="N759" s="40"/>
      <c r="O759" s="40"/>
      <c r="P759" s="40"/>
    </row>
    <row r="760" spans="1:16" s="32" customFormat="1" ht="10.5">
      <c r="A760" s="327">
        <v>76012676</v>
      </c>
      <c r="B760" s="33">
        <v>4</v>
      </c>
      <c r="C760" s="32" t="s">
        <v>1005</v>
      </c>
      <c r="D760" s="46" t="s">
        <v>152</v>
      </c>
      <c r="E760" s="35">
        <v>40680</v>
      </c>
      <c r="F760" s="34" t="s">
        <v>37</v>
      </c>
      <c r="G760" s="37">
        <v>2500</v>
      </c>
      <c r="H760" s="34" t="s">
        <v>56</v>
      </c>
      <c r="I760" s="38">
        <v>3.7</v>
      </c>
      <c r="J760" s="36" t="s">
        <v>798</v>
      </c>
      <c r="K760" s="38">
        <v>4</v>
      </c>
      <c r="L760" s="40"/>
      <c r="M760" s="40"/>
      <c r="N760" s="40"/>
      <c r="O760" s="40"/>
      <c r="P760" s="40"/>
    </row>
    <row r="761" spans="1:16" s="32" customFormat="1" ht="10.5">
      <c r="A761" s="327">
        <v>76012676</v>
      </c>
      <c r="B761" s="33">
        <v>4</v>
      </c>
      <c r="C761" s="32" t="s">
        <v>1006</v>
      </c>
      <c r="D761" s="46">
        <v>650</v>
      </c>
      <c r="E761" s="35">
        <v>40532</v>
      </c>
      <c r="F761" s="34" t="s">
        <v>37</v>
      </c>
      <c r="G761" s="37">
        <v>5500</v>
      </c>
      <c r="H761" s="34"/>
      <c r="I761" s="38"/>
      <c r="J761" s="36" t="s">
        <v>509</v>
      </c>
      <c r="K761" s="38">
        <v>30</v>
      </c>
      <c r="L761" s="40"/>
      <c r="M761" s="40"/>
      <c r="N761" s="40"/>
      <c r="O761" s="40"/>
      <c r="P761" s="40"/>
    </row>
    <row r="762" spans="1:16" s="32" customFormat="1" ht="10.5">
      <c r="A762" s="327">
        <v>76012676</v>
      </c>
      <c r="B762" s="33">
        <v>4</v>
      </c>
      <c r="C762" s="32" t="s">
        <v>1007</v>
      </c>
      <c r="D762" s="46" t="s">
        <v>143</v>
      </c>
      <c r="E762" s="35">
        <v>40556</v>
      </c>
      <c r="F762" s="34" t="s">
        <v>37</v>
      </c>
      <c r="G762" s="37">
        <v>3000</v>
      </c>
      <c r="H762" s="34" t="s">
        <v>63</v>
      </c>
      <c r="I762" s="38">
        <v>4.7</v>
      </c>
      <c r="J762" s="36" t="s">
        <v>492</v>
      </c>
      <c r="K762" s="38">
        <v>27.8</v>
      </c>
      <c r="L762" s="40">
        <v>1000000</v>
      </c>
      <c r="M762" s="40">
        <v>1000000</v>
      </c>
      <c r="N762" s="40">
        <v>22213430</v>
      </c>
      <c r="O762" s="40">
        <v>58002</v>
      </c>
      <c r="P762" s="40">
        <v>22271432</v>
      </c>
    </row>
    <row r="763" spans="1:16" s="32" customFormat="1" ht="10.5">
      <c r="A763" s="327">
        <v>76012676</v>
      </c>
      <c r="B763" s="33">
        <v>4</v>
      </c>
      <c r="C763" s="32" t="s">
        <v>1005</v>
      </c>
      <c r="D763" s="46" t="s">
        <v>152</v>
      </c>
      <c r="E763" s="35">
        <v>40680</v>
      </c>
      <c r="F763" s="34" t="s">
        <v>37</v>
      </c>
      <c r="G763" s="37">
        <v>2500</v>
      </c>
      <c r="H763" s="34" t="s">
        <v>51</v>
      </c>
      <c r="I763" s="38">
        <v>4.4000000000000004</v>
      </c>
      <c r="J763" s="36" t="s">
        <v>798</v>
      </c>
      <c r="K763" s="38">
        <v>17</v>
      </c>
      <c r="L763" s="40"/>
      <c r="M763" s="40"/>
      <c r="N763" s="40"/>
      <c r="O763" s="40"/>
      <c r="P763" s="40"/>
    </row>
    <row r="764" spans="1:16" s="32" customFormat="1" ht="10.5">
      <c r="A764" s="327">
        <v>90146000</v>
      </c>
      <c r="B764" s="33">
        <v>0</v>
      </c>
      <c r="C764" s="32" t="s">
        <v>873</v>
      </c>
      <c r="D764" s="46">
        <v>651</v>
      </c>
      <c r="E764" s="35">
        <v>40561</v>
      </c>
      <c r="F764" s="34" t="s">
        <v>37</v>
      </c>
      <c r="G764" s="37">
        <v>1000</v>
      </c>
      <c r="H764" s="34"/>
      <c r="I764" s="38"/>
      <c r="J764" s="36" t="s">
        <v>513</v>
      </c>
      <c r="K764" s="38">
        <v>10</v>
      </c>
      <c r="L764" s="40"/>
      <c r="M764" s="40"/>
      <c r="N764" s="40"/>
      <c r="O764" s="40"/>
      <c r="P764" s="40"/>
    </row>
    <row r="765" spans="1:16" s="32" customFormat="1" ht="10.5">
      <c r="A765" s="327">
        <v>90146000</v>
      </c>
      <c r="B765" s="33">
        <v>0</v>
      </c>
      <c r="C765" s="32" t="s">
        <v>874</v>
      </c>
      <c r="D765" s="46" t="s">
        <v>143</v>
      </c>
      <c r="E765" s="35">
        <v>40703</v>
      </c>
      <c r="F765" s="34" t="s">
        <v>37</v>
      </c>
      <c r="G765" s="37">
        <v>500</v>
      </c>
      <c r="H765" s="34" t="s">
        <v>46</v>
      </c>
      <c r="I765" s="38">
        <v>3.7</v>
      </c>
      <c r="J765" s="36" t="s">
        <v>39</v>
      </c>
      <c r="K765" s="38">
        <v>4</v>
      </c>
      <c r="L765" s="40"/>
      <c r="M765" s="40"/>
      <c r="N765" s="40"/>
      <c r="O765" s="40"/>
      <c r="P765" s="40"/>
    </row>
    <row r="766" spans="1:16" s="32" customFormat="1" ht="10.5">
      <c r="A766" s="327">
        <v>76038659</v>
      </c>
      <c r="B766" s="33">
        <v>6</v>
      </c>
      <c r="C766" s="32" t="s">
        <v>514</v>
      </c>
      <c r="D766" s="46">
        <v>652</v>
      </c>
      <c r="E766" s="35">
        <v>40564</v>
      </c>
      <c r="F766" s="34" t="s">
        <v>37</v>
      </c>
      <c r="G766" s="37">
        <v>5500</v>
      </c>
      <c r="H766" s="34"/>
      <c r="I766" s="38"/>
      <c r="J766" s="36" t="s">
        <v>68</v>
      </c>
      <c r="K766" s="38">
        <v>24</v>
      </c>
      <c r="L766" s="40"/>
      <c r="M766" s="40"/>
      <c r="N766" s="40"/>
      <c r="O766" s="40"/>
      <c r="P766" s="40"/>
    </row>
    <row r="767" spans="1:16" s="32" customFormat="1" ht="10.5">
      <c r="A767" s="327">
        <v>76038659</v>
      </c>
      <c r="B767" s="33">
        <v>6</v>
      </c>
      <c r="C767" s="32" t="s">
        <v>515</v>
      </c>
      <c r="D767" s="46" t="s">
        <v>143</v>
      </c>
      <c r="E767" s="35">
        <v>40564</v>
      </c>
      <c r="F767" s="34" t="s">
        <v>37</v>
      </c>
      <c r="G767" s="37">
        <v>5500</v>
      </c>
      <c r="H767" s="34" t="s">
        <v>46</v>
      </c>
      <c r="I767" s="38">
        <v>4.7</v>
      </c>
      <c r="J767" s="36" t="s">
        <v>68</v>
      </c>
      <c r="K767" s="38">
        <v>21</v>
      </c>
      <c r="L767" s="40">
        <v>5500000</v>
      </c>
      <c r="M767" s="40">
        <v>5500000</v>
      </c>
      <c r="N767" s="40">
        <v>122173865</v>
      </c>
      <c r="O767" s="40">
        <v>2679673</v>
      </c>
      <c r="P767" s="40">
        <v>124853538</v>
      </c>
    </row>
    <row r="768" spans="1:16" s="32" customFormat="1" ht="10.5">
      <c r="A768" s="327">
        <v>96678790</v>
      </c>
      <c r="B768" s="33">
        <v>2</v>
      </c>
      <c r="C768" s="32" t="s">
        <v>293</v>
      </c>
      <c r="D768" s="46">
        <v>653</v>
      </c>
      <c r="E768" s="35">
        <v>40568</v>
      </c>
      <c r="F768" s="34" t="s">
        <v>37</v>
      </c>
      <c r="G768" s="37">
        <v>1000</v>
      </c>
      <c r="H768" s="34"/>
      <c r="I768" s="38"/>
      <c r="J768" s="36" t="s">
        <v>390</v>
      </c>
      <c r="K768" s="38">
        <v>10</v>
      </c>
      <c r="L768" s="40"/>
      <c r="M768" s="40"/>
      <c r="N768" s="40"/>
      <c r="O768" s="40"/>
      <c r="P768" s="40"/>
    </row>
    <row r="769" spans="1:16" s="32" customFormat="1" ht="10.5">
      <c r="A769" s="327">
        <v>96678790</v>
      </c>
      <c r="B769" s="67">
        <v>2</v>
      </c>
      <c r="C769" s="130" t="s">
        <v>677</v>
      </c>
      <c r="D769" s="46" t="s">
        <v>143</v>
      </c>
      <c r="E769" s="35">
        <v>40603</v>
      </c>
      <c r="F769" s="34" t="s">
        <v>171</v>
      </c>
      <c r="G769" s="37">
        <v>20000000</v>
      </c>
      <c r="H769" s="34" t="s">
        <v>292</v>
      </c>
      <c r="I769" s="38">
        <v>7.25</v>
      </c>
      <c r="J769" s="36" t="s">
        <v>39</v>
      </c>
      <c r="K769" s="38">
        <v>4.5</v>
      </c>
      <c r="L769" s="40"/>
      <c r="M769" s="40"/>
      <c r="N769" s="40"/>
      <c r="O769" s="40"/>
      <c r="P769" s="40"/>
    </row>
    <row r="770" spans="1:16" s="32" customFormat="1" ht="10.5">
      <c r="A770" s="327">
        <v>96678790</v>
      </c>
      <c r="B770" s="67">
        <v>2</v>
      </c>
      <c r="C770" s="130" t="s">
        <v>327</v>
      </c>
      <c r="D770" s="46" t="s">
        <v>143</v>
      </c>
      <c r="E770" s="35">
        <v>40603</v>
      </c>
      <c r="F770" s="34" t="s">
        <v>171</v>
      </c>
      <c r="G770" s="37">
        <v>20000000</v>
      </c>
      <c r="H770" s="34" t="s">
        <v>265</v>
      </c>
      <c r="I770" s="38">
        <v>6.75</v>
      </c>
      <c r="J770" s="36" t="s">
        <v>39</v>
      </c>
      <c r="K770" s="38">
        <v>2.5</v>
      </c>
      <c r="L770" s="40">
        <v>20000000000</v>
      </c>
      <c r="M770" s="40">
        <v>20000000000</v>
      </c>
      <c r="N770" s="40">
        <v>20000000</v>
      </c>
      <c r="O770" s="40">
        <v>328342</v>
      </c>
      <c r="P770" s="40">
        <v>20328342</v>
      </c>
    </row>
    <row r="771" spans="1:16" s="32" customFormat="1" ht="10.5">
      <c r="A771" s="327">
        <v>96678790</v>
      </c>
      <c r="B771" s="67">
        <v>2</v>
      </c>
      <c r="C771" s="130" t="s">
        <v>677</v>
      </c>
      <c r="D771" s="46" t="s">
        <v>143</v>
      </c>
      <c r="E771" s="35">
        <v>40603</v>
      </c>
      <c r="F771" s="34" t="s">
        <v>37</v>
      </c>
      <c r="G771" s="37">
        <v>1000</v>
      </c>
      <c r="H771" s="34" t="s">
        <v>678</v>
      </c>
      <c r="I771" s="38">
        <v>3.5</v>
      </c>
      <c r="J771" s="36" t="s">
        <v>39</v>
      </c>
      <c r="K771" s="38">
        <v>5</v>
      </c>
      <c r="L771" s="40"/>
      <c r="M771" s="40"/>
      <c r="N771" s="40"/>
      <c r="O771" s="40"/>
      <c r="P771" s="40"/>
    </row>
    <row r="772" spans="1:16" s="32" customFormat="1" ht="10.5">
      <c r="A772" s="327">
        <v>61808000</v>
      </c>
      <c r="B772" s="67">
        <v>5</v>
      </c>
      <c r="C772" s="130" t="s">
        <v>360</v>
      </c>
      <c r="D772" s="46">
        <v>654</v>
      </c>
      <c r="E772" s="35">
        <v>40617</v>
      </c>
      <c r="F772" s="34" t="s">
        <v>37</v>
      </c>
      <c r="G772" s="37">
        <v>4400</v>
      </c>
      <c r="H772" s="34"/>
      <c r="I772" s="38"/>
      <c r="J772" s="36" t="s">
        <v>81</v>
      </c>
      <c r="K772" s="38">
        <v>10</v>
      </c>
      <c r="L772" s="40"/>
      <c r="M772" s="40"/>
      <c r="N772" s="40"/>
      <c r="O772" s="40"/>
      <c r="P772" s="40"/>
    </row>
    <row r="773" spans="1:16" s="32" customFormat="1" ht="10.5">
      <c r="A773" s="327">
        <v>61808000</v>
      </c>
      <c r="B773" s="67">
        <v>5</v>
      </c>
      <c r="C773" s="130" t="s">
        <v>158</v>
      </c>
      <c r="D773" s="46" t="s">
        <v>143</v>
      </c>
      <c r="E773" s="35">
        <v>40633</v>
      </c>
      <c r="F773" s="34" t="s">
        <v>37</v>
      </c>
      <c r="G773" s="37">
        <v>4400</v>
      </c>
      <c r="H773" s="34" t="s">
        <v>176</v>
      </c>
      <c r="I773" s="38">
        <v>3.17</v>
      </c>
      <c r="J773" s="36" t="s">
        <v>39</v>
      </c>
      <c r="K773" s="38">
        <v>5</v>
      </c>
      <c r="L773" s="40">
        <v>1250000</v>
      </c>
      <c r="M773" s="40">
        <v>1250000</v>
      </c>
      <c r="N773" s="40">
        <v>27766788</v>
      </c>
      <c r="O773" s="40">
        <v>145553</v>
      </c>
      <c r="P773" s="40">
        <v>27912341</v>
      </c>
    </row>
    <row r="774" spans="1:16" s="32" customFormat="1" ht="10.5">
      <c r="A774" s="327">
        <v>61808000</v>
      </c>
      <c r="B774" s="67">
        <v>5</v>
      </c>
      <c r="C774" s="130" t="s">
        <v>486</v>
      </c>
      <c r="D774" s="46" t="s">
        <v>143</v>
      </c>
      <c r="E774" s="35">
        <v>40633</v>
      </c>
      <c r="F774" s="34" t="s">
        <v>37</v>
      </c>
      <c r="G774" s="37">
        <v>4400</v>
      </c>
      <c r="H774" s="34" t="s">
        <v>177</v>
      </c>
      <c r="I774" s="38">
        <v>3.44</v>
      </c>
      <c r="J774" s="36" t="s">
        <v>39</v>
      </c>
      <c r="K774" s="38">
        <v>8</v>
      </c>
      <c r="L774" s="40"/>
      <c r="M774" s="40"/>
      <c r="N774" s="40"/>
      <c r="O774" s="40"/>
      <c r="P774" s="40"/>
    </row>
    <row r="775" spans="1:16" s="32" customFormat="1" ht="10.5">
      <c r="A775" s="327">
        <v>61808000</v>
      </c>
      <c r="B775" s="67">
        <v>5</v>
      </c>
      <c r="C775" s="130" t="s">
        <v>360</v>
      </c>
      <c r="D775" s="46">
        <v>655</v>
      </c>
      <c r="E775" s="35">
        <v>40617</v>
      </c>
      <c r="F775" s="34" t="s">
        <v>37</v>
      </c>
      <c r="G775" s="37">
        <v>4400</v>
      </c>
      <c r="H775" s="34"/>
      <c r="I775" s="38"/>
      <c r="J775" s="36" t="s">
        <v>81</v>
      </c>
      <c r="K775" s="38">
        <v>30</v>
      </c>
      <c r="L775" s="40"/>
      <c r="M775" s="40"/>
      <c r="N775" s="40"/>
      <c r="O775" s="40"/>
      <c r="P775" s="40"/>
    </row>
    <row r="776" spans="1:16" s="32" customFormat="1" ht="10.5">
      <c r="A776" s="327">
        <v>61808000</v>
      </c>
      <c r="B776" s="67">
        <v>5</v>
      </c>
      <c r="C776" s="130" t="s">
        <v>158</v>
      </c>
      <c r="D776" s="46" t="s">
        <v>143</v>
      </c>
      <c r="E776" s="35">
        <v>40633</v>
      </c>
      <c r="F776" s="34" t="s">
        <v>37</v>
      </c>
      <c r="G776" s="37">
        <v>4400</v>
      </c>
      <c r="H776" s="34" t="s">
        <v>201</v>
      </c>
      <c r="I776" s="38">
        <v>3.86</v>
      </c>
      <c r="J776" s="36" t="s">
        <v>39</v>
      </c>
      <c r="K776" s="38">
        <v>22.5</v>
      </c>
      <c r="L776" s="40">
        <v>1500000</v>
      </c>
      <c r="M776" s="40">
        <v>1500000</v>
      </c>
      <c r="N776" s="40">
        <v>33320145</v>
      </c>
      <c r="O776" s="40">
        <v>212327</v>
      </c>
      <c r="P776" s="40">
        <v>33532472</v>
      </c>
    </row>
    <row r="777" spans="1:16" s="32" customFormat="1" ht="10.5">
      <c r="A777" s="327">
        <v>96667560</v>
      </c>
      <c r="B777" s="67">
        <v>8</v>
      </c>
      <c r="C777" s="130" t="s">
        <v>679</v>
      </c>
      <c r="D777" s="46">
        <v>656</v>
      </c>
      <c r="E777" s="35">
        <v>40625</v>
      </c>
      <c r="F777" s="34" t="s">
        <v>171</v>
      </c>
      <c r="G777" s="37">
        <v>50000000</v>
      </c>
      <c r="H777" s="34"/>
      <c r="I777" s="38"/>
      <c r="J777" s="36" t="s">
        <v>250</v>
      </c>
      <c r="K777" s="38">
        <v>10</v>
      </c>
      <c r="L777" s="40"/>
      <c r="M777" s="40"/>
      <c r="N777" s="40"/>
      <c r="O777" s="40"/>
      <c r="P777" s="40"/>
    </row>
    <row r="778" spans="1:16" s="32" customFormat="1" ht="10.5">
      <c r="A778" s="327">
        <v>96667560</v>
      </c>
      <c r="B778" s="67">
        <v>8</v>
      </c>
      <c r="C778" s="130" t="s">
        <v>733</v>
      </c>
      <c r="D778" s="46" t="s">
        <v>143</v>
      </c>
      <c r="E778" s="35">
        <v>40631</v>
      </c>
      <c r="F778" s="34" t="s">
        <v>37</v>
      </c>
      <c r="G778" s="37">
        <v>2300</v>
      </c>
      <c r="H778" s="34" t="s">
        <v>60</v>
      </c>
      <c r="I778" s="38">
        <v>3.8</v>
      </c>
      <c r="J778" s="36" t="s">
        <v>250</v>
      </c>
      <c r="K778" s="38">
        <v>10</v>
      </c>
      <c r="L778" s="40">
        <v>1600000</v>
      </c>
      <c r="M778" s="40">
        <v>1600000</v>
      </c>
      <c r="N778" s="40">
        <v>35541488</v>
      </c>
      <c r="O778" s="40">
        <v>59466</v>
      </c>
      <c r="P778" s="40">
        <v>35600954</v>
      </c>
    </row>
    <row r="779" spans="1:16" s="32" customFormat="1" ht="10.5">
      <c r="A779" s="327">
        <v>96667560</v>
      </c>
      <c r="B779" s="67">
        <v>8</v>
      </c>
      <c r="C779" s="130" t="s">
        <v>733</v>
      </c>
      <c r="D779" s="46" t="s">
        <v>143</v>
      </c>
      <c r="E779" s="35">
        <v>40631</v>
      </c>
      <c r="F779" s="34" t="s">
        <v>171</v>
      </c>
      <c r="G779" s="37">
        <v>25000000</v>
      </c>
      <c r="H779" s="34" t="s">
        <v>53</v>
      </c>
      <c r="I779" s="38">
        <v>7</v>
      </c>
      <c r="J779" s="36" t="s">
        <v>250</v>
      </c>
      <c r="K779" s="38">
        <v>5</v>
      </c>
      <c r="L779" s="40">
        <v>15000000000</v>
      </c>
      <c r="M779" s="40">
        <v>15000000000</v>
      </c>
      <c r="N779" s="40">
        <v>15000000</v>
      </c>
      <c r="O779" s="40">
        <v>137632</v>
      </c>
      <c r="P779" s="40">
        <v>15137632</v>
      </c>
    </row>
    <row r="780" spans="1:16" s="32" customFormat="1" ht="10.5">
      <c r="A780" s="327">
        <v>96667560</v>
      </c>
      <c r="B780" s="67">
        <v>8</v>
      </c>
      <c r="C780" s="130" t="s">
        <v>680</v>
      </c>
      <c r="D780" s="46" t="s">
        <v>143</v>
      </c>
      <c r="E780" s="35">
        <v>40631</v>
      </c>
      <c r="F780" s="34" t="s">
        <v>37</v>
      </c>
      <c r="G780" s="37">
        <v>2300</v>
      </c>
      <c r="H780" s="34" t="s">
        <v>59</v>
      </c>
      <c r="I780" s="38">
        <v>3.5</v>
      </c>
      <c r="J780" s="36" t="s">
        <v>250</v>
      </c>
      <c r="K780" s="38">
        <v>7</v>
      </c>
      <c r="L780" s="40"/>
      <c r="M780" s="40"/>
      <c r="N780" s="40"/>
      <c r="O780" s="40"/>
      <c r="P780" s="40"/>
    </row>
    <row r="781" spans="1:16" s="32" customFormat="1" ht="10.5">
      <c r="A781" s="327">
        <v>95134000</v>
      </c>
      <c r="B781" s="67">
        <v>6</v>
      </c>
      <c r="C781" s="130" t="s">
        <v>734</v>
      </c>
      <c r="D781" s="46">
        <v>659</v>
      </c>
      <c r="E781" s="35">
        <v>40645</v>
      </c>
      <c r="F781" s="34" t="s">
        <v>37</v>
      </c>
      <c r="G781" s="37">
        <v>2000</v>
      </c>
      <c r="H781" s="34"/>
      <c r="I781" s="38"/>
      <c r="J781" s="36" t="s">
        <v>513</v>
      </c>
      <c r="K781" s="38">
        <v>30</v>
      </c>
      <c r="L781" s="40"/>
      <c r="M781" s="40"/>
      <c r="N781" s="40"/>
      <c r="O781" s="40"/>
      <c r="P781" s="40"/>
    </row>
    <row r="782" spans="1:16" s="32" customFormat="1" ht="10.5">
      <c r="A782" s="327">
        <v>95134000</v>
      </c>
      <c r="B782" s="67">
        <v>6</v>
      </c>
      <c r="C782" s="130" t="s">
        <v>735</v>
      </c>
      <c r="D782" s="46" t="s">
        <v>143</v>
      </c>
      <c r="E782" s="35">
        <v>40647</v>
      </c>
      <c r="F782" s="34" t="s">
        <v>37</v>
      </c>
      <c r="G782" s="37">
        <v>1200</v>
      </c>
      <c r="H782" s="34" t="s">
        <v>46</v>
      </c>
      <c r="I782" s="38">
        <v>4.2</v>
      </c>
      <c r="J782" s="36" t="s">
        <v>513</v>
      </c>
      <c r="K782" s="38">
        <v>14</v>
      </c>
      <c r="L782" s="40">
        <v>1200000</v>
      </c>
      <c r="M782" s="40">
        <v>1200000</v>
      </c>
      <c r="N782" s="40">
        <v>26656116</v>
      </c>
      <c r="O782" s="40">
        <v>322175</v>
      </c>
      <c r="P782" s="40">
        <v>26978291</v>
      </c>
    </row>
    <row r="783" spans="1:16" s="32" customFormat="1" ht="10.5">
      <c r="A783" s="327">
        <v>92236000</v>
      </c>
      <c r="B783" s="33">
        <v>6</v>
      </c>
      <c r="C783" s="45" t="s">
        <v>801</v>
      </c>
      <c r="D783" s="46">
        <v>660</v>
      </c>
      <c r="E783" s="35">
        <v>40668</v>
      </c>
      <c r="F783" s="34" t="s">
        <v>37</v>
      </c>
      <c r="G783" s="37">
        <v>3000</v>
      </c>
      <c r="H783" s="34"/>
      <c r="I783" s="38"/>
      <c r="J783" s="36" t="s">
        <v>492</v>
      </c>
      <c r="K783" s="38">
        <v>10</v>
      </c>
      <c r="L783" s="40"/>
      <c r="M783" s="40"/>
      <c r="N783" s="40"/>
      <c r="O783" s="40"/>
      <c r="P783" s="40"/>
    </row>
    <row r="784" spans="1:16" s="32" customFormat="1" ht="10.5">
      <c r="A784" s="327">
        <v>92236000</v>
      </c>
      <c r="B784" s="33">
        <v>6</v>
      </c>
      <c r="C784" s="45" t="s">
        <v>800</v>
      </c>
      <c r="D784" s="46" t="s">
        <v>143</v>
      </c>
      <c r="E784" s="35">
        <v>40672</v>
      </c>
      <c r="F784" s="34" t="s">
        <v>37</v>
      </c>
      <c r="G784" s="37">
        <v>2000</v>
      </c>
      <c r="H784" s="34" t="s">
        <v>53</v>
      </c>
      <c r="I784" s="38">
        <v>3.4</v>
      </c>
      <c r="J784" s="36" t="s">
        <v>68</v>
      </c>
      <c r="K784" s="38">
        <v>5</v>
      </c>
      <c r="L784" s="40">
        <v>1000000</v>
      </c>
      <c r="M784" s="40">
        <v>1000000</v>
      </c>
      <c r="N784" s="40">
        <v>22213430</v>
      </c>
      <c r="O784" s="40">
        <v>123453</v>
      </c>
      <c r="P784" s="40">
        <v>22336883</v>
      </c>
    </row>
    <row r="785" spans="1:16" s="32" customFormat="1" ht="10.5">
      <c r="A785" s="327">
        <v>92236000</v>
      </c>
      <c r="B785" s="33">
        <v>6</v>
      </c>
      <c r="C785" s="45" t="s">
        <v>395</v>
      </c>
      <c r="D785" s="46" t="s">
        <v>143</v>
      </c>
      <c r="E785" s="35">
        <v>40672</v>
      </c>
      <c r="F785" s="34" t="s">
        <v>37</v>
      </c>
      <c r="G785" s="37">
        <v>2000</v>
      </c>
      <c r="H785" s="34" t="s">
        <v>59</v>
      </c>
      <c r="I785" s="38">
        <v>3.8</v>
      </c>
      <c r="J785" s="36" t="s">
        <v>68</v>
      </c>
      <c r="K785" s="38">
        <v>10</v>
      </c>
      <c r="L785" s="40"/>
      <c r="M785" s="40"/>
      <c r="N785" s="40"/>
      <c r="O785" s="40"/>
      <c r="P785" s="40"/>
    </row>
    <row r="786" spans="1:16" s="32" customFormat="1" ht="10.5">
      <c r="A786" s="327">
        <v>92236000</v>
      </c>
      <c r="B786" s="33">
        <v>6</v>
      </c>
      <c r="C786" s="45" t="s">
        <v>801</v>
      </c>
      <c r="D786" s="46">
        <v>661</v>
      </c>
      <c r="E786" s="35">
        <v>40668</v>
      </c>
      <c r="F786" s="34" t="s">
        <v>37</v>
      </c>
      <c r="G786" s="37">
        <v>3000</v>
      </c>
      <c r="H786" s="34"/>
      <c r="I786" s="38"/>
      <c r="J786" s="36" t="s">
        <v>492</v>
      </c>
      <c r="K786" s="38">
        <v>30</v>
      </c>
      <c r="L786" s="40"/>
      <c r="M786" s="40"/>
      <c r="N786" s="40"/>
      <c r="O786" s="40"/>
      <c r="P786" s="40"/>
    </row>
    <row r="787" spans="1:16" s="32" customFormat="1" ht="10.5">
      <c r="A787" s="327">
        <v>92236000</v>
      </c>
      <c r="B787" s="33">
        <v>6</v>
      </c>
      <c r="C787" s="45" t="s">
        <v>394</v>
      </c>
      <c r="D787" s="46" t="s">
        <v>143</v>
      </c>
      <c r="E787" s="35">
        <v>40672</v>
      </c>
      <c r="F787" s="34" t="s">
        <v>37</v>
      </c>
      <c r="G787" s="37">
        <v>2000</v>
      </c>
      <c r="H787" s="34" t="s">
        <v>60</v>
      </c>
      <c r="I787" s="38">
        <v>4.2</v>
      </c>
      <c r="J787" s="36" t="s">
        <v>68</v>
      </c>
      <c r="K787" s="38">
        <v>20</v>
      </c>
      <c r="L787" s="40">
        <v>1000000</v>
      </c>
      <c r="M787" s="40">
        <v>1000000</v>
      </c>
      <c r="N787" s="40">
        <v>22213430</v>
      </c>
      <c r="O787" s="40">
        <v>152203</v>
      </c>
      <c r="P787" s="40">
        <v>22365633</v>
      </c>
    </row>
    <row r="788" spans="1:16" s="32" customFormat="1" ht="10.5">
      <c r="A788" s="327">
        <v>76073164</v>
      </c>
      <c r="B788" s="33">
        <v>1</v>
      </c>
      <c r="C788" s="32" t="s">
        <v>875</v>
      </c>
      <c r="D788" s="46">
        <v>662</v>
      </c>
      <c r="E788" s="35">
        <v>40682</v>
      </c>
      <c r="F788" s="34" t="s">
        <v>37</v>
      </c>
      <c r="G788" s="37">
        <v>3000</v>
      </c>
      <c r="H788" s="34"/>
      <c r="I788" s="38"/>
      <c r="J788" s="36" t="s">
        <v>513</v>
      </c>
      <c r="K788" s="38">
        <v>10</v>
      </c>
      <c r="L788" s="40"/>
      <c r="M788" s="40"/>
      <c r="N788" s="40"/>
      <c r="O788" s="40"/>
      <c r="P788" s="40"/>
    </row>
    <row r="789" spans="1:16" s="32" customFormat="1" ht="10.5">
      <c r="A789" s="327">
        <v>76073164</v>
      </c>
      <c r="B789" s="33">
        <v>1</v>
      </c>
      <c r="C789" s="32" t="s">
        <v>875</v>
      </c>
      <c r="D789" s="46">
        <v>663</v>
      </c>
      <c r="E789" s="35">
        <v>40682</v>
      </c>
      <c r="F789" s="34" t="s">
        <v>37</v>
      </c>
      <c r="G789" s="37">
        <v>3000</v>
      </c>
      <c r="H789" s="34"/>
      <c r="I789" s="38"/>
      <c r="J789" s="36" t="s">
        <v>513</v>
      </c>
      <c r="K789" s="38">
        <v>30</v>
      </c>
      <c r="L789" s="40"/>
      <c r="M789" s="40"/>
      <c r="N789" s="40"/>
      <c r="O789" s="40"/>
      <c r="P789" s="40"/>
    </row>
    <row r="790" spans="1:16" s="32" customFormat="1" ht="10.5">
      <c r="A790" s="327">
        <v>76073162</v>
      </c>
      <c r="B790" s="33">
        <v>5</v>
      </c>
      <c r="C790" s="32" t="s">
        <v>866</v>
      </c>
      <c r="D790" s="46">
        <v>664</v>
      </c>
      <c r="E790" s="35">
        <v>40682</v>
      </c>
      <c r="F790" s="34" t="s">
        <v>37</v>
      </c>
      <c r="G790" s="37">
        <v>10000</v>
      </c>
      <c r="H790" s="34"/>
      <c r="I790" s="38"/>
      <c r="J790" s="36" t="s">
        <v>513</v>
      </c>
      <c r="K790" s="38">
        <v>10</v>
      </c>
      <c r="L790" s="40"/>
      <c r="M790" s="40"/>
      <c r="N790" s="40"/>
      <c r="O790" s="40"/>
      <c r="P790" s="40"/>
    </row>
    <row r="791" spans="1:16" s="32" customFormat="1" ht="10.5">
      <c r="A791" s="327">
        <v>76073162</v>
      </c>
      <c r="B791" s="33">
        <v>5</v>
      </c>
      <c r="C791" s="32" t="s">
        <v>755</v>
      </c>
      <c r="D791" s="46" t="s">
        <v>143</v>
      </c>
      <c r="E791" s="35">
        <v>40814</v>
      </c>
      <c r="F791" s="34" t="s">
        <v>37</v>
      </c>
      <c r="G791" s="37">
        <v>2000</v>
      </c>
      <c r="H791" s="34" t="s">
        <v>60</v>
      </c>
      <c r="I791" s="38">
        <v>3</v>
      </c>
      <c r="J791" s="36" t="s">
        <v>68</v>
      </c>
      <c r="K791" s="38">
        <v>8</v>
      </c>
      <c r="L791" s="40">
        <v>1000000</v>
      </c>
      <c r="M791" s="40">
        <v>1000000</v>
      </c>
      <c r="N791" s="40">
        <v>22213430</v>
      </c>
      <c r="O791" s="40">
        <v>128040</v>
      </c>
      <c r="P791" s="40">
        <v>22341470</v>
      </c>
    </row>
    <row r="792" spans="1:16" s="32" customFormat="1" ht="10.5">
      <c r="A792" s="327">
        <v>76073162</v>
      </c>
      <c r="B792" s="33">
        <v>5</v>
      </c>
      <c r="C792" s="32" t="s">
        <v>866</v>
      </c>
      <c r="D792" s="46">
        <v>665</v>
      </c>
      <c r="E792" s="35">
        <v>40682</v>
      </c>
      <c r="F792" s="34" t="s">
        <v>37</v>
      </c>
      <c r="G792" s="37">
        <v>10000</v>
      </c>
      <c r="H792" s="34"/>
      <c r="I792" s="38"/>
      <c r="J792" s="36" t="s">
        <v>513</v>
      </c>
      <c r="K792" s="38">
        <v>30</v>
      </c>
      <c r="L792" s="40"/>
      <c r="M792" s="40"/>
      <c r="N792" s="40"/>
      <c r="O792" s="40"/>
      <c r="P792" s="40"/>
    </row>
    <row r="793" spans="1:16" s="32" customFormat="1" ht="10.5">
      <c r="A793" s="327">
        <v>76073162</v>
      </c>
      <c r="B793" s="33">
        <v>5</v>
      </c>
      <c r="C793" s="32" t="s">
        <v>990</v>
      </c>
      <c r="D793" s="46" t="s">
        <v>143</v>
      </c>
      <c r="E793" s="35">
        <v>40777</v>
      </c>
      <c r="F793" s="34" t="s">
        <v>37</v>
      </c>
      <c r="G793" s="37">
        <v>2000</v>
      </c>
      <c r="H793" s="34" t="s">
        <v>59</v>
      </c>
      <c r="I793" s="38">
        <v>3.35</v>
      </c>
      <c r="J793" s="36" t="s">
        <v>68</v>
      </c>
      <c r="K793" s="38">
        <v>21</v>
      </c>
      <c r="L793" s="40"/>
      <c r="M793" s="40"/>
      <c r="N793" s="40"/>
      <c r="O793" s="40"/>
      <c r="P793" s="40"/>
    </row>
    <row r="794" spans="1:16" s="32" customFormat="1" ht="10.5">
      <c r="A794" s="327">
        <v>76073162</v>
      </c>
      <c r="B794" s="33">
        <v>5</v>
      </c>
      <c r="C794" s="32" t="s">
        <v>232</v>
      </c>
      <c r="D794" s="46" t="s">
        <v>152</v>
      </c>
      <c r="E794" s="35">
        <v>40814</v>
      </c>
      <c r="F794" s="34" t="s">
        <v>37</v>
      </c>
      <c r="G794" s="37">
        <v>2000</v>
      </c>
      <c r="H794" s="34" t="s">
        <v>64</v>
      </c>
      <c r="I794" s="38">
        <v>3.6</v>
      </c>
      <c r="J794" s="36" t="s">
        <v>68</v>
      </c>
      <c r="K794" s="38">
        <v>21</v>
      </c>
      <c r="L794" s="40">
        <v>1000000</v>
      </c>
      <c r="M794" s="40">
        <v>1000000</v>
      </c>
      <c r="N794" s="40">
        <v>22213430</v>
      </c>
      <c r="O794" s="40">
        <v>153287</v>
      </c>
      <c r="P794" s="40">
        <v>22366717</v>
      </c>
    </row>
    <row r="795" spans="1:16" s="32" customFormat="1" ht="10.5">
      <c r="A795" s="327">
        <v>90299000</v>
      </c>
      <c r="B795" s="33">
        <v>3</v>
      </c>
      <c r="C795" s="32" t="s">
        <v>489</v>
      </c>
      <c r="D795" s="46">
        <v>666</v>
      </c>
      <c r="E795" s="35">
        <v>40689</v>
      </c>
      <c r="F795" s="34" t="s">
        <v>37</v>
      </c>
      <c r="G795" s="37">
        <v>2000</v>
      </c>
      <c r="H795" s="34"/>
      <c r="I795" s="38"/>
      <c r="J795" s="36" t="s">
        <v>513</v>
      </c>
      <c r="K795" s="38">
        <v>30</v>
      </c>
      <c r="L795" s="40"/>
      <c r="M795" s="40"/>
      <c r="N795" s="40"/>
      <c r="O795" s="40"/>
      <c r="P795" s="40"/>
    </row>
    <row r="796" spans="1:16" s="32" customFormat="1" ht="10.5">
      <c r="A796" s="327">
        <v>90299000</v>
      </c>
      <c r="B796" s="33">
        <v>3</v>
      </c>
      <c r="C796" s="32" t="s">
        <v>490</v>
      </c>
      <c r="D796" s="46" t="s">
        <v>143</v>
      </c>
      <c r="E796" s="35">
        <v>40690</v>
      </c>
      <c r="F796" s="34" t="s">
        <v>37</v>
      </c>
      <c r="G796" s="37">
        <v>2000</v>
      </c>
      <c r="H796" s="34" t="s">
        <v>125</v>
      </c>
      <c r="I796" s="38">
        <v>4</v>
      </c>
      <c r="J796" s="36" t="s">
        <v>68</v>
      </c>
      <c r="K796" s="38">
        <v>21</v>
      </c>
      <c r="L796" s="40">
        <v>440000</v>
      </c>
      <c r="M796" s="40">
        <v>440000</v>
      </c>
      <c r="N796" s="40">
        <v>9773909</v>
      </c>
      <c r="O796" s="40">
        <v>16130</v>
      </c>
      <c r="P796" s="40">
        <v>9790039</v>
      </c>
    </row>
    <row r="797" spans="1:16" s="32" customFormat="1" ht="10.5">
      <c r="A797" s="327">
        <v>76012676</v>
      </c>
      <c r="B797" s="33">
        <v>4</v>
      </c>
      <c r="C797" s="32" t="s">
        <v>877</v>
      </c>
      <c r="D797" s="46">
        <v>667</v>
      </c>
      <c r="E797" s="35">
        <v>40689</v>
      </c>
      <c r="F797" s="34" t="s">
        <v>37</v>
      </c>
      <c r="G797" s="37">
        <v>7000</v>
      </c>
      <c r="H797" s="34"/>
      <c r="I797" s="38"/>
      <c r="J797" s="36" t="s">
        <v>513</v>
      </c>
      <c r="K797" s="38">
        <v>10</v>
      </c>
      <c r="L797" s="40"/>
      <c r="M797" s="40"/>
      <c r="N797" s="40"/>
      <c r="O797" s="40"/>
      <c r="P797" s="40"/>
    </row>
    <row r="798" spans="1:16" s="32" customFormat="1" ht="10.5">
      <c r="A798" s="327">
        <v>76012676</v>
      </c>
      <c r="B798" s="33">
        <v>4</v>
      </c>
      <c r="C798" s="32" t="s">
        <v>878</v>
      </c>
      <c r="D798" s="46" t="s">
        <v>143</v>
      </c>
      <c r="E798" s="35">
        <v>40695</v>
      </c>
      <c r="F798" s="34" t="s">
        <v>37</v>
      </c>
      <c r="G798" s="37">
        <v>2000</v>
      </c>
      <c r="H798" s="34" t="s">
        <v>46</v>
      </c>
      <c r="I798" s="38">
        <v>3.4</v>
      </c>
      <c r="J798" s="36" t="s">
        <v>68</v>
      </c>
      <c r="K798" s="38">
        <v>5</v>
      </c>
      <c r="L798" s="40">
        <v>2000000</v>
      </c>
      <c r="M798" s="40">
        <v>2000000</v>
      </c>
      <c r="N798" s="40">
        <v>44426860</v>
      </c>
      <c r="O798" s="40">
        <v>101195</v>
      </c>
      <c r="P798" s="40">
        <v>44528055</v>
      </c>
    </row>
    <row r="799" spans="1:16" s="32" customFormat="1" ht="10.5">
      <c r="A799" s="327">
        <v>76012676</v>
      </c>
      <c r="B799" s="33">
        <v>4</v>
      </c>
      <c r="C799" s="32" t="s">
        <v>877</v>
      </c>
      <c r="D799" s="46">
        <v>668</v>
      </c>
      <c r="E799" s="35">
        <v>40689</v>
      </c>
      <c r="F799" s="34" t="s">
        <v>37</v>
      </c>
      <c r="G799" s="37">
        <v>7000</v>
      </c>
      <c r="H799" s="34"/>
      <c r="I799" s="38"/>
      <c r="J799" s="36" t="s">
        <v>513</v>
      </c>
      <c r="K799" s="38">
        <v>30</v>
      </c>
      <c r="L799" s="40"/>
      <c r="M799" s="40"/>
      <c r="N799" s="40"/>
      <c r="O799" s="40"/>
      <c r="P799" s="40"/>
    </row>
    <row r="800" spans="1:16" s="32" customFormat="1" ht="10.5">
      <c r="A800" s="327">
        <v>76012676</v>
      </c>
      <c r="B800" s="33">
        <v>4</v>
      </c>
      <c r="C800" s="32" t="s">
        <v>878</v>
      </c>
      <c r="D800" s="46" t="s">
        <v>143</v>
      </c>
      <c r="E800" s="35">
        <v>40695</v>
      </c>
      <c r="F800" s="34" t="s">
        <v>37</v>
      </c>
      <c r="G800" s="37">
        <v>3000</v>
      </c>
      <c r="H800" s="34" t="s">
        <v>90</v>
      </c>
      <c r="I800" s="38">
        <v>3.8</v>
      </c>
      <c r="J800" s="36" t="s">
        <v>68</v>
      </c>
      <c r="K800" s="38">
        <v>21</v>
      </c>
      <c r="L800" s="40">
        <v>3000000</v>
      </c>
      <c r="M800" s="40">
        <v>3000000</v>
      </c>
      <c r="N800" s="40">
        <v>66640290</v>
      </c>
      <c r="O800" s="40">
        <v>1247516</v>
      </c>
      <c r="P800" s="40">
        <v>67887806</v>
      </c>
    </row>
    <row r="801" spans="1:16" s="32" customFormat="1" ht="10.5">
      <c r="A801" s="327">
        <v>76017019</v>
      </c>
      <c r="B801" s="33">
        <v>4</v>
      </c>
      <c r="C801" s="32" t="s">
        <v>438</v>
      </c>
      <c r="D801" s="46">
        <v>669</v>
      </c>
      <c r="E801" s="35">
        <v>40693</v>
      </c>
      <c r="F801" s="34" t="s">
        <v>37</v>
      </c>
      <c r="G801" s="37">
        <v>3000</v>
      </c>
      <c r="H801" s="34"/>
      <c r="I801" s="38"/>
      <c r="J801" s="36" t="s">
        <v>492</v>
      </c>
      <c r="K801" s="38">
        <v>10</v>
      </c>
      <c r="L801" s="40"/>
      <c r="M801" s="40"/>
      <c r="N801" s="40"/>
      <c r="O801" s="40"/>
      <c r="P801" s="40"/>
    </row>
    <row r="802" spans="1:16" s="32" customFormat="1" ht="10.5">
      <c r="A802" s="327">
        <v>76017019</v>
      </c>
      <c r="B802" s="33">
        <v>4</v>
      </c>
      <c r="C802" s="32" t="s">
        <v>439</v>
      </c>
      <c r="D802" s="46" t="s">
        <v>143</v>
      </c>
      <c r="E802" s="35">
        <v>40694</v>
      </c>
      <c r="F802" s="34" t="s">
        <v>37</v>
      </c>
      <c r="G802" s="37">
        <v>3000</v>
      </c>
      <c r="H802" s="34" t="s">
        <v>53</v>
      </c>
      <c r="I802" s="38">
        <v>3</v>
      </c>
      <c r="J802" s="36" t="s">
        <v>68</v>
      </c>
      <c r="K802" s="38">
        <v>5</v>
      </c>
      <c r="L802" s="40">
        <v>1000000</v>
      </c>
      <c r="M802" s="40">
        <v>1000000</v>
      </c>
      <c r="N802" s="40">
        <v>22213430</v>
      </c>
      <c r="O802" s="40">
        <v>27767</v>
      </c>
      <c r="P802" s="40">
        <v>22241197</v>
      </c>
    </row>
    <row r="803" spans="1:16" s="32" customFormat="1" ht="10.5">
      <c r="A803" s="327">
        <v>76017019</v>
      </c>
      <c r="B803" s="33">
        <v>4</v>
      </c>
      <c r="C803" s="32" t="s">
        <v>806</v>
      </c>
      <c r="D803" s="46">
        <v>670</v>
      </c>
      <c r="E803" s="35">
        <v>40693</v>
      </c>
      <c r="F803" s="34" t="s">
        <v>37</v>
      </c>
      <c r="G803" s="37">
        <v>6000</v>
      </c>
      <c r="H803" s="34"/>
      <c r="I803" s="38"/>
      <c r="J803" s="36" t="s">
        <v>492</v>
      </c>
      <c r="K803" s="38">
        <v>30</v>
      </c>
      <c r="L803" s="40"/>
      <c r="M803" s="40"/>
      <c r="N803" s="40"/>
      <c r="O803" s="40"/>
      <c r="P803" s="40"/>
    </row>
    <row r="804" spans="1:16" s="32" customFormat="1" ht="10.5">
      <c r="A804" s="327">
        <v>76017019</v>
      </c>
      <c r="B804" s="33">
        <v>4</v>
      </c>
      <c r="C804" s="32" t="s">
        <v>439</v>
      </c>
      <c r="D804" s="46" t="s">
        <v>143</v>
      </c>
      <c r="E804" s="35">
        <v>40694</v>
      </c>
      <c r="F804" s="34" t="s">
        <v>37</v>
      </c>
      <c r="G804" s="37">
        <v>4000</v>
      </c>
      <c r="H804" s="34" t="s">
        <v>59</v>
      </c>
      <c r="I804" s="38">
        <v>3.5</v>
      </c>
      <c r="J804" s="36" t="s">
        <v>68</v>
      </c>
      <c r="K804" s="38">
        <v>22</v>
      </c>
      <c r="L804" s="40">
        <v>2500000</v>
      </c>
      <c r="M804" s="40">
        <v>2500000</v>
      </c>
      <c r="N804" s="40">
        <v>55533575</v>
      </c>
      <c r="O804" s="40">
        <v>80986</v>
      </c>
      <c r="P804" s="40">
        <v>55614561</v>
      </c>
    </row>
    <row r="805" spans="1:16" s="32" customFormat="1" ht="10.5">
      <c r="A805" s="327">
        <v>94139000</v>
      </c>
      <c r="B805" s="33">
        <v>5</v>
      </c>
      <c r="C805" s="32" t="s">
        <v>973</v>
      </c>
      <c r="D805" s="46">
        <v>671</v>
      </c>
      <c r="E805" s="35">
        <v>40736</v>
      </c>
      <c r="F805" s="34" t="s">
        <v>37</v>
      </c>
      <c r="G805" s="37">
        <v>2500</v>
      </c>
      <c r="H805" s="34"/>
      <c r="I805" s="38"/>
      <c r="J805" s="36" t="s">
        <v>492</v>
      </c>
      <c r="K805" s="38">
        <v>10</v>
      </c>
      <c r="L805" s="40"/>
      <c r="M805" s="40"/>
      <c r="N805" s="40"/>
      <c r="O805" s="40"/>
      <c r="P805" s="40"/>
    </row>
    <row r="806" spans="1:16" s="32" customFormat="1" ht="10.5">
      <c r="A806" s="327">
        <v>94139000</v>
      </c>
      <c r="B806" s="33">
        <v>5</v>
      </c>
      <c r="C806" s="32" t="s">
        <v>974</v>
      </c>
      <c r="D806" s="46" t="s">
        <v>143</v>
      </c>
      <c r="E806" s="35">
        <v>40743</v>
      </c>
      <c r="F806" s="34" t="s">
        <v>171</v>
      </c>
      <c r="G806" s="37">
        <v>54400000</v>
      </c>
      <c r="H806" s="34" t="s">
        <v>46</v>
      </c>
      <c r="I806" s="38">
        <v>6.8</v>
      </c>
      <c r="J806" s="36" t="s">
        <v>68</v>
      </c>
      <c r="K806" s="38">
        <v>5</v>
      </c>
      <c r="L806" s="40">
        <v>21800000000</v>
      </c>
      <c r="M806" s="40">
        <v>21800000000</v>
      </c>
      <c r="N806" s="40">
        <v>21800000</v>
      </c>
      <c r="O806" s="40">
        <v>713674.25399999996</v>
      </c>
      <c r="P806" s="40">
        <v>22513674.254000001</v>
      </c>
    </row>
    <row r="807" spans="1:16" s="32" customFormat="1" ht="10.5">
      <c r="A807" s="327">
        <v>94139000</v>
      </c>
      <c r="B807" s="33">
        <v>5</v>
      </c>
      <c r="C807" s="32" t="s">
        <v>975</v>
      </c>
      <c r="D807" s="46" t="s">
        <v>143</v>
      </c>
      <c r="E807" s="35">
        <v>40743</v>
      </c>
      <c r="F807" s="34" t="s">
        <v>37</v>
      </c>
      <c r="G807" s="37">
        <v>2500</v>
      </c>
      <c r="H807" s="34" t="s">
        <v>90</v>
      </c>
      <c r="I807" s="38">
        <v>3.2</v>
      </c>
      <c r="J807" s="36" t="s">
        <v>68</v>
      </c>
      <c r="K807" s="38">
        <v>5</v>
      </c>
      <c r="L807" s="40"/>
      <c r="M807" s="40"/>
      <c r="N807" s="40"/>
      <c r="O807" s="40"/>
      <c r="P807" s="40"/>
    </row>
    <row r="808" spans="1:16" s="32" customFormat="1" ht="10.5">
      <c r="A808" s="327">
        <v>94139000</v>
      </c>
      <c r="B808" s="33">
        <v>5</v>
      </c>
      <c r="C808" s="32" t="s">
        <v>973</v>
      </c>
      <c r="D808" s="46">
        <v>672</v>
      </c>
      <c r="E808" s="35">
        <v>40736</v>
      </c>
      <c r="F808" s="34" t="s">
        <v>37</v>
      </c>
      <c r="G808" s="37">
        <v>2500</v>
      </c>
      <c r="H808" s="34"/>
      <c r="I808" s="38"/>
      <c r="J808" s="36" t="s">
        <v>492</v>
      </c>
      <c r="K808" s="38">
        <v>30</v>
      </c>
      <c r="L808" s="40"/>
      <c r="M808" s="40"/>
      <c r="N808" s="40"/>
      <c r="O808" s="40"/>
      <c r="P808" s="40"/>
    </row>
    <row r="809" spans="1:16" s="32" customFormat="1" ht="10.5">
      <c r="A809" s="327">
        <v>94139000</v>
      </c>
      <c r="B809" s="33">
        <v>5</v>
      </c>
      <c r="C809" s="32" t="s">
        <v>976</v>
      </c>
      <c r="D809" s="46" t="s">
        <v>143</v>
      </c>
      <c r="E809" s="35">
        <v>40743</v>
      </c>
      <c r="F809" s="34" t="s">
        <v>37</v>
      </c>
      <c r="G809" s="37">
        <v>2500</v>
      </c>
      <c r="H809" s="34" t="s">
        <v>92</v>
      </c>
      <c r="I809" s="38">
        <v>3.6</v>
      </c>
      <c r="J809" s="36" t="s">
        <v>68</v>
      </c>
      <c r="K809" s="38">
        <v>21</v>
      </c>
      <c r="L809" s="40">
        <v>1500000</v>
      </c>
      <c r="M809" s="40">
        <v>1500000</v>
      </c>
      <c r="N809" s="40">
        <v>33320145</v>
      </c>
      <c r="O809" s="40">
        <v>602049.15399999998</v>
      </c>
      <c r="P809" s="40">
        <v>33922194.153999999</v>
      </c>
    </row>
    <row r="810" spans="1:16" s="32" customFormat="1" ht="10.5">
      <c r="A810" s="327">
        <v>76022072</v>
      </c>
      <c r="B810" s="33">
        <v>8</v>
      </c>
      <c r="C810" s="32" t="s">
        <v>408</v>
      </c>
      <c r="D810" s="46">
        <v>673</v>
      </c>
      <c r="E810" s="35">
        <v>40738</v>
      </c>
      <c r="F810" s="34" t="s">
        <v>37</v>
      </c>
      <c r="G810" s="37">
        <v>1500</v>
      </c>
      <c r="H810" s="34"/>
      <c r="I810" s="38"/>
      <c r="J810" s="36" t="s">
        <v>513</v>
      </c>
      <c r="K810" s="38">
        <v>10</v>
      </c>
      <c r="L810" s="40"/>
      <c r="M810" s="40"/>
      <c r="N810" s="40"/>
      <c r="O810" s="40"/>
      <c r="P810" s="40"/>
    </row>
    <row r="811" spans="1:16" s="32" customFormat="1" ht="10.5">
      <c r="A811" s="327">
        <v>92580000</v>
      </c>
      <c r="B811" s="33">
        <v>7</v>
      </c>
      <c r="C811" s="32" t="s">
        <v>991</v>
      </c>
      <c r="D811" s="46">
        <v>674</v>
      </c>
      <c r="E811" s="35">
        <v>40779</v>
      </c>
      <c r="F811" s="34" t="s">
        <v>37</v>
      </c>
      <c r="G811" s="37">
        <v>5000</v>
      </c>
      <c r="H811" s="34"/>
      <c r="I811" s="38"/>
      <c r="J811" s="36" t="s">
        <v>992</v>
      </c>
      <c r="K811" s="38">
        <v>10</v>
      </c>
      <c r="L811" s="40"/>
      <c r="M811" s="40"/>
      <c r="N811" s="40"/>
      <c r="O811" s="40"/>
      <c r="P811" s="40"/>
    </row>
    <row r="812" spans="1:16" s="32" customFormat="1" ht="10.5">
      <c r="A812" s="327">
        <v>92580000</v>
      </c>
      <c r="B812" s="33">
        <v>7</v>
      </c>
      <c r="C812" s="32" t="s">
        <v>993</v>
      </c>
      <c r="D812" s="46" t="s">
        <v>143</v>
      </c>
      <c r="E812" s="35">
        <v>40780</v>
      </c>
      <c r="F812" s="34" t="s">
        <v>171</v>
      </c>
      <c r="G812" s="37">
        <v>105000000</v>
      </c>
      <c r="H812" s="34" t="s">
        <v>59</v>
      </c>
      <c r="I812" s="38">
        <v>6.1</v>
      </c>
      <c r="J812" s="36" t="s">
        <v>992</v>
      </c>
      <c r="K812" s="38">
        <v>5</v>
      </c>
      <c r="L812" s="40"/>
      <c r="M812" s="40"/>
      <c r="N812" s="40"/>
      <c r="O812" s="40"/>
      <c r="P812" s="40"/>
    </row>
    <row r="813" spans="1:16" s="32" customFormat="1" ht="10.5">
      <c r="A813" s="327">
        <v>92580000</v>
      </c>
      <c r="B813" s="33">
        <v>7</v>
      </c>
      <c r="C813" s="32" t="s">
        <v>993</v>
      </c>
      <c r="D813" s="46" t="s">
        <v>143</v>
      </c>
      <c r="E813" s="35">
        <v>40780</v>
      </c>
      <c r="F813" s="34" t="s">
        <v>37</v>
      </c>
      <c r="G813" s="37">
        <v>5000</v>
      </c>
      <c r="H813" s="34" t="s">
        <v>60</v>
      </c>
      <c r="I813" s="38">
        <v>3.2</v>
      </c>
      <c r="J813" s="36" t="s">
        <v>992</v>
      </c>
      <c r="K813" s="38">
        <v>5</v>
      </c>
      <c r="L813" s="40"/>
      <c r="M813" s="40"/>
      <c r="N813" s="40"/>
      <c r="O813" s="40"/>
      <c r="P813" s="40"/>
    </row>
    <row r="814" spans="1:16" s="32" customFormat="1" ht="10.5">
      <c r="A814" s="327">
        <v>92580000</v>
      </c>
      <c r="B814" s="33">
        <v>7</v>
      </c>
      <c r="C814" s="32" t="s">
        <v>994</v>
      </c>
      <c r="D814" s="46">
        <v>675</v>
      </c>
      <c r="E814" s="35">
        <v>40779</v>
      </c>
      <c r="F814" s="34" t="s">
        <v>37</v>
      </c>
      <c r="G814" s="37">
        <v>5000</v>
      </c>
      <c r="H814" s="34"/>
      <c r="I814" s="38"/>
      <c r="J814" s="36" t="s">
        <v>992</v>
      </c>
      <c r="K814" s="38">
        <v>30</v>
      </c>
      <c r="L814" s="40"/>
      <c r="M814" s="40"/>
      <c r="N814" s="40"/>
      <c r="O814" s="40"/>
      <c r="P814" s="40"/>
    </row>
    <row r="815" spans="1:16" s="32" customFormat="1" ht="10.5">
      <c r="A815" s="327">
        <v>92580000</v>
      </c>
      <c r="B815" s="33">
        <v>7</v>
      </c>
      <c r="C815" s="32" t="s">
        <v>993</v>
      </c>
      <c r="D815" s="46" t="s">
        <v>143</v>
      </c>
      <c r="E815" s="35">
        <v>40780</v>
      </c>
      <c r="F815" s="34" t="s">
        <v>37</v>
      </c>
      <c r="G815" s="37">
        <v>5000</v>
      </c>
      <c r="H815" s="34" t="s">
        <v>64</v>
      </c>
      <c r="I815" s="38">
        <v>3.5</v>
      </c>
      <c r="J815" s="36" t="s">
        <v>992</v>
      </c>
      <c r="K815" s="38">
        <v>21</v>
      </c>
      <c r="L815" s="40"/>
      <c r="M815" s="40"/>
      <c r="N815" s="40"/>
      <c r="O815" s="40"/>
      <c r="P815" s="40"/>
    </row>
    <row r="816" spans="1:16" s="32" customFormat="1" ht="10.5">
      <c r="A816" s="327">
        <v>96792430</v>
      </c>
      <c r="B816" s="33" t="s">
        <v>75</v>
      </c>
      <c r="C816" s="32" t="s">
        <v>1009</v>
      </c>
      <c r="D816" s="46">
        <v>676</v>
      </c>
      <c r="E816" s="35">
        <v>40795</v>
      </c>
      <c r="F816" s="34" t="s">
        <v>37</v>
      </c>
      <c r="G816" s="37">
        <v>3000</v>
      </c>
      <c r="H816" s="34"/>
      <c r="I816" s="38"/>
      <c r="J816" s="36" t="s">
        <v>492</v>
      </c>
      <c r="K816" s="38">
        <v>10</v>
      </c>
      <c r="L816" s="40"/>
      <c r="M816" s="40"/>
      <c r="N816" s="40"/>
      <c r="O816" s="40"/>
      <c r="P816" s="40"/>
    </row>
    <row r="817" spans="1:16" s="32" customFormat="1" ht="10.5">
      <c r="A817" s="327">
        <v>96792430</v>
      </c>
      <c r="B817" s="33" t="s">
        <v>75</v>
      </c>
      <c r="C817" s="32" t="s">
        <v>1009</v>
      </c>
      <c r="D817" s="46">
        <v>677</v>
      </c>
      <c r="E817" s="35">
        <v>40795</v>
      </c>
      <c r="F817" s="34" t="s">
        <v>37</v>
      </c>
      <c r="G817" s="37">
        <v>1500</v>
      </c>
      <c r="H817" s="34"/>
      <c r="I817" s="38"/>
      <c r="J817" s="36" t="s">
        <v>492</v>
      </c>
      <c r="K817" s="38">
        <v>30</v>
      </c>
      <c r="L817" s="40"/>
      <c r="M817" s="40"/>
      <c r="N817" s="40"/>
      <c r="O817" s="40"/>
      <c r="P817" s="40"/>
    </row>
    <row r="818" spans="1:16" s="32" customFormat="1" ht="10.5">
      <c r="A818" s="327">
        <v>76129263</v>
      </c>
      <c r="B818" s="33">
        <v>3</v>
      </c>
      <c r="C818" s="32" t="s">
        <v>1010</v>
      </c>
      <c r="D818" s="46">
        <v>678</v>
      </c>
      <c r="E818" s="35">
        <v>40801</v>
      </c>
      <c r="F818" s="34" t="s">
        <v>37</v>
      </c>
      <c r="G818" s="37">
        <v>8500</v>
      </c>
      <c r="H818" s="34"/>
      <c r="I818" s="38"/>
      <c r="J818" s="36" t="s">
        <v>492</v>
      </c>
      <c r="K818" s="38">
        <v>10</v>
      </c>
      <c r="L818" s="40"/>
      <c r="M818" s="40"/>
      <c r="N818" s="40"/>
      <c r="O818" s="40"/>
      <c r="P818" s="40"/>
    </row>
    <row r="819" spans="1:16" s="32" customFormat="1" ht="10.5">
      <c r="A819" s="327">
        <v>76129263</v>
      </c>
      <c r="B819" s="33">
        <v>3</v>
      </c>
      <c r="C819" s="32" t="s">
        <v>1011</v>
      </c>
      <c r="D819" s="46" t="s">
        <v>143</v>
      </c>
      <c r="E819" s="35">
        <v>40802</v>
      </c>
      <c r="F819" s="34" t="s">
        <v>37</v>
      </c>
      <c r="G819" s="37">
        <v>5000</v>
      </c>
      <c r="H819" s="34" t="s">
        <v>46</v>
      </c>
      <c r="I819" s="38">
        <v>3.4</v>
      </c>
      <c r="J819" s="36" t="s">
        <v>492</v>
      </c>
      <c r="K819" s="38">
        <v>7</v>
      </c>
      <c r="L819" s="40"/>
      <c r="M819" s="40"/>
      <c r="N819" s="40"/>
      <c r="O819" s="40"/>
      <c r="P819" s="40"/>
    </row>
    <row r="820" spans="1:16" s="32" customFormat="1" ht="10.5">
      <c r="A820" s="327">
        <v>76129263</v>
      </c>
      <c r="B820" s="33">
        <v>3</v>
      </c>
      <c r="C820" s="32" t="s">
        <v>1011</v>
      </c>
      <c r="D820" s="46" t="s">
        <v>143</v>
      </c>
      <c r="E820" s="35">
        <v>40802</v>
      </c>
      <c r="F820" s="34" t="s">
        <v>171</v>
      </c>
      <c r="G820" s="37">
        <v>100000000</v>
      </c>
      <c r="H820" s="34" t="s">
        <v>90</v>
      </c>
      <c r="I820" s="38">
        <v>6.1</v>
      </c>
      <c r="J820" s="36" t="s">
        <v>492</v>
      </c>
      <c r="K820" s="38">
        <v>7</v>
      </c>
      <c r="L820" s="40"/>
      <c r="M820" s="40"/>
      <c r="N820" s="40"/>
      <c r="O820" s="40"/>
      <c r="P820" s="40"/>
    </row>
    <row r="821" spans="1:16" s="32" customFormat="1" ht="10.5">
      <c r="A821" s="327">
        <v>76129263</v>
      </c>
      <c r="B821" s="33">
        <v>3</v>
      </c>
      <c r="C821" s="32" t="s">
        <v>1011</v>
      </c>
      <c r="D821" s="46" t="s">
        <v>143</v>
      </c>
      <c r="E821" s="35">
        <v>40802</v>
      </c>
      <c r="F821" s="34" t="s">
        <v>37</v>
      </c>
      <c r="G821" s="37">
        <v>5000</v>
      </c>
      <c r="H821" s="34" t="s">
        <v>92</v>
      </c>
      <c r="I821" s="38">
        <v>3.4</v>
      </c>
      <c r="J821" s="36" t="s">
        <v>492</v>
      </c>
      <c r="K821" s="38">
        <v>10</v>
      </c>
      <c r="L821" s="40"/>
      <c r="M821" s="40"/>
      <c r="N821" s="40"/>
      <c r="O821" s="40"/>
      <c r="P821" s="40"/>
    </row>
    <row r="822" spans="1:16" s="32" customFormat="1" ht="10.5">
      <c r="A822" s="327">
        <v>76129263</v>
      </c>
      <c r="B822" s="33">
        <v>3</v>
      </c>
      <c r="C822" s="32" t="s">
        <v>1010</v>
      </c>
      <c r="D822" s="46">
        <v>679</v>
      </c>
      <c r="E822" s="35">
        <v>40801</v>
      </c>
      <c r="F822" s="34" t="s">
        <v>37</v>
      </c>
      <c r="G822" s="37">
        <v>8500</v>
      </c>
      <c r="H822" s="34"/>
      <c r="I822" s="38"/>
      <c r="J822" s="36" t="s">
        <v>492</v>
      </c>
      <c r="K822" s="38">
        <v>30</v>
      </c>
      <c r="L822" s="40"/>
      <c r="M822" s="40"/>
      <c r="N822" s="40"/>
      <c r="O822" s="40"/>
      <c r="P822" s="40"/>
    </row>
    <row r="823" spans="1:16" s="32" customFormat="1" ht="10.5">
      <c r="A823" s="327">
        <v>76129263</v>
      </c>
      <c r="B823" s="33">
        <v>3</v>
      </c>
      <c r="C823" s="32" t="s">
        <v>1011</v>
      </c>
      <c r="D823" s="46" t="s">
        <v>143</v>
      </c>
      <c r="E823" s="35">
        <v>40802</v>
      </c>
      <c r="F823" s="34" t="s">
        <v>37</v>
      </c>
      <c r="G823" s="37">
        <v>5000</v>
      </c>
      <c r="H823" s="34" t="s">
        <v>63</v>
      </c>
      <c r="I823" s="38">
        <v>3.8</v>
      </c>
      <c r="J823" s="36" t="s">
        <v>492</v>
      </c>
      <c r="K823" s="38">
        <v>21</v>
      </c>
      <c r="L823" s="40"/>
      <c r="M823" s="40"/>
      <c r="N823" s="40"/>
      <c r="O823" s="40"/>
      <c r="P823" s="40"/>
    </row>
    <row r="824" spans="1:16" s="32" customFormat="1" ht="10.5">
      <c r="A824" s="327">
        <v>96678790</v>
      </c>
      <c r="B824" s="33">
        <v>2</v>
      </c>
      <c r="C824" s="32" t="s">
        <v>258</v>
      </c>
      <c r="D824" s="46">
        <v>680</v>
      </c>
      <c r="E824" s="35">
        <v>40802</v>
      </c>
      <c r="F824" s="34" t="s">
        <v>37</v>
      </c>
      <c r="G824" s="37">
        <v>4000</v>
      </c>
      <c r="H824" s="34"/>
      <c r="I824" s="38"/>
      <c r="J824" s="36" t="s">
        <v>513</v>
      </c>
      <c r="K824" s="38">
        <v>10</v>
      </c>
      <c r="L824" s="40"/>
      <c r="M824" s="40"/>
      <c r="N824" s="40"/>
      <c r="O824" s="40"/>
      <c r="P824" s="40"/>
    </row>
    <row r="825" spans="1:16" s="32" customFormat="1" ht="10.5">
      <c r="A825" s="327">
        <v>96678790</v>
      </c>
      <c r="B825" s="33">
        <v>2</v>
      </c>
      <c r="C825" s="32" t="s">
        <v>673</v>
      </c>
      <c r="D825" s="46" t="s">
        <v>143</v>
      </c>
      <c r="E825" s="35">
        <v>40816</v>
      </c>
      <c r="F825" s="34" t="s">
        <v>171</v>
      </c>
      <c r="G825" s="37">
        <v>20000000</v>
      </c>
      <c r="H825" s="34" t="s">
        <v>1012</v>
      </c>
      <c r="I825" s="38">
        <v>6.3</v>
      </c>
      <c r="J825" s="36" t="s">
        <v>492</v>
      </c>
      <c r="K825" s="38">
        <v>5</v>
      </c>
      <c r="L825" s="40"/>
      <c r="M825" s="40"/>
      <c r="N825" s="40"/>
      <c r="O825" s="40"/>
      <c r="P825" s="40"/>
    </row>
    <row r="826" spans="1:16" s="32" customFormat="1" ht="10.5">
      <c r="A826" s="327">
        <v>96678790</v>
      </c>
      <c r="B826" s="33">
        <v>2</v>
      </c>
      <c r="C826" s="32" t="s">
        <v>673</v>
      </c>
      <c r="D826" s="46" t="s">
        <v>143</v>
      </c>
      <c r="E826" s="35">
        <v>40816</v>
      </c>
      <c r="F826" s="34" t="s">
        <v>37</v>
      </c>
      <c r="G826" s="37">
        <v>1000</v>
      </c>
      <c r="H826" s="34" t="s">
        <v>1013</v>
      </c>
      <c r="I826" s="38">
        <v>3.3</v>
      </c>
      <c r="J826" s="36" t="s">
        <v>492</v>
      </c>
      <c r="K826" s="38">
        <v>3</v>
      </c>
      <c r="L826" s="40"/>
      <c r="M826" s="40"/>
      <c r="N826" s="40"/>
      <c r="O826" s="40"/>
      <c r="P826" s="40"/>
    </row>
    <row r="827" spans="1:16" s="32" customFormat="1" ht="10.5">
      <c r="A827" s="327">
        <v>96678790</v>
      </c>
      <c r="B827" s="33">
        <v>2</v>
      </c>
      <c r="C827" s="32" t="s">
        <v>673</v>
      </c>
      <c r="D827" s="46" t="s">
        <v>143</v>
      </c>
      <c r="E827" s="35">
        <v>40816</v>
      </c>
      <c r="F827" s="34" t="s">
        <v>37</v>
      </c>
      <c r="G827" s="37">
        <v>1000</v>
      </c>
      <c r="H827" s="34" t="s">
        <v>1014</v>
      </c>
      <c r="I827" s="38">
        <v>3.3</v>
      </c>
      <c r="J827" s="36" t="s">
        <v>492</v>
      </c>
      <c r="K827" s="38">
        <v>5</v>
      </c>
      <c r="L827" s="40"/>
      <c r="M827" s="40"/>
      <c r="N827" s="40"/>
      <c r="O827" s="40"/>
      <c r="P827" s="40"/>
    </row>
    <row r="828" spans="1:16" s="32" customFormat="1" ht="10.5">
      <c r="A828" s="327">
        <v>96678790</v>
      </c>
      <c r="B828" s="33">
        <v>2</v>
      </c>
      <c r="C828" s="32" t="s">
        <v>327</v>
      </c>
      <c r="D828" s="46" t="s">
        <v>143</v>
      </c>
      <c r="E828" s="35">
        <v>40816</v>
      </c>
      <c r="F828" s="34" t="s">
        <v>171</v>
      </c>
      <c r="G828" s="37">
        <v>20000000</v>
      </c>
      <c r="H828" s="34" t="s">
        <v>1015</v>
      </c>
      <c r="I828" s="38">
        <v>3</v>
      </c>
      <c r="J828" s="36" t="s">
        <v>492</v>
      </c>
      <c r="K828" s="38">
        <v>3</v>
      </c>
      <c r="L828" s="40">
        <v>20000000000</v>
      </c>
      <c r="M828" s="40">
        <v>20000000000</v>
      </c>
      <c r="N828" s="40">
        <f>ROUND((M828/1000),0)</f>
        <v>20000000</v>
      </c>
      <c r="O828" s="40">
        <v>262966</v>
      </c>
      <c r="P828" s="40">
        <v>20262966</v>
      </c>
    </row>
    <row r="829" spans="1:16" s="32" customFormat="1" ht="10.5">
      <c r="A829" s="327">
        <v>61219000</v>
      </c>
      <c r="B829" s="33">
        <v>3</v>
      </c>
      <c r="C829" s="32" t="s">
        <v>1016</v>
      </c>
      <c r="D829" s="46">
        <v>681</v>
      </c>
      <c r="E829" s="35">
        <v>40809</v>
      </c>
      <c r="F829" s="34" t="s">
        <v>37</v>
      </c>
      <c r="G829" s="37">
        <v>6700</v>
      </c>
      <c r="H829" s="34"/>
      <c r="I829" s="38"/>
      <c r="J829" s="36" t="s">
        <v>513</v>
      </c>
      <c r="K829" s="38">
        <v>30</v>
      </c>
      <c r="L829" s="40"/>
      <c r="M829" s="40"/>
      <c r="N829" s="40"/>
      <c r="O829" s="40"/>
      <c r="P829" s="40"/>
    </row>
    <row r="830" spans="1:16" s="32" customFormat="1" ht="10.5">
      <c r="A830" s="327">
        <v>61219000</v>
      </c>
      <c r="B830" s="33">
        <v>3</v>
      </c>
      <c r="C830" s="32" t="s">
        <v>598</v>
      </c>
      <c r="D830" s="46" t="s">
        <v>143</v>
      </c>
      <c r="E830" s="35">
        <v>40815</v>
      </c>
      <c r="F830" s="34" t="s">
        <v>37</v>
      </c>
      <c r="G830" s="37">
        <v>5200</v>
      </c>
      <c r="H830" s="34" t="s">
        <v>75</v>
      </c>
      <c r="I830" s="38">
        <v>3.75</v>
      </c>
      <c r="J830" s="36" t="s">
        <v>68</v>
      </c>
      <c r="K830" s="38">
        <v>20</v>
      </c>
      <c r="L830" s="40">
        <v>5200000</v>
      </c>
      <c r="M830" s="40">
        <v>5200000</v>
      </c>
      <c r="N830" s="40">
        <f>ROUND((M830*$E$8/1000),0)</f>
        <v>115509836</v>
      </c>
      <c r="O830" s="40">
        <v>906035</v>
      </c>
      <c r="P830" s="40">
        <v>116415871</v>
      </c>
    </row>
    <row r="831" spans="1:16" s="32" customFormat="1" ht="10.5">
      <c r="A831" s="327">
        <v>93930000</v>
      </c>
      <c r="B831" s="33">
        <v>7</v>
      </c>
      <c r="C831" s="32" t="s">
        <v>1031</v>
      </c>
      <c r="D831" s="46">
        <v>682</v>
      </c>
      <c r="E831" s="35">
        <v>40823</v>
      </c>
      <c r="F831" s="34" t="s">
        <v>37</v>
      </c>
      <c r="G831" s="37">
        <v>1000</v>
      </c>
      <c r="H831" s="34"/>
      <c r="I831" s="38"/>
      <c r="J831" s="36" t="s">
        <v>410</v>
      </c>
      <c r="K831" s="38">
        <v>10</v>
      </c>
      <c r="L831" s="40"/>
      <c r="M831" s="40"/>
      <c r="N831" s="40"/>
      <c r="O831" s="40"/>
      <c r="P831" s="40"/>
    </row>
    <row r="832" spans="1:16" s="32" customFormat="1" ht="10.5">
      <c r="A832" s="327">
        <v>70016160</v>
      </c>
      <c r="B832" s="33">
        <v>9</v>
      </c>
      <c r="C832" s="32" t="s">
        <v>505</v>
      </c>
      <c r="D832" s="46">
        <v>683</v>
      </c>
      <c r="E832" s="35">
        <v>40842</v>
      </c>
      <c r="F832" s="34" t="s">
        <v>171</v>
      </c>
      <c r="G832" s="37">
        <v>40000000</v>
      </c>
      <c r="H832" s="34"/>
      <c r="I832" s="38"/>
      <c r="J832" s="36" t="s">
        <v>250</v>
      </c>
      <c r="K832" s="38">
        <v>10</v>
      </c>
      <c r="L832" s="40"/>
      <c r="M832" s="40"/>
      <c r="N832" s="40"/>
      <c r="O832" s="40"/>
      <c r="P832" s="40"/>
    </row>
    <row r="833" spans="1:17" s="32" customFormat="1" ht="10.5">
      <c r="A833" s="327">
        <v>70016160</v>
      </c>
      <c r="B833" s="33">
        <v>9</v>
      </c>
      <c r="C833" s="32" t="s">
        <v>1200</v>
      </c>
      <c r="D833" s="46" t="s">
        <v>143</v>
      </c>
      <c r="E833" s="35">
        <v>40864</v>
      </c>
      <c r="F833" s="34" t="s">
        <v>171</v>
      </c>
      <c r="G833" s="37">
        <v>40000000</v>
      </c>
      <c r="H833" s="34" t="s">
        <v>90</v>
      </c>
      <c r="I833" s="38">
        <v>6.5</v>
      </c>
      <c r="J833" s="36" t="s">
        <v>250</v>
      </c>
      <c r="K833" s="38">
        <v>5</v>
      </c>
      <c r="L833" s="40"/>
      <c r="M833" s="40"/>
      <c r="N833" s="40"/>
      <c r="O833" s="40"/>
      <c r="P833" s="40"/>
    </row>
    <row r="834" spans="1:17" s="32" customFormat="1" ht="10.5">
      <c r="A834" s="327">
        <v>76023435</v>
      </c>
      <c r="B834" s="33">
        <v>4</v>
      </c>
      <c r="C834" s="32" t="s">
        <v>1201</v>
      </c>
      <c r="D834" s="46">
        <v>684</v>
      </c>
      <c r="E834" s="35">
        <v>40843</v>
      </c>
      <c r="F834" s="34" t="s">
        <v>37</v>
      </c>
      <c r="G834" s="37">
        <v>3500</v>
      </c>
      <c r="H834" s="34"/>
      <c r="I834" s="38"/>
      <c r="J834" s="36" t="s">
        <v>992</v>
      </c>
      <c r="K834" s="38">
        <v>10</v>
      </c>
      <c r="L834" s="40"/>
      <c r="M834" s="40"/>
      <c r="N834" s="40"/>
      <c r="O834" s="40"/>
      <c r="P834" s="40"/>
    </row>
    <row r="835" spans="1:17" s="32" customFormat="1" ht="10.5">
      <c r="A835" s="327">
        <v>76023435</v>
      </c>
      <c r="B835" s="33">
        <v>4</v>
      </c>
      <c r="C835" s="32" t="s">
        <v>457</v>
      </c>
      <c r="D835" s="46" t="s">
        <v>143</v>
      </c>
      <c r="E835" s="35">
        <v>40856</v>
      </c>
      <c r="F835" s="34" t="s">
        <v>37</v>
      </c>
      <c r="G835" s="37">
        <v>3500</v>
      </c>
      <c r="H835" s="34" t="s">
        <v>53</v>
      </c>
      <c r="I835" s="38">
        <v>3.7</v>
      </c>
      <c r="J835" s="36" t="s">
        <v>68</v>
      </c>
      <c r="K835" s="38">
        <v>7</v>
      </c>
      <c r="L835" s="40"/>
      <c r="M835" s="40"/>
      <c r="N835" s="40"/>
      <c r="O835" s="40"/>
      <c r="P835" s="40"/>
    </row>
    <row r="836" spans="1:17" s="32" customFormat="1" ht="10.5">
      <c r="A836" s="327">
        <v>76023435</v>
      </c>
      <c r="B836" s="33">
        <v>4</v>
      </c>
      <c r="C836" s="32" t="s">
        <v>457</v>
      </c>
      <c r="D836" s="46" t="s">
        <v>143</v>
      </c>
      <c r="E836" s="35">
        <v>40856</v>
      </c>
      <c r="F836" s="34" t="s">
        <v>37</v>
      </c>
      <c r="G836" s="37">
        <v>3500</v>
      </c>
      <c r="H836" s="34" t="s">
        <v>59</v>
      </c>
      <c r="I836" s="38">
        <v>4</v>
      </c>
      <c r="J836" s="36" t="s">
        <v>68</v>
      </c>
      <c r="K836" s="38">
        <v>7</v>
      </c>
      <c r="L836" s="40"/>
      <c r="M836" s="40"/>
      <c r="N836" s="40"/>
      <c r="O836" s="40"/>
      <c r="P836" s="40"/>
    </row>
    <row r="837" spans="1:17" s="32" customFormat="1" ht="10.5">
      <c r="A837" s="327">
        <v>76023435</v>
      </c>
      <c r="B837" s="33">
        <v>4</v>
      </c>
      <c r="C837" s="32" t="s">
        <v>1201</v>
      </c>
      <c r="D837" s="46">
        <v>685</v>
      </c>
      <c r="E837" s="35">
        <v>40843</v>
      </c>
      <c r="F837" s="34" t="s">
        <v>37</v>
      </c>
      <c r="G837" s="37">
        <v>5600</v>
      </c>
      <c r="H837" s="34"/>
      <c r="I837" s="38"/>
      <c r="J837" s="36" t="s">
        <v>992</v>
      </c>
      <c r="K837" s="38">
        <v>30</v>
      </c>
      <c r="L837" s="40"/>
      <c r="M837" s="40"/>
      <c r="N837" s="40"/>
      <c r="O837" s="40"/>
      <c r="P837" s="40"/>
    </row>
    <row r="838" spans="1:17" s="32" customFormat="1" ht="10.5">
      <c r="A838" s="327">
        <v>76023435</v>
      </c>
      <c r="B838" s="33">
        <v>4</v>
      </c>
      <c r="C838" s="32" t="s">
        <v>457</v>
      </c>
      <c r="D838" s="46" t="s">
        <v>143</v>
      </c>
      <c r="E838" s="35">
        <v>40856</v>
      </c>
      <c r="F838" s="34" t="s">
        <v>37</v>
      </c>
      <c r="G838" s="37">
        <v>5600</v>
      </c>
      <c r="H838" s="34" t="s">
        <v>60</v>
      </c>
      <c r="I838" s="38">
        <v>4.5</v>
      </c>
      <c r="J838" s="36" t="s">
        <v>68</v>
      </c>
      <c r="K838" s="38">
        <v>25</v>
      </c>
      <c r="L838" s="40"/>
      <c r="M838" s="40"/>
      <c r="N838" s="40"/>
      <c r="O838" s="40"/>
      <c r="P838" s="40"/>
    </row>
    <row r="839" spans="1:17" s="32" customFormat="1" ht="10.5">
      <c r="A839" s="327">
        <v>92448000</v>
      </c>
      <c r="B839" s="33">
        <v>9</v>
      </c>
      <c r="C839" s="32" t="s">
        <v>1202</v>
      </c>
      <c r="D839" s="46">
        <v>686</v>
      </c>
      <c r="E839" s="35">
        <v>40851</v>
      </c>
      <c r="F839" s="34" t="s">
        <v>37</v>
      </c>
      <c r="G839" s="37">
        <v>2000</v>
      </c>
      <c r="H839" s="34"/>
      <c r="I839" s="38"/>
      <c r="J839" s="36" t="s">
        <v>329</v>
      </c>
      <c r="K839" s="38">
        <v>10</v>
      </c>
      <c r="L839" s="40"/>
      <c r="M839" s="40"/>
      <c r="N839" s="40"/>
      <c r="O839" s="40"/>
      <c r="P839" s="40"/>
    </row>
    <row r="840" spans="1:17" s="32" customFormat="1" ht="10.5">
      <c r="A840" s="327">
        <v>92448000</v>
      </c>
      <c r="B840" s="33">
        <v>9</v>
      </c>
      <c r="C840" s="32" t="s">
        <v>1202</v>
      </c>
      <c r="D840" s="46">
        <v>687</v>
      </c>
      <c r="E840" s="35">
        <v>40851</v>
      </c>
      <c r="F840" s="34" t="s">
        <v>37</v>
      </c>
      <c r="G840" s="37">
        <v>2000</v>
      </c>
      <c r="H840" s="34"/>
      <c r="I840" s="38"/>
      <c r="J840" s="36" t="s">
        <v>329</v>
      </c>
      <c r="K840" s="38">
        <v>30</v>
      </c>
      <c r="L840" s="40"/>
      <c r="M840" s="40"/>
      <c r="N840" s="40"/>
      <c r="O840" s="40"/>
      <c r="P840" s="40"/>
    </row>
    <row r="841" spans="1:17" s="32" customFormat="1" ht="10.5">
      <c r="A841" s="327">
        <v>76488180</v>
      </c>
      <c r="B841" s="33" t="s">
        <v>75</v>
      </c>
      <c r="C841" s="32" t="s">
        <v>1203</v>
      </c>
      <c r="D841" s="46">
        <v>688</v>
      </c>
      <c r="E841" s="35">
        <v>40868</v>
      </c>
      <c r="F841" s="34" t="s">
        <v>37</v>
      </c>
      <c r="G841" s="37">
        <v>1500</v>
      </c>
      <c r="H841" s="34"/>
      <c r="I841" s="38"/>
      <c r="J841" s="36" t="s">
        <v>992</v>
      </c>
      <c r="K841" s="38">
        <v>10</v>
      </c>
      <c r="L841" s="40"/>
      <c r="M841" s="40"/>
      <c r="N841" s="40"/>
      <c r="O841" s="40"/>
      <c r="P841" s="40"/>
    </row>
    <row r="842" spans="1:17" s="32" customFormat="1" ht="10.5">
      <c r="A842" s="327">
        <v>96751830</v>
      </c>
      <c r="B842" s="33">
        <v>1</v>
      </c>
      <c r="C842" s="32" t="s">
        <v>1204</v>
      </c>
      <c r="D842" s="46">
        <v>689</v>
      </c>
      <c r="E842" s="35">
        <v>40869</v>
      </c>
      <c r="F842" s="34" t="s">
        <v>37</v>
      </c>
      <c r="G842" s="37">
        <v>4000</v>
      </c>
      <c r="H842" s="34"/>
      <c r="I842" s="38"/>
      <c r="J842" s="36" t="s">
        <v>371</v>
      </c>
      <c r="K842" s="38">
        <v>10</v>
      </c>
      <c r="L842" s="40"/>
      <c r="M842" s="40"/>
      <c r="N842" s="40"/>
      <c r="O842" s="40"/>
      <c r="P842" s="40"/>
    </row>
    <row r="843" spans="1:17" s="32" customFormat="1" ht="10.5">
      <c r="A843" s="327">
        <v>96751830</v>
      </c>
      <c r="B843" s="33">
        <v>1</v>
      </c>
      <c r="C843" s="32" t="s">
        <v>1204</v>
      </c>
      <c r="D843" s="46">
        <v>690</v>
      </c>
      <c r="E843" s="35">
        <v>40869</v>
      </c>
      <c r="F843" s="34" t="s">
        <v>37</v>
      </c>
      <c r="G843" s="37">
        <v>4000</v>
      </c>
      <c r="H843" s="34"/>
      <c r="I843" s="38"/>
      <c r="J843" s="36" t="s">
        <v>371</v>
      </c>
      <c r="K843" s="38">
        <v>30</v>
      </c>
      <c r="L843" s="40"/>
      <c r="M843" s="40"/>
      <c r="N843" s="40"/>
      <c r="O843" s="40"/>
      <c r="P843" s="40"/>
    </row>
    <row r="844" spans="1:17" s="32" customFormat="1" ht="10.5">
      <c r="A844" s="327">
        <v>96858900</v>
      </c>
      <c r="B844" s="33" t="s">
        <v>106</v>
      </c>
      <c r="C844" s="32" t="s">
        <v>1205</v>
      </c>
      <c r="D844" s="46">
        <v>691</v>
      </c>
      <c r="E844" s="35">
        <v>40869</v>
      </c>
      <c r="F844" s="34" t="s">
        <v>37</v>
      </c>
      <c r="G844" s="37">
        <v>4000</v>
      </c>
      <c r="H844" s="34"/>
      <c r="I844" s="38"/>
      <c r="J844" s="36" t="s">
        <v>371</v>
      </c>
      <c r="K844" s="38">
        <v>10</v>
      </c>
      <c r="L844" s="40"/>
      <c r="M844" s="40"/>
      <c r="N844" s="40"/>
      <c r="O844" s="40"/>
      <c r="P844" s="40"/>
    </row>
    <row r="845" spans="1:17" s="32" customFormat="1" ht="10.5">
      <c r="A845" s="327">
        <v>96858900</v>
      </c>
      <c r="B845" s="33" t="s">
        <v>106</v>
      </c>
      <c r="C845" s="32" t="s">
        <v>1205</v>
      </c>
      <c r="D845" s="46">
        <v>692</v>
      </c>
      <c r="E845" s="35">
        <v>40869</v>
      </c>
      <c r="F845" s="34" t="s">
        <v>37</v>
      </c>
      <c r="G845" s="37">
        <v>4000</v>
      </c>
      <c r="H845" s="34"/>
      <c r="I845" s="38"/>
      <c r="J845" s="36" t="s">
        <v>371</v>
      </c>
      <c r="K845" s="38">
        <v>30</v>
      </c>
      <c r="L845" s="40"/>
      <c r="M845" s="40"/>
      <c r="N845" s="40"/>
      <c r="O845" s="40"/>
      <c r="P845" s="40"/>
    </row>
    <row r="846" spans="1:17" s="32" customFormat="1" ht="18.75" customHeight="1">
      <c r="B846" s="67"/>
      <c r="C846" s="62" t="s">
        <v>517</v>
      </c>
      <c r="D846" s="63"/>
      <c r="E846" s="63"/>
      <c r="F846" s="60"/>
      <c r="G846" s="64"/>
      <c r="H846" s="60"/>
      <c r="I846" s="60"/>
      <c r="J846" s="60" t="s">
        <v>1</v>
      </c>
      <c r="K846" s="65"/>
      <c r="L846" s="60"/>
      <c r="M846" s="66"/>
      <c r="N846" s="320">
        <f>SUM(N10:N845)</f>
        <v>15735183283</v>
      </c>
      <c r="O846" s="320">
        <f>SUM(O10:O845)</f>
        <v>211163707.45700005</v>
      </c>
      <c r="P846" s="320">
        <f>SUM(P10:P845)</f>
        <v>15946346989.667</v>
      </c>
      <c r="Q846" s="320"/>
    </row>
    <row r="847" spans="1:17" s="32" customFormat="1" ht="36" customHeight="1">
      <c r="B847" s="67"/>
      <c r="C847" s="357" t="s">
        <v>807</v>
      </c>
      <c r="D847" s="357"/>
      <c r="E847" s="357"/>
      <c r="F847" s="357"/>
      <c r="G847" s="357"/>
      <c r="H847" s="385"/>
      <c r="I847" s="385"/>
      <c r="J847" s="385"/>
      <c r="K847" s="385"/>
      <c r="L847" s="385"/>
      <c r="M847" s="155"/>
      <c r="N847" s="156">
        <v>0</v>
      </c>
      <c r="O847" s="156">
        <v>0</v>
      </c>
      <c r="P847" s="156">
        <v>0</v>
      </c>
      <c r="Q847" s="155"/>
    </row>
    <row r="848" spans="1:17" s="32" customFormat="1" ht="10.5" customHeight="1">
      <c r="B848" s="67"/>
      <c r="C848" s="338" t="s">
        <v>518</v>
      </c>
      <c r="D848" s="351"/>
      <c r="E848" s="351"/>
      <c r="F848" s="351"/>
      <c r="G848" s="351"/>
      <c r="H848" s="351"/>
      <c r="I848" s="56"/>
      <c r="J848" s="56"/>
      <c r="K848" s="68"/>
      <c r="L848" s="70"/>
      <c r="M848" s="70"/>
      <c r="N848" s="156">
        <v>0</v>
      </c>
      <c r="O848" s="156">
        <v>0</v>
      </c>
      <c r="P848" s="156">
        <v>0</v>
      </c>
      <c r="Q848" s="40"/>
    </row>
    <row r="849" spans="2:17" s="32" customFormat="1" ht="10.5">
      <c r="B849" s="67"/>
      <c r="C849" s="351"/>
      <c r="D849" s="351"/>
      <c r="E849" s="351"/>
      <c r="F849" s="351"/>
      <c r="G849" s="351"/>
      <c r="H849" s="351"/>
      <c r="I849" s="56"/>
      <c r="J849" s="56"/>
      <c r="K849" s="68"/>
      <c r="L849" s="70"/>
      <c r="M849" s="70"/>
      <c r="N849" s="156">
        <v>0</v>
      </c>
      <c r="O849" s="156">
        <v>0</v>
      </c>
      <c r="P849" s="156">
        <v>0</v>
      </c>
      <c r="Q849" s="40"/>
    </row>
    <row r="850" spans="2:17" s="32" customFormat="1" ht="10.5">
      <c r="B850" s="67"/>
      <c r="C850" s="334" t="s">
        <v>1206</v>
      </c>
      <c r="D850" s="335"/>
      <c r="E850" s="46"/>
      <c r="G850" s="72"/>
      <c r="I850" s="73"/>
      <c r="J850" s="74"/>
      <c r="K850" s="68"/>
      <c r="L850" s="70"/>
      <c r="M850" s="70"/>
      <c r="N850" s="156">
        <v>0</v>
      </c>
      <c r="O850" s="156">
        <v>0</v>
      </c>
      <c r="P850" s="156">
        <v>0</v>
      </c>
    </row>
    <row r="851" spans="2:17" s="32" customFormat="1" ht="10.5">
      <c r="B851" s="67"/>
      <c r="C851" s="53" t="s">
        <v>1207</v>
      </c>
      <c r="D851" s="46"/>
      <c r="E851" s="46"/>
      <c r="G851" s="72"/>
      <c r="L851" s="70"/>
      <c r="M851" s="70"/>
      <c r="N851" s="156">
        <v>0</v>
      </c>
      <c r="O851" s="156">
        <v>0</v>
      </c>
      <c r="P851" s="156">
        <v>0</v>
      </c>
    </row>
    <row r="852" spans="2:17" s="32" customFormat="1" ht="10.5">
      <c r="B852" s="67"/>
      <c r="C852" s="53" t="s">
        <v>521</v>
      </c>
      <c r="D852" s="46"/>
      <c r="E852" s="46"/>
      <c r="G852" s="72"/>
      <c r="L852" s="70"/>
      <c r="M852" s="70"/>
      <c r="N852" s="156">
        <v>0</v>
      </c>
      <c r="O852" s="156">
        <v>0</v>
      </c>
      <c r="P852" s="156">
        <v>0</v>
      </c>
    </row>
    <row r="853" spans="2:17" s="32" customFormat="1" ht="10.5">
      <c r="B853" s="67"/>
      <c r="C853" s="53" t="s">
        <v>522</v>
      </c>
      <c r="D853" s="46"/>
      <c r="E853" s="46"/>
      <c r="G853" s="72"/>
      <c r="L853" s="70"/>
      <c r="M853" s="70"/>
      <c r="N853" s="156">
        <v>0</v>
      </c>
      <c r="O853" s="156">
        <v>0</v>
      </c>
      <c r="P853" s="156">
        <v>0</v>
      </c>
    </row>
    <row r="854" spans="2:17" s="32" customFormat="1" ht="10.5">
      <c r="B854" s="67"/>
      <c r="C854" s="53" t="s">
        <v>523</v>
      </c>
      <c r="D854" s="46"/>
      <c r="E854" s="46"/>
      <c r="G854" s="72"/>
      <c r="K854" s="327"/>
      <c r="L854" s="70"/>
      <c r="M854" s="70"/>
      <c r="N854" s="156">
        <v>0</v>
      </c>
      <c r="O854" s="156">
        <v>0</v>
      </c>
      <c r="P854" s="156">
        <v>0</v>
      </c>
    </row>
    <row r="855" spans="2:17" s="32" customFormat="1" ht="10.5">
      <c r="B855" s="67"/>
      <c r="C855" s="53" t="s">
        <v>881</v>
      </c>
      <c r="D855" s="46"/>
      <c r="E855" s="46"/>
      <c r="G855" s="72"/>
      <c r="L855" s="70"/>
      <c r="M855" s="70"/>
      <c r="N855" s="156">
        <v>0</v>
      </c>
      <c r="O855" s="156">
        <v>0</v>
      </c>
      <c r="P855" s="156">
        <v>0</v>
      </c>
    </row>
    <row r="856" spans="2:17" s="32" customFormat="1" ht="10.5">
      <c r="B856" s="67"/>
      <c r="C856" s="53" t="s">
        <v>525</v>
      </c>
      <c r="D856" s="46"/>
      <c r="E856" s="46"/>
      <c r="G856" s="72"/>
      <c r="L856" s="70"/>
      <c r="M856" s="70"/>
      <c r="N856" s="156">
        <v>0</v>
      </c>
      <c r="O856" s="156">
        <v>0</v>
      </c>
      <c r="P856" s="156">
        <v>0</v>
      </c>
    </row>
    <row r="857" spans="2:17" s="32" customFormat="1" ht="10.5">
      <c r="B857" s="67"/>
      <c r="C857" s="53" t="s">
        <v>526</v>
      </c>
      <c r="D857" s="46"/>
      <c r="E857" s="46"/>
      <c r="G857" s="72"/>
      <c r="L857" s="70"/>
      <c r="M857" s="70"/>
      <c r="N857" s="156">
        <v>0</v>
      </c>
      <c r="O857" s="156">
        <v>0</v>
      </c>
      <c r="P857" s="156">
        <v>0</v>
      </c>
    </row>
    <row r="858" spans="2:17" s="32" customFormat="1" ht="10.5">
      <c r="B858" s="67"/>
      <c r="C858" s="53" t="s">
        <v>527</v>
      </c>
      <c r="D858" s="46"/>
      <c r="E858" s="46"/>
      <c r="G858" s="72"/>
      <c r="L858" s="70"/>
      <c r="M858" s="70"/>
      <c r="N858" s="156">
        <v>0</v>
      </c>
      <c r="O858" s="156">
        <v>0</v>
      </c>
      <c r="P858" s="156">
        <v>0</v>
      </c>
    </row>
    <row r="859" spans="2:17" s="32" customFormat="1" ht="12" customHeight="1">
      <c r="B859" s="67"/>
      <c r="C859" s="53" t="s">
        <v>528</v>
      </c>
      <c r="D859" s="46"/>
      <c r="E859" s="46"/>
      <c r="G859" s="72"/>
      <c r="L859" s="70"/>
      <c r="M859" s="70"/>
      <c r="N859" s="156">
        <v>0</v>
      </c>
      <c r="O859" s="156">
        <v>0</v>
      </c>
      <c r="P859" s="156">
        <v>0</v>
      </c>
    </row>
    <row r="860" spans="2:17" s="32" customFormat="1" ht="12" customHeight="1">
      <c r="B860" s="67"/>
      <c r="C860" s="45" t="s">
        <v>529</v>
      </c>
      <c r="D860" s="46"/>
      <c r="E860" s="46"/>
      <c r="G860" s="72"/>
      <c r="L860" s="70"/>
      <c r="M860" s="70"/>
      <c r="N860" s="156">
        <v>0</v>
      </c>
      <c r="O860" s="156">
        <v>0</v>
      </c>
      <c r="P860" s="156">
        <v>0</v>
      </c>
    </row>
    <row r="861" spans="2:17" s="32" customFormat="1" ht="12" customHeight="1">
      <c r="B861" s="67"/>
      <c r="C861" s="53" t="s">
        <v>530</v>
      </c>
      <c r="D861" s="46"/>
      <c r="E861" s="46"/>
      <c r="G861" s="72"/>
      <c r="L861" s="70"/>
      <c r="M861" s="70"/>
      <c r="N861" s="156">
        <v>0</v>
      </c>
      <c r="O861" s="156">
        <v>0</v>
      </c>
      <c r="P861" s="156">
        <v>0</v>
      </c>
    </row>
    <row r="862" spans="2:17" s="32" customFormat="1" ht="12" customHeight="1">
      <c r="B862" s="67"/>
      <c r="C862" s="53" t="s">
        <v>531</v>
      </c>
      <c r="D862" s="46"/>
      <c r="E862" s="46"/>
      <c r="G862" s="72"/>
      <c r="L862" s="70"/>
      <c r="M862" s="70"/>
      <c r="N862" s="156">
        <v>0</v>
      </c>
      <c r="O862" s="156">
        <v>0</v>
      </c>
      <c r="P862" s="156">
        <v>0</v>
      </c>
    </row>
    <row r="863" spans="2:17" s="32" customFormat="1" ht="12" customHeight="1">
      <c r="B863" s="67"/>
      <c r="C863" s="45" t="s">
        <v>532</v>
      </c>
      <c r="D863" s="46"/>
      <c r="E863" s="46"/>
      <c r="G863" s="72"/>
      <c r="L863" s="70"/>
      <c r="M863" s="70"/>
      <c r="N863" s="156">
        <v>0</v>
      </c>
      <c r="O863" s="156">
        <v>0</v>
      </c>
      <c r="P863" s="156">
        <v>0</v>
      </c>
    </row>
    <row r="864" spans="2:17" s="32" customFormat="1" ht="12" customHeight="1">
      <c r="B864" s="67"/>
      <c r="C864" s="45" t="s">
        <v>533</v>
      </c>
      <c r="D864" s="46"/>
      <c r="E864" s="46"/>
      <c r="G864" s="72"/>
      <c r="L864" s="70"/>
      <c r="M864" s="70"/>
      <c r="N864" s="156">
        <v>0</v>
      </c>
      <c r="O864" s="156">
        <v>0</v>
      </c>
      <c r="P864" s="156">
        <v>0</v>
      </c>
    </row>
    <row r="865" spans="2:16" s="32" customFormat="1" ht="12" customHeight="1">
      <c r="B865" s="67"/>
      <c r="C865" s="53" t="s">
        <v>534</v>
      </c>
      <c r="D865" s="46"/>
      <c r="E865" s="46"/>
      <c r="G865" s="72"/>
      <c r="L865" s="70"/>
      <c r="M865" s="70"/>
      <c r="N865" s="156">
        <v>0</v>
      </c>
      <c r="O865" s="156">
        <v>0</v>
      </c>
      <c r="P865" s="156">
        <v>0</v>
      </c>
    </row>
    <row r="866" spans="2:16" s="32" customFormat="1" ht="12" customHeight="1">
      <c r="B866" s="67"/>
      <c r="C866" s="53" t="s">
        <v>535</v>
      </c>
      <c r="D866" s="46"/>
      <c r="E866" s="46"/>
      <c r="G866" s="72"/>
      <c r="L866" s="70"/>
      <c r="M866" s="70"/>
      <c r="N866" s="156">
        <v>0</v>
      </c>
      <c r="O866" s="156">
        <v>0</v>
      </c>
      <c r="P866" s="156">
        <v>0</v>
      </c>
    </row>
    <row r="867" spans="2:16" s="32" customFormat="1" ht="12" customHeight="1">
      <c r="B867" s="67"/>
      <c r="C867" s="45" t="s">
        <v>643</v>
      </c>
      <c r="D867" s="46"/>
      <c r="E867" s="46"/>
      <c r="G867" s="72"/>
      <c r="L867" s="70"/>
      <c r="M867" s="70"/>
      <c r="N867" s="156">
        <v>0</v>
      </c>
      <c r="O867" s="156">
        <v>0</v>
      </c>
      <c r="P867" s="156">
        <v>0</v>
      </c>
    </row>
    <row r="868" spans="2:16" s="32" customFormat="1" ht="12" customHeight="1">
      <c r="B868" s="67"/>
      <c r="C868" s="45" t="s">
        <v>882</v>
      </c>
      <c r="D868" s="46"/>
      <c r="E868" s="46"/>
      <c r="G868" s="72"/>
      <c r="L868" s="70"/>
      <c r="M868" s="70"/>
      <c r="N868" s="156"/>
      <c r="O868" s="156">
        <v>0</v>
      </c>
      <c r="P868" s="156">
        <v>0</v>
      </c>
    </row>
    <row r="869" spans="2:16" s="32" customFormat="1" ht="12" customHeight="1">
      <c r="B869" s="67"/>
      <c r="C869" s="45" t="s">
        <v>883</v>
      </c>
      <c r="D869" s="46"/>
      <c r="E869" s="46"/>
      <c r="G869" s="72"/>
      <c r="L869" s="70"/>
      <c r="M869" s="70"/>
      <c r="N869" s="156"/>
      <c r="O869" s="156">
        <v>0</v>
      </c>
      <c r="P869" s="156">
        <v>0</v>
      </c>
    </row>
    <row r="870" spans="2:16" s="32" customFormat="1" ht="12" customHeight="1">
      <c r="B870" s="67"/>
      <c r="C870" s="45" t="s">
        <v>884</v>
      </c>
      <c r="D870" s="46"/>
      <c r="E870" s="46"/>
      <c r="G870" s="72"/>
      <c r="L870" s="70"/>
      <c r="M870" s="70"/>
      <c r="N870" s="156"/>
      <c r="O870" s="156">
        <v>0</v>
      </c>
      <c r="P870" s="156">
        <v>0</v>
      </c>
    </row>
    <row r="871" spans="2:16" s="32" customFormat="1" ht="12" customHeight="1">
      <c r="B871" s="67"/>
      <c r="C871" s="45" t="s">
        <v>997</v>
      </c>
      <c r="D871" s="46"/>
      <c r="E871" s="46"/>
      <c r="G871" s="72"/>
      <c r="L871" s="70"/>
      <c r="M871" s="70"/>
      <c r="N871" s="156"/>
      <c r="O871" s="156"/>
      <c r="P871" s="156"/>
    </row>
    <row r="872" spans="2:16" s="32" customFormat="1" ht="12" customHeight="1">
      <c r="B872" s="67"/>
      <c r="C872" s="53" t="s">
        <v>1036</v>
      </c>
      <c r="D872" s="46"/>
      <c r="E872" s="46"/>
      <c r="G872" s="72"/>
      <c r="L872" s="70"/>
      <c r="M872" s="70"/>
      <c r="N872" s="156"/>
      <c r="O872" s="156"/>
      <c r="P872" s="156"/>
    </row>
    <row r="873" spans="2:16" s="32" customFormat="1" ht="12" customHeight="1">
      <c r="B873" s="67"/>
      <c r="C873" s="53" t="s">
        <v>1208</v>
      </c>
      <c r="D873" s="46"/>
      <c r="E873" s="46"/>
      <c r="G873" s="72"/>
      <c r="L873" s="70"/>
      <c r="M873" s="70"/>
      <c r="N873" s="156"/>
      <c r="O873" s="156"/>
      <c r="P873" s="156"/>
    </row>
    <row r="874" spans="2:16" s="32" customFormat="1" ht="12" customHeight="1">
      <c r="B874" s="67"/>
      <c r="C874" s="53" t="s">
        <v>1209</v>
      </c>
      <c r="D874" s="46"/>
      <c r="E874" s="46"/>
      <c r="G874" s="72"/>
      <c r="L874" s="70"/>
      <c r="M874" s="70"/>
      <c r="N874" s="156"/>
      <c r="O874" s="156"/>
      <c r="P874" s="156"/>
    </row>
    <row r="875" spans="2:16" s="32" customFormat="1" ht="10.5">
      <c r="B875" s="67"/>
      <c r="C875" s="76" t="s">
        <v>536</v>
      </c>
      <c r="D875" s="46"/>
      <c r="E875" s="46"/>
      <c r="G875" s="72"/>
      <c r="L875" s="70"/>
      <c r="M875" s="70"/>
      <c r="N875" s="156">
        <v>0</v>
      </c>
      <c r="O875" s="156">
        <v>0</v>
      </c>
      <c r="P875" s="156">
        <v>0</v>
      </c>
    </row>
    <row r="876" spans="2:16" s="32" customFormat="1" ht="10.5">
      <c r="B876" s="67"/>
      <c r="C876" s="77" t="s">
        <v>537</v>
      </c>
      <c r="D876" s="46"/>
      <c r="E876" s="46"/>
      <c r="G876" s="72"/>
      <c r="L876" s="70"/>
      <c r="M876" s="70"/>
      <c r="N876" s="156">
        <v>0</v>
      </c>
      <c r="O876" s="156">
        <v>0</v>
      </c>
      <c r="P876" s="156">
        <v>0</v>
      </c>
    </row>
    <row r="877" spans="2:16" s="32" customFormat="1" ht="10.5">
      <c r="B877" s="67"/>
      <c r="C877" s="76" t="s">
        <v>538</v>
      </c>
      <c r="D877" s="46"/>
      <c r="E877" s="46"/>
      <c r="G877" s="72"/>
      <c r="L877" s="70"/>
      <c r="M877" s="70"/>
      <c r="N877" s="156">
        <v>0</v>
      </c>
      <c r="O877" s="156">
        <v>0</v>
      </c>
      <c r="P877" s="156">
        <v>0</v>
      </c>
    </row>
    <row r="878" spans="2:16" s="32" customFormat="1" ht="10.5">
      <c r="B878" s="67"/>
      <c r="C878" s="77" t="s">
        <v>539</v>
      </c>
      <c r="D878" s="78"/>
      <c r="E878" s="46"/>
      <c r="G878" s="72"/>
      <c r="L878" s="70"/>
      <c r="M878" s="70"/>
      <c r="N878" s="156">
        <v>0</v>
      </c>
      <c r="O878" s="156">
        <v>0</v>
      </c>
      <c r="P878" s="156">
        <v>0</v>
      </c>
    </row>
    <row r="879" spans="2:16" s="32" customFormat="1" ht="10.5">
      <c r="B879" s="67"/>
      <c r="C879" s="77" t="s">
        <v>540</v>
      </c>
      <c r="D879" s="78"/>
      <c r="E879" s="79"/>
      <c r="G879" s="72"/>
      <c r="L879" s="70"/>
      <c r="M879" s="70"/>
      <c r="N879" s="156">
        <v>0</v>
      </c>
      <c r="O879" s="156">
        <v>0</v>
      </c>
      <c r="P879" s="156">
        <v>0</v>
      </c>
    </row>
    <row r="880" spans="2:16" s="32" customFormat="1" ht="10.5">
      <c r="B880" s="67"/>
      <c r="C880" s="76" t="s">
        <v>541</v>
      </c>
      <c r="D880" s="46"/>
      <c r="E880" s="46"/>
      <c r="G880" s="72"/>
      <c r="L880" s="70"/>
      <c r="M880" s="70"/>
      <c r="N880" s="156">
        <v>0</v>
      </c>
      <c r="O880" s="156">
        <v>0</v>
      </c>
      <c r="P880" s="156">
        <v>0</v>
      </c>
    </row>
    <row r="881" spans="2:16" s="32" customFormat="1" ht="10.5">
      <c r="B881" s="67"/>
      <c r="C881" s="76" t="s">
        <v>542</v>
      </c>
      <c r="D881" s="46"/>
      <c r="E881" s="46"/>
      <c r="G881" s="72"/>
      <c r="L881" s="70"/>
      <c r="M881" s="70"/>
      <c r="N881" s="156">
        <v>0</v>
      </c>
      <c r="O881" s="156">
        <v>0</v>
      </c>
      <c r="P881" s="156">
        <v>0</v>
      </c>
    </row>
    <row r="882" spans="2:16" s="32" customFormat="1" ht="10.5">
      <c r="B882" s="67"/>
      <c r="C882" s="77" t="s">
        <v>543</v>
      </c>
      <c r="D882" s="46"/>
      <c r="E882" s="46"/>
      <c r="G882" s="72"/>
      <c r="L882" s="70"/>
      <c r="M882" s="70"/>
      <c r="N882" s="156">
        <v>0</v>
      </c>
      <c r="O882" s="156">
        <v>0</v>
      </c>
      <c r="P882" s="156">
        <v>0</v>
      </c>
    </row>
    <row r="883" spans="2:16" s="32" customFormat="1" ht="10.5">
      <c r="B883" s="67"/>
      <c r="C883" s="77" t="s">
        <v>544</v>
      </c>
      <c r="D883" s="46"/>
      <c r="E883" s="46"/>
      <c r="G883" s="72"/>
      <c r="L883" s="70"/>
      <c r="M883" s="70"/>
      <c r="N883" s="156">
        <v>0</v>
      </c>
      <c r="O883" s="156">
        <v>0</v>
      </c>
      <c r="P883" s="156">
        <v>0</v>
      </c>
    </row>
    <row r="884" spans="2:16" s="32" customFormat="1" ht="10.5">
      <c r="B884" s="67"/>
      <c r="L884" s="70"/>
      <c r="M884" s="70"/>
      <c r="N884" s="156">
        <v>0</v>
      </c>
      <c r="O884" s="156">
        <v>0</v>
      </c>
      <c r="P884" s="156">
        <v>0</v>
      </c>
    </row>
    <row r="885" spans="2:16" s="32" customFormat="1">
      <c r="C885" s="89" t="s">
        <v>545</v>
      </c>
      <c r="D885" s="84"/>
      <c r="E885" s="84"/>
      <c r="F885" s="1"/>
      <c r="G885" s="1"/>
      <c r="H885" s="1"/>
      <c r="I885" s="90"/>
      <c r="J885" s="5"/>
      <c r="K885" s="1"/>
      <c r="L885" s="1"/>
      <c r="M885" s="1"/>
      <c r="N885" s="1"/>
      <c r="O885" s="91"/>
      <c r="P885" s="156">
        <v>0</v>
      </c>
    </row>
    <row r="886" spans="2:16" s="32" customFormat="1">
      <c r="C886" s="3" t="s">
        <v>2</v>
      </c>
      <c r="D886" s="84"/>
      <c r="E886" s="84"/>
      <c r="F886" s="1"/>
      <c r="G886" s="1"/>
      <c r="H886" s="1"/>
      <c r="I886" s="90"/>
      <c r="J886" s="5"/>
      <c r="K886" s="1"/>
      <c r="L886" s="1"/>
      <c r="M886" s="1"/>
      <c r="N886" s="1"/>
      <c r="O886" s="91"/>
      <c r="P886" s="156">
        <v>0</v>
      </c>
    </row>
    <row r="887" spans="2:16" s="32" customFormat="1">
      <c r="C887" s="119" t="s">
        <v>1236</v>
      </c>
      <c r="D887" s="1"/>
      <c r="E887" s="1"/>
      <c r="F887" s="1"/>
      <c r="G887" s="1"/>
      <c r="H887" s="1"/>
      <c r="I887" s="90"/>
      <c r="J887" s="5"/>
      <c r="K887" s="1"/>
      <c r="L887" s="1"/>
      <c r="M887" s="1"/>
      <c r="N887" s="1"/>
      <c r="O887" s="91"/>
      <c r="P887" s="156">
        <v>0</v>
      </c>
    </row>
    <row r="888" spans="2:16" s="32" customFormat="1" ht="10.5">
      <c r="C888" s="11"/>
      <c r="D888" s="11"/>
      <c r="E888" s="11"/>
      <c r="F888" s="11"/>
      <c r="G888" s="11"/>
      <c r="H888" s="11"/>
      <c r="I888" s="93"/>
      <c r="J888" s="4"/>
      <c r="K888" s="11"/>
      <c r="L888" s="11"/>
      <c r="M888" s="11"/>
      <c r="N888" s="11"/>
      <c r="O888" s="91"/>
      <c r="P888" s="156">
        <v>0</v>
      </c>
    </row>
    <row r="889" spans="2:16" s="32" customFormat="1">
      <c r="C889" s="94"/>
      <c r="D889" s="95" t="s">
        <v>546</v>
      </c>
      <c r="E889" s="95"/>
      <c r="F889" s="95"/>
      <c r="G889" s="95"/>
      <c r="H889" s="96"/>
      <c r="I889" s="97" t="s">
        <v>547</v>
      </c>
      <c r="J889" s="95" t="s">
        <v>548</v>
      </c>
      <c r="K889" s="95" t="s">
        <v>549</v>
      </c>
      <c r="L889" s="95" t="s">
        <v>550</v>
      </c>
      <c r="M889" s="95" t="s">
        <v>549</v>
      </c>
      <c r="N889" s="95" t="s">
        <v>551</v>
      </c>
      <c r="O889" s="98" t="s">
        <v>552</v>
      </c>
      <c r="P889" s="156">
        <v>0</v>
      </c>
    </row>
    <row r="890" spans="2:16" s="32" customFormat="1">
      <c r="C890" s="99" t="s">
        <v>5</v>
      </c>
      <c r="D890" s="100" t="s">
        <v>553</v>
      </c>
      <c r="E890" s="100" t="s">
        <v>554</v>
      </c>
      <c r="F890" s="100" t="s">
        <v>6</v>
      </c>
      <c r="G890" s="100" t="s">
        <v>6</v>
      </c>
      <c r="H890" s="100" t="s">
        <v>8</v>
      </c>
      <c r="I890" s="101" t="s">
        <v>555</v>
      </c>
      <c r="J890" s="100" t="s">
        <v>556</v>
      </c>
      <c r="K890" s="100" t="s">
        <v>557</v>
      </c>
      <c r="L890" s="100" t="s">
        <v>558</v>
      </c>
      <c r="M890" s="100" t="s">
        <v>559</v>
      </c>
      <c r="N890" s="100" t="s">
        <v>560</v>
      </c>
      <c r="O890" s="102" t="s">
        <v>561</v>
      </c>
      <c r="P890" s="156">
        <v>0</v>
      </c>
    </row>
    <row r="891" spans="2:16" s="32" customFormat="1">
      <c r="C891" s="99" t="s">
        <v>562</v>
      </c>
      <c r="D891" s="100" t="s">
        <v>563</v>
      </c>
      <c r="E891" s="100" t="s">
        <v>564</v>
      </c>
      <c r="F891" s="100" t="s">
        <v>565</v>
      </c>
      <c r="G891" s="100" t="s">
        <v>565</v>
      </c>
      <c r="H891" s="18"/>
      <c r="I891" s="101" t="s">
        <v>566</v>
      </c>
      <c r="J891" s="100" t="s">
        <v>567</v>
      </c>
      <c r="K891" s="100" t="s">
        <v>559</v>
      </c>
      <c r="L891" s="100" t="s">
        <v>568</v>
      </c>
      <c r="M891" s="100" t="s">
        <v>21</v>
      </c>
      <c r="N891" s="103" t="s">
        <v>21</v>
      </c>
      <c r="O891" s="104" t="s">
        <v>569</v>
      </c>
      <c r="P891" s="156">
        <v>0</v>
      </c>
    </row>
    <row r="892" spans="2:16" s="32" customFormat="1">
      <c r="C892" s="105"/>
      <c r="D892" s="106" t="s">
        <v>570</v>
      </c>
      <c r="E892" s="106"/>
      <c r="F892" s="106"/>
      <c r="G892" s="106"/>
      <c r="H892" s="28"/>
      <c r="I892" s="107"/>
      <c r="J892" s="106"/>
      <c r="K892" s="106"/>
      <c r="L892" s="106" t="s">
        <v>34</v>
      </c>
      <c r="M892" s="106"/>
      <c r="N892" s="108"/>
      <c r="O892" s="109" t="s">
        <v>571</v>
      </c>
      <c r="P892" s="156">
        <v>0</v>
      </c>
    </row>
    <row r="893" spans="2:16" s="32" customFormat="1" ht="10.5">
      <c r="C893" s="11"/>
      <c r="D893" s="11"/>
      <c r="E893" s="11"/>
      <c r="F893" s="11"/>
      <c r="G893" s="11"/>
      <c r="H893" s="11"/>
      <c r="I893" s="93"/>
      <c r="J893" s="4"/>
      <c r="K893" s="11"/>
      <c r="L893" s="11"/>
      <c r="M893" s="11"/>
      <c r="N893" s="11"/>
      <c r="O893" s="91"/>
      <c r="P893" s="156">
        <v>0</v>
      </c>
    </row>
    <row r="894" spans="2:16" s="32" customFormat="1" ht="10.5">
      <c r="C894" s="32" t="s">
        <v>626</v>
      </c>
      <c r="D894" s="32" t="s">
        <v>1210</v>
      </c>
      <c r="E894" s="32" t="s">
        <v>1023</v>
      </c>
      <c r="F894" s="46">
        <v>590</v>
      </c>
      <c r="G894" s="46" t="s">
        <v>1211</v>
      </c>
      <c r="H894" s="34" t="s">
        <v>92</v>
      </c>
      <c r="I894" s="111">
        <v>40862</v>
      </c>
      <c r="J894" s="112" t="s">
        <v>171</v>
      </c>
      <c r="K894" s="113">
        <v>66000000000</v>
      </c>
      <c r="L894" s="113">
        <v>65288681.608000003</v>
      </c>
      <c r="M894" s="113">
        <v>65288682</v>
      </c>
      <c r="N894" s="113">
        <v>448231</v>
      </c>
      <c r="O894" s="114">
        <v>6.3E-2</v>
      </c>
      <c r="P894" s="156">
        <v>0</v>
      </c>
    </row>
    <row r="895" spans="2:16" s="32" customFormat="1" ht="10.5">
      <c r="C895" s="32" t="s">
        <v>626</v>
      </c>
      <c r="D895" s="32" t="s">
        <v>1210</v>
      </c>
      <c r="E895" s="32" t="s">
        <v>1023</v>
      </c>
      <c r="F895" s="46">
        <v>590</v>
      </c>
      <c r="G895" s="46" t="s">
        <v>1211</v>
      </c>
      <c r="H895" s="34" t="s">
        <v>63</v>
      </c>
      <c r="I895" s="111">
        <v>40862</v>
      </c>
      <c r="J895" s="112" t="s">
        <v>37</v>
      </c>
      <c r="K895" s="113">
        <v>2000000</v>
      </c>
      <c r="L895" s="113">
        <v>44457684</v>
      </c>
      <c r="M895" s="113">
        <v>44223036</v>
      </c>
      <c r="N895" s="113">
        <v>301940</v>
      </c>
      <c r="O895" s="114">
        <v>3.5999999999999997E-2</v>
      </c>
      <c r="P895" s="156">
        <v>0</v>
      </c>
    </row>
    <row r="896" spans="2:16" s="32" customFormat="1" ht="10.5">
      <c r="C896" s="115" t="s">
        <v>517</v>
      </c>
      <c r="D896" s="60"/>
      <c r="E896" s="60"/>
      <c r="F896" s="60"/>
      <c r="G896" s="60"/>
      <c r="H896" s="60"/>
      <c r="I896" s="116"/>
      <c r="J896" s="63"/>
      <c r="K896" s="62"/>
      <c r="L896" s="62">
        <f>SUM(L894:L895)</f>
        <v>109746365.60800001</v>
      </c>
      <c r="M896" s="62">
        <f>SUM(M894:M895)</f>
        <v>109511718</v>
      </c>
      <c r="N896" s="62">
        <f>SUM(N894:N895)</f>
        <v>750171</v>
      </c>
      <c r="O896" s="117"/>
      <c r="P896" s="156">
        <v>0</v>
      </c>
    </row>
    <row r="897" spans="1:17" s="32" customFormat="1" ht="10.5">
      <c r="B897" s="388"/>
      <c r="C897" s="388" t="s">
        <v>581</v>
      </c>
      <c r="D897" s="388"/>
      <c r="E897" s="388"/>
      <c r="F897" s="388"/>
      <c r="G897" s="388"/>
      <c r="H897" s="388"/>
      <c r="I897" s="118"/>
      <c r="J897" s="158">
        <v>0</v>
      </c>
      <c r="K897" s="158">
        <v>0</v>
      </c>
      <c r="L897" s="158">
        <v>0</v>
      </c>
      <c r="M897" s="158">
        <v>0</v>
      </c>
      <c r="N897" s="156">
        <v>0</v>
      </c>
      <c r="O897" s="156">
        <v>0</v>
      </c>
      <c r="P897" s="156">
        <v>0</v>
      </c>
    </row>
    <row r="898" spans="1:17" s="32" customFormat="1" ht="10.5">
      <c r="B898" s="67"/>
      <c r="D898" s="46"/>
      <c r="E898" s="34"/>
      <c r="G898" s="72"/>
      <c r="J898" s="80"/>
      <c r="L898" s="70"/>
      <c r="M898" s="70"/>
      <c r="N898" s="156">
        <v>0</v>
      </c>
      <c r="O898" s="156">
        <v>0</v>
      </c>
      <c r="P898" s="156">
        <v>0</v>
      </c>
    </row>
    <row r="899" spans="1:17" s="32" customFormat="1" ht="10.5">
      <c r="B899" s="67"/>
      <c r="D899" s="46"/>
      <c r="E899" s="46"/>
      <c r="G899" s="72"/>
      <c r="J899" s="80"/>
      <c r="L899" s="70"/>
      <c r="M899" s="70"/>
      <c r="N899" s="156">
        <v>0</v>
      </c>
      <c r="O899" s="156">
        <v>0</v>
      </c>
      <c r="P899" s="156">
        <v>0</v>
      </c>
    </row>
    <row r="900" spans="1:17" s="32" customFormat="1" ht="10.5">
      <c r="B900" s="67"/>
      <c r="D900" s="46"/>
      <c r="E900" s="46"/>
      <c r="G900" s="72"/>
      <c r="J900" s="80"/>
      <c r="L900" s="70"/>
      <c r="M900" s="70"/>
      <c r="N900" s="156">
        <v>0</v>
      </c>
      <c r="O900" s="156">
        <v>0</v>
      </c>
      <c r="P900" s="156">
        <v>0</v>
      </c>
    </row>
    <row r="901" spans="1:17" s="83" customFormat="1">
      <c r="A901" s="32"/>
      <c r="B901" s="82"/>
      <c r="C901" s="32"/>
      <c r="D901" s="46"/>
      <c r="E901" s="46"/>
      <c r="F901" s="80"/>
      <c r="G901" s="72"/>
      <c r="H901" s="32"/>
      <c r="I901" s="32"/>
      <c r="J901" s="80"/>
      <c r="K901" s="1"/>
      <c r="L901" s="70"/>
      <c r="M901" s="70"/>
      <c r="N901" s="156">
        <v>0</v>
      </c>
      <c r="O901" s="156">
        <v>0</v>
      </c>
      <c r="P901" s="156">
        <v>0</v>
      </c>
      <c r="Q901" s="1"/>
    </row>
    <row r="902" spans="1:17">
      <c r="D902" s="4"/>
      <c r="F902" s="84"/>
      <c r="L902" s="70"/>
      <c r="M902" s="70"/>
      <c r="N902" s="156">
        <v>0</v>
      </c>
      <c r="O902" s="156">
        <v>0</v>
      </c>
      <c r="P902" s="156">
        <v>0</v>
      </c>
    </row>
    <row r="903" spans="1:17">
      <c r="C903" s="92" t="s">
        <v>582</v>
      </c>
      <c r="E903" s="1"/>
      <c r="G903" s="1"/>
      <c r="L903" s="70"/>
      <c r="M903" s="70"/>
      <c r="N903" s="70"/>
      <c r="O903" s="156">
        <v>0</v>
      </c>
      <c r="P903" s="156">
        <v>0</v>
      </c>
    </row>
    <row r="904" spans="1:17">
      <c r="C904" s="3" t="s">
        <v>2</v>
      </c>
      <c r="E904" s="1"/>
      <c r="G904" s="1"/>
      <c r="L904" s="70"/>
      <c r="M904" s="70"/>
      <c r="N904" s="70"/>
      <c r="O904" s="156">
        <v>0</v>
      </c>
      <c r="P904" s="156">
        <v>0</v>
      </c>
    </row>
    <row r="905" spans="1:17">
      <c r="C905" s="119" t="s">
        <v>1236</v>
      </c>
      <c r="E905" s="1"/>
      <c r="G905" s="1"/>
      <c r="K905" s="84"/>
      <c r="L905" s="70"/>
      <c r="M905" s="70"/>
      <c r="N905" s="70"/>
      <c r="O905" s="156">
        <v>0</v>
      </c>
      <c r="P905" s="156">
        <v>0</v>
      </c>
      <c r="Q905" s="84"/>
    </row>
    <row r="906" spans="1:17">
      <c r="C906" s="11"/>
      <c r="D906" s="4"/>
      <c r="E906" s="11"/>
      <c r="F906" s="11"/>
      <c r="G906" s="11"/>
      <c r="H906" s="11"/>
      <c r="I906" s="84"/>
      <c r="J906" s="84"/>
      <c r="L906" s="70"/>
      <c r="M906" s="70"/>
      <c r="N906" s="70"/>
      <c r="O906" s="156">
        <v>0</v>
      </c>
      <c r="P906" s="156">
        <v>0</v>
      </c>
    </row>
    <row r="907" spans="1:17">
      <c r="C907" s="94"/>
      <c r="D907" s="95"/>
      <c r="E907" s="120"/>
      <c r="F907" s="120" t="s">
        <v>584</v>
      </c>
      <c r="G907" s="95"/>
      <c r="H907" s="98" t="s">
        <v>585</v>
      </c>
      <c r="L907" s="70"/>
      <c r="M907" s="70"/>
      <c r="N907" s="70"/>
      <c r="O907" s="156">
        <v>0</v>
      </c>
      <c r="P907" s="156">
        <v>0</v>
      </c>
    </row>
    <row r="908" spans="1:17">
      <c r="C908" s="99" t="s">
        <v>5</v>
      </c>
      <c r="D908" s="100" t="s">
        <v>6</v>
      </c>
      <c r="E908" s="18"/>
      <c r="F908" s="100" t="s">
        <v>586</v>
      </c>
      <c r="G908" s="100" t="s">
        <v>587</v>
      </c>
      <c r="H908" s="102" t="s">
        <v>588</v>
      </c>
      <c r="L908" s="70"/>
      <c r="M908" s="70"/>
      <c r="N908" s="70"/>
      <c r="O908" s="156">
        <v>0</v>
      </c>
      <c r="P908" s="156">
        <v>0</v>
      </c>
    </row>
    <row r="909" spans="1:17">
      <c r="C909" s="99" t="s">
        <v>562</v>
      </c>
      <c r="D909" s="100" t="s">
        <v>589</v>
      </c>
      <c r="E909" s="100" t="s">
        <v>8</v>
      </c>
      <c r="F909" s="100" t="s">
        <v>590</v>
      </c>
      <c r="G909" s="100" t="s">
        <v>591</v>
      </c>
      <c r="H909" s="102" t="s">
        <v>592</v>
      </c>
      <c r="L909" s="70"/>
      <c r="M909" s="70"/>
      <c r="N909" s="70"/>
      <c r="O909" s="156">
        <v>0</v>
      </c>
      <c r="P909" s="156">
        <v>0</v>
      </c>
    </row>
    <row r="910" spans="1:17">
      <c r="C910" s="105"/>
      <c r="D910" s="106"/>
      <c r="E910" s="28"/>
      <c r="F910" s="106" t="s">
        <v>34</v>
      </c>
      <c r="G910" s="106" t="s">
        <v>34</v>
      </c>
      <c r="H910" s="121" t="s">
        <v>34</v>
      </c>
      <c r="K910" s="84"/>
      <c r="L910" s="70"/>
      <c r="M910" s="70"/>
      <c r="N910" s="70"/>
      <c r="O910" s="156">
        <v>0</v>
      </c>
      <c r="P910" s="156">
        <v>0</v>
      </c>
      <c r="Q910" s="84"/>
    </row>
    <row r="911" spans="1:17">
      <c r="C911" s="11"/>
      <c r="D911" s="4"/>
      <c r="E911" s="11"/>
      <c r="F911" s="11"/>
      <c r="G911" s="11"/>
      <c r="H911" s="11"/>
      <c r="I911" s="84"/>
      <c r="J911" s="84"/>
      <c r="K911" s="7"/>
      <c r="L911" s="70"/>
      <c r="M911" s="70"/>
      <c r="N911" s="70"/>
      <c r="O911" s="156">
        <v>0</v>
      </c>
      <c r="P911" s="156">
        <v>0</v>
      </c>
    </row>
    <row r="912" spans="1:17">
      <c r="C912" s="53" t="s">
        <v>593</v>
      </c>
      <c r="D912" s="36">
        <v>200</v>
      </c>
      <c r="E912" s="36" t="s">
        <v>59</v>
      </c>
      <c r="F912" s="122"/>
      <c r="G912" s="122">
        <v>468977</v>
      </c>
      <c r="H912" s="122"/>
      <c r="I912" s="86"/>
      <c r="K912" s="7"/>
      <c r="L912" s="70"/>
      <c r="M912" s="70"/>
      <c r="N912" s="70"/>
      <c r="O912" s="156">
        <v>0</v>
      </c>
      <c r="P912" s="156">
        <v>0</v>
      </c>
    </row>
    <row r="913" spans="3:16">
      <c r="C913" s="53" t="s">
        <v>608</v>
      </c>
      <c r="D913" s="36">
        <v>205</v>
      </c>
      <c r="E913" s="36" t="s">
        <v>60</v>
      </c>
      <c r="F913" s="122"/>
      <c r="G913" s="122">
        <v>259993</v>
      </c>
      <c r="H913" s="122"/>
      <c r="I913" s="86"/>
      <c r="K913" s="7"/>
      <c r="L913" s="70"/>
      <c r="M913" s="70"/>
      <c r="N913" s="70"/>
      <c r="O913" s="156">
        <v>0</v>
      </c>
      <c r="P913" s="156">
        <v>0</v>
      </c>
    </row>
    <row r="914" spans="3:16">
      <c r="C914" s="45" t="s">
        <v>94</v>
      </c>
      <c r="D914" s="34">
        <v>238</v>
      </c>
      <c r="E914" s="34" t="s">
        <v>42</v>
      </c>
      <c r="F914" s="122"/>
      <c r="G914" s="122">
        <v>319038</v>
      </c>
      <c r="H914" s="122"/>
      <c r="I914" s="86"/>
      <c r="K914" s="7"/>
      <c r="L914" s="70"/>
      <c r="M914" s="70"/>
      <c r="N914" s="70"/>
      <c r="O914" s="156">
        <v>0</v>
      </c>
      <c r="P914" s="156">
        <v>0</v>
      </c>
    </row>
    <row r="915" spans="3:16">
      <c r="C915" s="45" t="s">
        <v>94</v>
      </c>
      <c r="D915" s="34">
        <v>238</v>
      </c>
      <c r="E915" s="34" t="s">
        <v>43</v>
      </c>
      <c r="F915" s="122"/>
      <c r="G915" s="122">
        <v>1595189</v>
      </c>
      <c r="H915" s="122"/>
      <c r="I915" s="86"/>
      <c r="K915" s="7"/>
      <c r="L915" s="70"/>
      <c r="M915" s="70"/>
      <c r="N915" s="70"/>
      <c r="O915" s="156">
        <v>0</v>
      </c>
      <c r="P915" s="156">
        <v>0</v>
      </c>
    </row>
    <row r="916" spans="3:16">
      <c r="C916" s="45" t="s">
        <v>108</v>
      </c>
      <c r="D916" s="34">
        <v>254</v>
      </c>
      <c r="E916" s="34" t="s">
        <v>71</v>
      </c>
      <c r="F916" s="122">
        <v>336329</v>
      </c>
      <c r="G916" s="122">
        <v>528656</v>
      </c>
      <c r="H916" s="122"/>
      <c r="I916" s="86"/>
      <c r="K916" s="7"/>
      <c r="L916" s="70"/>
      <c r="M916" s="70"/>
      <c r="N916" s="70"/>
      <c r="O916" s="156">
        <v>0</v>
      </c>
      <c r="P916" s="156">
        <v>0</v>
      </c>
    </row>
    <row r="917" spans="3:16">
      <c r="C917" s="45" t="s">
        <v>108</v>
      </c>
      <c r="D917" s="34">
        <v>254</v>
      </c>
      <c r="E917" s="34" t="s">
        <v>72</v>
      </c>
      <c r="F917" s="122">
        <v>1219193</v>
      </c>
      <c r="G917" s="122">
        <v>1916377</v>
      </c>
      <c r="H917" s="122"/>
      <c r="K917" s="7"/>
      <c r="L917" s="70"/>
      <c r="M917" s="70"/>
      <c r="N917" s="70"/>
      <c r="O917" s="156">
        <v>0</v>
      </c>
      <c r="P917" s="156">
        <v>0</v>
      </c>
    </row>
    <row r="918" spans="3:16">
      <c r="C918" s="45" t="s">
        <v>593</v>
      </c>
      <c r="D918" s="34">
        <v>273</v>
      </c>
      <c r="E918" s="34" t="s">
        <v>125</v>
      </c>
      <c r="F918" s="122"/>
      <c r="G918" s="122">
        <v>461505</v>
      </c>
      <c r="H918" s="122"/>
      <c r="I918" s="86"/>
      <c r="K918" s="7"/>
      <c r="L918" s="70"/>
      <c r="M918" s="70"/>
      <c r="N918" s="70"/>
      <c r="O918" s="156">
        <v>0</v>
      </c>
      <c r="P918" s="156">
        <v>0</v>
      </c>
    </row>
    <row r="919" spans="3:16">
      <c r="C919" s="45" t="s">
        <v>598</v>
      </c>
      <c r="D919" s="34">
        <v>275</v>
      </c>
      <c r="E919" s="34" t="s">
        <v>90</v>
      </c>
      <c r="F919" s="122"/>
      <c r="G919" s="122">
        <v>1282423</v>
      </c>
      <c r="H919" s="122"/>
      <c r="I919" s="86"/>
      <c r="K919" s="7"/>
      <c r="L919" s="70"/>
      <c r="M919" s="70"/>
      <c r="N919" s="70"/>
      <c r="O919" s="156">
        <v>0</v>
      </c>
      <c r="P919" s="156">
        <v>0</v>
      </c>
    </row>
    <row r="920" spans="3:16">
      <c r="C920" s="45" t="s">
        <v>144</v>
      </c>
      <c r="D920" s="34" t="s">
        <v>819</v>
      </c>
      <c r="E920" s="34" t="s">
        <v>48</v>
      </c>
      <c r="F920" s="122">
        <v>858346</v>
      </c>
      <c r="G920" s="122">
        <v>1332274</v>
      </c>
      <c r="H920" s="122"/>
      <c r="I920" s="86"/>
      <c r="K920" s="7"/>
      <c r="L920" s="70"/>
      <c r="M920" s="70"/>
      <c r="N920" s="70"/>
      <c r="O920" s="156">
        <v>0</v>
      </c>
      <c r="P920" s="156">
        <v>0</v>
      </c>
    </row>
    <row r="921" spans="3:16">
      <c r="C921" s="45" t="s">
        <v>144</v>
      </c>
      <c r="D921" s="34" t="s">
        <v>819</v>
      </c>
      <c r="E921" s="34" t="s">
        <v>111</v>
      </c>
      <c r="F921" s="122">
        <v>74639</v>
      </c>
      <c r="G921" s="122">
        <v>115850</v>
      </c>
      <c r="H921" s="122"/>
      <c r="I921" s="86"/>
      <c r="K921" s="7"/>
      <c r="L921" s="70"/>
      <c r="M921" s="70"/>
      <c r="N921" s="70"/>
      <c r="O921" s="156">
        <v>0</v>
      </c>
      <c r="P921" s="156">
        <v>0</v>
      </c>
    </row>
    <row r="922" spans="3:16">
      <c r="C922" s="45" t="s">
        <v>193</v>
      </c>
      <c r="D922" s="46" t="s">
        <v>820</v>
      </c>
      <c r="E922" s="34" t="s">
        <v>51</v>
      </c>
      <c r="F922" s="122"/>
      <c r="G922" s="122">
        <v>192690</v>
      </c>
      <c r="H922" s="122"/>
      <c r="I922" s="86"/>
      <c r="K922" s="7"/>
      <c r="L922" s="70"/>
      <c r="M922" s="70"/>
      <c r="N922" s="70"/>
      <c r="O922" s="156">
        <v>0</v>
      </c>
      <c r="P922" s="156">
        <v>0</v>
      </c>
    </row>
    <row r="923" spans="3:16">
      <c r="C923" s="45" t="s">
        <v>193</v>
      </c>
      <c r="D923" s="46" t="s">
        <v>821</v>
      </c>
      <c r="E923" s="34" t="s">
        <v>53</v>
      </c>
      <c r="F923" s="122"/>
      <c r="G923" s="122">
        <v>192690</v>
      </c>
      <c r="H923" s="122"/>
      <c r="I923" s="86"/>
      <c r="K923" s="7"/>
      <c r="L923" s="70"/>
      <c r="M923" s="70"/>
      <c r="N923" s="70"/>
      <c r="O923" s="156">
        <v>0</v>
      </c>
      <c r="P923" s="156">
        <v>0</v>
      </c>
    </row>
    <row r="924" spans="3:16">
      <c r="C924" s="45" t="s">
        <v>193</v>
      </c>
      <c r="D924" s="46" t="s">
        <v>822</v>
      </c>
      <c r="E924" s="34" t="s">
        <v>59</v>
      </c>
      <c r="F924" s="122"/>
      <c r="G924" s="122">
        <v>716983</v>
      </c>
      <c r="H924" s="122"/>
      <c r="I924" s="86"/>
      <c r="K924" s="7"/>
      <c r="L924" s="70"/>
      <c r="M924" s="70"/>
      <c r="N924" s="70"/>
      <c r="O924" s="156">
        <v>0</v>
      </c>
      <c r="P924" s="156">
        <v>0</v>
      </c>
    </row>
    <row r="925" spans="3:16">
      <c r="C925" s="53" t="s">
        <v>593</v>
      </c>
      <c r="D925" s="46">
        <v>366</v>
      </c>
      <c r="E925" s="34" t="s">
        <v>202</v>
      </c>
      <c r="F925" s="122"/>
      <c r="G925" s="122">
        <v>1716852</v>
      </c>
      <c r="H925" s="122"/>
      <c r="I925" s="86"/>
      <c r="K925" s="7"/>
      <c r="L925" s="70"/>
      <c r="M925" s="70"/>
      <c r="N925" s="70"/>
      <c r="O925" s="156">
        <v>0</v>
      </c>
      <c r="P925" s="156">
        <v>0</v>
      </c>
    </row>
    <row r="926" spans="3:16">
      <c r="C926" s="45" t="s">
        <v>598</v>
      </c>
      <c r="D926" s="46">
        <v>370</v>
      </c>
      <c r="E926" s="34" t="s">
        <v>56</v>
      </c>
      <c r="F926" s="122"/>
      <c r="G926" s="122">
        <v>1683338</v>
      </c>
      <c r="H926" s="122"/>
      <c r="I926" s="86"/>
      <c r="K926" s="7"/>
      <c r="L926" s="87"/>
      <c r="M926" s="87"/>
      <c r="N926" s="87"/>
      <c r="O926" s="156">
        <v>0</v>
      </c>
      <c r="P926" s="156">
        <v>0</v>
      </c>
    </row>
    <row r="927" spans="3:16">
      <c r="C927" s="45" t="s">
        <v>823</v>
      </c>
      <c r="D927" s="46" t="s">
        <v>824</v>
      </c>
      <c r="E927" s="34" t="s">
        <v>63</v>
      </c>
      <c r="F927" s="122">
        <v>1960008</v>
      </c>
      <c r="G927" s="122">
        <v>1197677</v>
      </c>
      <c r="H927" s="122"/>
      <c r="I927" s="86"/>
      <c r="K927" s="7"/>
      <c r="L927" s="87"/>
      <c r="M927" s="87"/>
      <c r="N927" s="87"/>
      <c r="O927" s="156">
        <v>0</v>
      </c>
      <c r="P927" s="156">
        <v>0</v>
      </c>
    </row>
    <row r="928" spans="3:16">
      <c r="C928" s="45" t="s">
        <v>825</v>
      </c>
      <c r="D928" s="46" t="s">
        <v>826</v>
      </c>
      <c r="E928" s="34" t="s">
        <v>46</v>
      </c>
      <c r="F928" s="122"/>
      <c r="G928" s="122">
        <v>1302148</v>
      </c>
      <c r="H928" s="122"/>
      <c r="I928" s="86"/>
      <c r="K928" s="7"/>
      <c r="L928" s="87"/>
      <c r="M928" s="87"/>
      <c r="N928" s="87"/>
      <c r="O928" s="156">
        <v>0</v>
      </c>
      <c r="P928" s="156">
        <v>0</v>
      </c>
    </row>
    <row r="929" spans="3:16">
      <c r="C929" s="45" t="s">
        <v>825</v>
      </c>
      <c r="D929" s="46" t="s">
        <v>826</v>
      </c>
      <c r="E929" s="34" t="s">
        <v>90</v>
      </c>
      <c r="F929" s="122"/>
      <c r="G929" s="122">
        <v>440</v>
      </c>
      <c r="H929" s="122"/>
      <c r="K929" s="7"/>
      <c r="O929" s="156">
        <v>0</v>
      </c>
      <c r="P929" s="156">
        <v>0</v>
      </c>
    </row>
    <row r="930" spans="3:16">
      <c r="C930" s="32" t="s">
        <v>226</v>
      </c>
      <c r="D930" s="46" t="s">
        <v>694</v>
      </c>
      <c r="E930" s="34" t="s">
        <v>46</v>
      </c>
      <c r="F930" s="122">
        <v>2221343</v>
      </c>
      <c r="G930" s="122">
        <v>107722</v>
      </c>
      <c r="H930" s="122"/>
      <c r="I930" s="86"/>
      <c r="K930" s="7"/>
      <c r="L930" s="87"/>
      <c r="M930" s="87"/>
      <c r="N930" s="87"/>
      <c r="O930" s="156">
        <v>0</v>
      </c>
      <c r="P930" s="156">
        <v>0</v>
      </c>
    </row>
    <row r="931" spans="3:16">
      <c r="C931" s="77" t="s">
        <v>255</v>
      </c>
      <c r="D931" s="46" t="s">
        <v>830</v>
      </c>
      <c r="E931" s="34" t="s">
        <v>56</v>
      </c>
      <c r="F931" s="122"/>
      <c r="G931" s="122">
        <v>672374</v>
      </c>
      <c r="H931" s="122"/>
      <c r="I931" s="86"/>
      <c r="K931" s="7"/>
      <c r="L931" s="87"/>
      <c r="M931" s="87"/>
      <c r="N931" s="87"/>
      <c r="O931" s="156">
        <v>0</v>
      </c>
      <c r="P931" s="156">
        <v>0</v>
      </c>
    </row>
    <row r="932" spans="3:16">
      <c r="C932" s="45" t="s">
        <v>593</v>
      </c>
      <c r="D932" s="46">
        <v>433</v>
      </c>
      <c r="E932" s="34" t="s">
        <v>265</v>
      </c>
      <c r="F932" s="122"/>
      <c r="G932" s="122">
        <v>1143773</v>
      </c>
      <c r="H932" s="122"/>
      <c r="I932" s="86"/>
      <c r="K932" s="7"/>
      <c r="L932" s="87"/>
      <c r="M932" s="87"/>
      <c r="N932" s="87"/>
      <c r="O932" s="156">
        <v>0</v>
      </c>
      <c r="P932" s="156">
        <v>0</v>
      </c>
    </row>
    <row r="933" spans="3:16">
      <c r="C933" s="45" t="s">
        <v>831</v>
      </c>
      <c r="D933" s="46" t="s">
        <v>832</v>
      </c>
      <c r="E933" s="34" t="s">
        <v>56</v>
      </c>
      <c r="F933" s="122"/>
      <c r="G933" s="122">
        <v>2392</v>
      </c>
      <c r="H933" s="122"/>
      <c r="I933" s="86"/>
      <c r="K933" s="7"/>
      <c r="L933" s="87"/>
      <c r="M933" s="87"/>
      <c r="N933" s="87"/>
      <c r="O933" s="156">
        <v>0</v>
      </c>
      <c r="P933" s="156">
        <v>0</v>
      </c>
    </row>
    <row r="934" spans="3:16">
      <c r="C934" s="45" t="s">
        <v>831</v>
      </c>
      <c r="D934" s="46" t="s">
        <v>833</v>
      </c>
      <c r="E934" s="34" t="s">
        <v>51</v>
      </c>
      <c r="F934" s="122"/>
      <c r="G934" s="122">
        <v>1183063</v>
      </c>
      <c r="H934" s="122"/>
      <c r="I934" s="86"/>
      <c r="K934" s="7"/>
      <c r="L934" s="87"/>
      <c r="M934" s="87"/>
      <c r="N934" s="87"/>
      <c r="O934" s="156">
        <v>0</v>
      </c>
      <c r="P934" s="156">
        <v>0</v>
      </c>
    </row>
    <row r="935" spans="3:16">
      <c r="C935" s="45" t="s">
        <v>834</v>
      </c>
      <c r="D935" s="46" t="s">
        <v>835</v>
      </c>
      <c r="E935" s="34" t="s">
        <v>63</v>
      </c>
      <c r="F935" s="122"/>
      <c r="G935" s="122">
        <v>934252</v>
      </c>
      <c r="H935" s="122"/>
      <c r="I935" s="86"/>
      <c r="K935" s="7"/>
      <c r="O935" s="156">
        <v>0</v>
      </c>
      <c r="P935" s="156">
        <v>0</v>
      </c>
    </row>
    <row r="936" spans="3:16">
      <c r="C936" s="53" t="s">
        <v>653</v>
      </c>
      <c r="D936" s="46" t="s">
        <v>837</v>
      </c>
      <c r="E936" s="34" t="s">
        <v>56</v>
      </c>
      <c r="F936" s="122">
        <v>24434773</v>
      </c>
      <c r="G936" s="122">
        <v>411921</v>
      </c>
      <c r="H936" s="122"/>
      <c r="I936" s="86"/>
      <c r="K936" s="7"/>
      <c r="L936" s="87"/>
      <c r="M936" s="87"/>
      <c r="N936" s="87"/>
      <c r="O936" s="156">
        <v>0</v>
      </c>
      <c r="P936" s="156">
        <v>0</v>
      </c>
    </row>
    <row r="937" spans="3:16">
      <c r="C937" s="32" t="s">
        <v>311</v>
      </c>
      <c r="D937" s="46" t="s">
        <v>838</v>
      </c>
      <c r="E937" s="34" t="s">
        <v>63</v>
      </c>
      <c r="F937" s="122"/>
      <c r="G937" s="122">
        <v>2085410</v>
      </c>
      <c r="H937" s="122"/>
      <c r="I937" s="86"/>
      <c r="K937" s="7"/>
      <c r="L937" s="87"/>
      <c r="M937" s="87"/>
      <c r="N937" s="87"/>
      <c r="O937" s="156">
        <v>0</v>
      </c>
      <c r="P937" s="156">
        <v>0</v>
      </c>
    </row>
    <row r="938" spans="3:16">
      <c r="C938" s="45" t="s">
        <v>373</v>
      </c>
      <c r="D938" s="46" t="s">
        <v>813</v>
      </c>
      <c r="E938" s="34" t="s">
        <v>797</v>
      </c>
      <c r="F938" s="122"/>
      <c r="G938" s="122">
        <v>353740</v>
      </c>
      <c r="H938" s="122"/>
      <c r="I938" s="86"/>
      <c r="K938" s="7"/>
      <c r="L938" s="87"/>
      <c r="M938" s="87"/>
      <c r="N938" s="87"/>
      <c r="O938" s="156">
        <v>0</v>
      </c>
      <c r="P938" s="156">
        <v>0</v>
      </c>
    </row>
    <row r="939" spans="3:16">
      <c r="C939" s="45" t="s">
        <v>330</v>
      </c>
      <c r="D939" s="46" t="s">
        <v>839</v>
      </c>
      <c r="E939" s="34" t="s">
        <v>51</v>
      </c>
      <c r="F939" s="122"/>
      <c r="G939" s="122">
        <v>2246844</v>
      </c>
      <c r="H939" s="122"/>
      <c r="I939" s="86"/>
      <c r="K939" s="7"/>
      <c r="L939" s="87"/>
      <c r="M939" s="87"/>
      <c r="N939" s="87"/>
      <c r="O939" s="156">
        <v>0</v>
      </c>
      <c r="P939" s="156">
        <v>0</v>
      </c>
    </row>
    <row r="940" spans="3:16">
      <c r="C940" s="45" t="s">
        <v>330</v>
      </c>
      <c r="D940" s="46" t="s">
        <v>840</v>
      </c>
      <c r="E940" s="34" t="s">
        <v>56</v>
      </c>
      <c r="F940" s="122">
        <v>16660073</v>
      </c>
      <c r="G940" s="122">
        <v>1057848</v>
      </c>
      <c r="H940" s="122"/>
      <c r="I940" s="86"/>
      <c r="K940" s="7"/>
      <c r="L940" s="87"/>
      <c r="M940" s="87"/>
      <c r="N940" s="87"/>
      <c r="O940" s="156">
        <v>0</v>
      </c>
      <c r="P940" s="156">
        <v>0</v>
      </c>
    </row>
    <row r="941" spans="3:16">
      <c r="C941" s="45" t="s">
        <v>841</v>
      </c>
      <c r="D941" s="46" t="s">
        <v>842</v>
      </c>
      <c r="E941" s="34" t="s">
        <v>46</v>
      </c>
      <c r="F941" s="122"/>
      <c r="G941" s="122">
        <v>1097047</v>
      </c>
      <c r="H941" s="122"/>
      <c r="I941" s="86"/>
      <c r="K941" s="7"/>
      <c r="O941" s="156">
        <v>0</v>
      </c>
      <c r="P941" s="156">
        <v>0</v>
      </c>
    </row>
    <row r="942" spans="3:16">
      <c r="C942" s="45" t="s">
        <v>841</v>
      </c>
      <c r="D942" s="46" t="s">
        <v>843</v>
      </c>
      <c r="E942" s="34" t="s">
        <v>90</v>
      </c>
      <c r="F942" s="122"/>
      <c r="G942" s="122">
        <v>466927</v>
      </c>
      <c r="H942" s="122"/>
      <c r="I942" s="86"/>
      <c r="K942" s="7"/>
      <c r="L942" s="87"/>
      <c r="M942" s="87"/>
      <c r="N942" s="87"/>
      <c r="O942" s="156">
        <v>0</v>
      </c>
      <c r="P942" s="156">
        <v>0</v>
      </c>
    </row>
    <row r="943" spans="3:16">
      <c r="C943" s="45" t="s">
        <v>769</v>
      </c>
      <c r="D943" s="46" t="s">
        <v>770</v>
      </c>
      <c r="E943" s="34" t="s">
        <v>46</v>
      </c>
      <c r="F943" s="122"/>
      <c r="G943" s="122">
        <v>678500</v>
      </c>
      <c r="H943" s="122"/>
      <c r="I943" s="86"/>
      <c r="K943" s="7"/>
      <c r="L943" s="87"/>
      <c r="M943" s="87"/>
      <c r="N943" s="87"/>
      <c r="O943" s="156">
        <v>0</v>
      </c>
      <c r="P943" s="156">
        <v>0</v>
      </c>
    </row>
    <row r="944" spans="3:16">
      <c r="C944" s="45" t="s">
        <v>327</v>
      </c>
      <c r="D944" s="46" t="s">
        <v>844</v>
      </c>
      <c r="E944" s="34" t="s">
        <v>64</v>
      </c>
      <c r="F944" s="122">
        <v>5000000</v>
      </c>
      <c r="G944" s="122">
        <v>516120</v>
      </c>
      <c r="H944" s="122"/>
      <c r="I944" s="86"/>
      <c r="K944" s="7"/>
      <c r="L944" s="87"/>
      <c r="M944" s="87"/>
      <c r="N944" s="87"/>
      <c r="O944" s="156">
        <v>0</v>
      </c>
      <c r="P944" s="156">
        <v>0</v>
      </c>
    </row>
    <row r="945" spans="3:17">
      <c r="C945" s="45" t="s">
        <v>277</v>
      </c>
      <c r="D945" s="46" t="s">
        <v>847</v>
      </c>
      <c r="E945" s="34" t="s">
        <v>56</v>
      </c>
      <c r="F945" s="122"/>
      <c r="G945" s="122">
        <v>770762</v>
      </c>
      <c r="H945" s="122"/>
      <c r="I945" s="86"/>
      <c r="K945" s="7"/>
      <c r="L945" s="87"/>
      <c r="M945" s="87"/>
      <c r="N945" s="87"/>
      <c r="O945" s="156">
        <v>0</v>
      </c>
      <c r="P945" s="156">
        <v>0</v>
      </c>
      <c r="Q945" s="84"/>
    </row>
    <row r="946" spans="3:17">
      <c r="C946" s="45" t="s">
        <v>277</v>
      </c>
      <c r="D946" s="46" t="s">
        <v>847</v>
      </c>
      <c r="E946" s="34" t="s">
        <v>51</v>
      </c>
      <c r="F946" s="122"/>
      <c r="G946" s="122">
        <v>1979616</v>
      </c>
      <c r="H946" s="122"/>
      <c r="I946" s="86"/>
      <c r="K946" s="7"/>
      <c r="O946" s="156">
        <v>0</v>
      </c>
      <c r="P946" s="156">
        <v>0</v>
      </c>
    </row>
    <row r="947" spans="3:17">
      <c r="C947" s="45" t="s">
        <v>366</v>
      </c>
      <c r="D947" s="46" t="s">
        <v>1212</v>
      </c>
      <c r="E947" s="34" t="s">
        <v>56</v>
      </c>
      <c r="F947" s="122">
        <v>3998417</v>
      </c>
      <c r="G947" s="122">
        <v>752622</v>
      </c>
      <c r="H947" s="122"/>
      <c r="I947" s="86"/>
      <c r="K947" s="7"/>
      <c r="L947" s="87"/>
      <c r="M947" s="87"/>
      <c r="N947" s="87"/>
      <c r="O947" s="156">
        <v>0</v>
      </c>
      <c r="P947" s="156">
        <v>0</v>
      </c>
    </row>
    <row r="948" spans="3:17">
      <c r="C948" s="45" t="s">
        <v>366</v>
      </c>
      <c r="D948" s="46" t="s">
        <v>1213</v>
      </c>
      <c r="E948" s="34" t="s">
        <v>51</v>
      </c>
      <c r="F948" s="122"/>
      <c r="G948" s="122">
        <v>1075521</v>
      </c>
      <c r="H948" s="122"/>
      <c r="I948" s="86"/>
      <c r="K948" s="7"/>
      <c r="L948" s="87"/>
      <c r="M948" s="87"/>
      <c r="N948" s="87"/>
      <c r="O948" s="156">
        <v>0</v>
      </c>
      <c r="P948" s="156">
        <v>0</v>
      </c>
    </row>
    <row r="949" spans="3:17">
      <c r="C949" s="45" t="s">
        <v>369</v>
      </c>
      <c r="D949" s="46" t="s">
        <v>848</v>
      </c>
      <c r="E949" s="34" t="s">
        <v>46</v>
      </c>
      <c r="F949" s="122"/>
      <c r="G949" s="122">
        <v>836247</v>
      </c>
      <c r="H949" s="122"/>
      <c r="I949" s="86"/>
      <c r="K949" s="7"/>
      <c r="L949" s="87"/>
      <c r="M949" s="87"/>
      <c r="N949" s="87"/>
      <c r="O949" s="156">
        <v>0</v>
      </c>
      <c r="P949" s="156">
        <v>0</v>
      </c>
    </row>
    <row r="950" spans="3:17">
      <c r="C950" s="45" t="s">
        <v>369</v>
      </c>
      <c r="D950" s="46" t="s">
        <v>849</v>
      </c>
      <c r="E950" s="34" t="s">
        <v>90</v>
      </c>
      <c r="F950" s="122">
        <v>584564</v>
      </c>
      <c r="G950" s="122">
        <v>468278</v>
      </c>
      <c r="H950" s="122"/>
      <c r="I950" s="86"/>
      <c r="K950" s="7"/>
      <c r="L950" s="87"/>
      <c r="M950" s="87"/>
      <c r="N950" s="87"/>
      <c r="O950" s="156">
        <v>0</v>
      </c>
      <c r="P950" s="156">
        <v>0</v>
      </c>
    </row>
    <row r="951" spans="3:17">
      <c r="C951" s="45" t="s">
        <v>327</v>
      </c>
      <c r="D951" s="46" t="s">
        <v>850</v>
      </c>
      <c r="E951" s="34" t="s">
        <v>239</v>
      </c>
      <c r="F951" s="122"/>
      <c r="G951" s="122">
        <v>315132</v>
      </c>
      <c r="H951" s="122"/>
      <c r="O951" s="156">
        <v>0</v>
      </c>
      <c r="P951" s="156">
        <v>0</v>
      </c>
    </row>
    <row r="952" spans="3:17">
      <c r="C952" s="45" t="s">
        <v>394</v>
      </c>
      <c r="D952" s="46" t="s">
        <v>851</v>
      </c>
      <c r="E952" s="34" t="s">
        <v>63</v>
      </c>
      <c r="F952" s="122">
        <v>4937142</v>
      </c>
      <c r="G952" s="122">
        <v>762829</v>
      </c>
      <c r="H952" s="122"/>
      <c r="I952" s="86"/>
      <c r="K952" s="7"/>
      <c r="L952" s="87"/>
      <c r="M952" s="87"/>
      <c r="N952" s="87"/>
      <c r="O952" s="156">
        <v>0</v>
      </c>
      <c r="P952" s="156">
        <v>0</v>
      </c>
    </row>
    <row r="953" spans="3:17">
      <c r="C953" s="45" t="s">
        <v>665</v>
      </c>
      <c r="D953" s="46" t="s">
        <v>711</v>
      </c>
      <c r="E953" s="34" t="s">
        <v>90</v>
      </c>
      <c r="F953" s="122"/>
      <c r="G953" s="122">
        <v>688160</v>
      </c>
      <c r="H953" s="122"/>
      <c r="I953" s="86"/>
      <c r="K953" s="7"/>
      <c r="L953" s="87"/>
      <c r="M953" s="87"/>
      <c r="N953" s="87"/>
      <c r="O953" s="156">
        <v>0</v>
      </c>
      <c r="P953" s="156">
        <v>0</v>
      </c>
    </row>
    <row r="954" spans="3:17">
      <c r="C954" s="45" t="s">
        <v>665</v>
      </c>
      <c r="D954" s="46" t="s">
        <v>852</v>
      </c>
      <c r="E954" s="34" t="s">
        <v>51</v>
      </c>
      <c r="F954" s="122"/>
      <c r="G954" s="122">
        <v>155100</v>
      </c>
      <c r="H954" s="122"/>
      <c r="I954" s="86"/>
      <c r="K954" s="7"/>
      <c r="L954" s="87"/>
      <c r="M954" s="87"/>
      <c r="N954" s="87"/>
      <c r="O954" s="156">
        <v>0</v>
      </c>
      <c r="P954" s="156">
        <v>0</v>
      </c>
    </row>
    <row r="955" spans="3:17">
      <c r="C955" s="45" t="s">
        <v>398</v>
      </c>
      <c r="D955" s="46" t="s">
        <v>853</v>
      </c>
      <c r="E955" s="34" t="s">
        <v>46</v>
      </c>
      <c r="F955" s="122"/>
      <c r="G955" s="122">
        <v>543548</v>
      </c>
      <c r="H955" s="122"/>
      <c r="I955" s="86"/>
      <c r="K955" s="7"/>
      <c r="L955" s="87"/>
      <c r="M955" s="87"/>
      <c r="N955" s="87"/>
      <c r="O955" s="156">
        <v>0</v>
      </c>
      <c r="P955" s="156">
        <v>0</v>
      </c>
    </row>
    <row r="956" spans="3:17">
      <c r="C956" s="45" t="s">
        <v>398</v>
      </c>
      <c r="D956" s="46" t="s">
        <v>854</v>
      </c>
      <c r="E956" s="34" t="s">
        <v>90</v>
      </c>
      <c r="F956" s="122"/>
      <c r="G956" s="122">
        <v>2185378</v>
      </c>
      <c r="H956" s="122"/>
      <c r="I956" s="86"/>
      <c r="K956" s="7"/>
      <c r="O956" s="156">
        <v>0</v>
      </c>
      <c r="P956" s="156">
        <v>0</v>
      </c>
    </row>
    <row r="957" spans="3:17">
      <c r="C957" s="45" t="s">
        <v>120</v>
      </c>
      <c r="D957" s="46" t="s">
        <v>855</v>
      </c>
      <c r="E957" s="34" t="s">
        <v>125</v>
      </c>
      <c r="F957" s="122"/>
      <c r="G957" s="122">
        <v>450799</v>
      </c>
      <c r="H957" s="122"/>
      <c r="I957" s="86"/>
      <c r="K957" s="7"/>
      <c r="L957" s="87"/>
      <c r="M957" s="87"/>
      <c r="N957" s="87"/>
      <c r="O957" s="156">
        <v>0</v>
      </c>
      <c r="P957" s="156">
        <v>0</v>
      </c>
    </row>
    <row r="958" spans="3:17">
      <c r="C958" s="45" t="s">
        <v>120</v>
      </c>
      <c r="D958" s="46" t="s">
        <v>855</v>
      </c>
      <c r="E958" s="34" t="s">
        <v>176</v>
      </c>
      <c r="F958" s="122"/>
      <c r="G958" s="122">
        <v>2322081</v>
      </c>
      <c r="H958" s="122"/>
      <c r="I958" s="86"/>
      <c r="K958" s="7"/>
      <c r="L958" s="87"/>
      <c r="M958" s="87"/>
      <c r="N958" s="87"/>
      <c r="O958" s="156">
        <v>0</v>
      </c>
      <c r="P958" s="156">
        <v>0</v>
      </c>
    </row>
    <row r="959" spans="3:17">
      <c r="C959" s="45" t="s">
        <v>120</v>
      </c>
      <c r="D959" s="46" t="s">
        <v>887</v>
      </c>
      <c r="E959" s="34" t="s">
        <v>177</v>
      </c>
      <c r="F959" s="122"/>
      <c r="G959" s="122">
        <v>1858032</v>
      </c>
      <c r="H959" s="122"/>
      <c r="I959" s="86"/>
      <c r="K959" s="7"/>
      <c r="L959" s="87"/>
      <c r="M959" s="87"/>
      <c r="N959" s="87"/>
      <c r="O959" s="156">
        <v>0</v>
      </c>
      <c r="P959" s="156">
        <v>0</v>
      </c>
    </row>
    <row r="960" spans="3:17">
      <c r="C960" s="32" t="s">
        <v>439</v>
      </c>
      <c r="D960" s="46" t="s">
        <v>856</v>
      </c>
      <c r="E960" s="34" t="s">
        <v>46</v>
      </c>
      <c r="F960" s="122"/>
      <c r="G960" s="122">
        <v>661472</v>
      </c>
      <c r="H960" s="122"/>
      <c r="I960" s="86"/>
      <c r="K960" s="7"/>
      <c r="L960" s="87"/>
      <c r="M960" s="87"/>
      <c r="N960" s="87"/>
      <c r="O960" s="156">
        <v>0</v>
      </c>
      <c r="P960" s="156">
        <v>0</v>
      </c>
    </row>
    <row r="961" spans="2:16">
      <c r="C961" s="32" t="s">
        <v>439</v>
      </c>
      <c r="D961" s="46" t="s">
        <v>857</v>
      </c>
      <c r="E961" s="34" t="s">
        <v>92</v>
      </c>
      <c r="F961" s="122"/>
      <c r="G961" s="122">
        <v>1482880</v>
      </c>
      <c r="H961" s="122"/>
      <c r="I961" s="86"/>
      <c r="O961" s="156">
        <v>0</v>
      </c>
      <c r="P961" s="156">
        <v>0</v>
      </c>
    </row>
    <row r="962" spans="2:16">
      <c r="C962" s="32" t="s">
        <v>346</v>
      </c>
      <c r="D962" s="46" t="s">
        <v>859</v>
      </c>
      <c r="E962" s="46" t="s">
        <v>64</v>
      </c>
      <c r="F962" s="324"/>
      <c r="G962" s="122">
        <v>1973233</v>
      </c>
      <c r="H962" s="122"/>
      <c r="I962" s="86"/>
      <c r="K962" s="7"/>
      <c r="L962" s="87"/>
      <c r="M962" s="87"/>
      <c r="N962" s="87"/>
      <c r="O962" s="156">
        <v>0</v>
      </c>
      <c r="P962" s="156">
        <v>0</v>
      </c>
    </row>
    <row r="963" spans="2:16">
      <c r="C963" s="32" t="s">
        <v>631</v>
      </c>
      <c r="D963" s="46" t="s">
        <v>632</v>
      </c>
      <c r="E963" s="46" t="s">
        <v>92</v>
      </c>
      <c r="F963" s="324"/>
      <c r="G963" s="122">
        <v>3269884</v>
      </c>
      <c r="H963" s="122"/>
      <c r="I963" s="86"/>
      <c r="K963" s="7"/>
      <c r="L963" s="87"/>
      <c r="M963" s="87"/>
      <c r="N963" s="87"/>
      <c r="O963" s="156">
        <v>0</v>
      </c>
      <c r="P963" s="156">
        <v>0</v>
      </c>
    </row>
    <row r="964" spans="2:16">
      <c r="C964" s="32" t="s">
        <v>665</v>
      </c>
      <c r="D964" s="46" t="s">
        <v>666</v>
      </c>
      <c r="E964" s="46" t="s">
        <v>56</v>
      </c>
      <c r="F964" s="324"/>
      <c r="G964" s="122">
        <v>688160</v>
      </c>
      <c r="H964" s="122"/>
      <c r="I964" s="86"/>
      <c r="K964" s="7"/>
      <c r="L964" s="87"/>
      <c r="M964" s="87"/>
      <c r="N964" s="87"/>
      <c r="O964" s="156">
        <v>0</v>
      </c>
      <c r="P964" s="156">
        <v>0</v>
      </c>
    </row>
    <row r="965" spans="2:16">
      <c r="C965" s="32" t="s">
        <v>490</v>
      </c>
      <c r="D965" s="46" t="s">
        <v>860</v>
      </c>
      <c r="E965" s="46" t="s">
        <v>75</v>
      </c>
      <c r="F965" s="324"/>
      <c r="G965" s="122">
        <v>817181</v>
      </c>
      <c r="H965" s="122"/>
      <c r="I965" s="86"/>
      <c r="K965" s="7"/>
      <c r="L965" s="87"/>
      <c r="M965" s="87"/>
      <c r="N965" s="87"/>
      <c r="O965" s="156">
        <v>0</v>
      </c>
      <c r="P965" s="156">
        <v>0</v>
      </c>
    </row>
    <row r="966" spans="2:16">
      <c r="C966" s="32" t="s">
        <v>504</v>
      </c>
      <c r="D966" s="46" t="s">
        <v>861</v>
      </c>
      <c r="E966" s="46" t="s">
        <v>46</v>
      </c>
      <c r="F966" s="324"/>
      <c r="G966" s="122">
        <v>697581</v>
      </c>
      <c r="H966" s="122"/>
      <c r="I966" s="86"/>
      <c r="K966" s="7"/>
      <c r="L966" s="87"/>
      <c r="M966" s="87"/>
      <c r="N966" s="87"/>
      <c r="O966" s="156">
        <v>0</v>
      </c>
      <c r="P966" s="156">
        <v>0</v>
      </c>
    </row>
    <row r="967" spans="2:16">
      <c r="C967" s="32" t="s">
        <v>510</v>
      </c>
      <c r="D967" s="46" t="s">
        <v>578</v>
      </c>
      <c r="E967" s="46" t="s">
        <v>63</v>
      </c>
      <c r="F967" s="324"/>
      <c r="G967" s="122">
        <v>516018</v>
      </c>
      <c r="H967" s="122"/>
      <c r="I967" s="86"/>
      <c r="O967" s="156">
        <v>0</v>
      </c>
      <c r="P967" s="156">
        <v>0</v>
      </c>
    </row>
    <row r="968" spans="2:16">
      <c r="C968" s="32" t="s">
        <v>490</v>
      </c>
      <c r="D968" s="46" t="s">
        <v>818</v>
      </c>
      <c r="E968" s="46" t="s">
        <v>125</v>
      </c>
      <c r="F968" s="324"/>
      <c r="G968" s="122">
        <v>193562</v>
      </c>
      <c r="H968" s="122"/>
      <c r="I968" s="86"/>
      <c r="K968" s="7"/>
      <c r="L968" s="87"/>
      <c r="M968" s="87"/>
      <c r="N968" s="87"/>
      <c r="O968" s="156">
        <v>0</v>
      </c>
      <c r="P968" s="156">
        <v>0</v>
      </c>
    </row>
    <row r="969" spans="2:16">
      <c r="C969" s="32" t="s">
        <v>878</v>
      </c>
      <c r="D969" s="46" t="s">
        <v>892</v>
      </c>
      <c r="E969" s="46" t="s">
        <v>46</v>
      </c>
      <c r="F969" s="324"/>
      <c r="G969" s="122">
        <v>901599</v>
      </c>
      <c r="H969" s="122"/>
      <c r="I969" s="86"/>
      <c r="K969" s="7"/>
      <c r="L969" s="87"/>
      <c r="M969" s="87"/>
      <c r="N969" s="87"/>
      <c r="O969" s="156">
        <v>0</v>
      </c>
      <c r="P969" s="156">
        <v>0</v>
      </c>
    </row>
    <row r="970" spans="2:16">
      <c r="C970" s="32" t="s">
        <v>439</v>
      </c>
      <c r="D970" s="46" t="s">
        <v>896</v>
      </c>
      <c r="E970" s="46" t="s">
        <v>53</v>
      </c>
      <c r="F970" s="324"/>
      <c r="G970" s="122">
        <v>330736</v>
      </c>
      <c r="H970" s="122"/>
      <c r="I970" s="86"/>
      <c r="K970" s="7"/>
      <c r="L970" s="87"/>
      <c r="M970" s="87"/>
      <c r="N970" s="87"/>
      <c r="O970" s="156">
        <v>0</v>
      </c>
      <c r="P970" s="156">
        <v>0</v>
      </c>
    </row>
    <row r="971" spans="2:16">
      <c r="C971" s="32" t="s">
        <v>439</v>
      </c>
      <c r="D971" s="46" t="s">
        <v>897</v>
      </c>
      <c r="E971" s="46" t="s">
        <v>59</v>
      </c>
      <c r="F971" s="324"/>
      <c r="G971" s="122">
        <v>963452</v>
      </c>
      <c r="H971" s="122"/>
      <c r="I971" s="86"/>
      <c r="K971" s="7"/>
      <c r="L971" s="87"/>
      <c r="M971" s="87"/>
      <c r="N971" s="87"/>
      <c r="O971" s="156">
        <v>0</v>
      </c>
      <c r="P971" s="156">
        <v>0</v>
      </c>
    </row>
    <row r="972" spans="2:16">
      <c r="C972" s="123" t="s">
        <v>517</v>
      </c>
      <c r="D972" s="63"/>
      <c r="E972" s="60"/>
      <c r="F972" s="62">
        <f>SUM(F912:F971)</f>
        <v>62284827</v>
      </c>
      <c r="G972" s="62">
        <f>SUM(G912:G971)</f>
        <v>55900896</v>
      </c>
      <c r="H972" s="62">
        <f>SUM(H912:H971)</f>
        <v>0</v>
      </c>
      <c r="I972" s="86"/>
      <c r="K972" s="7"/>
      <c r="L972" s="87"/>
      <c r="M972" s="87"/>
      <c r="N972" s="87"/>
      <c r="O972" s="156">
        <v>0</v>
      </c>
      <c r="P972" s="156">
        <v>0</v>
      </c>
    </row>
    <row r="973" spans="2:16" ht="23.25" customHeight="1">
      <c r="B973" s="389"/>
      <c r="C973" s="390" t="s">
        <v>518</v>
      </c>
      <c r="D973" s="390"/>
      <c r="E973" s="390"/>
      <c r="F973" s="390"/>
      <c r="G973" s="32"/>
      <c r="I973" s="86"/>
      <c r="K973" s="7"/>
      <c r="O973" s="156">
        <v>0</v>
      </c>
      <c r="P973" s="156">
        <v>0</v>
      </c>
    </row>
    <row r="974" spans="2:16">
      <c r="D974" s="4"/>
      <c r="E974" s="4"/>
      <c r="F974" s="84"/>
      <c r="G974" s="7"/>
      <c r="H974" s="84"/>
      <c r="I974" s="86"/>
      <c r="K974" s="7"/>
      <c r="L974" s="87"/>
      <c r="M974" s="87"/>
      <c r="N974" s="87"/>
      <c r="O974" s="156">
        <v>0</v>
      </c>
      <c r="P974" s="156">
        <v>0</v>
      </c>
    </row>
    <row r="975" spans="2:16">
      <c r="C975" s="84"/>
      <c r="D975" s="4"/>
      <c r="E975" s="4"/>
      <c r="F975" s="84"/>
      <c r="G975" s="7"/>
      <c r="H975" s="84"/>
      <c r="I975" s="86"/>
      <c r="K975" s="7"/>
      <c r="L975" s="87"/>
      <c r="M975" s="87"/>
      <c r="N975" s="87"/>
      <c r="O975" s="156">
        <v>0</v>
      </c>
      <c r="P975" s="156">
        <v>0</v>
      </c>
    </row>
    <row r="976" spans="2:16">
      <c r="C976" s="84"/>
      <c r="D976" s="4"/>
      <c r="E976" s="4"/>
      <c r="F976" s="84"/>
      <c r="G976" s="7"/>
      <c r="H976" s="84"/>
      <c r="I976" s="86"/>
      <c r="K976" s="7"/>
      <c r="L976" s="87"/>
      <c r="M976" s="87"/>
      <c r="N976" s="87"/>
      <c r="O976" s="156">
        <v>0</v>
      </c>
      <c r="P976" s="156">
        <v>0</v>
      </c>
    </row>
    <row r="977" spans="3:17">
      <c r="C977" s="84"/>
      <c r="D977" s="4"/>
      <c r="E977" s="4"/>
      <c r="F977" s="84"/>
      <c r="G977" s="7"/>
      <c r="H977" s="84"/>
      <c r="I977" s="86"/>
      <c r="K977" s="7"/>
      <c r="L977" s="87"/>
      <c r="M977" s="87"/>
      <c r="N977" s="87"/>
      <c r="O977" s="156">
        <v>0</v>
      </c>
      <c r="P977" s="156">
        <v>0</v>
      </c>
    </row>
    <row r="978" spans="3:17">
      <c r="C978" s="84"/>
      <c r="D978" s="4"/>
      <c r="E978" s="4"/>
      <c r="F978" s="84"/>
      <c r="G978" s="7"/>
      <c r="H978" s="84"/>
      <c r="I978" s="86"/>
      <c r="K978" s="7"/>
      <c r="L978" s="87"/>
      <c r="M978" s="87"/>
      <c r="N978" s="87"/>
      <c r="O978" s="156">
        <v>0</v>
      </c>
      <c r="P978" s="156">
        <v>0</v>
      </c>
    </row>
    <row r="979" spans="3:17">
      <c r="C979" s="84"/>
      <c r="G979" s="7"/>
      <c r="I979" s="86"/>
      <c r="K979" s="7"/>
      <c r="O979" s="156">
        <v>0</v>
      </c>
      <c r="P979" s="156">
        <v>0</v>
      </c>
    </row>
    <row r="980" spans="3:17">
      <c r="G980" s="7"/>
      <c r="H980" s="84"/>
      <c r="I980" s="86"/>
      <c r="K980" s="7"/>
      <c r="L980" s="87"/>
      <c r="M980" s="87"/>
      <c r="N980" s="87"/>
      <c r="O980" s="156">
        <v>0</v>
      </c>
      <c r="P980" s="156">
        <v>0</v>
      </c>
    </row>
    <row r="981" spans="3:17">
      <c r="G981" s="7"/>
      <c r="I981" s="86"/>
      <c r="K981" s="7"/>
      <c r="L981" s="87"/>
      <c r="M981" s="87"/>
      <c r="N981" s="87"/>
      <c r="O981" s="156">
        <v>0</v>
      </c>
      <c r="P981" s="156">
        <v>0</v>
      </c>
    </row>
    <row r="982" spans="3:17">
      <c r="G982" s="7"/>
      <c r="I982" s="86"/>
      <c r="K982" s="7"/>
      <c r="L982" s="87"/>
      <c r="M982" s="87"/>
      <c r="N982" s="87"/>
      <c r="O982" s="156">
        <v>0</v>
      </c>
      <c r="P982" s="156">
        <v>0</v>
      </c>
    </row>
    <row r="983" spans="3:17">
      <c r="G983" s="7"/>
      <c r="I983" s="86"/>
      <c r="K983" s="7"/>
      <c r="L983" s="87"/>
      <c r="M983" s="87"/>
      <c r="N983" s="87"/>
      <c r="O983" s="156">
        <v>0</v>
      </c>
      <c r="P983" s="156">
        <v>0</v>
      </c>
    </row>
    <row r="984" spans="3:17">
      <c r="G984" s="7"/>
      <c r="I984" s="86"/>
      <c r="K984" s="7"/>
      <c r="L984" s="87"/>
      <c r="M984" s="87"/>
      <c r="N984" s="87"/>
      <c r="O984" s="156">
        <v>0</v>
      </c>
      <c r="P984" s="156">
        <v>0</v>
      </c>
    </row>
    <row r="985" spans="3:17">
      <c r="G985" s="7"/>
      <c r="I985" s="86"/>
      <c r="K985" s="7"/>
      <c r="O985" s="156">
        <v>0</v>
      </c>
      <c r="P985" s="156">
        <v>0</v>
      </c>
    </row>
    <row r="986" spans="3:17">
      <c r="G986" s="7"/>
      <c r="I986" s="86"/>
      <c r="K986" s="7"/>
      <c r="L986" s="87"/>
      <c r="M986" s="87"/>
      <c r="N986" s="87"/>
      <c r="O986" s="156">
        <v>0</v>
      </c>
      <c r="P986" s="156">
        <v>0</v>
      </c>
      <c r="Q986" s="87"/>
    </row>
    <row r="987" spans="3:17">
      <c r="G987" s="7"/>
      <c r="I987" s="86"/>
      <c r="K987" s="7"/>
      <c r="L987" s="87"/>
      <c r="M987" s="87"/>
      <c r="N987" s="87"/>
      <c r="O987" s="156">
        <v>0</v>
      </c>
      <c r="P987" s="156">
        <v>0</v>
      </c>
      <c r="Q987" s="87"/>
    </row>
    <row r="988" spans="3:17">
      <c r="G988" s="7"/>
      <c r="I988" s="86"/>
      <c r="K988" s="7"/>
      <c r="L988" s="87"/>
      <c r="M988" s="87"/>
      <c r="N988" s="87"/>
      <c r="O988" s="156">
        <v>0</v>
      </c>
      <c r="P988" s="156">
        <v>0</v>
      </c>
      <c r="Q988" s="87"/>
    </row>
    <row r="989" spans="3:17">
      <c r="G989" s="7"/>
      <c r="I989" s="88"/>
      <c r="K989" s="7"/>
      <c r="L989" s="87"/>
      <c r="M989" s="87"/>
      <c r="N989" s="87"/>
      <c r="O989" s="156">
        <v>0</v>
      </c>
      <c r="P989" s="156">
        <v>0</v>
      </c>
      <c r="Q989" s="87"/>
    </row>
    <row r="990" spans="3:17">
      <c r="G990" s="7"/>
      <c r="I990" s="88"/>
      <c r="K990" s="7"/>
      <c r="L990" s="87"/>
      <c r="M990" s="87"/>
      <c r="N990" s="87"/>
      <c r="O990" s="156">
        <v>0</v>
      </c>
      <c r="P990" s="156">
        <v>0</v>
      </c>
      <c r="Q990" s="87"/>
    </row>
    <row r="991" spans="3:17">
      <c r="G991" s="7"/>
      <c r="I991" s="88"/>
      <c r="K991" s="7"/>
      <c r="O991" s="156">
        <v>0</v>
      </c>
      <c r="P991" s="156">
        <v>0</v>
      </c>
    </row>
    <row r="992" spans="3:17">
      <c r="G992" s="7"/>
      <c r="I992" s="88"/>
      <c r="K992" s="7"/>
      <c r="O992" s="156">
        <v>0</v>
      </c>
      <c r="P992" s="156">
        <v>0</v>
      </c>
    </row>
    <row r="993" spans="3:17">
      <c r="I993" s="88"/>
      <c r="K993" s="7"/>
      <c r="O993" s="156">
        <v>0</v>
      </c>
      <c r="P993" s="156">
        <v>0</v>
      </c>
    </row>
    <row r="994" spans="3:17">
      <c r="D994" s="4"/>
      <c r="E994" s="4"/>
      <c r="F994" s="84"/>
      <c r="G994" s="7"/>
      <c r="H994" s="84"/>
      <c r="I994" s="84"/>
      <c r="J994" s="84"/>
      <c r="K994" s="84"/>
      <c r="L994" s="87"/>
      <c r="M994" s="87"/>
      <c r="N994" s="87"/>
      <c r="O994" s="156">
        <v>0</v>
      </c>
      <c r="P994" s="156">
        <v>0</v>
      </c>
      <c r="Q994" s="84"/>
    </row>
    <row r="995" spans="3:17">
      <c r="C995" s="84"/>
      <c r="L995" s="87"/>
      <c r="M995" s="87"/>
      <c r="N995" s="87"/>
      <c r="O995" s="156">
        <v>0</v>
      </c>
      <c r="P995" s="156">
        <v>0</v>
      </c>
      <c r="Q995" s="87"/>
    </row>
    <row r="996" spans="3:17">
      <c r="O996" s="156">
        <v>0</v>
      </c>
      <c r="P996" s="156">
        <v>0</v>
      </c>
    </row>
    <row r="997" spans="3:17">
      <c r="C997" s="84"/>
      <c r="O997" s="156">
        <v>0</v>
      </c>
      <c r="P997" s="156">
        <v>0</v>
      </c>
    </row>
    <row r="998" spans="3:17">
      <c r="C998" s="84"/>
      <c r="O998" s="156">
        <v>0</v>
      </c>
      <c r="P998" s="156">
        <v>0</v>
      </c>
    </row>
    <row r="999" spans="3:17">
      <c r="O999" s="156">
        <v>0</v>
      </c>
      <c r="P999" s="156">
        <v>0</v>
      </c>
    </row>
    <row r="1000" spans="3:17">
      <c r="O1000" s="156">
        <v>0</v>
      </c>
      <c r="P1000" s="156">
        <v>0</v>
      </c>
    </row>
    <row r="1001" spans="3:17">
      <c r="O1001" s="156">
        <v>0</v>
      </c>
      <c r="P1001" s="156">
        <v>0</v>
      </c>
    </row>
    <row r="1002" spans="3:17">
      <c r="O1002" s="156">
        <v>0</v>
      </c>
      <c r="P1002" s="156">
        <v>0</v>
      </c>
    </row>
  </sheetData>
  <mergeCells count="9">
    <mergeCell ref="C973:F973"/>
    <mergeCell ref="C848:H849"/>
    <mergeCell ref="C850:D850"/>
    <mergeCell ref="A5:B8"/>
    <mergeCell ref="C5:C7"/>
    <mergeCell ref="D5:E5"/>
    <mergeCell ref="F5:G5"/>
    <mergeCell ref="F7:G7"/>
    <mergeCell ref="C847:L84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16"/>
  <sheetViews>
    <sheetView tabSelected="1" topLeftCell="A888" workbookViewId="0">
      <selection activeCell="C901" sqref="C901"/>
    </sheetView>
  </sheetViews>
  <sheetFormatPr baseColWidth="10" defaultColWidth="11.7109375" defaultRowHeight="12.75"/>
  <cols>
    <col min="1" max="1" width="11.85546875" style="1" bestFit="1" customWidth="1"/>
    <col min="2" max="2" width="2.85546875" style="2" bestFit="1" customWidth="1"/>
    <col min="3" max="3" width="59.5703125" style="1" customWidth="1"/>
    <col min="4" max="4" width="48.42578125" style="5" bestFit="1" customWidth="1"/>
    <col min="5" max="5" width="11" style="5" customWidth="1"/>
    <col min="6" max="6" width="24" style="1" bestFit="1" customWidth="1"/>
    <col min="7" max="7" width="12.28515625" style="10" customWidth="1"/>
    <col min="8" max="8" width="16.5703125" style="1" bestFit="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1.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1.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1.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1.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1.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1.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1.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1.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1.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1.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1.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1.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1.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1.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1.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1.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1.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1.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1.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1.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1.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1.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1.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1.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1.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1.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1.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1.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1.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1.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1.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1.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1.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1.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1.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1.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1.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1.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1.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1.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1.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1.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1.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1.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1.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1.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1.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1.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1.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1.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1.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1.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1.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1.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1.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1.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1.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1.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1.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1.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1.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1.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1.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A1" s="326"/>
      <c r="C1" s="3" t="s">
        <v>0</v>
      </c>
      <c r="D1" s="4"/>
      <c r="F1" s="6"/>
      <c r="G1" s="7"/>
      <c r="J1" s="1" t="s">
        <v>1</v>
      </c>
    </row>
    <row r="2" spans="1:17">
      <c r="C2" s="3" t="s">
        <v>2</v>
      </c>
      <c r="D2" s="4"/>
      <c r="F2" s="6"/>
      <c r="G2" s="7"/>
    </row>
    <row r="3" spans="1:17">
      <c r="C3" s="9" t="s">
        <v>1214</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1215</v>
      </c>
      <c r="D8" s="25"/>
      <c r="E8" s="25">
        <v>22294.03</v>
      </c>
      <c r="F8" s="24"/>
      <c r="G8" s="26"/>
      <c r="H8" s="24" t="s">
        <v>1216</v>
      </c>
      <c r="I8" s="27">
        <v>519.20000000000005</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30">
        <v>90635000</v>
      </c>
      <c r="B10" s="33" t="s">
        <v>35</v>
      </c>
      <c r="C10" s="32" t="s">
        <v>1057</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30">
        <v>90635000</v>
      </c>
      <c r="B11" s="33" t="s">
        <v>35</v>
      </c>
      <c r="C11" s="32" t="s">
        <v>1057</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30">
        <v>90635000</v>
      </c>
      <c r="B12" s="33" t="s">
        <v>35</v>
      </c>
      <c r="C12" s="32" t="s">
        <v>1058</v>
      </c>
      <c r="D12" s="34">
        <v>143</v>
      </c>
      <c r="E12" s="35">
        <v>33416</v>
      </c>
      <c r="F12" s="36" t="s">
        <v>37</v>
      </c>
      <c r="G12" s="37">
        <v>1250</v>
      </c>
      <c r="H12" s="36" t="s">
        <v>42</v>
      </c>
      <c r="I12" s="38">
        <v>6</v>
      </c>
      <c r="J12" s="36" t="s">
        <v>39</v>
      </c>
      <c r="K12" s="39">
        <v>25</v>
      </c>
      <c r="L12" s="40">
        <v>1250000</v>
      </c>
      <c r="M12" s="40">
        <v>267858.13</v>
      </c>
      <c r="N12" s="40">
        <v>5971637</v>
      </c>
      <c r="O12" s="40">
        <v>73655</v>
      </c>
      <c r="P12" s="40">
        <v>6045292</v>
      </c>
    </row>
    <row r="13" spans="1:17" s="32" customFormat="1" ht="10.5">
      <c r="A13" s="330">
        <v>90635000</v>
      </c>
      <c r="B13" s="33" t="s">
        <v>35</v>
      </c>
      <c r="C13" s="32" t="s">
        <v>1058</v>
      </c>
      <c r="D13" s="34">
        <v>143</v>
      </c>
      <c r="E13" s="35">
        <v>33416</v>
      </c>
      <c r="F13" s="36" t="s">
        <v>37</v>
      </c>
      <c r="G13" s="37">
        <v>250</v>
      </c>
      <c r="H13" s="36" t="s">
        <v>43</v>
      </c>
      <c r="I13" s="38">
        <v>6</v>
      </c>
      <c r="J13" s="36" t="s">
        <v>39</v>
      </c>
      <c r="K13" s="39">
        <v>25</v>
      </c>
      <c r="L13" s="40">
        <v>250000</v>
      </c>
      <c r="M13" s="40">
        <v>53570.8</v>
      </c>
      <c r="N13" s="40">
        <v>1194309</v>
      </c>
      <c r="O13" s="40">
        <v>14731</v>
      </c>
      <c r="P13" s="40">
        <v>1209040</v>
      </c>
    </row>
    <row r="14" spans="1:17" s="32" customFormat="1" ht="10.5">
      <c r="A14" s="330">
        <v>96519000</v>
      </c>
      <c r="B14" s="33" t="s">
        <v>44</v>
      </c>
      <c r="C14" s="32" t="s">
        <v>1059</v>
      </c>
      <c r="D14" s="34">
        <v>162</v>
      </c>
      <c r="E14" s="35">
        <v>33917</v>
      </c>
      <c r="F14" s="34" t="s">
        <v>37</v>
      </c>
      <c r="G14" s="37">
        <v>350</v>
      </c>
      <c r="H14" s="36" t="s">
        <v>46</v>
      </c>
      <c r="I14" s="38">
        <v>6.5</v>
      </c>
      <c r="J14" s="36" t="s">
        <v>39</v>
      </c>
      <c r="K14" s="41">
        <v>22</v>
      </c>
      <c r="L14" s="40">
        <v>350000</v>
      </c>
      <c r="M14" s="40">
        <v>46053</v>
      </c>
      <c r="N14" s="40">
        <v>1026707</v>
      </c>
      <c r="O14" s="40">
        <v>16323</v>
      </c>
      <c r="P14" s="40">
        <v>1043030</v>
      </c>
    </row>
    <row r="15" spans="1:17" s="32" customFormat="1" ht="10.5">
      <c r="A15" s="330">
        <v>61216000</v>
      </c>
      <c r="B15" s="33" t="s">
        <v>44</v>
      </c>
      <c r="C15" s="32" t="s">
        <v>1060</v>
      </c>
      <c r="D15" s="34">
        <v>169</v>
      </c>
      <c r="E15" s="35">
        <v>34257</v>
      </c>
      <c r="F15" s="34" t="s">
        <v>37</v>
      </c>
      <c r="G15" s="37">
        <v>700</v>
      </c>
      <c r="H15" s="42" t="s">
        <v>48</v>
      </c>
      <c r="I15" s="38">
        <v>6.75</v>
      </c>
      <c r="J15" s="43" t="s">
        <v>49</v>
      </c>
      <c r="K15" s="41">
        <v>21</v>
      </c>
      <c r="L15" s="40">
        <v>700000</v>
      </c>
      <c r="M15" s="40">
        <v>225000</v>
      </c>
      <c r="N15" s="40">
        <v>5016157</v>
      </c>
      <c r="O15" s="40">
        <v>138398</v>
      </c>
      <c r="P15" s="40">
        <v>5154555</v>
      </c>
    </row>
    <row r="16" spans="1:17" s="32" customFormat="1" ht="10.5">
      <c r="A16" s="330">
        <v>61216000</v>
      </c>
      <c r="B16" s="33" t="s">
        <v>44</v>
      </c>
      <c r="C16" s="32" t="s">
        <v>1061</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30">
        <v>61216000</v>
      </c>
      <c r="B17" s="33" t="s">
        <v>44</v>
      </c>
      <c r="C17" s="32" t="s">
        <v>1061</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30">
        <v>61216000</v>
      </c>
      <c r="B18" s="33" t="s">
        <v>44</v>
      </c>
      <c r="C18" s="32" t="s">
        <v>1060</v>
      </c>
      <c r="D18" s="34">
        <v>183</v>
      </c>
      <c r="E18" s="35">
        <v>34682</v>
      </c>
      <c r="F18" s="34" t="s">
        <v>37</v>
      </c>
      <c r="G18" s="37">
        <v>670</v>
      </c>
      <c r="H18" s="34" t="s">
        <v>51</v>
      </c>
      <c r="I18" s="38">
        <v>6</v>
      </c>
      <c r="J18" s="43" t="s">
        <v>52</v>
      </c>
      <c r="K18" s="41">
        <v>25</v>
      </c>
      <c r="L18" s="40">
        <v>670000</v>
      </c>
      <c r="M18" s="40">
        <v>446667</v>
      </c>
      <c r="N18" s="40">
        <v>9958007</v>
      </c>
      <c r="O18" s="40">
        <v>146117</v>
      </c>
      <c r="P18" s="40">
        <v>10104124</v>
      </c>
    </row>
    <row r="19" spans="1:17" s="32" customFormat="1" ht="10.5">
      <c r="A19" s="330">
        <v>61216000</v>
      </c>
      <c r="B19" s="33" t="s">
        <v>44</v>
      </c>
      <c r="C19" s="32" t="s">
        <v>1060</v>
      </c>
      <c r="D19" s="34">
        <v>190</v>
      </c>
      <c r="E19" s="35">
        <v>35144</v>
      </c>
      <c r="F19" s="34" t="s">
        <v>37</v>
      </c>
      <c r="G19" s="37">
        <v>1280</v>
      </c>
      <c r="H19" s="42" t="s">
        <v>53</v>
      </c>
      <c r="I19" s="38">
        <v>6.5</v>
      </c>
      <c r="J19" s="43" t="s">
        <v>52</v>
      </c>
      <c r="K19" s="41">
        <v>30</v>
      </c>
      <c r="L19" s="40">
        <v>1280000</v>
      </c>
      <c r="M19" s="40">
        <v>974546</v>
      </c>
      <c r="N19" s="40">
        <v>21726558</v>
      </c>
      <c r="O19" s="40">
        <v>694988</v>
      </c>
      <c r="P19" s="40">
        <v>22421546</v>
      </c>
    </row>
    <row r="20" spans="1:17" s="32" customFormat="1" ht="10.5">
      <c r="A20" s="330">
        <v>90299000</v>
      </c>
      <c r="B20" s="33" t="s">
        <v>54</v>
      </c>
      <c r="C20" s="32" t="s">
        <v>1062</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30">
        <v>90299000</v>
      </c>
      <c r="B21" s="33" t="s">
        <v>54</v>
      </c>
      <c r="C21" s="32" t="s">
        <v>1063</v>
      </c>
      <c r="D21" s="34">
        <v>198</v>
      </c>
      <c r="E21" s="35">
        <v>35577</v>
      </c>
      <c r="F21" s="34" t="s">
        <v>37</v>
      </c>
      <c r="G21" s="37">
        <v>500</v>
      </c>
      <c r="H21" s="34" t="s">
        <v>51</v>
      </c>
      <c r="I21" s="38">
        <v>4.05</v>
      </c>
      <c r="J21" s="43" t="s">
        <v>57</v>
      </c>
      <c r="K21" s="41">
        <v>21</v>
      </c>
      <c r="L21" s="40">
        <v>500000</v>
      </c>
      <c r="M21" s="40">
        <v>221000</v>
      </c>
      <c r="N21" s="40">
        <v>4926981</v>
      </c>
      <c r="O21" s="40">
        <v>82318</v>
      </c>
      <c r="P21" s="40">
        <v>5009299</v>
      </c>
    </row>
    <row r="22" spans="1:17" s="32" customFormat="1" ht="10.5">
      <c r="A22" s="330">
        <v>61216000</v>
      </c>
      <c r="B22" s="33" t="s">
        <v>44</v>
      </c>
      <c r="C22" s="32" t="s">
        <v>1060</v>
      </c>
      <c r="D22" s="34">
        <v>200</v>
      </c>
      <c r="E22" s="35">
        <v>35753</v>
      </c>
      <c r="F22" s="34" t="s">
        <v>37</v>
      </c>
      <c r="G22" s="37">
        <v>660</v>
      </c>
      <c r="H22" s="42" t="s">
        <v>59</v>
      </c>
      <c r="I22" s="38">
        <v>6.5</v>
      </c>
      <c r="J22" s="43" t="s">
        <v>52</v>
      </c>
      <c r="K22" s="41">
        <v>30</v>
      </c>
      <c r="L22" s="40">
        <v>660000</v>
      </c>
      <c r="M22" s="40">
        <v>660000</v>
      </c>
      <c r="N22" s="40">
        <v>14714060</v>
      </c>
      <c r="O22" s="40">
        <v>233487</v>
      </c>
      <c r="P22" s="40">
        <v>14947547</v>
      </c>
    </row>
    <row r="23" spans="1:17" s="32" customFormat="1" ht="10.5">
      <c r="A23" s="330">
        <v>61216000</v>
      </c>
      <c r="B23" s="33" t="s">
        <v>44</v>
      </c>
      <c r="C23" s="32" t="s">
        <v>1060</v>
      </c>
      <c r="D23" s="34">
        <v>205</v>
      </c>
      <c r="E23" s="35">
        <v>35986</v>
      </c>
      <c r="F23" s="34" t="s">
        <v>37</v>
      </c>
      <c r="G23" s="37">
        <v>350</v>
      </c>
      <c r="H23" s="34" t="s">
        <v>60</v>
      </c>
      <c r="I23" s="38">
        <v>6.8</v>
      </c>
      <c r="J23" s="36" t="s">
        <v>39</v>
      </c>
      <c r="K23" s="41">
        <v>30</v>
      </c>
      <c r="L23" s="40">
        <v>350000</v>
      </c>
      <c r="M23" s="40">
        <v>350000</v>
      </c>
      <c r="N23" s="40">
        <v>7802911</v>
      </c>
      <c r="O23" s="40">
        <v>129395</v>
      </c>
      <c r="P23" s="40">
        <v>7932306</v>
      </c>
    </row>
    <row r="24" spans="1:17" s="32" customFormat="1" ht="10.5">
      <c r="A24" s="330">
        <v>90310000</v>
      </c>
      <c r="B24" s="33" t="s">
        <v>61</v>
      </c>
      <c r="C24" s="32" t="s">
        <v>1064</v>
      </c>
      <c r="D24" s="34">
        <v>209</v>
      </c>
      <c r="E24" s="35">
        <v>36273</v>
      </c>
      <c r="F24" s="34" t="s">
        <v>37</v>
      </c>
      <c r="G24" s="37">
        <v>1000</v>
      </c>
      <c r="H24" s="34" t="s">
        <v>63</v>
      </c>
      <c r="I24" s="38">
        <v>7.5</v>
      </c>
      <c r="J24" s="36" t="s">
        <v>39</v>
      </c>
      <c r="K24" s="41">
        <v>30</v>
      </c>
      <c r="L24" s="40">
        <v>1000000</v>
      </c>
      <c r="M24" s="40">
        <v>1000000</v>
      </c>
      <c r="N24" s="40">
        <v>22294030</v>
      </c>
      <c r="O24" s="40">
        <v>545771</v>
      </c>
      <c r="P24" s="40">
        <v>22839801</v>
      </c>
    </row>
    <row r="25" spans="1:17" s="32" customFormat="1" ht="10.5">
      <c r="A25" s="330">
        <v>61216000</v>
      </c>
      <c r="B25" s="33" t="s">
        <v>44</v>
      </c>
      <c r="C25" s="32" t="s">
        <v>1060</v>
      </c>
      <c r="D25" s="34">
        <v>212</v>
      </c>
      <c r="E25" s="35">
        <v>36377</v>
      </c>
      <c r="F25" s="34" t="s">
        <v>37</v>
      </c>
      <c r="G25" s="37">
        <v>340</v>
      </c>
      <c r="H25" s="34" t="s">
        <v>64</v>
      </c>
      <c r="I25" s="38">
        <v>6</v>
      </c>
      <c r="J25" s="36" t="s">
        <v>39</v>
      </c>
      <c r="K25" s="41">
        <v>30</v>
      </c>
      <c r="L25" s="40">
        <v>340000</v>
      </c>
      <c r="M25" s="40">
        <v>340000</v>
      </c>
      <c r="N25" s="40">
        <v>7579970</v>
      </c>
      <c r="O25" s="40">
        <v>224087</v>
      </c>
      <c r="P25" s="40">
        <v>7804057</v>
      </c>
    </row>
    <row r="26" spans="1:17" s="32" customFormat="1" ht="10.5">
      <c r="A26" s="330">
        <v>96717620</v>
      </c>
      <c r="B26" s="33">
        <v>6</v>
      </c>
      <c r="C26" s="32" t="s">
        <v>1065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30">
        <v>96717620</v>
      </c>
      <c r="B27" s="33">
        <v>6</v>
      </c>
      <c r="C27" s="32" t="s">
        <v>1066</v>
      </c>
      <c r="D27" s="34">
        <v>214</v>
      </c>
      <c r="E27" s="35">
        <v>36432</v>
      </c>
      <c r="F27" s="34" t="s">
        <v>37</v>
      </c>
      <c r="G27" s="37">
        <v>198</v>
      </c>
      <c r="H27" s="34" t="s">
        <v>71</v>
      </c>
      <c r="I27" s="38">
        <v>7.5</v>
      </c>
      <c r="J27" s="36" t="s">
        <v>68</v>
      </c>
      <c r="K27" s="41">
        <v>25</v>
      </c>
      <c r="L27" s="40">
        <v>96000</v>
      </c>
      <c r="M27" s="40">
        <v>89952</v>
      </c>
      <c r="N27" s="40">
        <v>2005393</v>
      </c>
      <c r="O27" s="44">
        <v>31178</v>
      </c>
      <c r="P27" s="44">
        <v>2036571</v>
      </c>
    </row>
    <row r="28" spans="1:17" s="32" customFormat="1" ht="11.25">
      <c r="A28" s="330">
        <v>96717620</v>
      </c>
      <c r="B28" s="33">
        <v>6</v>
      </c>
      <c r="C28" s="32" t="s">
        <v>1066</v>
      </c>
      <c r="D28" s="34">
        <v>214</v>
      </c>
      <c r="E28" s="35">
        <v>36432</v>
      </c>
      <c r="F28" s="34" t="s">
        <v>37</v>
      </c>
      <c r="G28" s="37">
        <v>1190</v>
      </c>
      <c r="H28" s="34" t="s">
        <v>72</v>
      </c>
      <c r="I28" s="38">
        <v>7.5</v>
      </c>
      <c r="J28" s="36" t="s">
        <v>68</v>
      </c>
      <c r="K28" s="41">
        <v>25</v>
      </c>
      <c r="L28" s="40">
        <v>990000</v>
      </c>
      <c r="M28" s="40">
        <v>927630</v>
      </c>
      <c r="N28" s="40">
        <v>20680611</v>
      </c>
      <c r="O28" s="44">
        <v>321523</v>
      </c>
      <c r="P28" s="44">
        <v>21002134</v>
      </c>
    </row>
    <row r="29" spans="1:17" s="32" customFormat="1" ht="10.5">
      <c r="A29" s="330">
        <v>96717620</v>
      </c>
      <c r="B29" s="33">
        <v>6</v>
      </c>
      <c r="C29" s="32" t="s">
        <v>1065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30">
        <v>85741000</v>
      </c>
      <c r="B30" s="33" t="s">
        <v>35</v>
      </c>
      <c r="C30" s="32" t="s">
        <v>1067</v>
      </c>
      <c r="D30" s="34">
        <v>215</v>
      </c>
      <c r="E30" s="35">
        <v>36441</v>
      </c>
      <c r="F30" s="34" t="s">
        <v>37</v>
      </c>
      <c r="G30" s="37">
        <v>1300</v>
      </c>
      <c r="H30" s="34" t="s">
        <v>46</v>
      </c>
      <c r="I30" s="38">
        <v>6.75</v>
      </c>
      <c r="J30" s="36" t="s">
        <v>39</v>
      </c>
      <c r="K30" s="41">
        <v>25</v>
      </c>
      <c r="L30" s="40">
        <v>1300000</v>
      </c>
      <c r="M30" s="40">
        <v>1105000</v>
      </c>
      <c r="N30" s="40">
        <v>24634903</v>
      </c>
      <c r="O30" s="40">
        <v>538930</v>
      </c>
      <c r="P30" s="40">
        <v>25173833</v>
      </c>
    </row>
    <row r="31" spans="1:17" s="32" customFormat="1" ht="10.5">
      <c r="A31" s="330">
        <v>96722460</v>
      </c>
      <c r="B31" s="33" t="s">
        <v>75</v>
      </c>
      <c r="C31" s="32" t="s">
        <v>1068</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30">
        <v>96722460</v>
      </c>
      <c r="B32" s="33" t="s">
        <v>75</v>
      </c>
      <c r="C32" s="32" t="s">
        <v>1068</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30">
        <v>96722460</v>
      </c>
      <c r="B33" s="33" t="s">
        <v>75</v>
      </c>
      <c r="C33" s="32" t="s">
        <v>1069</v>
      </c>
      <c r="D33" s="34">
        <v>217</v>
      </c>
      <c r="E33" s="35">
        <v>36455</v>
      </c>
      <c r="F33" s="34" t="s">
        <v>37</v>
      </c>
      <c r="G33" s="37">
        <v>100</v>
      </c>
      <c r="H33" s="34" t="s">
        <v>71</v>
      </c>
      <c r="I33" s="38">
        <v>7</v>
      </c>
      <c r="J33" s="36" t="s">
        <v>68</v>
      </c>
      <c r="K33" s="41">
        <v>25</v>
      </c>
      <c r="L33" s="40">
        <v>100000</v>
      </c>
      <c r="M33" s="40">
        <v>87195.25</v>
      </c>
      <c r="N33" s="40">
        <v>1943934</v>
      </c>
      <c r="O33" s="40">
        <v>44468</v>
      </c>
      <c r="P33" s="40">
        <v>1988402</v>
      </c>
    </row>
    <row r="34" spans="1:17" s="32" customFormat="1" ht="10.5">
      <c r="A34" s="330">
        <v>96722460</v>
      </c>
      <c r="B34" s="33" t="s">
        <v>75</v>
      </c>
      <c r="C34" s="32" t="s">
        <v>1069</v>
      </c>
      <c r="D34" s="34">
        <v>217</v>
      </c>
      <c r="E34" s="35">
        <v>36455</v>
      </c>
      <c r="F34" s="34" t="s">
        <v>37</v>
      </c>
      <c r="G34" s="37">
        <v>900</v>
      </c>
      <c r="H34" s="34" t="s">
        <v>72</v>
      </c>
      <c r="I34" s="38">
        <v>7</v>
      </c>
      <c r="J34" s="36" t="s">
        <v>68</v>
      </c>
      <c r="K34" s="41">
        <v>25</v>
      </c>
      <c r="L34" s="40">
        <v>900000</v>
      </c>
      <c r="M34" s="40">
        <v>784756.31</v>
      </c>
      <c r="N34" s="40">
        <v>17495381</v>
      </c>
      <c r="O34" s="40">
        <v>400218</v>
      </c>
      <c r="P34" s="40">
        <v>17895599</v>
      </c>
    </row>
    <row r="35" spans="1:17" s="32" customFormat="1" ht="10.5">
      <c r="A35" s="330">
        <v>93281000</v>
      </c>
      <c r="B35" s="33" t="s">
        <v>75</v>
      </c>
      <c r="C35" s="32" t="s">
        <v>1070</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30">
        <v>93281000</v>
      </c>
      <c r="B36" s="33" t="s">
        <v>75</v>
      </c>
      <c r="C36" s="32" t="s">
        <v>1070</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30">
        <v>93281000</v>
      </c>
      <c r="B37" s="33" t="s">
        <v>75</v>
      </c>
      <c r="C37" s="32" t="s">
        <v>1071</v>
      </c>
      <c r="D37" s="34">
        <v>224</v>
      </c>
      <c r="E37" s="35">
        <v>36615</v>
      </c>
      <c r="F37" s="34" t="s">
        <v>37</v>
      </c>
      <c r="G37" s="37">
        <v>200</v>
      </c>
      <c r="H37" s="34" t="s">
        <v>71</v>
      </c>
      <c r="I37" s="38">
        <v>6.75</v>
      </c>
      <c r="J37" s="36" t="s">
        <v>68</v>
      </c>
      <c r="K37" s="41">
        <v>21</v>
      </c>
      <c r="L37" s="40">
        <v>155000</v>
      </c>
      <c r="M37" s="40">
        <v>59874</v>
      </c>
      <c r="N37" s="40">
        <v>1334833</v>
      </c>
      <c r="O37" s="40">
        <v>38286</v>
      </c>
      <c r="P37" s="40">
        <v>1373119</v>
      </c>
    </row>
    <row r="38" spans="1:17" s="32" customFormat="1" ht="10.5">
      <c r="A38" s="330">
        <v>93281000</v>
      </c>
      <c r="B38" s="33" t="s">
        <v>75</v>
      </c>
      <c r="C38" s="32" t="s">
        <v>1071</v>
      </c>
      <c r="D38" s="34">
        <v>224</v>
      </c>
      <c r="E38" s="35">
        <v>36615</v>
      </c>
      <c r="F38" s="34" t="s">
        <v>37</v>
      </c>
      <c r="G38" s="37">
        <v>1800</v>
      </c>
      <c r="H38" s="34" t="s">
        <v>72</v>
      </c>
      <c r="I38" s="38">
        <v>6.75</v>
      </c>
      <c r="J38" s="36" t="s">
        <v>68</v>
      </c>
      <c r="K38" s="41">
        <v>21</v>
      </c>
      <c r="L38" s="40">
        <v>1400000</v>
      </c>
      <c r="M38" s="40">
        <v>279412</v>
      </c>
      <c r="N38" s="40">
        <v>6229220</v>
      </c>
      <c r="O38" s="40">
        <v>178697</v>
      </c>
      <c r="P38" s="40">
        <v>6407917</v>
      </c>
    </row>
    <row r="39" spans="1:17" s="32" customFormat="1" ht="10.5">
      <c r="A39" s="330">
        <v>91705000</v>
      </c>
      <c r="B39" s="33" t="s">
        <v>44</v>
      </c>
      <c r="C39" s="32" t="s">
        <v>1072</v>
      </c>
      <c r="D39" s="34">
        <v>229</v>
      </c>
      <c r="E39" s="35">
        <v>36692</v>
      </c>
      <c r="F39" s="34" t="s">
        <v>37</v>
      </c>
      <c r="G39" s="37">
        <v>1800</v>
      </c>
      <c r="H39" s="34" t="s">
        <v>67</v>
      </c>
      <c r="I39" s="38">
        <v>4.17</v>
      </c>
      <c r="J39" s="36" t="s">
        <v>81</v>
      </c>
      <c r="K39" s="41">
        <v>21</v>
      </c>
      <c r="L39" s="40">
        <v>1800000</v>
      </c>
      <c r="M39" s="40">
        <v>1638000</v>
      </c>
      <c r="N39" s="40">
        <v>36517621</v>
      </c>
      <c r="O39" s="40">
        <v>678180</v>
      </c>
      <c r="P39" s="40">
        <v>37195801</v>
      </c>
    </row>
    <row r="40" spans="1:17" s="32" customFormat="1" ht="10.5">
      <c r="A40" s="330">
        <v>91705000</v>
      </c>
      <c r="B40" s="33" t="s">
        <v>44</v>
      </c>
      <c r="C40" s="32" t="s">
        <v>1072</v>
      </c>
      <c r="D40" s="34">
        <v>229</v>
      </c>
      <c r="E40" s="35">
        <v>36692</v>
      </c>
      <c r="F40" s="34" t="s">
        <v>37</v>
      </c>
      <c r="G40" s="37">
        <v>200</v>
      </c>
      <c r="H40" s="34" t="s">
        <v>73</v>
      </c>
      <c r="I40" s="38">
        <v>4.17</v>
      </c>
      <c r="J40" s="36" t="s">
        <v>81</v>
      </c>
      <c r="K40" s="41">
        <v>21</v>
      </c>
      <c r="L40" s="40">
        <v>200000</v>
      </c>
      <c r="M40" s="40">
        <v>182000</v>
      </c>
      <c r="N40" s="40">
        <v>4057513</v>
      </c>
      <c r="O40" s="40">
        <v>75354</v>
      </c>
      <c r="P40" s="40">
        <v>4132867</v>
      </c>
    </row>
    <row r="41" spans="1:17" s="32" customFormat="1" ht="10.5">
      <c r="A41" s="330">
        <v>91705000</v>
      </c>
      <c r="B41" s="33" t="s">
        <v>44</v>
      </c>
      <c r="C41" s="32" t="s">
        <v>1073</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30">
        <v>91705000</v>
      </c>
      <c r="B42" s="33" t="s">
        <v>44</v>
      </c>
      <c r="C42" s="32" t="s">
        <v>1073</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30">
        <v>89900400</v>
      </c>
      <c r="B43" s="33" t="s">
        <v>86</v>
      </c>
      <c r="C43" s="32" t="s">
        <v>1074</v>
      </c>
      <c r="D43" s="34">
        <v>232</v>
      </c>
      <c r="E43" s="35">
        <v>36789</v>
      </c>
      <c r="F43" s="34" t="s">
        <v>37</v>
      </c>
      <c r="G43" s="37">
        <v>700</v>
      </c>
      <c r="H43" s="34" t="s">
        <v>46</v>
      </c>
      <c r="I43" s="38">
        <v>7</v>
      </c>
      <c r="J43" s="36" t="s">
        <v>88</v>
      </c>
      <c r="K43" s="41">
        <v>21</v>
      </c>
      <c r="L43" s="40">
        <v>700000</v>
      </c>
      <c r="M43" s="40">
        <v>492822</v>
      </c>
      <c r="N43" s="40">
        <v>10986988</v>
      </c>
      <c r="O43" s="40">
        <v>159066</v>
      </c>
      <c r="P43" s="40">
        <v>11146054</v>
      </c>
    </row>
    <row r="44" spans="1:17" s="32" customFormat="1" ht="10.5">
      <c r="A44" s="330">
        <v>89900400</v>
      </c>
      <c r="B44" s="33" t="s">
        <v>86</v>
      </c>
      <c r="C44" s="32" t="s">
        <v>1075</v>
      </c>
      <c r="D44" s="34">
        <v>232</v>
      </c>
      <c r="E44" s="35">
        <v>36789</v>
      </c>
      <c r="F44" s="34" t="s">
        <v>37</v>
      </c>
      <c r="G44" s="37">
        <v>1000</v>
      </c>
      <c r="H44" s="34" t="s">
        <v>90</v>
      </c>
      <c r="I44" s="38">
        <v>7</v>
      </c>
      <c r="J44" s="36" t="s">
        <v>88</v>
      </c>
      <c r="K44" s="41">
        <v>8</v>
      </c>
      <c r="L44" s="40">
        <v>1000000</v>
      </c>
      <c r="M44" s="40"/>
      <c r="N44" s="40"/>
      <c r="O44" s="40"/>
      <c r="P44" s="40"/>
    </row>
    <row r="45" spans="1:17" s="32" customFormat="1" ht="10.5">
      <c r="A45" s="330">
        <v>96505760</v>
      </c>
      <c r="B45" s="33" t="s">
        <v>35</v>
      </c>
      <c r="C45" s="32" t="s">
        <v>1076</v>
      </c>
      <c r="D45" s="34">
        <v>234</v>
      </c>
      <c r="E45" s="35">
        <v>36812</v>
      </c>
      <c r="F45" s="34" t="s">
        <v>37</v>
      </c>
      <c r="G45" s="37">
        <v>2500</v>
      </c>
      <c r="H45" s="36" t="s">
        <v>92</v>
      </c>
      <c r="I45" s="38">
        <v>7</v>
      </c>
      <c r="J45" s="36" t="s">
        <v>68</v>
      </c>
      <c r="K45" s="39">
        <v>21</v>
      </c>
      <c r="L45" s="40">
        <v>2500000</v>
      </c>
      <c r="M45" s="40">
        <v>1715071</v>
      </c>
      <c r="N45" s="40">
        <v>38235844</v>
      </c>
      <c r="O45" s="40">
        <v>548173</v>
      </c>
      <c r="P45" s="40">
        <v>38784017</v>
      </c>
      <c r="Q45" s="40"/>
    </row>
    <row r="46" spans="1:17" s="32" customFormat="1" ht="10.5">
      <c r="A46" s="330">
        <v>96505760</v>
      </c>
      <c r="B46" s="33" t="s">
        <v>35</v>
      </c>
      <c r="C46" s="32" t="s">
        <v>1077</v>
      </c>
      <c r="D46" s="34">
        <v>234</v>
      </c>
      <c r="E46" s="35">
        <v>36812</v>
      </c>
      <c r="F46" s="34" t="s">
        <v>37</v>
      </c>
      <c r="G46" s="37">
        <v>4500</v>
      </c>
      <c r="H46" s="36" t="s">
        <v>63</v>
      </c>
      <c r="I46" s="38">
        <v>7</v>
      </c>
      <c r="J46" s="36" t="s">
        <v>68</v>
      </c>
      <c r="K46" s="39">
        <v>6</v>
      </c>
      <c r="L46" s="40">
        <v>3500000</v>
      </c>
      <c r="M46" s="40"/>
      <c r="N46" s="40"/>
      <c r="O46" s="40"/>
      <c r="P46" s="40"/>
      <c r="Q46" s="40"/>
    </row>
    <row r="47" spans="1:17" s="32" customFormat="1" ht="10.5">
      <c r="A47" s="330">
        <v>61216000</v>
      </c>
      <c r="B47" s="33" t="s">
        <v>44</v>
      </c>
      <c r="C47" s="32" t="s">
        <v>1060</v>
      </c>
      <c r="D47" s="34">
        <v>235</v>
      </c>
      <c r="E47" s="35">
        <v>36817</v>
      </c>
      <c r="F47" s="34" t="s">
        <v>37</v>
      </c>
      <c r="G47" s="37">
        <v>720</v>
      </c>
      <c r="H47" s="34" t="s">
        <v>75</v>
      </c>
      <c r="I47" s="38">
        <v>6.4</v>
      </c>
      <c r="J47" s="36" t="s">
        <v>39</v>
      </c>
      <c r="K47" s="41">
        <v>30</v>
      </c>
      <c r="L47" s="40">
        <v>720000</v>
      </c>
      <c r="M47" s="40">
        <v>720000</v>
      </c>
      <c r="N47" s="40">
        <v>16051702</v>
      </c>
      <c r="O47" s="40">
        <v>335380</v>
      </c>
      <c r="P47" s="40">
        <v>16387082</v>
      </c>
    </row>
    <row r="48" spans="1:17" s="32" customFormat="1" ht="10.5">
      <c r="A48" s="330">
        <v>90310000</v>
      </c>
      <c r="B48" s="33" t="s">
        <v>61</v>
      </c>
      <c r="C48" s="32" t="s">
        <v>1064</v>
      </c>
      <c r="D48" s="34">
        <v>238</v>
      </c>
      <c r="E48" s="35">
        <v>36857</v>
      </c>
      <c r="F48" s="34" t="s">
        <v>37</v>
      </c>
      <c r="G48" s="37">
        <v>400</v>
      </c>
      <c r="H48" s="34" t="s">
        <v>42</v>
      </c>
      <c r="I48" s="38">
        <v>7.3</v>
      </c>
      <c r="J48" s="36" t="s">
        <v>57</v>
      </c>
      <c r="K48" s="41">
        <v>25</v>
      </c>
      <c r="L48" s="40">
        <v>400000</v>
      </c>
      <c r="M48" s="40">
        <v>400000</v>
      </c>
      <c r="N48" s="40">
        <v>8917612</v>
      </c>
      <c r="O48" s="40">
        <v>52482</v>
      </c>
      <c r="P48" s="40">
        <v>8970094</v>
      </c>
    </row>
    <row r="49" spans="1:16" s="32" customFormat="1" ht="10.5">
      <c r="A49" s="330">
        <v>90310000</v>
      </c>
      <c r="B49" s="33" t="s">
        <v>61</v>
      </c>
      <c r="C49" s="32" t="s">
        <v>1064</v>
      </c>
      <c r="D49" s="34">
        <v>238</v>
      </c>
      <c r="E49" s="35">
        <v>36857</v>
      </c>
      <c r="F49" s="34" t="s">
        <v>37</v>
      </c>
      <c r="G49" s="37">
        <v>2000</v>
      </c>
      <c r="H49" s="34" t="s">
        <v>43</v>
      </c>
      <c r="I49" s="38">
        <v>7.3</v>
      </c>
      <c r="J49" s="36" t="s">
        <v>57</v>
      </c>
      <c r="K49" s="41">
        <v>25</v>
      </c>
      <c r="L49" s="40">
        <v>2000000</v>
      </c>
      <c r="M49" s="40">
        <v>2000000</v>
      </c>
      <c r="N49" s="40">
        <v>44588060</v>
      </c>
      <c r="O49" s="40">
        <v>262412</v>
      </c>
      <c r="P49" s="40">
        <v>44850472</v>
      </c>
    </row>
    <row r="50" spans="1:16" s="32" customFormat="1" ht="10.5">
      <c r="A50" s="330">
        <v>96843170</v>
      </c>
      <c r="B50" s="33" t="s">
        <v>96</v>
      </c>
      <c r="C50" s="32" t="s">
        <v>1078</v>
      </c>
      <c r="D50" s="34">
        <v>246</v>
      </c>
      <c r="E50" s="35">
        <v>36948</v>
      </c>
      <c r="F50" s="34" t="s">
        <v>37</v>
      </c>
      <c r="G50" s="37">
        <v>7500</v>
      </c>
      <c r="H50" s="34" t="s">
        <v>67</v>
      </c>
      <c r="I50" s="38">
        <v>6.3</v>
      </c>
      <c r="J50" s="36" t="s">
        <v>68</v>
      </c>
      <c r="K50" s="38">
        <v>20</v>
      </c>
      <c r="L50" s="40">
        <v>7400000</v>
      </c>
      <c r="M50" s="40">
        <v>6110864.2800000003</v>
      </c>
      <c r="N50" s="40">
        <v>136235792</v>
      </c>
      <c r="O50" s="40">
        <v>2477538</v>
      </c>
      <c r="P50" s="40">
        <v>138713330</v>
      </c>
    </row>
    <row r="51" spans="1:16" s="32" customFormat="1" ht="10.5">
      <c r="A51" s="330">
        <v>96843170</v>
      </c>
      <c r="B51" s="33" t="s">
        <v>96</v>
      </c>
      <c r="C51" s="32" t="s">
        <v>1078</v>
      </c>
      <c r="D51" s="34">
        <v>246</v>
      </c>
      <c r="E51" s="35">
        <v>36948</v>
      </c>
      <c r="F51" s="34" t="s">
        <v>37</v>
      </c>
      <c r="G51" s="37">
        <v>500</v>
      </c>
      <c r="H51" s="34" t="s">
        <v>73</v>
      </c>
      <c r="I51" s="38">
        <v>6.3</v>
      </c>
      <c r="J51" s="36" t="s">
        <v>68</v>
      </c>
      <c r="K51" s="38">
        <v>20</v>
      </c>
      <c r="L51" s="40">
        <v>401000</v>
      </c>
      <c r="M51" s="40">
        <v>331142.71000000002</v>
      </c>
      <c r="N51" s="40">
        <v>7382506</v>
      </c>
      <c r="O51" s="40">
        <v>134255</v>
      </c>
      <c r="P51" s="40">
        <v>7516761</v>
      </c>
    </row>
    <row r="52" spans="1:16" s="32" customFormat="1" ht="10.5">
      <c r="A52" s="330">
        <v>90299000</v>
      </c>
      <c r="B52" s="33" t="s">
        <v>54</v>
      </c>
      <c r="C52" s="32" t="s">
        <v>1062</v>
      </c>
      <c r="D52" s="34">
        <v>251</v>
      </c>
      <c r="E52" s="35">
        <v>37000</v>
      </c>
      <c r="F52" s="34" t="s">
        <v>37</v>
      </c>
      <c r="G52" s="37">
        <v>100</v>
      </c>
      <c r="H52" s="34" t="s">
        <v>98</v>
      </c>
      <c r="I52" s="38">
        <v>6</v>
      </c>
      <c r="J52" s="36" t="s">
        <v>49</v>
      </c>
      <c r="K52" s="38">
        <v>5</v>
      </c>
      <c r="L52" s="40">
        <v>100000</v>
      </c>
      <c r="M52" s="40"/>
      <c r="N52" s="40"/>
      <c r="O52" s="40"/>
      <c r="P52" s="40"/>
    </row>
    <row r="53" spans="1:16" s="32" customFormat="1" ht="10.5">
      <c r="A53" s="330">
        <v>90299000</v>
      </c>
      <c r="B53" s="33" t="s">
        <v>54</v>
      </c>
      <c r="C53" s="32" t="s">
        <v>1062</v>
      </c>
      <c r="D53" s="34">
        <v>251</v>
      </c>
      <c r="E53" s="35">
        <v>37000</v>
      </c>
      <c r="F53" s="34" t="s">
        <v>37</v>
      </c>
      <c r="G53" s="37">
        <v>300</v>
      </c>
      <c r="H53" s="34" t="s">
        <v>99</v>
      </c>
      <c r="I53" s="38">
        <v>6</v>
      </c>
      <c r="J53" s="36" t="s">
        <v>49</v>
      </c>
      <c r="K53" s="38">
        <v>5</v>
      </c>
      <c r="L53" s="40">
        <v>300000</v>
      </c>
      <c r="M53" s="40"/>
      <c r="N53" s="40"/>
      <c r="O53" s="40"/>
      <c r="P53" s="40"/>
    </row>
    <row r="54" spans="1:16" s="32" customFormat="1" ht="10.5">
      <c r="A54" s="330">
        <v>90299000</v>
      </c>
      <c r="B54" s="33" t="s">
        <v>54</v>
      </c>
      <c r="C54" s="32" t="s">
        <v>1062</v>
      </c>
      <c r="D54" s="34">
        <v>251</v>
      </c>
      <c r="E54" s="35">
        <v>37000</v>
      </c>
      <c r="F54" s="34" t="s">
        <v>37</v>
      </c>
      <c r="G54" s="37">
        <v>300</v>
      </c>
      <c r="H54" s="34" t="s">
        <v>101</v>
      </c>
      <c r="I54" s="38">
        <v>6</v>
      </c>
      <c r="J54" s="36" t="s">
        <v>49</v>
      </c>
      <c r="K54" s="38">
        <v>21</v>
      </c>
      <c r="L54" s="40">
        <v>300000</v>
      </c>
      <c r="M54" s="40"/>
      <c r="N54" s="40"/>
      <c r="O54" s="40"/>
      <c r="P54" s="40"/>
    </row>
    <row r="55" spans="1:16" s="32" customFormat="1" ht="10.5">
      <c r="A55" s="330">
        <v>90299000</v>
      </c>
      <c r="B55" s="33" t="s">
        <v>54</v>
      </c>
      <c r="C55" s="32" t="s">
        <v>1062</v>
      </c>
      <c r="D55" s="34">
        <v>251</v>
      </c>
      <c r="E55" s="35">
        <v>37000</v>
      </c>
      <c r="F55" s="34" t="s">
        <v>37</v>
      </c>
      <c r="G55" s="37">
        <v>300</v>
      </c>
      <c r="H55" s="34" t="s">
        <v>102</v>
      </c>
      <c r="I55" s="38">
        <v>6</v>
      </c>
      <c r="J55" s="36" t="s">
        <v>49</v>
      </c>
      <c r="K55" s="38">
        <v>21</v>
      </c>
      <c r="L55" s="40">
        <v>300000</v>
      </c>
      <c r="M55" s="40"/>
      <c r="N55" s="40"/>
      <c r="O55" s="40"/>
      <c r="P55" s="40"/>
    </row>
    <row r="56" spans="1:16" s="32" customFormat="1" ht="10.5">
      <c r="A56" s="330">
        <v>96792430</v>
      </c>
      <c r="B56" s="33" t="s">
        <v>75</v>
      </c>
      <c r="C56" s="32" t="s">
        <v>1079</v>
      </c>
      <c r="D56" s="34">
        <v>252</v>
      </c>
      <c r="E56" s="35">
        <v>37021</v>
      </c>
      <c r="F56" s="34" t="s">
        <v>37</v>
      </c>
      <c r="G56" s="37">
        <v>800</v>
      </c>
      <c r="H56" s="34" t="s">
        <v>71</v>
      </c>
      <c r="I56" s="38">
        <v>6</v>
      </c>
      <c r="J56" s="36" t="s">
        <v>81</v>
      </c>
      <c r="K56" s="38">
        <v>5</v>
      </c>
      <c r="L56" s="40">
        <v>800000</v>
      </c>
      <c r="M56" s="40"/>
      <c r="N56" s="40"/>
      <c r="O56" s="40"/>
      <c r="P56" s="40"/>
    </row>
    <row r="57" spans="1:16" s="32" customFormat="1" ht="10.5">
      <c r="A57" s="330">
        <v>96792430</v>
      </c>
      <c r="B57" s="33" t="s">
        <v>75</v>
      </c>
      <c r="C57" s="32" t="s">
        <v>1079</v>
      </c>
      <c r="D57" s="34">
        <v>252</v>
      </c>
      <c r="E57" s="35">
        <v>37021</v>
      </c>
      <c r="F57" s="34" t="s">
        <v>37</v>
      </c>
      <c r="G57" s="37">
        <v>2200</v>
      </c>
      <c r="H57" s="34" t="s">
        <v>72</v>
      </c>
      <c r="I57" s="38">
        <v>6</v>
      </c>
      <c r="J57" s="36" t="s">
        <v>81</v>
      </c>
      <c r="K57" s="38">
        <v>5</v>
      </c>
      <c r="L57" s="40">
        <v>1700000</v>
      </c>
      <c r="M57" s="40"/>
      <c r="N57" s="40"/>
      <c r="O57" s="40"/>
      <c r="P57" s="40"/>
    </row>
    <row r="58" spans="1:16" s="32" customFormat="1" ht="10.5">
      <c r="A58" s="330">
        <v>96792430</v>
      </c>
      <c r="B58" s="33" t="s">
        <v>75</v>
      </c>
      <c r="C58" s="32" t="s">
        <v>1079</v>
      </c>
      <c r="D58" s="34">
        <v>252</v>
      </c>
      <c r="E58" s="35">
        <v>37021</v>
      </c>
      <c r="F58" s="34" t="s">
        <v>37</v>
      </c>
      <c r="G58" s="37">
        <v>400</v>
      </c>
      <c r="H58" s="34" t="s">
        <v>104</v>
      </c>
      <c r="I58" s="38">
        <v>6.25</v>
      </c>
      <c r="J58" s="36" t="s">
        <v>81</v>
      </c>
      <c r="K58" s="38">
        <v>21</v>
      </c>
      <c r="L58" s="40">
        <v>400000</v>
      </c>
      <c r="M58" s="40"/>
      <c r="N58" s="40"/>
      <c r="O58" s="40"/>
      <c r="P58" s="40"/>
    </row>
    <row r="59" spans="1:16" s="32" customFormat="1" ht="10.5">
      <c r="A59" s="330">
        <v>96792430</v>
      </c>
      <c r="B59" s="33" t="s">
        <v>75</v>
      </c>
      <c r="C59" s="32" t="s">
        <v>1079</v>
      </c>
      <c r="D59" s="34">
        <v>252</v>
      </c>
      <c r="E59" s="35">
        <v>37021</v>
      </c>
      <c r="F59" s="34" t="s">
        <v>37</v>
      </c>
      <c r="G59" s="37">
        <v>1600</v>
      </c>
      <c r="H59" s="34" t="s">
        <v>105</v>
      </c>
      <c r="I59" s="38">
        <v>6.25</v>
      </c>
      <c r="J59" s="36" t="s">
        <v>81</v>
      </c>
      <c r="K59" s="38">
        <v>21</v>
      </c>
      <c r="L59" s="40">
        <v>800000</v>
      </c>
      <c r="M59" s="40"/>
      <c r="N59" s="40"/>
      <c r="O59" s="40"/>
      <c r="P59" s="40"/>
    </row>
    <row r="60" spans="1:16" s="32" customFormat="1" ht="10.5">
      <c r="A60" s="330">
        <v>91144000</v>
      </c>
      <c r="B60" s="33" t="s">
        <v>106</v>
      </c>
      <c r="C60" s="32" t="s">
        <v>1080</v>
      </c>
      <c r="D60" s="34">
        <v>254</v>
      </c>
      <c r="E60" s="35">
        <v>37055</v>
      </c>
      <c r="F60" s="34" t="s">
        <v>37</v>
      </c>
      <c r="G60" s="37">
        <v>800</v>
      </c>
      <c r="H60" s="34" t="s">
        <v>67</v>
      </c>
      <c r="I60" s="38">
        <v>6.2</v>
      </c>
      <c r="J60" s="36" t="s">
        <v>39</v>
      </c>
      <c r="K60" s="38">
        <v>7</v>
      </c>
      <c r="L60" s="40">
        <v>800000</v>
      </c>
      <c r="M60" s="40"/>
      <c r="N60" s="40"/>
      <c r="O60" s="40"/>
      <c r="P60" s="40"/>
    </row>
    <row r="61" spans="1:16" s="32" customFormat="1" ht="10.5">
      <c r="A61" s="330">
        <v>91144000</v>
      </c>
      <c r="B61" s="33" t="s">
        <v>106</v>
      </c>
      <c r="C61" s="32" t="s">
        <v>1080</v>
      </c>
      <c r="D61" s="34">
        <v>254</v>
      </c>
      <c r="E61" s="35">
        <v>37055</v>
      </c>
      <c r="F61" s="34" t="s">
        <v>37</v>
      </c>
      <c r="G61" s="37">
        <v>3200</v>
      </c>
      <c r="H61" s="34" t="s">
        <v>73</v>
      </c>
      <c r="I61" s="38">
        <v>6.2</v>
      </c>
      <c r="J61" s="36" t="s">
        <v>39</v>
      </c>
      <c r="K61" s="38">
        <v>7</v>
      </c>
      <c r="L61" s="40">
        <v>2500000</v>
      </c>
      <c r="M61" s="40"/>
      <c r="N61" s="40"/>
      <c r="O61" s="40"/>
      <c r="P61" s="40"/>
    </row>
    <row r="62" spans="1:16" s="32" customFormat="1" ht="10.5">
      <c r="A62" s="330">
        <v>91144000</v>
      </c>
      <c r="B62" s="33" t="s">
        <v>106</v>
      </c>
      <c r="C62" s="32" t="s">
        <v>1081</v>
      </c>
      <c r="D62" s="34">
        <v>254</v>
      </c>
      <c r="E62" s="35">
        <v>37055</v>
      </c>
      <c r="F62" s="34" t="s">
        <v>37</v>
      </c>
      <c r="G62" s="37">
        <v>800</v>
      </c>
      <c r="H62" s="34" t="s">
        <v>71</v>
      </c>
      <c r="I62" s="38">
        <v>6.5</v>
      </c>
      <c r="J62" s="36" t="s">
        <v>39</v>
      </c>
      <c r="K62" s="38">
        <v>25</v>
      </c>
      <c r="L62" s="40">
        <v>800000</v>
      </c>
      <c r="M62" s="40">
        <v>728846</v>
      </c>
      <c r="N62" s="40">
        <v>16248915</v>
      </c>
      <c r="O62" s="40">
        <v>86628</v>
      </c>
      <c r="P62" s="40">
        <v>16335543</v>
      </c>
    </row>
    <row r="63" spans="1:16" s="32" customFormat="1" ht="10.5">
      <c r="A63" s="330">
        <v>91144000</v>
      </c>
      <c r="B63" s="33" t="s">
        <v>106</v>
      </c>
      <c r="C63" s="32" t="s">
        <v>1081</v>
      </c>
      <c r="D63" s="34">
        <v>254</v>
      </c>
      <c r="E63" s="35">
        <v>37055</v>
      </c>
      <c r="F63" s="34" t="s">
        <v>37</v>
      </c>
      <c r="G63" s="37">
        <v>3200</v>
      </c>
      <c r="H63" s="34" t="s">
        <v>72</v>
      </c>
      <c r="I63" s="38">
        <v>6.5</v>
      </c>
      <c r="J63" s="36" t="s">
        <v>39</v>
      </c>
      <c r="K63" s="38">
        <v>25</v>
      </c>
      <c r="L63" s="40">
        <v>2900000</v>
      </c>
      <c r="M63" s="40">
        <v>2642067</v>
      </c>
      <c r="N63" s="40">
        <v>58902321</v>
      </c>
      <c r="O63" s="40">
        <v>314023</v>
      </c>
      <c r="P63" s="40">
        <v>59216344</v>
      </c>
    </row>
    <row r="64" spans="1:16" s="32" customFormat="1" ht="10.5">
      <c r="A64" s="330">
        <v>61219000</v>
      </c>
      <c r="B64" s="33" t="s">
        <v>54</v>
      </c>
      <c r="C64" s="32" t="s">
        <v>1082</v>
      </c>
      <c r="D64" s="34">
        <v>257</v>
      </c>
      <c r="E64" s="35">
        <v>37075</v>
      </c>
      <c r="F64" s="34" t="s">
        <v>37</v>
      </c>
      <c r="G64" s="37">
        <v>4200</v>
      </c>
      <c r="H64" s="34" t="s">
        <v>46</v>
      </c>
      <c r="I64" s="38">
        <v>5.6</v>
      </c>
      <c r="J64" s="36" t="s">
        <v>68</v>
      </c>
      <c r="K64" s="38">
        <v>25</v>
      </c>
      <c r="L64" s="40">
        <v>4200000</v>
      </c>
      <c r="M64" s="40">
        <v>4200000</v>
      </c>
      <c r="N64" s="40">
        <v>93634926</v>
      </c>
      <c r="O64" s="40">
        <v>2384928</v>
      </c>
      <c r="P64" s="40">
        <v>96019854</v>
      </c>
    </row>
    <row r="65" spans="1:16" s="32" customFormat="1" ht="10.5">
      <c r="A65" s="330">
        <v>96722460</v>
      </c>
      <c r="B65" s="33" t="s">
        <v>75</v>
      </c>
      <c r="C65" s="32" t="s">
        <v>1068</v>
      </c>
      <c r="D65" s="34">
        <v>259</v>
      </c>
      <c r="E65" s="35">
        <v>37083</v>
      </c>
      <c r="F65" s="34" t="s">
        <v>37</v>
      </c>
      <c r="G65" s="37">
        <v>600</v>
      </c>
      <c r="H65" s="34" t="s">
        <v>104</v>
      </c>
      <c r="I65" s="38">
        <v>6</v>
      </c>
      <c r="J65" s="36" t="s">
        <v>68</v>
      </c>
      <c r="K65" s="38">
        <v>6</v>
      </c>
      <c r="L65" s="40">
        <v>600000</v>
      </c>
      <c r="M65" s="40"/>
      <c r="N65" s="40"/>
      <c r="O65" s="40"/>
      <c r="P65" s="40"/>
    </row>
    <row r="66" spans="1:16" s="32" customFormat="1" ht="10.5">
      <c r="A66" s="330">
        <v>96722460</v>
      </c>
      <c r="B66" s="33" t="s">
        <v>75</v>
      </c>
      <c r="C66" s="32" t="s">
        <v>1068</v>
      </c>
      <c r="D66" s="34">
        <v>259</v>
      </c>
      <c r="E66" s="35">
        <v>37083</v>
      </c>
      <c r="F66" s="34" t="s">
        <v>37</v>
      </c>
      <c r="G66" s="37">
        <v>1400</v>
      </c>
      <c r="H66" s="34" t="s">
        <v>105</v>
      </c>
      <c r="I66" s="38">
        <v>6</v>
      </c>
      <c r="J66" s="36" t="s">
        <v>68</v>
      </c>
      <c r="K66" s="38">
        <v>6</v>
      </c>
      <c r="L66" s="40">
        <v>1400000</v>
      </c>
      <c r="M66" s="40"/>
      <c r="N66" s="40"/>
      <c r="O66" s="40"/>
      <c r="P66" s="40"/>
    </row>
    <row r="67" spans="1:16" s="32" customFormat="1" ht="10.5">
      <c r="A67" s="330">
        <v>96722460</v>
      </c>
      <c r="B67" s="33" t="s">
        <v>75</v>
      </c>
      <c r="C67" s="32" t="s">
        <v>1069</v>
      </c>
      <c r="D67" s="34">
        <v>259</v>
      </c>
      <c r="E67" s="35">
        <v>37083</v>
      </c>
      <c r="F67" s="34" t="s">
        <v>37</v>
      </c>
      <c r="G67" s="37">
        <v>800</v>
      </c>
      <c r="H67" s="34" t="s">
        <v>48</v>
      </c>
      <c r="I67" s="38">
        <v>6.5</v>
      </c>
      <c r="J67" s="36" t="s">
        <v>68</v>
      </c>
      <c r="K67" s="38">
        <v>25</v>
      </c>
      <c r="L67" s="40">
        <v>800000</v>
      </c>
      <c r="M67" s="40">
        <v>800000</v>
      </c>
      <c r="N67" s="40">
        <v>17835224</v>
      </c>
      <c r="O67" s="40">
        <v>93527</v>
      </c>
      <c r="P67" s="40">
        <v>17928751</v>
      </c>
    </row>
    <row r="68" spans="1:16" s="32" customFormat="1" ht="10.5">
      <c r="A68" s="330">
        <v>96722460</v>
      </c>
      <c r="B68" s="33" t="s">
        <v>75</v>
      </c>
      <c r="C68" s="32" t="s">
        <v>1069</v>
      </c>
      <c r="D68" s="34">
        <v>259</v>
      </c>
      <c r="E68" s="35">
        <v>37083</v>
      </c>
      <c r="F68" s="34" t="s">
        <v>37</v>
      </c>
      <c r="G68" s="37">
        <v>3200</v>
      </c>
      <c r="H68" s="34" t="s">
        <v>111</v>
      </c>
      <c r="I68" s="38">
        <v>6.5</v>
      </c>
      <c r="J68" s="36" t="s">
        <v>68</v>
      </c>
      <c r="K68" s="38">
        <v>25</v>
      </c>
      <c r="L68" s="40">
        <v>3200000</v>
      </c>
      <c r="M68" s="40">
        <v>3200000</v>
      </c>
      <c r="N68" s="40">
        <v>71340896</v>
      </c>
      <c r="O68" s="40">
        <v>374111</v>
      </c>
      <c r="P68" s="40">
        <v>71715007</v>
      </c>
    </row>
    <row r="69" spans="1:16" s="32" customFormat="1" ht="10.5">
      <c r="A69" s="330">
        <v>91081000</v>
      </c>
      <c r="B69" s="33" t="s">
        <v>96</v>
      </c>
      <c r="C69" s="32" t="s">
        <v>1083</v>
      </c>
      <c r="D69" s="34">
        <v>264</v>
      </c>
      <c r="E69" s="35">
        <v>37112</v>
      </c>
      <c r="F69" s="34" t="s">
        <v>37</v>
      </c>
      <c r="G69" s="37">
        <v>1500</v>
      </c>
      <c r="H69" s="34" t="s">
        <v>38</v>
      </c>
      <c r="I69" s="38">
        <v>6.2</v>
      </c>
      <c r="J69" s="36" t="s">
        <v>115</v>
      </c>
      <c r="K69" s="39">
        <v>5</v>
      </c>
      <c r="L69" s="40">
        <v>1000000</v>
      </c>
      <c r="M69" s="40"/>
      <c r="N69" s="40"/>
      <c r="O69" s="40"/>
      <c r="P69" s="40"/>
    </row>
    <row r="70" spans="1:16" s="32" customFormat="1" ht="10.5">
      <c r="A70" s="330">
        <v>91081000</v>
      </c>
      <c r="B70" s="33" t="s">
        <v>96</v>
      </c>
      <c r="C70" s="32" t="s">
        <v>1083</v>
      </c>
      <c r="D70" s="34">
        <v>264</v>
      </c>
      <c r="E70" s="35">
        <v>37112</v>
      </c>
      <c r="F70" s="34" t="s">
        <v>37</v>
      </c>
      <c r="G70" s="37">
        <v>6000</v>
      </c>
      <c r="H70" s="34" t="s">
        <v>40</v>
      </c>
      <c r="I70" s="38">
        <v>6.2</v>
      </c>
      <c r="J70" s="36" t="s">
        <v>115</v>
      </c>
      <c r="K70" s="39">
        <v>5</v>
      </c>
      <c r="L70" s="40">
        <v>5000000</v>
      </c>
      <c r="M70" s="40"/>
      <c r="N70" s="40"/>
      <c r="O70" s="40"/>
      <c r="P70" s="40"/>
    </row>
    <row r="71" spans="1:16" s="32" customFormat="1" ht="10.5">
      <c r="A71" s="330">
        <v>91081000</v>
      </c>
      <c r="B71" s="33" t="s">
        <v>96</v>
      </c>
      <c r="C71" s="32" t="s">
        <v>1084</v>
      </c>
      <c r="D71" s="34">
        <v>264</v>
      </c>
      <c r="E71" s="35">
        <v>37112</v>
      </c>
      <c r="F71" s="34" t="s">
        <v>37</v>
      </c>
      <c r="G71" s="37">
        <v>2000</v>
      </c>
      <c r="H71" s="34" t="s">
        <v>51</v>
      </c>
      <c r="I71" s="38">
        <v>6.2</v>
      </c>
      <c r="J71" s="36" t="s">
        <v>115</v>
      </c>
      <c r="K71" s="39">
        <v>21</v>
      </c>
      <c r="L71" s="40">
        <v>1500000</v>
      </c>
      <c r="M71" s="40">
        <v>1380000</v>
      </c>
      <c r="N71" s="40">
        <v>30765761</v>
      </c>
      <c r="O71" s="40">
        <v>782831</v>
      </c>
      <c r="P71" s="40">
        <v>31548592</v>
      </c>
    </row>
    <row r="72" spans="1:16" s="32" customFormat="1" ht="10.5">
      <c r="A72" s="330">
        <v>61808000</v>
      </c>
      <c r="B72" s="33" t="s">
        <v>83</v>
      </c>
      <c r="C72" s="32" t="s">
        <v>1085</v>
      </c>
      <c r="D72" s="34">
        <v>266</v>
      </c>
      <c r="E72" s="35">
        <v>37116</v>
      </c>
      <c r="F72" s="34" t="s">
        <v>37</v>
      </c>
      <c r="G72" s="37">
        <v>375</v>
      </c>
      <c r="H72" s="34" t="s">
        <v>67</v>
      </c>
      <c r="I72" s="38">
        <v>6</v>
      </c>
      <c r="J72" s="36" t="s">
        <v>39</v>
      </c>
      <c r="K72" s="38">
        <v>5</v>
      </c>
      <c r="L72" s="40">
        <v>375000</v>
      </c>
      <c r="M72" s="40"/>
      <c r="N72" s="40"/>
      <c r="O72" s="40"/>
      <c r="P72" s="40"/>
    </row>
    <row r="73" spans="1:16" s="32" customFormat="1" ht="10.5">
      <c r="A73" s="330">
        <v>61808000</v>
      </c>
      <c r="B73" s="33" t="s">
        <v>83</v>
      </c>
      <c r="C73" s="32" t="s">
        <v>1085</v>
      </c>
      <c r="D73" s="34">
        <v>266</v>
      </c>
      <c r="E73" s="35">
        <v>37116</v>
      </c>
      <c r="F73" s="34" t="s">
        <v>37</v>
      </c>
      <c r="G73" s="37">
        <v>1125</v>
      </c>
      <c r="H73" s="34" t="s">
        <v>73</v>
      </c>
      <c r="I73" s="38">
        <v>6</v>
      </c>
      <c r="J73" s="36" t="s">
        <v>39</v>
      </c>
      <c r="K73" s="38">
        <v>5</v>
      </c>
      <c r="L73" s="40">
        <v>825000</v>
      </c>
      <c r="M73" s="40"/>
      <c r="N73" s="40"/>
      <c r="O73" s="40"/>
      <c r="P73" s="40"/>
    </row>
    <row r="74" spans="1:16" s="32" customFormat="1" ht="10.5">
      <c r="A74" s="330">
        <v>61808000</v>
      </c>
      <c r="B74" s="33" t="s">
        <v>83</v>
      </c>
      <c r="C74" s="32" t="s">
        <v>1086</v>
      </c>
      <c r="D74" s="34">
        <v>266</v>
      </c>
      <c r="E74" s="35">
        <v>37116</v>
      </c>
      <c r="F74" s="34" t="s">
        <v>37</v>
      </c>
      <c r="G74" s="37">
        <v>1375</v>
      </c>
      <c r="H74" s="34" t="s">
        <v>71</v>
      </c>
      <c r="I74" s="38">
        <v>6.25</v>
      </c>
      <c r="J74" s="36" t="s">
        <v>39</v>
      </c>
      <c r="K74" s="38">
        <v>21</v>
      </c>
      <c r="L74" s="40">
        <v>700000</v>
      </c>
      <c r="M74" s="40"/>
      <c r="N74" s="40"/>
      <c r="O74" s="40"/>
      <c r="P74" s="40"/>
    </row>
    <row r="75" spans="1:16" s="32" customFormat="1" ht="10.5">
      <c r="A75" s="330">
        <v>61808000</v>
      </c>
      <c r="B75" s="33" t="s">
        <v>83</v>
      </c>
      <c r="C75" s="32" t="s">
        <v>1086</v>
      </c>
      <c r="D75" s="34">
        <v>266</v>
      </c>
      <c r="E75" s="35">
        <v>37116</v>
      </c>
      <c r="F75" s="34" t="s">
        <v>37</v>
      </c>
      <c r="G75" s="37">
        <v>1125</v>
      </c>
      <c r="H75" s="34" t="s">
        <v>72</v>
      </c>
      <c r="I75" s="38">
        <v>6.25</v>
      </c>
      <c r="J75" s="36" t="s">
        <v>39</v>
      </c>
      <c r="K75" s="38">
        <v>21</v>
      </c>
      <c r="L75" s="40">
        <v>1100000</v>
      </c>
      <c r="M75" s="40"/>
      <c r="N75" s="40"/>
      <c r="O75" s="40"/>
      <c r="P75" s="40"/>
    </row>
    <row r="76" spans="1:16" s="32" customFormat="1" ht="10.5">
      <c r="A76" s="330">
        <v>93834000</v>
      </c>
      <c r="B76" s="33" t="s">
        <v>83</v>
      </c>
      <c r="C76" s="32" t="s">
        <v>1087</v>
      </c>
      <c r="D76" s="34">
        <v>268</v>
      </c>
      <c r="E76" s="35">
        <v>37139</v>
      </c>
      <c r="F76" s="34" t="s">
        <v>37</v>
      </c>
      <c r="G76" s="37">
        <v>1000</v>
      </c>
      <c r="H76" s="34" t="s">
        <v>67</v>
      </c>
      <c r="I76" s="38">
        <v>6</v>
      </c>
      <c r="J76" s="36" t="s">
        <v>39</v>
      </c>
      <c r="K76" s="38">
        <v>8</v>
      </c>
      <c r="L76" s="40">
        <v>600000</v>
      </c>
      <c r="M76" s="40"/>
      <c r="N76" s="40"/>
      <c r="O76" s="40"/>
      <c r="P76" s="40"/>
    </row>
    <row r="77" spans="1:16" s="32" customFormat="1" ht="10.5">
      <c r="A77" s="330">
        <v>93834000</v>
      </c>
      <c r="B77" s="33" t="s">
        <v>83</v>
      </c>
      <c r="C77" s="32" t="s">
        <v>1087</v>
      </c>
      <c r="D77" s="34">
        <v>268</v>
      </c>
      <c r="E77" s="35">
        <v>37139</v>
      </c>
      <c r="F77" s="34" t="s">
        <v>37</v>
      </c>
      <c r="G77" s="37">
        <v>3000</v>
      </c>
      <c r="H77" s="34" t="s">
        <v>73</v>
      </c>
      <c r="I77" s="38">
        <v>6</v>
      </c>
      <c r="J77" s="36" t="s">
        <v>39</v>
      </c>
      <c r="K77" s="38">
        <v>8</v>
      </c>
      <c r="L77" s="40">
        <v>3000000</v>
      </c>
      <c r="M77" s="40"/>
      <c r="N77" s="40"/>
      <c r="O77" s="40"/>
      <c r="P77" s="40"/>
    </row>
    <row r="78" spans="1:16" s="32" customFormat="1" ht="10.5">
      <c r="A78" s="330">
        <v>93834000</v>
      </c>
      <c r="B78" s="33" t="s">
        <v>83</v>
      </c>
      <c r="C78" s="32" t="s">
        <v>1088</v>
      </c>
      <c r="D78" s="34">
        <v>268</v>
      </c>
      <c r="E78" s="35">
        <v>37139</v>
      </c>
      <c r="F78" s="34" t="s">
        <v>37</v>
      </c>
      <c r="G78" s="37">
        <v>2000</v>
      </c>
      <c r="H78" s="34" t="s">
        <v>71</v>
      </c>
      <c r="I78" s="38">
        <v>6.5</v>
      </c>
      <c r="J78" s="36" t="s">
        <v>39</v>
      </c>
      <c r="K78" s="38">
        <v>25</v>
      </c>
      <c r="L78" s="40">
        <v>400000</v>
      </c>
      <c r="M78" s="40">
        <v>379351</v>
      </c>
      <c r="N78" s="40">
        <v>8457263</v>
      </c>
      <c r="O78" s="40">
        <v>180333</v>
      </c>
      <c r="P78" s="40">
        <v>8637596</v>
      </c>
    </row>
    <row r="79" spans="1:16" s="32" customFormat="1" ht="10.5">
      <c r="A79" s="330">
        <v>93834000</v>
      </c>
      <c r="B79" s="33" t="s">
        <v>83</v>
      </c>
      <c r="C79" s="32" t="s">
        <v>1088</v>
      </c>
      <c r="D79" s="34">
        <v>268</v>
      </c>
      <c r="E79" s="35">
        <v>37139</v>
      </c>
      <c r="F79" s="34" t="s">
        <v>37</v>
      </c>
      <c r="G79" s="37">
        <v>4000</v>
      </c>
      <c r="H79" s="34" t="s">
        <v>72</v>
      </c>
      <c r="I79" s="38">
        <v>6.5</v>
      </c>
      <c r="J79" s="36" t="s">
        <v>39</v>
      </c>
      <c r="K79" s="38">
        <v>25</v>
      </c>
      <c r="L79" s="40">
        <v>2000000</v>
      </c>
      <c r="M79" s="40">
        <v>1896708</v>
      </c>
      <c r="N79" s="40">
        <v>42285265</v>
      </c>
      <c r="O79" s="40">
        <v>901677</v>
      </c>
      <c r="P79" s="40">
        <v>43186942</v>
      </c>
    </row>
    <row r="80" spans="1:16" s="32" customFormat="1" ht="10.5">
      <c r="A80" s="330">
        <v>94271000</v>
      </c>
      <c r="B80" s="33" t="s">
        <v>54</v>
      </c>
      <c r="C80" s="32" t="s">
        <v>1089</v>
      </c>
      <c r="D80" s="34">
        <v>269</v>
      </c>
      <c r="E80" s="35">
        <v>37145</v>
      </c>
      <c r="F80" s="34" t="s">
        <v>37</v>
      </c>
      <c r="G80" s="37">
        <v>7000</v>
      </c>
      <c r="H80" s="34" t="s">
        <v>71</v>
      </c>
      <c r="I80" s="38">
        <v>5.5</v>
      </c>
      <c r="J80" s="36" t="s">
        <v>68</v>
      </c>
      <c r="K80" s="38">
        <v>8</v>
      </c>
      <c r="L80" s="40">
        <v>4000000</v>
      </c>
      <c r="M80" s="40"/>
      <c r="N80" s="40"/>
      <c r="O80" s="40"/>
      <c r="P80" s="40"/>
    </row>
    <row r="81" spans="1:16" s="32" customFormat="1" ht="10.5">
      <c r="A81" s="330">
        <v>94271000</v>
      </c>
      <c r="B81" s="33" t="s">
        <v>54</v>
      </c>
      <c r="C81" s="32" t="s">
        <v>1090</v>
      </c>
      <c r="D81" s="34">
        <v>269</v>
      </c>
      <c r="E81" s="35">
        <v>37145</v>
      </c>
      <c r="F81" s="34" t="s">
        <v>37</v>
      </c>
      <c r="G81" s="37">
        <v>5000</v>
      </c>
      <c r="H81" s="34" t="s">
        <v>72</v>
      </c>
      <c r="I81" s="38">
        <v>5.75</v>
      </c>
      <c r="J81" s="36" t="s">
        <v>68</v>
      </c>
      <c r="K81" s="38">
        <v>21</v>
      </c>
      <c r="L81" s="40">
        <v>2500000</v>
      </c>
      <c r="M81" s="40">
        <v>1453298.32</v>
      </c>
      <c r="N81" s="40">
        <v>32399876</v>
      </c>
      <c r="O81" s="40">
        <v>76539</v>
      </c>
      <c r="P81" s="40">
        <v>32476415</v>
      </c>
    </row>
    <row r="82" spans="1:16" s="32" customFormat="1" ht="10.5">
      <c r="A82" s="330">
        <v>91755000</v>
      </c>
      <c r="B82" s="33" t="s">
        <v>75</v>
      </c>
      <c r="C82" s="32" t="s">
        <v>1091</v>
      </c>
      <c r="D82" s="34">
        <v>272</v>
      </c>
      <c r="E82" s="35">
        <v>37174</v>
      </c>
      <c r="F82" s="34" t="s">
        <v>37</v>
      </c>
      <c r="G82" s="37">
        <v>500</v>
      </c>
      <c r="H82" s="34" t="s">
        <v>48</v>
      </c>
      <c r="I82" s="38">
        <v>6.2</v>
      </c>
      <c r="J82" s="36" t="s">
        <v>68</v>
      </c>
      <c r="K82" s="41">
        <v>6</v>
      </c>
      <c r="L82" s="40">
        <v>500000</v>
      </c>
      <c r="M82" s="40"/>
      <c r="N82" s="40"/>
      <c r="O82" s="40"/>
      <c r="P82" s="40"/>
    </row>
    <row r="83" spans="1:16" s="32" customFormat="1" ht="10.5">
      <c r="A83" s="330">
        <v>91755000</v>
      </c>
      <c r="B83" s="33" t="s">
        <v>75</v>
      </c>
      <c r="C83" s="32" t="s">
        <v>1091</v>
      </c>
      <c r="D83" s="34">
        <v>272</v>
      </c>
      <c r="E83" s="35">
        <v>37174</v>
      </c>
      <c r="F83" s="34" t="s">
        <v>37</v>
      </c>
      <c r="G83" s="37">
        <v>1500</v>
      </c>
      <c r="H83" s="34" t="s">
        <v>111</v>
      </c>
      <c r="I83" s="38">
        <v>6.2</v>
      </c>
      <c r="J83" s="36" t="s">
        <v>68</v>
      </c>
      <c r="K83" s="41">
        <v>6</v>
      </c>
      <c r="L83" s="40">
        <v>1500000</v>
      </c>
      <c r="M83" s="40"/>
      <c r="N83" s="40"/>
      <c r="O83" s="40"/>
      <c r="P83" s="40"/>
    </row>
    <row r="84" spans="1:16" s="32" customFormat="1" ht="10.5">
      <c r="A84" s="330">
        <v>91755000</v>
      </c>
      <c r="B84" s="33" t="s">
        <v>75</v>
      </c>
      <c r="C84" s="32" t="s">
        <v>1092</v>
      </c>
      <c r="D84" s="34">
        <v>272</v>
      </c>
      <c r="E84" s="35">
        <v>37174</v>
      </c>
      <c r="F84" s="34" t="s">
        <v>37</v>
      </c>
      <c r="G84" s="37">
        <v>2000</v>
      </c>
      <c r="H84" s="34" t="s">
        <v>56</v>
      </c>
      <c r="I84" s="38">
        <v>6.4</v>
      </c>
      <c r="J84" s="36" t="s">
        <v>68</v>
      </c>
      <c r="K84" s="41">
        <v>21</v>
      </c>
      <c r="L84" s="40">
        <v>1000000</v>
      </c>
      <c r="M84" s="40">
        <v>733333</v>
      </c>
      <c r="N84" s="40">
        <v>16348948</v>
      </c>
      <c r="O84" s="40">
        <v>257535</v>
      </c>
      <c r="P84" s="40">
        <v>16606483</v>
      </c>
    </row>
    <row r="85" spans="1:16" s="32" customFormat="1" ht="10.5">
      <c r="A85" s="330">
        <v>61216000</v>
      </c>
      <c r="B85" s="33" t="s">
        <v>44</v>
      </c>
      <c r="C85" s="32" t="s">
        <v>1060</v>
      </c>
      <c r="D85" s="34">
        <v>273</v>
      </c>
      <c r="E85" s="35">
        <v>37174</v>
      </c>
      <c r="F85" s="34" t="s">
        <v>37</v>
      </c>
      <c r="G85" s="37">
        <v>765</v>
      </c>
      <c r="H85" s="34" t="s">
        <v>125</v>
      </c>
      <c r="I85" s="38">
        <v>5.5</v>
      </c>
      <c r="J85" s="36" t="s">
        <v>39</v>
      </c>
      <c r="K85" s="41">
        <v>30</v>
      </c>
      <c r="L85" s="40">
        <v>765000</v>
      </c>
      <c r="M85" s="40">
        <v>765000</v>
      </c>
      <c r="N85" s="40">
        <v>17054933</v>
      </c>
      <c r="O85" s="40">
        <v>229818</v>
      </c>
      <c r="P85" s="40">
        <v>17284751</v>
      </c>
    </row>
    <row r="86" spans="1:16" s="32" customFormat="1" ht="10.5">
      <c r="A86" s="330">
        <v>90160000</v>
      </c>
      <c r="B86" s="33" t="s">
        <v>44</v>
      </c>
      <c r="C86" s="32" t="s">
        <v>1093</v>
      </c>
      <c r="D86" s="34">
        <v>274</v>
      </c>
      <c r="E86" s="35">
        <v>37176</v>
      </c>
      <c r="F86" s="34" t="s">
        <v>37</v>
      </c>
      <c r="G86" s="37">
        <v>950</v>
      </c>
      <c r="H86" s="34" t="s">
        <v>67</v>
      </c>
      <c r="I86" s="38">
        <v>6.4</v>
      </c>
      <c r="J86" s="36" t="s">
        <v>81</v>
      </c>
      <c r="K86" s="38">
        <v>21</v>
      </c>
      <c r="L86" s="40">
        <v>950000</v>
      </c>
      <c r="M86" s="40">
        <v>746429</v>
      </c>
      <c r="N86" s="40">
        <v>16640911</v>
      </c>
      <c r="O86" s="40">
        <v>262116</v>
      </c>
      <c r="P86" s="40">
        <v>16903027</v>
      </c>
    </row>
    <row r="87" spans="1:16" s="32" customFormat="1" ht="10.5">
      <c r="A87" s="330">
        <v>90160000</v>
      </c>
      <c r="B87" s="33" t="s">
        <v>44</v>
      </c>
      <c r="C87" s="32" t="s">
        <v>1093</v>
      </c>
      <c r="D87" s="34">
        <v>274</v>
      </c>
      <c r="E87" s="35">
        <v>37176</v>
      </c>
      <c r="F87" s="34" t="s">
        <v>37</v>
      </c>
      <c r="G87" s="37">
        <v>1000</v>
      </c>
      <c r="H87" s="34" t="s">
        <v>73</v>
      </c>
      <c r="I87" s="38">
        <v>6.4</v>
      </c>
      <c r="J87" s="36" t="s">
        <v>81</v>
      </c>
      <c r="K87" s="38">
        <v>21</v>
      </c>
      <c r="L87" s="40">
        <v>1000000</v>
      </c>
      <c r="M87" s="40">
        <v>785714</v>
      </c>
      <c r="N87" s="40">
        <v>17516731</v>
      </c>
      <c r="O87" s="40">
        <v>275928</v>
      </c>
      <c r="P87" s="40">
        <v>17792659</v>
      </c>
    </row>
    <row r="88" spans="1:16" s="32" customFormat="1" ht="10.5">
      <c r="A88" s="330">
        <v>61219000</v>
      </c>
      <c r="B88" s="33" t="s">
        <v>54</v>
      </c>
      <c r="C88" s="32" t="s">
        <v>1082</v>
      </c>
      <c r="D88" s="34">
        <v>275</v>
      </c>
      <c r="E88" s="35">
        <v>37197</v>
      </c>
      <c r="F88" s="34" t="s">
        <v>37</v>
      </c>
      <c r="G88" s="37">
        <v>2100</v>
      </c>
      <c r="H88" s="34" t="s">
        <v>90</v>
      </c>
      <c r="I88" s="38">
        <v>5.6</v>
      </c>
      <c r="J88" s="36" t="s">
        <v>68</v>
      </c>
      <c r="K88" s="38">
        <v>25</v>
      </c>
      <c r="L88" s="40">
        <v>2100000</v>
      </c>
      <c r="M88" s="40">
        <v>2100000</v>
      </c>
      <c r="N88" s="40">
        <v>46817463</v>
      </c>
      <c r="O88" s="40">
        <v>431011</v>
      </c>
      <c r="P88" s="40">
        <v>47248474</v>
      </c>
    </row>
    <row r="89" spans="1:16" s="32" customFormat="1" ht="10.5">
      <c r="A89" s="330">
        <v>90749000</v>
      </c>
      <c r="B89" s="33" t="s">
        <v>35</v>
      </c>
      <c r="C89" s="32" t="s">
        <v>1094</v>
      </c>
      <c r="D89" s="34">
        <v>276</v>
      </c>
      <c r="E89" s="35">
        <v>37203</v>
      </c>
      <c r="F89" s="34" t="s">
        <v>37</v>
      </c>
      <c r="G89" s="37">
        <v>700</v>
      </c>
      <c r="H89" s="34" t="s">
        <v>67</v>
      </c>
      <c r="I89" s="38">
        <v>6.2</v>
      </c>
      <c r="J89" s="36" t="s">
        <v>39</v>
      </c>
      <c r="K89" s="38">
        <v>4</v>
      </c>
      <c r="L89" s="40">
        <v>500000</v>
      </c>
      <c r="M89" s="40"/>
      <c r="N89" s="40"/>
      <c r="O89" s="40"/>
      <c r="P89" s="40"/>
    </row>
    <row r="90" spans="1:16" s="32" customFormat="1" ht="10.5">
      <c r="A90" s="330">
        <v>90749000</v>
      </c>
      <c r="B90" s="33" t="s">
        <v>35</v>
      </c>
      <c r="C90" s="32" t="s">
        <v>1094</v>
      </c>
      <c r="D90" s="34">
        <v>276</v>
      </c>
      <c r="E90" s="35">
        <v>37203</v>
      </c>
      <c r="F90" s="34" t="s">
        <v>37</v>
      </c>
      <c r="G90" s="37">
        <v>2500</v>
      </c>
      <c r="H90" s="34" t="s">
        <v>73</v>
      </c>
      <c r="I90" s="38">
        <v>6.2</v>
      </c>
      <c r="J90" s="36" t="s">
        <v>39</v>
      </c>
      <c r="K90" s="38">
        <v>4</v>
      </c>
      <c r="L90" s="40">
        <v>1700000</v>
      </c>
      <c r="M90" s="40"/>
      <c r="N90" s="40"/>
      <c r="O90" s="40"/>
      <c r="P90" s="40"/>
    </row>
    <row r="91" spans="1:16" s="32" customFormat="1" ht="10.5">
      <c r="A91" s="330">
        <v>90749000</v>
      </c>
      <c r="B91" s="33" t="s">
        <v>35</v>
      </c>
      <c r="C91" s="32" t="s">
        <v>1095</v>
      </c>
      <c r="D91" s="34">
        <v>276</v>
      </c>
      <c r="E91" s="35">
        <v>37203</v>
      </c>
      <c r="F91" s="34" t="s">
        <v>37</v>
      </c>
      <c r="G91" s="37">
        <v>3200</v>
      </c>
      <c r="H91" s="34" t="s">
        <v>90</v>
      </c>
      <c r="I91" s="38">
        <v>6.5</v>
      </c>
      <c r="J91" s="36" t="s">
        <v>39</v>
      </c>
      <c r="K91" s="38">
        <v>21</v>
      </c>
      <c r="L91" s="40">
        <v>2000000</v>
      </c>
      <c r="M91" s="40">
        <v>1375000</v>
      </c>
      <c r="N91" s="40">
        <v>30654291</v>
      </c>
      <c r="O91" s="40">
        <v>163430</v>
      </c>
      <c r="P91" s="40">
        <v>30817721</v>
      </c>
    </row>
    <row r="92" spans="1:16" s="32" customFormat="1" ht="10.5">
      <c r="A92" s="330">
        <v>90635000</v>
      </c>
      <c r="B92" s="33" t="s">
        <v>35</v>
      </c>
      <c r="C92" s="32" t="s">
        <v>1096</v>
      </c>
      <c r="D92" s="34">
        <v>281</v>
      </c>
      <c r="E92" s="35">
        <v>37245</v>
      </c>
      <c r="F92" s="34" t="s">
        <v>37</v>
      </c>
      <c r="G92" s="37">
        <v>6000</v>
      </c>
      <c r="H92" s="34" t="s">
        <v>125</v>
      </c>
      <c r="I92" s="38">
        <v>3.75</v>
      </c>
      <c r="J92" s="36" t="s">
        <v>68</v>
      </c>
      <c r="K92" s="38">
        <v>7</v>
      </c>
      <c r="L92" s="40">
        <v>3000000</v>
      </c>
      <c r="M92" s="40">
        <v>3000000</v>
      </c>
      <c r="N92" s="40">
        <v>66882090</v>
      </c>
      <c r="O92" s="40">
        <v>452241</v>
      </c>
      <c r="P92" s="40">
        <v>67334331</v>
      </c>
    </row>
    <row r="93" spans="1:16" s="32" customFormat="1" ht="10.5">
      <c r="A93" s="330">
        <v>96579800</v>
      </c>
      <c r="B93" s="33" t="s">
        <v>83</v>
      </c>
      <c r="C93" s="32" t="s">
        <v>130</v>
      </c>
      <c r="D93" s="34">
        <v>284</v>
      </c>
      <c r="E93" s="35">
        <v>37252</v>
      </c>
      <c r="F93" s="34" t="s">
        <v>37</v>
      </c>
      <c r="G93" s="37">
        <v>200</v>
      </c>
      <c r="H93" s="34" t="s">
        <v>67</v>
      </c>
      <c r="I93" s="38">
        <v>5</v>
      </c>
      <c r="J93" s="36" t="s">
        <v>81</v>
      </c>
      <c r="K93" s="38">
        <v>6</v>
      </c>
      <c r="L93" s="40"/>
      <c r="M93" s="40"/>
      <c r="N93" s="40"/>
      <c r="O93" s="40"/>
      <c r="P93" s="40"/>
    </row>
    <row r="94" spans="1:16" s="32" customFormat="1" ht="10.5">
      <c r="A94" s="330">
        <v>96579800</v>
      </c>
      <c r="B94" s="33" t="s">
        <v>83</v>
      </c>
      <c r="C94" s="32" t="s">
        <v>130</v>
      </c>
      <c r="D94" s="34">
        <v>284</v>
      </c>
      <c r="E94" s="35">
        <v>37252</v>
      </c>
      <c r="F94" s="34" t="s">
        <v>37</v>
      </c>
      <c r="G94" s="37">
        <v>600</v>
      </c>
      <c r="H94" s="34" t="s">
        <v>73</v>
      </c>
      <c r="I94" s="38">
        <v>5</v>
      </c>
      <c r="J94" s="36" t="s">
        <v>81</v>
      </c>
      <c r="K94" s="38">
        <v>6</v>
      </c>
      <c r="L94" s="40"/>
      <c r="M94" s="40"/>
      <c r="N94" s="40"/>
      <c r="O94" s="40"/>
      <c r="P94" s="40"/>
    </row>
    <row r="95" spans="1:16" s="32" customFormat="1" ht="10.5">
      <c r="A95" s="330">
        <v>96579800</v>
      </c>
      <c r="B95" s="33" t="s">
        <v>83</v>
      </c>
      <c r="C95" s="32" t="s">
        <v>1097</v>
      </c>
      <c r="D95" s="34">
        <v>284</v>
      </c>
      <c r="E95" s="35">
        <v>37252</v>
      </c>
      <c r="F95" s="34" t="s">
        <v>37</v>
      </c>
      <c r="G95" s="37">
        <v>2200</v>
      </c>
      <c r="H95" s="34" t="s">
        <v>90</v>
      </c>
      <c r="I95" s="38">
        <v>6</v>
      </c>
      <c r="J95" s="36" t="s">
        <v>81</v>
      </c>
      <c r="K95" s="38">
        <v>25</v>
      </c>
      <c r="L95" s="40">
        <v>2200000</v>
      </c>
      <c r="M95" s="40">
        <v>1910526</v>
      </c>
      <c r="N95" s="40">
        <v>42593324</v>
      </c>
      <c r="O95" s="40">
        <v>209874</v>
      </c>
      <c r="P95" s="40">
        <v>42803198</v>
      </c>
    </row>
    <row r="96" spans="1:16" s="32" customFormat="1" ht="10.5">
      <c r="A96" s="330">
        <v>61216000</v>
      </c>
      <c r="B96" s="33" t="s">
        <v>44</v>
      </c>
      <c r="C96" s="32" t="s">
        <v>1060</v>
      </c>
      <c r="D96" s="34">
        <v>286</v>
      </c>
      <c r="E96" s="35">
        <v>37321</v>
      </c>
      <c r="F96" s="34" t="s">
        <v>37</v>
      </c>
      <c r="G96" s="37">
        <v>815</v>
      </c>
      <c r="H96" s="34" t="s">
        <v>132</v>
      </c>
      <c r="I96" s="38">
        <v>6</v>
      </c>
      <c r="J96" s="36" t="s">
        <v>49</v>
      </c>
      <c r="K96" s="38">
        <v>30</v>
      </c>
      <c r="L96" s="40">
        <v>815000</v>
      </c>
      <c r="M96" s="40">
        <v>815000</v>
      </c>
      <c r="N96" s="40">
        <v>18169634</v>
      </c>
      <c r="O96" s="40">
        <v>356358</v>
      </c>
      <c r="P96" s="40">
        <v>18525992</v>
      </c>
    </row>
    <row r="97" spans="1:16" s="32" customFormat="1" ht="10.5">
      <c r="A97" s="330">
        <v>96762780</v>
      </c>
      <c r="B97" s="33" t="s">
        <v>61</v>
      </c>
      <c r="C97" s="32" t="s">
        <v>1098</v>
      </c>
      <c r="D97" s="34">
        <v>287</v>
      </c>
      <c r="E97" s="35">
        <v>37323</v>
      </c>
      <c r="F97" s="34" t="s">
        <v>37</v>
      </c>
      <c r="G97" s="37">
        <v>3460</v>
      </c>
      <c r="H97" s="34" t="s">
        <v>134</v>
      </c>
      <c r="I97" s="38">
        <v>6</v>
      </c>
      <c r="J97" s="36" t="s">
        <v>49</v>
      </c>
      <c r="K97" s="38">
        <v>16</v>
      </c>
      <c r="L97" s="40">
        <v>3460000</v>
      </c>
      <c r="M97" s="40">
        <v>1971681</v>
      </c>
      <c r="N97" s="40">
        <v>43956715</v>
      </c>
      <c r="O97" s="40">
        <v>1154324</v>
      </c>
      <c r="P97" s="40">
        <v>45111039</v>
      </c>
    </row>
    <row r="98" spans="1:16" s="32" customFormat="1" ht="10.5">
      <c r="A98" s="330">
        <v>96762780</v>
      </c>
      <c r="B98" s="33" t="s">
        <v>61</v>
      </c>
      <c r="C98" s="32" t="s">
        <v>1098</v>
      </c>
      <c r="D98" s="34">
        <v>287</v>
      </c>
      <c r="E98" s="35">
        <v>37323</v>
      </c>
      <c r="F98" s="34" t="s">
        <v>37</v>
      </c>
      <c r="G98" s="37">
        <v>870</v>
      </c>
      <c r="H98" s="34" t="s">
        <v>135</v>
      </c>
      <c r="I98" s="38">
        <v>6</v>
      </c>
      <c r="J98" s="36" t="s">
        <v>49</v>
      </c>
      <c r="K98" s="38">
        <v>16</v>
      </c>
      <c r="L98" s="40">
        <v>865000</v>
      </c>
      <c r="M98" s="40">
        <v>492920.25</v>
      </c>
      <c r="N98" s="40">
        <v>10989179</v>
      </c>
      <c r="O98" s="40">
        <v>288580</v>
      </c>
      <c r="P98" s="40">
        <v>11277759</v>
      </c>
    </row>
    <row r="99" spans="1:16" s="32" customFormat="1" ht="10.5">
      <c r="A99" s="330">
        <v>96762780</v>
      </c>
      <c r="B99" s="33" t="s">
        <v>61</v>
      </c>
      <c r="C99" s="32" t="s">
        <v>1098</v>
      </c>
      <c r="D99" s="34">
        <v>287</v>
      </c>
      <c r="E99" s="35">
        <v>37323</v>
      </c>
      <c r="F99" s="34" t="s">
        <v>37</v>
      </c>
      <c r="G99" s="37">
        <v>990</v>
      </c>
      <c r="H99" s="34" t="s">
        <v>136</v>
      </c>
      <c r="I99" s="38">
        <v>6</v>
      </c>
      <c r="J99" s="36" t="s">
        <v>49</v>
      </c>
      <c r="K99" s="38">
        <v>16</v>
      </c>
      <c r="L99" s="40">
        <v>970000</v>
      </c>
      <c r="M99" s="40">
        <v>823968.28</v>
      </c>
      <c r="N99" s="40">
        <v>18369574</v>
      </c>
      <c r="O99" s="40">
        <v>482393</v>
      </c>
      <c r="P99" s="40">
        <v>18851967</v>
      </c>
    </row>
    <row r="100" spans="1:16" s="32" customFormat="1" ht="10.5">
      <c r="A100" s="330">
        <v>96762780</v>
      </c>
      <c r="B100" s="33" t="s">
        <v>61</v>
      </c>
      <c r="C100" s="32" t="s">
        <v>1098</v>
      </c>
      <c r="D100" s="34">
        <v>287</v>
      </c>
      <c r="E100" s="35">
        <v>37323</v>
      </c>
      <c r="F100" s="34" t="s">
        <v>37</v>
      </c>
      <c r="G100" s="37">
        <v>245</v>
      </c>
      <c r="H100" s="34" t="s">
        <v>137</v>
      </c>
      <c r="I100" s="38">
        <v>6</v>
      </c>
      <c r="J100" s="36" t="s">
        <v>49</v>
      </c>
      <c r="K100" s="38">
        <v>16</v>
      </c>
      <c r="L100" s="40">
        <v>245000</v>
      </c>
      <c r="M100" s="40">
        <v>208115.69</v>
      </c>
      <c r="N100" s="40">
        <v>4639737</v>
      </c>
      <c r="O100" s="40">
        <v>121842</v>
      </c>
      <c r="P100" s="40">
        <v>4761579</v>
      </c>
    </row>
    <row r="101" spans="1:16" s="32" customFormat="1" ht="10.5">
      <c r="A101" s="330">
        <v>96873140</v>
      </c>
      <c r="B101" s="33" t="s">
        <v>106</v>
      </c>
      <c r="C101" s="32" t="s">
        <v>1099</v>
      </c>
      <c r="D101" s="34">
        <v>289</v>
      </c>
      <c r="E101" s="35">
        <v>37329</v>
      </c>
      <c r="F101" s="34" t="s">
        <v>37</v>
      </c>
      <c r="G101" s="37">
        <v>150</v>
      </c>
      <c r="H101" s="34" t="s">
        <v>134</v>
      </c>
      <c r="I101" s="38">
        <v>5.5</v>
      </c>
      <c r="J101" s="36" t="s">
        <v>49</v>
      </c>
      <c r="K101" s="38">
        <v>12</v>
      </c>
      <c r="L101" s="40">
        <v>150000</v>
      </c>
      <c r="M101" s="40"/>
      <c r="N101" s="40"/>
      <c r="O101" s="40"/>
      <c r="P101" s="40"/>
    </row>
    <row r="102" spans="1:16" s="32" customFormat="1" ht="10.5">
      <c r="A102" s="330">
        <v>96873140</v>
      </c>
      <c r="B102" s="33" t="s">
        <v>106</v>
      </c>
      <c r="C102" s="32" t="s">
        <v>1099</v>
      </c>
      <c r="D102" s="34">
        <v>289</v>
      </c>
      <c r="E102" s="35">
        <v>37329</v>
      </c>
      <c r="F102" s="34" t="s">
        <v>37</v>
      </c>
      <c r="G102" s="37">
        <v>850</v>
      </c>
      <c r="H102" s="34" t="s">
        <v>135</v>
      </c>
      <c r="I102" s="38">
        <v>5.5</v>
      </c>
      <c r="J102" s="36" t="s">
        <v>49</v>
      </c>
      <c r="K102" s="38">
        <v>12</v>
      </c>
      <c r="L102" s="40">
        <v>850000</v>
      </c>
      <c r="M102" s="40"/>
      <c r="N102" s="40"/>
      <c r="O102" s="40"/>
      <c r="P102" s="40"/>
    </row>
    <row r="103" spans="1:16" s="32" customFormat="1" ht="10.5">
      <c r="A103" s="330">
        <v>96873140</v>
      </c>
      <c r="B103" s="33" t="s">
        <v>106</v>
      </c>
      <c r="C103" s="32" t="s">
        <v>1100</v>
      </c>
      <c r="D103" s="34">
        <v>289</v>
      </c>
      <c r="E103" s="35">
        <v>37329</v>
      </c>
      <c r="F103" s="34" t="s">
        <v>37</v>
      </c>
      <c r="G103" s="37">
        <v>499</v>
      </c>
      <c r="H103" s="34" t="s">
        <v>136</v>
      </c>
      <c r="I103" s="38">
        <v>5.8</v>
      </c>
      <c r="J103" s="36" t="s">
        <v>49</v>
      </c>
      <c r="K103" s="38">
        <v>23</v>
      </c>
      <c r="L103" s="40">
        <v>423000</v>
      </c>
      <c r="M103" s="40">
        <v>303395.23</v>
      </c>
      <c r="N103" s="40">
        <v>6763902</v>
      </c>
      <c r="O103" s="40"/>
      <c r="P103" s="40">
        <v>6763902</v>
      </c>
    </row>
    <row r="104" spans="1:16" s="32" customFormat="1" ht="10.5">
      <c r="A104" s="330">
        <v>96873140</v>
      </c>
      <c r="B104" s="33" t="s">
        <v>106</v>
      </c>
      <c r="C104" s="32" t="s">
        <v>1100</v>
      </c>
      <c r="D104" s="34">
        <v>289</v>
      </c>
      <c r="E104" s="35">
        <v>37329</v>
      </c>
      <c r="F104" s="34" t="s">
        <v>37</v>
      </c>
      <c r="G104" s="37">
        <v>10500</v>
      </c>
      <c r="H104" s="34" t="s">
        <v>137</v>
      </c>
      <c r="I104" s="38">
        <v>5.8</v>
      </c>
      <c r="J104" s="36" t="s">
        <v>49</v>
      </c>
      <c r="K104" s="38">
        <v>23</v>
      </c>
      <c r="L104" s="40">
        <v>10000000</v>
      </c>
      <c r="M104" s="40">
        <v>8795496.9100000001</v>
      </c>
      <c r="N104" s="40">
        <v>196087072</v>
      </c>
      <c r="O104" s="40"/>
      <c r="P104" s="40">
        <v>196087072</v>
      </c>
    </row>
    <row r="105" spans="1:16" s="32" customFormat="1" ht="10.5">
      <c r="A105" s="330">
        <v>96873140</v>
      </c>
      <c r="B105" s="33" t="s">
        <v>106</v>
      </c>
      <c r="C105" s="32" t="s">
        <v>1100</v>
      </c>
      <c r="D105" s="34">
        <v>289</v>
      </c>
      <c r="E105" s="35">
        <v>37329</v>
      </c>
      <c r="F105" s="34" t="s">
        <v>37</v>
      </c>
      <c r="G105" s="37">
        <v>1</v>
      </c>
      <c r="H105" s="34" t="s">
        <v>92</v>
      </c>
      <c r="I105" s="38">
        <v>5.8</v>
      </c>
      <c r="J105" s="36" t="s">
        <v>49</v>
      </c>
      <c r="K105" s="38">
        <v>23</v>
      </c>
      <c r="L105" s="40">
        <v>1000</v>
      </c>
      <c r="M105" s="40">
        <v>988.24</v>
      </c>
      <c r="N105" s="40">
        <v>22032</v>
      </c>
      <c r="O105" s="40"/>
      <c r="P105" s="40">
        <v>22032</v>
      </c>
    </row>
    <row r="106" spans="1:16" s="32" customFormat="1" ht="10.5">
      <c r="A106" s="330">
        <v>96818910</v>
      </c>
      <c r="B106" s="33" t="s">
        <v>44</v>
      </c>
      <c r="C106" s="32" t="s">
        <v>1101</v>
      </c>
      <c r="D106" s="34">
        <v>291</v>
      </c>
      <c r="E106" s="35">
        <v>37358</v>
      </c>
      <c r="F106" s="34" t="s">
        <v>37</v>
      </c>
      <c r="G106" s="37">
        <v>429</v>
      </c>
      <c r="H106" s="34" t="s">
        <v>67</v>
      </c>
      <c r="I106" s="38">
        <v>5.6</v>
      </c>
      <c r="J106" s="36" t="s">
        <v>49</v>
      </c>
      <c r="K106" s="38">
        <v>8</v>
      </c>
      <c r="L106" s="40">
        <v>376926.45</v>
      </c>
      <c r="M106" s="40"/>
      <c r="N106" s="40"/>
      <c r="O106" s="40"/>
      <c r="P106" s="40"/>
    </row>
    <row r="107" spans="1:16" s="32" customFormat="1" ht="10.5">
      <c r="A107" s="330">
        <v>96818910</v>
      </c>
      <c r="B107" s="33" t="s">
        <v>44</v>
      </c>
      <c r="C107" s="32" t="s">
        <v>1101</v>
      </c>
      <c r="D107" s="34">
        <v>291</v>
      </c>
      <c r="E107" s="35">
        <v>37358</v>
      </c>
      <c r="F107" s="34" t="s">
        <v>37</v>
      </c>
      <c r="G107" s="37">
        <v>1220</v>
      </c>
      <c r="H107" s="34" t="s">
        <v>73</v>
      </c>
      <c r="I107" s="38">
        <v>5.6</v>
      </c>
      <c r="J107" s="36" t="s">
        <v>49</v>
      </c>
      <c r="K107" s="38">
        <v>8</v>
      </c>
      <c r="L107" s="40">
        <v>1048039.45</v>
      </c>
      <c r="M107" s="40"/>
      <c r="N107" s="40"/>
      <c r="O107" s="40"/>
      <c r="P107" s="40"/>
    </row>
    <row r="108" spans="1:16" s="32" customFormat="1" ht="10.5">
      <c r="A108" s="330">
        <v>96818910</v>
      </c>
      <c r="B108" s="33" t="s">
        <v>44</v>
      </c>
      <c r="C108" s="32" t="s">
        <v>1102</v>
      </c>
      <c r="D108" s="34">
        <v>291</v>
      </c>
      <c r="E108" s="35">
        <v>37358</v>
      </c>
      <c r="F108" s="34" t="s">
        <v>37</v>
      </c>
      <c r="G108" s="37">
        <v>523</v>
      </c>
      <c r="H108" s="34" t="s">
        <v>71</v>
      </c>
      <c r="I108" s="38">
        <v>6</v>
      </c>
      <c r="J108" s="36" t="s">
        <v>49</v>
      </c>
      <c r="K108" s="38">
        <v>23</v>
      </c>
      <c r="L108" s="40">
        <v>549102</v>
      </c>
      <c r="M108" s="40">
        <v>772273.87</v>
      </c>
      <c r="N108" s="40">
        <v>17217097</v>
      </c>
      <c r="O108" s="40">
        <v>462370</v>
      </c>
      <c r="P108" s="40">
        <v>17679467</v>
      </c>
    </row>
    <row r="109" spans="1:16" s="32" customFormat="1" ht="10.5">
      <c r="A109" s="330">
        <v>96818910</v>
      </c>
      <c r="B109" s="33" t="s">
        <v>44</v>
      </c>
      <c r="C109" s="32" t="s">
        <v>1102</v>
      </c>
      <c r="D109" s="34">
        <v>291</v>
      </c>
      <c r="E109" s="35">
        <v>37358</v>
      </c>
      <c r="F109" s="34" t="s">
        <v>37</v>
      </c>
      <c r="G109" s="37">
        <v>1550</v>
      </c>
      <c r="H109" s="34" t="s">
        <v>72</v>
      </c>
      <c r="I109" s="38">
        <v>6</v>
      </c>
      <c r="J109" s="36" t="s">
        <v>49</v>
      </c>
      <c r="K109" s="38">
        <v>23</v>
      </c>
      <c r="L109" s="40">
        <v>1639900</v>
      </c>
      <c r="M109" s="40">
        <v>2306405.5</v>
      </c>
      <c r="N109" s="40">
        <v>51419073</v>
      </c>
      <c r="O109" s="40">
        <v>1350289</v>
      </c>
      <c r="P109" s="40">
        <v>52769362</v>
      </c>
    </row>
    <row r="110" spans="1:16" s="32" customFormat="1" ht="10.5">
      <c r="A110" s="330">
        <v>89900400</v>
      </c>
      <c r="B110" s="33" t="s">
        <v>86</v>
      </c>
      <c r="C110" s="32" t="s">
        <v>142</v>
      </c>
      <c r="D110" s="34">
        <v>293</v>
      </c>
      <c r="E110" s="35">
        <v>37386</v>
      </c>
      <c r="F110" s="34" t="s">
        <v>37</v>
      </c>
      <c r="G110" s="37">
        <v>4000</v>
      </c>
      <c r="H110" s="34"/>
      <c r="I110" s="38"/>
      <c r="J110" s="36"/>
      <c r="K110" s="38">
        <v>26</v>
      </c>
      <c r="L110" s="40"/>
      <c r="M110" s="40"/>
      <c r="N110" s="40"/>
      <c r="O110" s="40"/>
      <c r="P110" s="40"/>
    </row>
    <row r="111" spans="1:16" s="32" customFormat="1" ht="12" customHeight="1">
      <c r="A111" s="330">
        <v>89900400</v>
      </c>
      <c r="B111" s="33" t="s">
        <v>86</v>
      </c>
      <c r="C111" s="32" t="s">
        <v>1075</v>
      </c>
      <c r="D111" s="34" t="s">
        <v>143</v>
      </c>
      <c r="E111" s="35">
        <v>37407</v>
      </c>
      <c r="F111" s="34" t="s">
        <v>37</v>
      </c>
      <c r="G111" s="37">
        <v>1300</v>
      </c>
      <c r="H111" s="34" t="s">
        <v>104</v>
      </c>
      <c r="I111" s="38">
        <v>5.5</v>
      </c>
      <c r="J111" s="36" t="s">
        <v>81</v>
      </c>
      <c r="K111" s="38">
        <v>8</v>
      </c>
      <c r="L111" s="40">
        <v>1300000</v>
      </c>
      <c r="M111" s="40"/>
      <c r="N111" s="40"/>
      <c r="O111" s="40"/>
      <c r="P111" s="40"/>
    </row>
    <row r="112" spans="1:16" s="32" customFormat="1" ht="12" customHeight="1">
      <c r="A112" s="330">
        <v>89900400</v>
      </c>
      <c r="B112" s="33" t="s">
        <v>86</v>
      </c>
      <c r="C112" s="32" t="s">
        <v>1075</v>
      </c>
      <c r="D112" s="34" t="s">
        <v>143</v>
      </c>
      <c r="E112" s="35">
        <v>37407</v>
      </c>
      <c r="F112" s="34" t="s">
        <v>37</v>
      </c>
      <c r="G112" s="37">
        <v>200</v>
      </c>
      <c r="H112" s="34" t="s">
        <v>105</v>
      </c>
      <c r="I112" s="38">
        <v>5.5</v>
      </c>
      <c r="J112" s="36" t="s">
        <v>81</v>
      </c>
      <c r="K112" s="38">
        <v>8</v>
      </c>
      <c r="L112" s="40">
        <v>200000</v>
      </c>
      <c r="M112" s="40"/>
      <c r="N112" s="40"/>
      <c r="O112" s="40"/>
      <c r="P112" s="40"/>
    </row>
    <row r="113" spans="1:16" s="32" customFormat="1" ht="12" customHeight="1">
      <c r="A113" s="330">
        <v>89900400</v>
      </c>
      <c r="B113" s="33" t="s">
        <v>86</v>
      </c>
      <c r="C113" s="32" t="s">
        <v>1074</v>
      </c>
      <c r="D113" s="34" t="s">
        <v>143</v>
      </c>
      <c r="E113" s="35">
        <v>37407</v>
      </c>
      <c r="F113" s="34" t="s">
        <v>37</v>
      </c>
      <c r="G113" s="37">
        <v>2300</v>
      </c>
      <c r="H113" s="34" t="s">
        <v>48</v>
      </c>
      <c r="I113" s="38">
        <v>6</v>
      </c>
      <c r="J113" s="36" t="s">
        <v>81</v>
      </c>
      <c r="K113" s="38">
        <v>25</v>
      </c>
      <c r="L113" s="40">
        <v>2300000</v>
      </c>
      <c r="M113" s="40">
        <v>1990112</v>
      </c>
      <c r="N113" s="40">
        <v>44367617</v>
      </c>
      <c r="O113" s="40">
        <v>219198</v>
      </c>
      <c r="P113" s="40">
        <v>44586815</v>
      </c>
    </row>
    <row r="114" spans="1:16" s="32" customFormat="1" ht="12" customHeight="1">
      <c r="A114" s="330">
        <v>89900400</v>
      </c>
      <c r="B114" s="33" t="s">
        <v>86</v>
      </c>
      <c r="C114" s="32" t="s">
        <v>1074</v>
      </c>
      <c r="D114" s="34" t="s">
        <v>143</v>
      </c>
      <c r="E114" s="35">
        <v>37407</v>
      </c>
      <c r="F114" s="34" t="s">
        <v>37</v>
      </c>
      <c r="G114" s="37">
        <v>200</v>
      </c>
      <c r="H114" s="34" t="s">
        <v>111</v>
      </c>
      <c r="I114" s="38">
        <v>6</v>
      </c>
      <c r="J114" s="36" t="s">
        <v>81</v>
      </c>
      <c r="K114" s="38">
        <v>25</v>
      </c>
      <c r="L114" s="40">
        <v>200000</v>
      </c>
      <c r="M114" s="40">
        <v>173053</v>
      </c>
      <c r="N114" s="40">
        <v>3858049</v>
      </c>
      <c r="O114" s="40">
        <v>19065</v>
      </c>
      <c r="P114" s="40">
        <v>3877114</v>
      </c>
    </row>
    <row r="115" spans="1:16" s="32" customFormat="1" ht="10.5">
      <c r="A115" s="330">
        <v>61219000</v>
      </c>
      <c r="B115" s="33" t="s">
        <v>54</v>
      </c>
      <c r="C115" s="32" t="s">
        <v>1082</v>
      </c>
      <c r="D115" s="34">
        <v>297</v>
      </c>
      <c r="E115" s="35">
        <v>37447</v>
      </c>
      <c r="F115" s="34" t="s">
        <v>37</v>
      </c>
      <c r="G115" s="37">
        <v>4000</v>
      </c>
      <c r="H115" s="34" t="s">
        <v>92</v>
      </c>
      <c r="I115" s="38">
        <v>5.5</v>
      </c>
      <c r="J115" s="36" t="s">
        <v>68</v>
      </c>
      <c r="K115" s="38">
        <v>25</v>
      </c>
      <c r="L115" s="40">
        <v>4000000</v>
      </c>
      <c r="M115" s="40">
        <v>4000000</v>
      </c>
      <c r="N115" s="40">
        <v>89176120</v>
      </c>
      <c r="O115" s="40">
        <v>2231335</v>
      </c>
      <c r="P115" s="40">
        <v>91407455</v>
      </c>
    </row>
    <row r="116" spans="1:16" s="32" customFormat="1" ht="10.5">
      <c r="A116" s="330">
        <v>96579330</v>
      </c>
      <c r="B116" s="33" t="s">
        <v>83</v>
      </c>
      <c r="C116" s="32" t="s">
        <v>145</v>
      </c>
      <c r="D116" s="34">
        <v>298</v>
      </c>
      <c r="E116" s="35">
        <v>37448</v>
      </c>
      <c r="F116" s="34" t="s">
        <v>37</v>
      </c>
      <c r="G116" s="37">
        <v>2200</v>
      </c>
      <c r="H116" s="34"/>
      <c r="I116" s="38"/>
      <c r="J116" s="36"/>
      <c r="K116" s="38">
        <v>22</v>
      </c>
      <c r="L116" s="40"/>
      <c r="M116" s="40"/>
      <c r="N116" s="40"/>
      <c r="O116" s="40"/>
      <c r="P116" s="40"/>
    </row>
    <row r="117" spans="1:16" s="32" customFormat="1" ht="12" customHeight="1">
      <c r="A117" s="330">
        <v>96579330</v>
      </c>
      <c r="B117" s="33" t="s">
        <v>83</v>
      </c>
      <c r="C117" s="32" t="s">
        <v>1103</v>
      </c>
      <c r="D117" s="34" t="s">
        <v>143</v>
      </c>
      <c r="E117" s="35">
        <v>37448</v>
      </c>
      <c r="F117" s="34" t="s">
        <v>37</v>
      </c>
      <c r="G117" s="37">
        <v>1000</v>
      </c>
      <c r="H117" s="34" t="s">
        <v>46</v>
      </c>
      <c r="I117" s="38">
        <v>5.8</v>
      </c>
      <c r="J117" s="36" t="s">
        <v>147</v>
      </c>
      <c r="K117" s="38">
        <v>6</v>
      </c>
      <c r="L117" s="40">
        <v>600000</v>
      </c>
      <c r="M117" s="40"/>
      <c r="N117" s="40"/>
      <c r="O117" s="40"/>
      <c r="P117" s="40"/>
    </row>
    <row r="118" spans="1:16" s="32" customFormat="1" ht="12.75" customHeight="1">
      <c r="A118" s="330">
        <v>96579330</v>
      </c>
      <c r="B118" s="33" t="s">
        <v>83</v>
      </c>
      <c r="C118" s="32" t="s">
        <v>1103</v>
      </c>
      <c r="D118" s="34" t="s">
        <v>143</v>
      </c>
      <c r="E118" s="35">
        <v>37448</v>
      </c>
      <c r="F118" s="34" t="s">
        <v>37</v>
      </c>
      <c r="G118" s="37">
        <v>1700</v>
      </c>
      <c r="H118" s="34" t="s">
        <v>90</v>
      </c>
      <c r="I118" s="38">
        <v>6.2</v>
      </c>
      <c r="J118" s="36" t="s">
        <v>147</v>
      </c>
      <c r="K118" s="38">
        <v>21</v>
      </c>
      <c r="L118" s="40">
        <v>1600000</v>
      </c>
      <c r="M118" s="40"/>
      <c r="N118" s="40"/>
      <c r="O118" s="40"/>
      <c r="P118" s="40"/>
    </row>
    <row r="119" spans="1:16" s="32" customFormat="1" ht="10.5">
      <c r="A119" s="330">
        <v>76073162</v>
      </c>
      <c r="B119" s="33">
        <v>5</v>
      </c>
      <c r="C119" s="45" t="s">
        <v>866</v>
      </c>
      <c r="D119" s="34">
        <v>301</v>
      </c>
      <c r="E119" s="35">
        <v>37516</v>
      </c>
      <c r="F119" s="34" t="s">
        <v>37</v>
      </c>
      <c r="G119" s="37">
        <v>2600</v>
      </c>
      <c r="H119" s="34"/>
      <c r="I119" s="38"/>
      <c r="J119" s="36"/>
      <c r="K119" s="38">
        <v>10</v>
      </c>
      <c r="L119" s="40"/>
      <c r="M119" s="40"/>
      <c r="N119" s="40"/>
      <c r="O119" s="40"/>
      <c r="P119" s="40"/>
    </row>
    <row r="120" spans="1:16" s="32" customFormat="1" ht="12" customHeight="1">
      <c r="A120" s="330">
        <v>76073162</v>
      </c>
      <c r="B120" s="33" t="s">
        <v>83</v>
      </c>
      <c r="C120" s="32" t="s">
        <v>1104</v>
      </c>
      <c r="D120" s="34" t="s">
        <v>143</v>
      </c>
      <c r="E120" s="35">
        <v>37516</v>
      </c>
      <c r="F120" s="34" t="s">
        <v>37</v>
      </c>
      <c r="G120" s="37">
        <v>5500</v>
      </c>
      <c r="H120" s="34" t="s">
        <v>150</v>
      </c>
      <c r="I120" s="38">
        <v>4.5</v>
      </c>
      <c r="J120" s="36" t="s">
        <v>49</v>
      </c>
      <c r="K120" s="38">
        <v>7</v>
      </c>
      <c r="L120" s="40">
        <v>2600000</v>
      </c>
      <c r="M120" s="40"/>
      <c r="N120" s="40"/>
      <c r="O120" s="40"/>
      <c r="P120" s="40"/>
    </row>
    <row r="121" spans="1:16" s="32" customFormat="1" ht="12" customHeight="1">
      <c r="A121" s="330">
        <v>76073162</v>
      </c>
      <c r="B121" s="33" t="s">
        <v>83</v>
      </c>
      <c r="C121" s="32" t="s">
        <v>1105</v>
      </c>
      <c r="D121" s="34" t="s">
        <v>152</v>
      </c>
      <c r="E121" s="35">
        <v>38796</v>
      </c>
      <c r="F121" s="34" t="s">
        <v>37</v>
      </c>
      <c r="G121" s="37">
        <v>1800</v>
      </c>
      <c r="H121" s="34" t="s">
        <v>53</v>
      </c>
      <c r="I121" s="38" t="s">
        <v>153</v>
      </c>
      <c r="J121" s="36" t="s">
        <v>68</v>
      </c>
      <c r="K121" s="38">
        <v>10</v>
      </c>
      <c r="L121" s="40">
        <v>900000</v>
      </c>
      <c r="M121" s="40">
        <v>900000</v>
      </c>
      <c r="N121" s="40">
        <v>20064627</v>
      </c>
      <c r="O121" s="40">
        <v>135108</v>
      </c>
      <c r="P121" s="40">
        <v>20199735</v>
      </c>
    </row>
    <row r="122" spans="1:16" s="32" customFormat="1" ht="10.5">
      <c r="A122" s="330">
        <v>92604000</v>
      </c>
      <c r="B122" s="33" t="s">
        <v>96</v>
      </c>
      <c r="C122" s="32" t="s">
        <v>154</v>
      </c>
      <c r="D122" s="34">
        <v>303</v>
      </c>
      <c r="E122" s="35">
        <v>37533</v>
      </c>
      <c r="F122" s="34" t="s">
        <v>37</v>
      </c>
      <c r="G122" s="37">
        <v>13000</v>
      </c>
      <c r="H122" s="34"/>
      <c r="I122" s="38"/>
      <c r="J122" s="36"/>
      <c r="K122" s="38">
        <v>10</v>
      </c>
      <c r="L122" s="40"/>
      <c r="M122" s="40"/>
      <c r="N122" s="40"/>
      <c r="O122" s="40"/>
      <c r="P122" s="40"/>
    </row>
    <row r="123" spans="1:16" s="32" customFormat="1" ht="12" customHeight="1">
      <c r="A123" s="330">
        <v>92604000</v>
      </c>
      <c r="B123" s="33" t="s">
        <v>96</v>
      </c>
      <c r="C123" s="32" t="s">
        <v>1106</v>
      </c>
      <c r="D123" s="34" t="s">
        <v>143</v>
      </c>
      <c r="E123" s="35">
        <v>37539</v>
      </c>
      <c r="F123" s="34" t="s">
        <v>37</v>
      </c>
      <c r="G123" s="37">
        <v>1000</v>
      </c>
      <c r="H123" s="34" t="s">
        <v>134</v>
      </c>
      <c r="I123" s="38">
        <v>4.25</v>
      </c>
      <c r="J123" s="36" t="s">
        <v>68</v>
      </c>
      <c r="K123" s="38">
        <v>10</v>
      </c>
      <c r="L123" s="40">
        <v>1000000</v>
      </c>
      <c r="M123" s="40">
        <v>1000000</v>
      </c>
      <c r="N123" s="40">
        <v>22294030</v>
      </c>
      <c r="O123" s="40">
        <v>239561</v>
      </c>
      <c r="P123" s="40">
        <v>22533591</v>
      </c>
    </row>
    <row r="124" spans="1:16" s="32" customFormat="1" ht="12" customHeight="1">
      <c r="A124" s="330">
        <v>92604000</v>
      </c>
      <c r="B124" s="33" t="s">
        <v>96</v>
      </c>
      <c r="C124" s="32" t="s">
        <v>1106</v>
      </c>
      <c r="D124" s="34" t="s">
        <v>143</v>
      </c>
      <c r="E124" s="35">
        <v>37539</v>
      </c>
      <c r="F124" s="34" t="s">
        <v>37</v>
      </c>
      <c r="G124" s="37">
        <v>4000</v>
      </c>
      <c r="H124" s="34" t="s">
        <v>135</v>
      </c>
      <c r="I124" s="38">
        <v>4.25</v>
      </c>
      <c r="J124" s="36" t="s">
        <v>68</v>
      </c>
      <c r="K124" s="38">
        <v>10</v>
      </c>
      <c r="L124" s="40">
        <v>2250000</v>
      </c>
      <c r="M124" s="40">
        <v>2250000</v>
      </c>
      <c r="N124" s="40">
        <v>50161568</v>
      </c>
      <c r="O124" s="40">
        <v>539013</v>
      </c>
      <c r="P124" s="40">
        <v>50700581</v>
      </c>
    </row>
    <row r="125" spans="1:16" s="32" customFormat="1" ht="12" customHeight="1">
      <c r="A125" s="330">
        <v>92604000</v>
      </c>
      <c r="B125" s="33" t="s">
        <v>96</v>
      </c>
      <c r="C125" s="32" t="s">
        <v>1106</v>
      </c>
      <c r="D125" s="34" t="s">
        <v>152</v>
      </c>
      <c r="E125" s="35">
        <v>39821</v>
      </c>
      <c r="F125" s="34" t="s">
        <v>37</v>
      </c>
      <c r="G125" s="37">
        <v>9750</v>
      </c>
      <c r="H125" s="34" t="s">
        <v>90</v>
      </c>
      <c r="I125" s="38">
        <v>4.55</v>
      </c>
      <c r="J125" s="36" t="s">
        <v>68</v>
      </c>
      <c r="K125" s="38">
        <v>10</v>
      </c>
      <c r="L125" s="40">
        <v>9750000</v>
      </c>
      <c r="M125" s="40">
        <v>9750000</v>
      </c>
      <c r="N125" s="40">
        <v>217366793</v>
      </c>
      <c r="O125" s="40">
        <v>4622882</v>
      </c>
      <c r="P125" s="40">
        <v>221989675</v>
      </c>
    </row>
    <row r="126" spans="1:16" s="32" customFormat="1" ht="10.5">
      <c r="A126" s="330">
        <v>61808000</v>
      </c>
      <c r="B126" s="33" t="s">
        <v>83</v>
      </c>
      <c r="C126" s="32" t="s">
        <v>156</v>
      </c>
      <c r="D126" s="46">
        <v>305</v>
      </c>
      <c r="E126" s="35">
        <v>37539</v>
      </c>
      <c r="F126" s="34" t="s">
        <v>37</v>
      </c>
      <c r="G126" s="37">
        <v>10000</v>
      </c>
      <c r="H126" s="34"/>
      <c r="I126" s="38"/>
      <c r="J126" s="36"/>
      <c r="K126" s="38">
        <v>10</v>
      </c>
      <c r="L126" s="40"/>
      <c r="M126" s="40"/>
      <c r="N126" s="40"/>
      <c r="O126" s="40"/>
      <c r="P126" s="40"/>
    </row>
    <row r="127" spans="1:16" s="32" customFormat="1" ht="12" customHeight="1">
      <c r="A127" s="330">
        <v>61808000</v>
      </c>
      <c r="B127" s="33" t="s">
        <v>83</v>
      </c>
      <c r="C127" s="32" t="s">
        <v>1085</v>
      </c>
      <c r="D127" s="46" t="s">
        <v>143</v>
      </c>
      <c r="E127" s="35">
        <v>37539</v>
      </c>
      <c r="F127" s="34" t="s">
        <v>37</v>
      </c>
      <c r="G127" s="37">
        <v>1000</v>
      </c>
      <c r="H127" s="34" t="s">
        <v>157</v>
      </c>
      <c r="I127" s="38">
        <v>4.25</v>
      </c>
      <c r="J127" s="36" t="s">
        <v>39</v>
      </c>
      <c r="K127" s="38">
        <v>8</v>
      </c>
      <c r="L127" s="40">
        <v>1000000</v>
      </c>
      <c r="M127" s="40"/>
      <c r="N127" s="40"/>
      <c r="O127" s="40"/>
      <c r="P127" s="40"/>
    </row>
    <row r="128" spans="1:16" s="32" customFormat="1" ht="12" customHeight="1">
      <c r="A128" s="330">
        <v>61808000</v>
      </c>
      <c r="B128" s="33" t="s">
        <v>83</v>
      </c>
      <c r="C128" s="32" t="s">
        <v>1085</v>
      </c>
      <c r="D128" s="46" t="s">
        <v>143</v>
      </c>
      <c r="E128" s="35">
        <v>37539</v>
      </c>
      <c r="F128" s="34" t="s">
        <v>37</v>
      </c>
      <c r="G128" s="37">
        <v>3200</v>
      </c>
      <c r="H128" s="34" t="s">
        <v>159</v>
      </c>
      <c r="I128" s="38">
        <v>4.25</v>
      </c>
      <c r="J128" s="36" t="s">
        <v>39</v>
      </c>
      <c r="K128" s="38">
        <v>8</v>
      </c>
      <c r="L128" s="40">
        <v>3000000</v>
      </c>
      <c r="M128" s="40"/>
      <c r="N128" s="40"/>
      <c r="O128" s="40"/>
      <c r="P128" s="40"/>
    </row>
    <row r="129" spans="1:16" s="32" customFormat="1" ht="12" customHeight="1">
      <c r="A129" s="330">
        <v>61808000</v>
      </c>
      <c r="B129" s="33" t="s">
        <v>83</v>
      </c>
      <c r="C129" s="32" t="s">
        <v>1085</v>
      </c>
      <c r="D129" s="46" t="s">
        <v>152</v>
      </c>
      <c r="E129" s="35">
        <v>37715</v>
      </c>
      <c r="F129" s="34" t="s">
        <v>37</v>
      </c>
      <c r="G129" s="37">
        <v>2000</v>
      </c>
      <c r="H129" s="34" t="s">
        <v>160</v>
      </c>
      <c r="I129" s="38">
        <v>4.25</v>
      </c>
      <c r="J129" s="36" t="s">
        <v>39</v>
      </c>
      <c r="K129" s="38">
        <v>6.25</v>
      </c>
      <c r="L129" s="40">
        <v>2000000</v>
      </c>
      <c r="M129" s="40"/>
      <c r="N129" s="40"/>
      <c r="O129" s="40"/>
      <c r="P129" s="40"/>
    </row>
    <row r="130" spans="1:16" s="32" customFormat="1" ht="12" customHeight="1">
      <c r="A130" s="330">
        <v>61808000</v>
      </c>
      <c r="B130" s="33" t="s">
        <v>83</v>
      </c>
      <c r="C130" s="32" t="s">
        <v>1085</v>
      </c>
      <c r="D130" s="46" t="s">
        <v>152</v>
      </c>
      <c r="E130" s="35">
        <v>37715</v>
      </c>
      <c r="F130" s="34" t="s">
        <v>37</v>
      </c>
      <c r="G130" s="37">
        <v>3800</v>
      </c>
      <c r="H130" s="34" t="s">
        <v>161</v>
      </c>
      <c r="I130" s="38">
        <v>4.25</v>
      </c>
      <c r="J130" s="36" t="s">
        <v>39</v>
      </c>
      <c r="K130" s="38">
        <v>6.25</v>
      </c>
      <c r="L130" s="40">
        <v>3800000</v>
      </c>
      <c r="M130" s="40"/>
      <c r="N130" s="40"/>
      <c r="O130" s="40"/>
      <c r="P130" s="40"/>
    </row>
    <row r="131" spans="1:16" s="32" customFormat="1" ht="12" customHeight="1">
      <c r="A131" s="330">
        <v>61808000</v>
      </c>
      <c r="B131" s="33" t="s">
        <v>83</v>
      </c>
      <c r="C131" s="32" t="s">
        <v>1086</v>
      </c>
      <c r="D131" s="46" t="s">
        <v>162</v>
      </c>
      <c r="E131" s="35">
        <v>38695</v>
      </c>
      <c r="F131" s="34" t="s">
        <v>37</v>
      </c>
      <c r="G131" s="37">
        <v>1650</v>
      </c>
      <c r="H131" s="34" t="s">
        <v>56</v>
      </c>
      <c r="I131" s="38">
        <v>4</v>
      </c>
      <c r="J131" s="36" t="s">
        <v>68</v>
      </c>
      <c r="K131" s="38">
        <v>6.5</v>
      </c>
      <c r="L131" s="40">
        <v>1650000</v>
      </c>
      <c r="M131" s="40">
        <v>1650000</v>
      </c>
      <c r="N131" s="40">
        <v>36785150</v>
      </c>
      <c r="O131" s="40">
        <v>121415</v>
      </c>
      <c r="P131" s="40">
        <v>36906565</v>
      </c>
    </row>
    <row r="132" spans="1:16" s="32" customFormat="1" ht="12" customHeight="1">
      <c r="A132" s="330">
        <v>61808000</v>
      </c>
      <c r="B132" s="33" t="s">
        <v>83</v>
      </c>
      <c r="C132" s="32" t="s">
        <v>1086</v>
      </c>
      <c r="D132" s="46" t="s">
        <v>163</v>
      </c>
      <c r="E132" s="35">
        <v>38695</v>
      </c>
      <c r="F132" s="34" t="s">
        <v>37</v>
      </c>
      <c r="G132" s="37">
        <v>5000</v>
      </c>
      <c r="H132" s="34" t="s">
        <v>51</v>
      </c>
      <c r="I132" s="38">
        <v>4.1500000000000004</v>
      </c>
      <c r="J132" s="36" t="s">
        <v>68</v>
      </c>
      <c r="K132" s="38">
        <v>21</v>
      </c>
      <c r="L132" s="40">
        <v>5000000</v>
      </c>
      <c r="M132" s="40">
        <v>3947368</v>
      </c>
      <c r="N132" s="40">
        <v>88002741</v>
      </c>
      <c r="O132" s="40">
        <v>301248</v>
      </c>
      <c r="P132" s="40">
        <v>88303989</v>
      </c>
    </row>
    <row r="133" spans="1:16" s="32" customFormat="1" ht="10.5">
      <c r="A133" s="330">
        <v>96591040</v>
      </c>
      <c r="B133" s="33" t="s">
        <v>35</v>
      </c>
      <c r="C133" s="32" t="s">
        <v>164</v>
      </c>
      <c r="D133" s="46">
        <v>306</v>
      </c>
      <c r="E133" s="35">
        <v>37543</v>
      </c>
      <c r="F133" s="34" t="s">
        <v>37</v>
      </c>
      <c r="G133" s="37">
        <v>2000</v>
      </c>
      <c r="H133" s="34"/>
      <c r="I133" s="38"/>
      <c r="J133" s="36"/>
      <c r="K133" s="38">
        <v>10</v>
      </c>
      <c r="L133" s="40"/>
      <c r="M133" s="40"/>
      <c r="N133" s="40"/>
      <c r="O133" s="40"/>
      <c r="P133" s="40"/>
    </row>
    <row r="134" spans="1:16" s="32" customFormat="1" ht="12" customHeight="1">
      <c r="A134" s="330">
        <v>96591040</v>
      </c>
      <c r="B134" s="33" t="s">
        <v>35</v>
      </c>
      <c r="C134" s="32" t="s">
        <v>1107</v>
      </c>
      <c r="D134" s="46" t="s">
        <v>143</v>
      </c>
      <c r="E134" s="35">
        <v>37543</v>
      </c>
      <c r="F134" s="34" t="s">
        <v>37</v>
      </c>
      <c r="G134" s="37">
        <v>750</v>
      </c>
      <c r="H134" s="34" t="s">
        <v>38</v>
      </c>
      <c r="I134" s="38">
        <v>5</v>
      </c>
      <c r="J134" s="36" t="s">
        <v>68</v>
      </c>
      <c r="K134" s="38">
        <v>6</v>
      </c>
      <c r="L134" s="40">
        <v>750000</v>
      </c>
      <c r="M134" s="40"/>
      <c r="N134" s="40"/>
      <c r="O134" s="40"/>
      <c r="P134" s="40"/>
    </row>
    <row r="135" spans="1:16" s="32" customFormat="1" ht="12" customHeight="1">
      <c r="A135" s="330">
        <v>96591040</v>
      </c>
      <c r="B135" s="33" t="s">
        <v>35</v>
      </c>
      <c r="C135" s="32" t="s">
        <v>1107</v>
      </c>
      <c r="D135" s="46" t="s">
        <v>143</v>
      </c>
      <c r="E135" s="35">
        <v>37543</v>
      </c>
      <c r="F135" s="34" t="s">
        <v>37</v>
      </c>
      <c r="G135" s="37">
        <v>1250</v>
      </c>
      <c r="H135" s="34" t="s">
        <v>40</v>
      </c>
      <c r="I135" s="38">
        <v>5</v>
      </c>
      <c r="J135" s="36" t="s">
        <v>68</v>
      </c>
      <c r="K135" s="38">
        <v>6</v>
      </c>
      <c r="L135" s="40">
        <v>1250000</v>
      </c>
      <c r="M135" s="40"/>
      <c r="N135" s="40"/>
      <c r="O135" s="40"/>
      <c r="P135" s="40"/>
    </row>
    <row r="136" spans="1:16" s="32" customFormat="1" ht="12" customHeight="1">
      <c r="A136" s="330">
        <v>96591040</v>
      </c>
      <c r="B136" s="33" t="s">
        <v>35</v>
      </c>
      <c r="C136" s="32" t="s">
        <v>1107</v>
      </c>
      <c r="D136" s="46" t="s">
        <v>152</v>
      </c>
      <c r="E136" s="35">
        <v>38257</v>
      </c>
      <c r="F136" s="34" t="s">
        <v>37</v>
      </c>
      <c r="G136" s="37">
        <v>1000</v>
      </c>
      <c r="H136" s="34" t="s">
        <v>51</v>
      </c>
      <c r="I136" s="38">
        <v>3</v>
      </c>
      <c r="J136" s="36" t="s">
        <v>68</v>
      </c>
      <c r="K136" s="38">
        <v>7.5</v>
      </c>
      <c r="L136" s="40">
        <v>1000000</v>
      </c>
      <c r="M136" s="40"/>
      <c r="N136" s="40"/>
      <c r="O136" s="40"/>
      <c r="P136" s="40"/>
    </row>
    <row r="137" spans="1:16" s="32" customFormat="1" ht="12" customHeight="1">
      <c r="A137" s="330">
        <v>96591040</v>
      </c>
      <c r="B137" s="33" t="s">
        <v>35</v>
      </c>
      <c r="C137" s="32" t="s">
        <v>1107</v>
      </c>
      <c r="D137" s="46" t="s">
        <v>162</v>
      </c>
      <c r="E137" s="35">
        <v>38257</v>
      </c>
      <c r="F137" s="34" t="s">
        <v>37</v>
      </c>
      <c r="G137" s="37">
        <v>1000</v>
      </c>
      <c r="H137" s="34" t="s">
        <v>53</v>
      </c>
      <c r="I137" s="38">
        <v>4.25</v>
      </c>
      <c r="J137" s="36" t="s">
        <v>68</v>
      </c>
      <c r="K137" s="38">
        <v>21</v>
      </c>
      <c r="L137" s="40">
        <v>1000000</v>
      </c>
      <c r="M137" s="40"/>
      <c r="N137" s="40"/>
      <c r="O137" s="40"/>
      <c r="P137" s="40"/>
    </row>
    <row r="138" spans="1:16" s="32" customFormat="1" ht="10.5">
      <c r="A138" s="330">
        <v>61704000</v>
      </c>
      <c r="B138" s="33" t="s">
        <v>75</v>
      </c>
      <c r="C138" s="32" t="s">
        <v>1108</v>
      </c>
      <c r="D138" s="46">
        <v>308</v>
      </c>
      <c r="E138" s="35">
        <v>37546</v>
      </c>
      <c r="F138" s="34" t="s">
        <v>37</v>
      </c>
      <c r="G138" s="37">
        <v>7000</v>
      </c>
      <c r="H138" s="34" t="s">
        <v>46</v>
      </c>
      <c r="I138" s="38">
        <v>4</v>
      </c>
      <c r="J138" s="36" t="s">
        <v>68</v>
      </c>
      <c r="K138" s="38">
        <v>10</v>
      </c>
      <c r="L138" s="40">
        <v>7000000</v>
      </c>
      <c r="M138" s="40">
        <v>7000000</v>
      </c>
      <c r="N138" s="40">
        <v>156058210</v>
      </c>
      <c r="O138" s="40">
        <v>2133159</v>
      </c>
      <c r="P138" s="40">
        <v>158191369</v>
      </c>
    </row>
    <row r="139" spans="1:16" s="32" customFormat="1" ht="10.5">
      <c r="A139" s="330">
        <v>91081000</v>
      </c>
      <c r="B139" s="33" t="s">
        <v>96</v>
      </c>
      <c r="C139" s="45" t="s">
        <v>166</v>
      </c>
      <c r="D139" s="46">
        <v>317</v>
      </c>
      <c r="E139" s="35">
        <v>37586</v>
      </c>
      <c r="F139" s="34" t="s">
        <v>37</v>
      </c>
      <c r="G139" s="37">
        <v>4000</v>
      </c>
      <c r="I139" s="38"/>
      <c r="J139" s="36"/>
      <c r="K139" s="38">
        <v>30</v>
      </c>
      <c r="L139" s="40"/>
      <c r="M139" s="40"/>
      <c r="N139" s="40"/>
      <c r="O139" s="40"/>
      <c r="P139" s="40"/>
    </row>
    <row r="140" spans="1:16" s="32" customFormat="1" ht="10.5">
      <c r="A140" s="330">
        <v>91081000</v>
      </c>
      <c r="B140" s="33" t="s">
        <v>96</v>
      </c>
      <c r="C140" s="32" t="s">
        <v>1084</v>
      </c>
      <c r="D140" s="46" t="s">
        <v>143</v>
      </c>
      <c r="E140" s="35">
        <v>37897</v>
      </c>
      <c r="F140" s="34" t="s">
        <v>37</v>
      </c>
      <c r="G140" s="37">
        <v>4000</v>
      </c>
      <c r="H140" s="34" t="s">
        <v>59</v>
      </c>
      <c r="I140" s="38">
        <v>6.2</v>
      </c>
      <c r="J140" s="36" t="s">
        <v>68</v>
      </c>
      <c r="K140" s="38">
        <v>25</v>
      </c>
      <c r="L140" s="40">
        <v>4000000</v>
      </c>
      <c r="M140" s="40">
        <v>3584000</v>
      </c>
      <c r="N140" s="40">
        <v>79901804</v>
      </c>
      <c r="O140" s="40">
        <v>1016545</v>
      </c>
      <c r="P140" s="47">
        <v>80918349</v>
      </c>
    </row>
    <row r="141" spans="1:16" s="32" customFormat="1" ht="10.5">
      <c r="A141" s="330">
        <v>91081000</v>
      </c>
      <c r="B141" s="33" t="s">
        <v>96</v>
      </c>
      <c r="C141" s="32" t="s">
        <v>167</v>
      </c>
      <c r="D141" s="46" t="s">
        <v>143</v>
      </c>
      <c r="E141" s="35">
        <v>37897</v>
      </c>
      <c r="F141" s="34" t="s">
        <v>37</v>
      </c>
      <c r="G141" s="37">
        <v>4000</v>
      </c>
      <c r="H141" s="34" t="s">
        <v>60</v>
      </c>
      <c r="I141" s="38">
        <v>6.2</v>
      </c>
      <c r="J141" s="36" t="s">
        <v>68</v>
      </c>
      <c r="K141" s="38">
        <v>21</v>
      </c>
      <c r="L141" s="40"/>
      <c r="M141" s="40"/>
      <c r="N141" s="40"/>
      <c r="O141" s="40"/>
      <c r="P141" s="47"/>
    </row>
    <row r="142" spans="1:16" s="32" customFormat="1" ht="10.5">
      <c r="A142" s="330">
        <v>91081000</v>
      </c>
      <c r="B142" s="33" t="s">
        <v>96</v>
      </c>
      <c r="C142" s="45" t="s">
        <v>166</v>
      </c>
      <c r="D142" s="46">
        <v>318</v>
      </c>
      <c r="E142" s="35">
        <v>37586</v>
      </c>
      <c r="F142" s="34" t="s">
        <v>37</v>
      </c>
      <c r="G142" s="37">
        <v>4000</v>
      </c>
      <c r="I142" s="38"/>
      <c r="J142" s="36"/>
      <c r="K142" s="38">
        <v>10</v>
      </c>
      <c r="L142" s="40"/>
      <c r="M142" s="40"/>
      <c r="N142" s="40"/>
      <c r="O142" s="40"/>
      <c r="P142" s="47"/>
    </row>
    <row r="143" spans="1:16" s="32" customFormat="1" ht="10.5">
      <c r="A143" s="330">
        <v>91081000</v>
      </c>
      <c r="B143" s="33" t="s">
        <v>96</v>
      </c>
      <c r="C143" s="32" t="s">
        <v>1083</v>
      </c>
      <c r="D143" s="46" t="s">
        <v>143</v>
      </c>
      <c r="E143" s="35">
        <v>37897</v>
      </c>
      <c r="F143" s="34" t="s">
        <v>37</v>
      </c>
      <c r="G143" s="37">
        <v>4000</v>
      </c>
      <c r="H143" s="34" t="s">
        <v>53</v>
      </c>
      <c r="I143" s="38">
        <v>4.8</v>
      </c>
      <c r="J143" s="36" t="s">
        <v>68</v>
      </c>
      <c r="K143" s="38">
        <v>7</v>
      </c>
      <c r="L143" s="40">
        <v>4000000</v>
      </c>
      <c r="M143" s="40"/>
      <c r="N143" s="40"/>
      <c r="O143" s="40"/>
      <c r="P143" s="47"/>
    </row>
    <row r="144" spans="1:16" s="32" customFormat="1" ht="10.5">
      <c r="A144" s="330">
        <v>91081000</v>
      </c>
      <c r="B144" s="33" t="s">
        <v>96</v>
      </c>
      <c r="C144" s="32" t="s">
        <v>167</v>
      </c>
      <c r="D144" s="46" t="s">
        <v>152</v>
      </c>
      <c r="E144" s="35">
        <v>38419</v>
      </c>
      <c r="F144" s="34" t="s">
        <v>37</v>
      </c>
      <c r="G144" s="37">
        <v>4000</v>
      </c>
      <c r="H144" s="34" t="s">
        <v>64</v>
      </c>
      <c r="I144" s="38">
        <v>3.8</v>
      </c>
      <c r="J144" s="36" t="s">
        <v>68</v>
      </c>
      <c r="K144" s="38">
        <v>7</v>
      </c>
      <c r="L144" s="40"/>
      <c r="M144" s="40"/>
      <c r="N144" s="40"/>
      <c r="O144" s="40"/>
      <c r="P144" s="47"/>
    </row>
    <row r="145" spans="1:17" s="32" customFormat="1" ht="10.5">
      <c r="A145" s="330">
        <v>91081000</v>
      </c>
      <c r="B145" s="33" t="s">
        <v>96</v>
      </c>
      <c r="C145" s="32" t="s">
        <v>1084</v>
      </c>
      <c r="D145" s="46" t="s">
        <v>162</v>
      </c>
      <c r="E145" s="35">
        <v>39167</v>
      </c>
      <c r="F145" s="34" t="s">
        <v>37</v>
      </c>
      <c r="G145" s="37">
        <v>4000</v>
      </c>
      <c r="H145" s="34" t="s">
        <v>75</v>
      </c>
      <c r="I145" s="38">
        <v>3.8</v>
      </c>
      <c r="J145" s="36" t="s">
        <v>68</v>
      </c>
      <c r="K145" s="38">
        <v>20</v>
      </c>
      <c r="L145" s="40">
        <v>4000000</v>
      </c>
      <c r="M145" s="40">
        <v>4000000</v>
      </c>
      <c r="N145" s="40">
        <v>89176120</v>
      </c>
      <c r="O145" s="40">
        <v>699401</v>
      </c>
      <c r="P145" s="47">
        <v>89875521</v>
      </c>
    </row>
    <row r="146" spans="1:17" s="32" customFormat="1" ht="10.5">
      <c r="A146" s="330">
        <v>96678790</v>
      </c>
      <c r="B146" s="33" t="s">
        <v>168</v>
      </c>
      <c r="C146" s="32" t="s">
        <v>169</v>
      </c>
      <c r="D146" s="46">
        <v>324</v>
      </c>
      <c r="E146" s="35">
        <v>37658</v>
      </c>
      <c r="F146" s="34" t="s">
        <v>37</v>
      </c>
      <c r="G146" s="37">
        <v>1000</v>
      </c>
      <c r="H146" s="34"/>
      <c r="I146" s="38"/>
      <c r="J146" s="36"/>
      <c r="K146" s="38">
        <v>10</v>
      </c>
      <c r="L146" s="40"/>
      <c r="M146" s="40"/>
      <c r="N146" s="40"/>
      <c r="O146" s="40"/>
      <c r="P146" s="40"/>
    </row>
    <row r="147" spans="1:17" s="32" customFormat="1" ht="12" customHeight="1">
      <c r="A147" s="330">
        <v>96678790</v>
      </c>
      <c r="B147" s="33" t="s">
        <v>168</v>
      </c>
      <c r="C147" s="32" t="s">
        <v>1109</v>
      </c>
      <c r="D147" s="46" t="s">
        <v>143</v>
      </c>
      <c r="E147" s="35">
        <v>37658</v>
      </c>
      <c r="F147" s="34" t="s">
        <v>171</v>
      </c>
      <c r="G147" s="37">
        <v>8500000</v>
      </c>
      <c r="H147" s="34" t="s">
        <v>104</v>
      </c>
      <c r="I147" s="38">
        <v>8</v>
      </c>
      <c r="J147" s="36" t="s">
        <v>68</v>
      </c>
      <c r="K147" s="38">
        <v>5</v>
      </c>
      <c r="L147" s="40">
        <v>8500000000</v>
      </c>
      <c r="M147" s="40"/>
      <c r="N147" s="40"/>
      <c r="O147" s="40"/>
      <c r="P147" s="40"/>
    </row>
    <row r="148" spans="1:17" s="32" customFormat="1" ht="12" customHeight="1">
      <c r="A148" s="330">
        <v>96678790</v>
      </c>
      <c r="B148" s="33" t="s">
        <v>168</v>
      </c>
      <c r="C148" s="32" t="s">
        <v>1109</v>
      </c>
      <c r="D148" s="46" t="s">
        <v>143</v>
      </c>
      <c r="E148" s="35">
        <v>37658</v>
      </c>
      <c r="F148" s="34" t="s">
        <v>171</v>
      </c>
      <c r="G148" s="37">
        <v>8150000</v>
      </c>
      <c r="H148" s="34" t="s">
        <v>105</v>
      </c>
      <c r="I148" s="38">
        <v>8</v>
      </c>
      <c r="J148" s="36" t="s">
        <v>68</v>
      </c>
      <c r="K148" s="38">
        <v>5</v>
      </c>
      <c r="L148" s="40">
        <v>8150000000</v>
      </c>
      <c r="M148" s="40"/>
      <c r="N148" s="40"/>
      <c r="O148" s="40"/>
      <c r="P148" s="40"/>
    </row>
    <row r="149" spans="1:17" s="32" customFormat="1" ht="12" customHeight="1">
      <c r="A149" s="330">
        <v>96678790</v>
      </c>
      <c r="B149" s="33" t="s">
        <v>168</v>
      </c>
      <c r="C149" s="32" t="s">
        <v>1109</v>
      </c>
      <c r="D149" s="46" t="s">
        <v>152</v>
      </c>
      <c r="E149" s="35">
        <v>38404</v>
      </c>
      <c r="F149" s="34" t="s">
        <v>171</v>
      </c>
      <c r="G149" s="37">
        <v>6450000</v>
      </c>
      <c r="H149" s="34" t="s">
        <v>63</v>
      </c>
      <c r="I149" s="38">
        <v>6</v>
      </c>
      <c r="J149" s="36" t="s">
        <v>68</v>
      </c>
      <c r="K149" s="38">
        <v>5</v>
      </c>
      <c r="L149" s="40">
        <v>6450000000</v>
      </c>
      <c r="M149" s="40"/>
      <c r="N149" s="40"/>
      <c r="O149" s="40"/>
      <c r="P149" s="40"/>
    </row>
    <row r="150" spans="1:17" s="32" customFormat="1" ht="10.5">
      <c r="A150" s="330">
        <v>94627000</v>
      </c>
      <c r="B150" s="33" t="s">
        <v>106</v>
      </c>
      <c r="C150" s="32" t="s">
        <v>172</v>
      </c>
      <c r="D150" s="46">
        <v>328</v>
      </c>
      <c r="E150" s="35">
        <v>37677</v>
      </c>
      <c r="F150" s="34" t="s">
        <v>37</v>
      </c>
      <c r="G150" s="37">
        <v>3500</v>
      </c>
      <c r="H150" s="34"/>
      <c r="I150" s="38"/>
      <c r="J150" s="36"/>
      <c r="K150" s="38">
        <v>30</v>
      </c>
      <c r="L150" s="40"/>
      <c r="M150" s="40"/>
      <c r="N150" s="40"/>
      <c r="O150" s="40"/>
      <c r="P150" s="40"/>
    </row>
    <row r="151" spans="1:17" s="32" customFormat="1" ht="12" customHeight="1">
      <c r="A151" s="330">
        <v>94627000</v>
      </c>
      <c r="B151" s="33" t="s">
        <v>106</v>
      </c>
      <c r="C151" s="32" t="s">
        <v>1110</v>
      </c>
      <c r="D151" s="46" t="s">
        <v>143</v>
      </c>
      <c r="E151" s="35">
        <v>37771</v>
      </c>
      <c r="F151" s="34" t="s">
        <v>37</v>
      </c>
      <c r="G151" s="37">
        <v>1500</v>
      </c>
      <c r="H151" s="34" t="s">
        <v>56</v>
      </c>
      <c r="I151" s="38">
        <v>6.25</v>
      </c>
      <c r="J151" s="36" t="s">
        <v>81</v>
      </c>
      <c r="K151" s="38">
        <v>21</v>
      </c>
      <c r="L151" s="40">
        <v>1450000</v>
      </c>
      <c r="M151" s="40"/>
      <c r="N151" s="40"/>
      <c r="O151" s="40"/>
      <c r="P151" s="40"/>
    </row>
    <row r="152" spans="1:17" s="32" customFormat="1" ht="12" customHeight="1">
      <c r="A152" s="330">
        <v>94627000</v>
      </c>
      <c r="B152" s="33" t="s">
        <v>106</v>
      </c>
      <c r="C152" s="32" t="s">
        <v>1111</v>
      </c>
      <c r="D152" s="46" t="s">
        <v>152</v>
      </c>
      <c r="E152" s="35">
        <v>39513</v>
      </c>
      <c r="F152" s="34" t="s">
        <v>37</v>
      </c>
      <c r="G152" s="37">
        <v>3500</v>
      </c>
      <c r="H152" s="34" t="s">
        <v>53</v>
      </c>
      <c r="I152" s="38">
        <v>3.7</v>
      </c>
      <c r="J152" s="36" t="s">
        <v>81</v>
      </c>
      <c r="K152" s="38">
        <v>10</v>
      </c>
      <c r="L152" s="40">
        <v>1250000</v>
      </c>
      <c r="M152" s="40">
        <v>955882</v>
      </c>
      <c r="N152" s="40">
        <v>21310462</v>
      </c>
      <c r="O152" s="40">
        <v>262620</v>
      </c>
      <c r="P152" s="40">
        <v>21573082</v>
      </c>
    </row>
    <row r="153" spans="1:17" s="32" customFormat="1" ht="12" customHeight="1">
      <c r="A153" s="330">
        <v>94627000</v>
      </c>
      <c r="B153" s="33" t="s">
        <v>106</v>
      </c>
      <c r="C153" s="32" t="s">
        <v>1111</v>
      </c>
      <c r="D153" s="46" t="s">
        <v>152</v>
      </c>
      <c r="E153" s="35">
        <v>39513</v>
      </c>
      <c r="F153" s="34" t="s">
        <v>37</v>
      </c>
      <c r="G153" s="37">
        <v>3500</v>
      </c>
      <c r="H153" s="34" t="s">
        <v>59</v>
      </c>
      <c r="I153" s="38">
        <v>4.3</v>
      </c>
      <c r="J153" s="36" t="s">
        <v>81</v>
      </c>
      <c r="K153" s="38">
        <v>21</v>
      </c>
      <c r="L153" s="40">
        <v>2250000</v>
      </c>
      <c r="M153" s="40">
        <v>2250000</v>
      </c>
      <c r="N153" s="40">
        <v>50161568</v>
      </c>
      <c r="O153" s="40">
        <v>717344</v>
      </c>
      <c r="P153" s="40">
        <v>50878912</v>
      </c>
    </row>
    <row r="154" spans="1:17" s="32" customFormat="1" ht="10.5">
      <c r="A154" s="330">
        <v>93834000</v>
      </c>
      <c r="B154" s="33" t="s">
        <v>83</v>
      </c>
      <c r="C154" s="32" t="s">
        <v>175</v>
      </c>
      <c r="D154" s="46">
        <v>329</v>
      </c>
      <c r="E154" s="35">
        <v>37692</v>
      </c>
      <c r="F154" s="34" t="s">
        <v>37</v>
      </c>
      <c r="G154" s="37">
        <v>2500</v>
      </c>
      <c r="H154" s="34"/>
      <c r="I154" s="38"/>
      <c r="J154" s="36"/>
      <c r="K154" s="38">
        <v>10</v>
      </c>
      <c r="L154" s="40"/>
      <c r="M154" s="40"/>
      <c r="N154" s="40"/>
      <c r="O154" s="40"/>
      <c r="P154" s="40"/>
    </row>
    <row r="155" spans="1:17" s="32" customFormat="1" ht="12" customHeight="1">
      <c r="A155" s="330">
        <v>93834000</v>
      </c>
      <c r="B155" s="33" t="s">
        <v>83</v>
      </c>
      <c r="C155" s="32" t="s">
        <v>1087</v>
      </c>
      <c r="D155" s="46" t="s">
        <v>143</v>
      </c>
      <c r="E155" s="35">
        <v>37743</v>
      </c>
      <c r="F155" s="34" t="s">
        <v>171</v>
      </c>
      <c r="G155" s="37">
        <v>21200000</v>
      </c>
      <c r="H155" s="34" t="s">
        <v>92</v>
      </c>
      <c r="I155" s="38">
        <v>6</v>
      </c>
      <c r="J155" s="36" t="s">
        <v>68</v>
      </c>
      <c r="K155" s="38">
        <v>3</v>
      </c>
      <c r="L155" s="40">
        <v>21200000000</v>
      </c>
      <c r="M155" s="40"/>
      <c r="N155" s="40"/>
      <c r="O155" s="40"/>
      <c r="P155" s="40"/>
    </row>
    <row r="156" spans="1:17" s="32" customFormat="1" ht="12" customHeight="1">
      <c r="A156" s="330">
        <v>93834000</v>
      </c>
      <c r="B156" s="33" t="s">
        <v>83</v>
      </c>
      <c r="C156" s="32" t="s">
        <v>1087</v>
      </c>
      <c r="D156" s="46" t="s">
        <v>143</v>
      </c>
      <c r="E156" s="35">
        <v>37743</v>
      </c>
      <c r="F156" s="34" t="s">
        <v>37</v>
      </c>
      <c r="G156" s="37">
        <v>1250</v>
      </c>
      <c r="H156" s="34" t="s">
        <v>63</v>
      </c>
      <c r="I156" s="38">
        <v>4.25</v>
      </c>
      <c r="J156" s="36" t="s">
        <v>68</v>
      </c>
      <c r="K156" s="38">
        <v>6</v>
      </c>
      <c r="L156" s="40">
        <v>1250000</v>
      </c>
      <c r="M156" s="40"/>
      <c r="N156" s="40"/>
      <c r="O156" s="40"/>
      <c r="P156" s="40"/>
    </row>
    <row r="157" spans="1:17" s="32" customFormat="1" ht="12" customHeight="1">
      <c r="A157" s="330">
        <v>93834000</v>
      </c>
      <c r="B157" s="33" t="s">
        <v>83</v>
      </c>
      <c r="C157" s="32" t="s">
        <v>1087</v>
      </c>
      <c r="D157" s="46" t="s">
        <v>152</v>
      </c>
      <c r="E157" s="35">
        <v>38835</v>
      </c>
      <c r="F157" s="34" t="s">
        <v>171</v>
      </c>
      <c r="G157" s="37">
        <v>22420000</v>
      </c>
      <c r="H157" s="34" t="s">
        <v>90</v>
      </c>
      <c r="I157" s="38">
        <v>7</v>
      </c>
      <c r="J157" s="36" t="s">
        <v>68</v>
      </c>
      <c r="K157" s="38">
        <v>5</v>
      </c>
      <c r="L157" s="40">
        <v>22420000000</v>
      </c>
      <c r="M157" s="40"/>
      <c r="N157" s="40"/>
      <c r="O157" s="40"/>
      <c r="P157" s="40"/>
    </row>
    <row r="158" spans="1:17" s="32" customFormat="1" ht="10.5">
      <c r="A158" s="330">
        <v>61216000</v>
      </c>
      <c r="B158" s="33" t="s">
        <v>44</v>
      </c>
      <c r="C158" s="32" t="s">
        <v>1060</v>
      </c>
      <c r="D158" s="46">
        <v>333</v>
      </c>
      <c r="E158" s="35">
        <v>37769</v>
      </c>
      <c r="F158" s="34" t="s">
        <v>37</v>
      </c>
      <c r="G158" s="37">
        <v>2000</v>
      </c>
      <c r="H158" s="34" t="s">
        <v>176</v>
      </c>
      <c r="I158" s="38">
        <v>5.7</v>
      </c>
      <c r="J158" s="36" t="s">
        <v>39</v>
      </c>
      <c r="K158" s="38">
        <v>30</v>
      </c>
      <c r="L158" s="40">
        <v>2000000</v>
      </c>
      <c r="M158" s="40">
        <v>2000000</v>
      </c>
      <c r="N158" s="40">
        <v>44588060</v>
      </c>
      <c r="O158" s="40">
        <v>831568</v>
      </c>
      <c r="P158" s="40">
        <v>45419628</v>
      </c>
    </row>
    <row r="159" spans="1:17" s="32" customFormat="1" ht="10.5">
      <c r="A159" s="330">
        <v>61216000</v>
      </c>
      <c r="B159" s="33" t="s">
        <v>44</v>
      </c>
      <c r="C159" s="32" t="s">
        <v>1060</v>
      </c>
      <c r="D159" s="46">
        <v>333</v>
      </c>
      <c r="E159" s="35">
        <v>37769</v>
      </c>
      <c r="F159" s="34" t="s">
        <v>37</v>
      </c>
      <c r="G159" s="37">
        <v>1860</v>
      </c>
      <c r="H159" s="34" t="s">
        <v>177</v>
      </c>
      <c r="I159" s="38">
        <v>5.7</v>
      </c>
      <c r="J159" s="36" t="s">
        <v>39</v>
      </c>
      <c r="K159" s="38">
        <v>30</v>
      </c>
      <c r="L159" s="40">
        <v>1860000</v>
      </c>
      <c r="M159" s="40">
        <v>1860000</v>
      </c>
      <c r="N159" s="40">
        <v>41466896</v>
      </c>
      <c r="O159" s="40">
        <v>968941</v>
      </c>
      <c r="P159" s="40">
        <v>42435837</v>
      </c>
    </row>
    <row r="160" spans="1:17" s="32" customFormat="1" ht="11.25" customHeight="1">
      <c r="A160" s="330">
        <v>96972220</v>
      </c>
      <c r="B160" s="33" t="s">
        <v>106</v>
      </c>
      <c r="C160" s="32" t="s">
        <v>1112</v>
      </c>
      <c r="D160" s="46">
        <v>335</v>
      </c>
      <c r="E160" s="35">
        <v>37785</v>
      </c>
      <c r="F160" s="34" t="s">
        <v>37</v>
      </c>
      <c r="G160" s="37">
        <v>660</v>
      </c>
      <c r="H160" s="34" t="s">
        <v>46</v>
      </c>
      <c r="I160" s="38">
        <v>6.5</v>
      </c>
      <c r="J160" s="36" t="s">
        <v>179</v>
      </c>
      <c r="K160" s="38">
        <v>21.66</v>
      </c>
      <c r="L160" s="40">
        <v>660000</v>
      </c>
      <c r="M160" s="40">
        <v>567147</v>
      </c>
      <c r="N160" s="40">
        <v>12643992</v>
      </c>
      <c r="O160" s="40"/>
      <c r="P160" s="40">
        <v>12643992</v>
      </c>
      <c r="Q160" s="45"/>
    </row>
    <row r="161" spans="1:17" s="32" customFormat="1" ht="11.25" customHeight="1">
      <c r="A161" s="330">
        <v>96802690</v>
      </c>
      <c r="B161" s="33" t="s">
        <v>35</v>
      </c>
      <c r="C161" s="32" t="s">
        <v>1113</v>
      </c>
      <c r="D161" s="46">
        <v>336</v>
      </c>
      <c r="E161" s="35">
        <v>37802</v>
      </c>
      <c r="F161" s="34" t="s">
        <v>37</v>
      </c>
      <c r="G161" s="37">
        <v>1500</v>
      </c>
      <c r="H161" s="34" t="s">
        <v>67</v>
      </c>
      <c r="I161" s="38">
        <v>5</v>
      </c>
      <c r="J161" s="36" t="s">
        <v>68</v>
      </c>
      <c r="K161" s="38">
        <v>6</v>
      </c>
      <c r="L161" s="40">
        <v>1500000</v>
      </c>
      <c r="M161" s="40"/>
      <c r="N161" s="40"/>
      <c r="O161" s="40"/>
      <c r="P161" s="40"/>
      <c r="Q161" s="45"/>
    </row>
    <row r="162" spans="1:17" s="32" customFormat="1" ht="10.5">
      <c r="A162" s="330">
        <v>96802690</v>
      </c>
      <c r="B162" s="33" t="s">
        <v>35</v>
      </c>
      <c r="C162" s="32" t="s">
        <v>1113</v>
      </c>
      <c r="D162" s="46">
        <v>336</v>
      </c>
      <c r="E162" s="35">
        <v>37802</v>
      </c>
      <c r="F162" s="34" t="s">
        <v>37</v>
      </c>
      <c r="G162" s="37">
        <v>2500</v>
      </c>
      <c r="H162" s="34" t="s">
        <v>73</v>
      </c>
      <c r="I162" s="38">
        <v>5</v>
      </c>
      <c r="J162" s="36" t="s">
        <v>68</v>
      </c>
      <c r="K162" s="38">
        <v>6</v>
      </c>
      <c r="L162" s="40">
        <v>2500000</v>
      </c>
      <c r="M162" s="40"/>
      <c r="N162" s="40"/>
      <c r="O162" s="40"/>
      <c r="P162" s="40"/>
      <c r="Q162" s="45"/>
    </row>
    <row r="163" spans="1:17" s="32" customFormat="1" ht="10.5">
      <c r="A163" s="330">
        <v>96802690</v>
      </c>
      <c r="B163" s="33" t="s">
        <v>35</v>
      </c>
      <c r="C163" s="32" t="s">
        <v>1113</v>
      </c>
      <c r="D163" s="46">
        <v>336</v>
      </c>
      <c r="E163" s="35">
        <v>37802</v>
      </c>
      <c r="F163" s="34" t="s">
        <v>37</v>
      </c>
      <c r="G163" s="37">
        <v>1500</v>
      </c>
      <c r="H163" s="34" t="s">
        <v>71</v>
      </c>
      <c r="I163" s="38">
        <v>6</v>
      </c>
      <c r="J163" s="36" t="s">
        <v>68</v>
      </c>
      <c r="K163" s="38">
        <v>21</v>
      </c>
      <c r="L163" s="40">
        <v>1000000</v>
      </c>
      <c r="M163" s="40"/>
      <c r="N163" s="40"/>
      <c r="O163" s="40"/>
      <c r="P163" s="40"/>
      <c r="Q163" s="45"/>
    </row>
    <row r="164" spans="1:17" s="32" customFormat="1" ht="10.5">
      <c r="A164" s="330">
        <v>96802690</v>
      </c>
      <c r="B164" s="33" t="s">
        <v>35</v>
      </c>
      <c r="C164" s="32" t="s">
        <v>181</v>
      </c>
      <c r="D164" s="46">
        <v>336</v>
      </c>
      <c r="E164" s="35">
        <v>37802</v>
      </c>
      <c r="F164" s="34" t="s">
        <v>37</v>
      </c>
      <c r="G164" s="37">
        <v>2500</v>
      </c>
      <c r="H164" s="34" t="s">
        <v>72</v>
      </c>
      <c r="I164" s="38">
        <v>6</v>
      </c>
      <c r="J164" s="36" t="s">
        <v>68</v>
      </c>
      <c r="K164" s="38">
        <v>21</v>
      </c>
      <c r="L164" s="40"/>
      <c r="M164" s="40"/>
      <c r="N164" s="40"/>
      <c r="O164" s="40"/>
      <c r="P164" s="40"/>
      <c r="Q164" s="45"/>
    </row>
    <row r="165" spans="1:17" s="32" customFormat="1" ht="10.5">
      <c r="A165" s="330">
        <v>96802690</v>
      </c>
      <c r="B165" s="33" t="s">
        <v>35</v>
      </c>
      <c r="C165" s="32" t="s">
        <v>1113</v>
      </c>
      <c r="D165" s="46">
        <v>336</v>
      </c>
      <c r="E165" s="35">
        <v>37802</v>
      </c>
      <c r="F165" s="34" t="s">
        <v>66</v>
      </c>
      <c r="G165" s="37">
        <v>30000</v>
      </c>
      <c r="H165" s="34" t="s">
        <v>104</v>
      </c>
      <c r="I165" s="38">
        <v>5</v>
      </c>
      <c r="J165" s="36" t="s">
        <v>68</v>
      </c>
      <c r="K165" s="38">
        <v>5</v>
      </c>
      <c r="L165" s="40">
        <v>10000000</v>
      </c>
      <c r="M165" s="40"/>
      <c r="N165" s="40"/>
      <c r="O165" s="40"/>
      <c r="P165" s="40"/>
      <c r="Q165" s="43" t="s">
        <v>69</v>
      </c>
    </row>
    <row r="166" spans="1:17" s="32" customFormat="1" ht="10.5">
      <c r="A166" s="330">
        <v>96802690</v>
      </c>
      <c r="B166" s="33" t="s">
        <v>35</v>
      </c>
      <c r="C166" s="32" t="s">
        <v>1113</v>
      </c>
      <c r="D166" s="46">
        <v>336</v>
      </c>
      <c r="E166" s="35">
        <v>37802</v>
      </c>
      <c r="F166" s="34" t="s">
        <v>66</v>
      </c>
      <c r="G166" s="37">
        <v>70000</v>
      </c>
      <c r="H166" s="34" t="s">
        <v>105</v>
      </c>
      <c r="I166" s="38">
        <v>5</v>
      </c>
      <c r="J166" s="36" t="s">
        <v>68</v>
      </c>
      <c r="K166" s="38">
        <v>5</v>
      </c>
      <c r="L166" s="40">
        <v>20000000</v>
      </c>
      <c r="M166" s="40"/>
      <c r="N166" s="40"/>
      <c r="O166" s="40"/>
      <c r="P166" s="40"/>
      <c r="Q166" s="43" t="s">
        <v>69</v>
      </c>
    </row>
    <row r="167" spans="1:17" s="32" customFormat="1" ht="10.5">
      <c r="A167" s="330">
        <v>61219000</v>
      </c>
      <c r="B167" s="33" t="s">
        <v>54</v>
      </c>
      <c r="C167" s="32" t="s">
        <v>1082</v>
      </c>
      <c r="D167" s="46">
        <v>339</v>
      </c>
      <c r="E167" s="35">
        <v>37834</v>
      </c>
      <c r="F167" s="34" t="s">
        <v>37</v>
      </c>
      <c r="G167" s="37">
        <v>4000</v>
      </c>
      <c r="H167" s="34" t="s">
        <v>63</v>
      </c>
      <c r="I167" s="38">
        <v>5.5</v>
      </c>
      <c r="J167" s="36" t="s">
        <v>39</v>
      </c>
      <c r="K167" s="38">
        <v>25</v>
      </c>
      <c r="L167" s="40">
        <v>4000000</v>
      </c>
      <c r="M167" s="40">
        <v>4000000</v>
      </c>
      <c r="N167" s="40">
        <v>89176120</v>
      </c>
      <c r="O167" s="40">
        <v>2231335</v>
      </c>
      <c r="P167" s="40">
        <v>91407455</v>
      </c>
    </row>
    <row r="168" spans="1:17" s="32" customFormat="1" ht="10.5">
      <c r="A168" s="330">
        <v>96604380</v>
      </c>
      <c r="B168" s="33" t="s">
        <v>96</v>
      </c>
      <c r="C168" s="32" t="s">
        <v>182</v>
      </c>
      <c r="D168" s="46">
        <v>340</v>
      </c>
      <c r="E168" s="35">
        <v>37846</v>
      </c>
      <c r="F168" s="34" t="s">
        <v>37</v>
      </c>
      <c r="G168" s="37">
        <v>1000</v>
      </c>
      <c r="H168" s="34"/>
      <c r="I168" s="38"/>
      <c r="J168" s="36" t="s">
        <v>81</v>
      </c>
      <c r="K168" s="38">
        <v>10</v>
      </c>
      <c r="L168" s="40"/>
      <c r="M168" s="40"/>
      <c r="N168" s="40"/>
      <c r="O168" s="40"/>
      <c r="P168" s="40"/>
    </row>
    <row r="169" spans="1:17" s="32" customFormat="1" ht="10.5">
      <c r="A169" s="330">
        <v>96604380</v>
      </c>
      <c r="B169" s="33" t="s">
        <v>96</v>
      </c>
      <c r="C169" s="32" t="s">
        <v>1114</v>
      </c>
      <c r="D169" s="46" t="s">
        <v>143</v>
      </c>
      <c r="E169" s="35">
        <v>37846</v>
      </c>
      <c r="F169" s="34" t="s">
        <v>37</v>
      </c>
      <c r="G169" s="37">
        <v>1000</v>
      </c>
      <c r="H169" s="34" t="s">
        <v>90</v>
      </c>
      <c r="I169" s="38">
        <v>4.75</v>
      </c>
      <c r="J169" s="36" t="s">
        <v>81</v>
      </c>
      <c r="K169" s="38">
        <v>7</v>
      </c>
      <c r="L169" s="40">
        <v>1000000</v>
      </c>
      <c r="M169" s="40"/>
      <c r="N169" s="40"/>
      <c r="O169" s="40"/>
      <c r="P169" s="40"/>
    </row>
    <row r="170" spans="1:17" s="32" customFormat="1" ht="10.5">
      <c r="A170" s="330">
        <v>96604380</v>
      </c>
      <c r="B170" s="33" t="s">
        <v>96</v>
      </c>
      <c r="C170" s="32" t="s">
        <v>1115</v>
      </c>
      <c r="D170" s="46" t="s">
        <v>152</v>
      </c>
      <c r="E170" s="35">
        <v>39272</v>
      </c>
      <c r="F170" s="34" t="s">
        <v>37</v>
      </c>
      <c r="G170" s="37">
        <v>1000</v>
      </c>
      <c r="H170" s="34" t="s">
        <v>72</v>
      </c>
      <c r="I170" s="38">
        <v>3.8</v>
      </c>
      <c r="J170" s="36" t="s">
        <v>68</v>
      </c>
      <c r="K170" s="38">
        <v>21</v>
      </c>
      <c r="L170" s="40">
        <v>1000000</v>
      </c>
      <c r="M170" s="40">
        <v>970588</v>
      </c>
      <c r="N170" s="40">
        <v>21638318</v>
      </c>
      <c r="O170" s="40">
        <v>35616</v>
      </c>
      <c r="P170" s="40">
        <v>21673934</v>
      </c>
    </row>
    <row r="171" spans="1:17" s="32" customFormat="1" ht="10.5">
      <c r="A171" s="330">
        <v>96722460</v>
      </c>
      <c r="B171" s="33" t="s">
        <v>75</v>
      </c>
      <c r="C171" s="32" t="s">
        <v>1069</v>
      </c>
      <c r="D171" s="46">
        <v>344</v>
      </c>
      <c r="E171" s="35">
        <v>37903</v>
      </c>
      <c r="F171" s="34" t="s">
        <v>37</v>
      </c>
      <c r="G171" s="37">
        <v>3000</v>
      </c>
      <c r="H171" s="34" t="s">
        <v>51</v>
      </c>
      <c r="I171" s="38">
        <v>6</v>
      </c>
      <c r="J171" s="36" t="s">
        <v>68</v>
      </c>
      <c r="K171" s="38">
        <v>21</v>
      </c>
      <c r="L171" s="40">
        <v>2500000</v>
      </c>
      <c r="M171" s="40">
        <v>2166666</v>
      </c>
      <c r="N171" s="40">
        <v>48303717</v>
      </c>
      <c r="O171" s="40">
        <v>1179651</v>
      </c>
      <c r="P171" s="40">
        <v>49483368</v>
      </c>
    </row>
    <row r="172" spans="1:17" s="32" customFormat="1" ht="10.5">
      <c r="A172" s="330">
        <v>96722460</v>
      </c>
      <c r="B172" s="33" t="s">
        <v>75</v>
      </c>
      <c r="C172" s="32" t="s">
        <v>186</v>
      </c>
      <c r="D172" s="46">
        <v>345</v>
      </c>
      <c r="E172" s="35">
        <v>37903</v>
      </c>
      <c r="F172" s="34" t="s">
        <v>37</v>
      </c>
      <c r="G172" s="37">
        <v>3000</v>
      </c>
      <c r="I172" s="38"/>
      <c r="J172" s="36"/>
      <c r="K172" s="38">
        <v>10</v>
      </c>
      <c r="L172" s="40"/>
      <c r="M172" s="40"/>
      <c r="N172" s="40"/>
      <c r="O172" s="40"/>
      <c r="P172" s="40"/>
    </row>
    <row r="173" spans="1:17" s="32" customFormat="1" ht="10.5">
      <c r="A173" s="330">
        <v>96722460</v>
      </c>
      <c r="B173" s="33" t="s">
        <v>75</v>
      </c>
      <c r="C173" s="32" t="s">
        <v>1068</v>
      </c>
      <c r="D173" s="46" t="s">
        <v>143</v>
      </c>
      <c r="E173" s="35">
        <v>37903</v>
      </c>
      <c r="F173" s="34" t="s">
        <v>37</v>
      </c>
      <c r="G173" s="37">
        <v>3000</v>
      </c>
      <c r="H173" s="34" t="s">
        <v>56</v>
      </c>
      <c r="I173" s="38">
        <v>3.75</v>
      </c>
      <c r="J173" s="36" t="s">
        <v>81</v>
      </c>
      <c r="K173" s="38">
        <v>6</v>
      </c>
      <c r="L173" s="40">
        <v>2000000</v>
      </c>
      <c r="M173" s="40"/>
      <c r="N173" s="40"/>
      <c r="O173" s="40"/>
      <c r="P173" s="40"/>
    </row>
    <row r="174" spans="1:17" s="32" customFormat="1" ht="10.5">
      <c r="A174" s="330">
        <v>96800570</v>
      </c>
      <c r="B174" s="33" t="s">
        <v>44</v>
      </c>
      <c r="C174" s="32" t="s">
        <v>187</v>
      </c>
      <c r="D174" s="46">
        <v>347</v>
      </c>
      <c r="E174" s="35">
        <v>37907</v>
      </c>
      <c r="F174" s="34" t="s">
        <v>37</v>
      </c>
      <c r="G174" s="37">
        <v>4200</v>
      </c>
      <c r="H174" s="34"/>
      <c r="I174" s="38"/>
      <c r="J174" s="36" t="s">
        <v>68</v>
      </c>
      <c r="K174" s="38">
        <v>10</v>
      </c>
      <c r="L174" s="40"/>
      <c r="M174" s="40"/>
      <c r="N174" s="40"/>
      <c r="O174" s="40"/>
      <c r="P174" s="40"/>
    </row>
    <row r="175" spans="1:17" s="32" customFormat="1" ht="10.5">
      <c r="A175" s="330">
        <v>96800570</v>
      </c>
      <c r="B175" s="33" t="s">
        <v>44</v>
      </c>
      <c r="C175" s="32" t="s">
        <v>187</v>
      </c>
      <c r="D175" s="46">
        <v>348</v>
      </c>
      <c r="E175" s="35">
        <v>37907</v>
      </c>
      <c r="F175" s="34" t="s">
        <v>37</v>
      </c>
      <c r="G175" s="37">
        <v>4000</v>
      </c>
      <c r="H175" s="34"/>
      <c r="I175" s="38"/>
      <c r="J175" s="36" t="s">
        <v>68</v>
      </c>
      <c r="K175" s="38">
        <v>10</v>
      </c>
      <c r="L175" s="40"/>
      <c r="M175" s="40"/>
      <c r="N175" s="40"/>
      <c r="O175" s="40"/>
      <c r="P175" s="40"/>
    </row>
    <row r="176" spans="1:17" s="32" customFormat="1" ht="10.5">
      <c r="A176" s="330">
        <v>96439000</v>
      </c>
      <c r="B176" s="33" t="s">
        <v>168</v>
      </c>
      <c r="C176" s="32" t="s">
        <v>636</v>
      </c>
      <c r="D176" s="46">
        <v>350</v>
      </c>
      <c r="E176" s="35">
        <v>37908</v>
      </c>
      <c r="F176" s="34" t="s">
        <v>37</v>
      </c>
      <c r="G176" s="37">
        <v>2000</v>
      </c>
      <c r="H176" s="34"/>
      <c r="I176" s="38"/>
      <c r="J176" s="36"/>
      <c r="K176" s="38">
        <v>10</v>
      </c>
      <c r="L176" s="40"/>
      <c r="M176" s="40"/>
      <c r="N176" s="40"/>
      <c r="O176" s="40"/>
      <c r="P176" s="40"/>
    </row>
    <row r="177" spans="1:16" s="32" customFormat="1" ht="10.5">
      <c r="A177" s="330">
        <v>96439000</v>
      </c>
      <c r="B177" s="33" t="s">
        <v>168</v>
      </c>
      <c r="C177" s="32" t="s">
        <v>1116</v>
      </c>
      <c r="D177" s="46" t="s">
        <v>143</v>
      </c>
      <c r="E177" s="35">
        <v>37908</v>
      </c>
      <c r="F177" s="34" t="s">
        <v>37</v>
      </c>
      <c r="G177" s="37">
        <v>2000</v>
      </c>
      <c r="H177" s="34" t="s">
        <v>92</v>
      </c>
      <c r="I177" s="38">
        <v>4.5</v>
      </c>
      <c r="J177" s="36" t="s">
        <v>68</v>
      </c>
      <c r="K177" s="38">
        <v>6.5</v>
      </c>
      <c r="L177" s="40">
        <v>2000000</v>
      </c>
      <c r="M177" s="40"/>
      <c r="N177" s="40"/>
      <c r="O177" s="40"/>
      <c r="P177" s="40"/>
    </row>
    <row r="178" spans="1:16" s="32" customFormat="1" ht="10.5">
      <c r="A178" s="330">
        <v>96719210</v>
      </c>
      <c r="B178" s="33" t="s">
        <v>190</v>
      </c>
      <c r="C178" s="32" t="s">
        <v>191</v>
      </c>
      <c r="D178" s="46">
        <v>353</v>
      </c>
      <c r="E178" s="35">
        <v>37925</v>
      </c>
      <c r="F178" s="34" t="s">
        <v>37</v>
      </c>
      <c r="G178" s="37">
        <v>2500</v>
      </c>
      <c r="H178" s="34"/>
      <c r="I178" s="38"/>
      <c r="J178" s="36"/>
      <c r="K178" s="38">
        <v>10</v>
      </c>
      <c r="L178" s="40"/>
      <c r="M178" s="40"/>
      <c r="N178" s="40"/>
      <c r="O178" s="40"/>
      <c r="P178" s="40"/>
    </row>
    <row r="179" spans="1:16" s="32" customFormat="1" ht="10.5">
      <c r="A179" s="330">
        <v>96719210</v>
      </c>
      <c r="B179" s="33" t="s">
        <v>190</v>
      </c>
      <c r="C179" s="32" t="s">
        <v>192</v>
      </c>
      <c r="D179" s="46" t="s">
        <v>143</v>
      </c>
      <c r="E179" s="35">
        <v>37925</v>
      </c>
      <c r="F179" s="34" t="s">
        <v>37</v>
      </c>
      <c r="G179" s="37">
        <v>2500</v>
      </c>
      <c r="H179" s="34" t="s">
        <v>46</v>
      </c>
      <c r="I179" s="38">
        <v>4.5</v>
      </c>
      <c r="J179" s="36" t="s">
        <v>81</v>
      </c>
      <c r="K179" s="38">
        <v>7</v>
      </c>
      <c r="L179" s="40"/>
      <c r="M179" s="40"/>
      <c r="N179" s="40"/>
      <c r="O179" s="40"/>
      <c r="P179" s="40"/>
    </row>
    <row r="180" spans="1:16" s="32" customFormat="1" ht="10.5">
      <c r="A180" s="330">
        <v>96802690</v>
      </c>
      <c r="B180" s="33" t="s">
        <v>35</v>
      </c>
      <c r="C180" s="32" t="s">
        <v>1117</v>
      </c>
      <c r="D180" s="46">
        <v>355</v>
      </c>
      <c r="E180" s="35">
        <v>37935</v>
      </c>
      <c r="F180" s="34" t="s">
        <v>37</v>
      </c>
      <c r="G180" s="37">
        <v>3000</v>
      </c>
      <c r="H180" s="34" t="s">
        <v>90</v>
      </c>
      <c r="I180" s="38">
        <v>6.25</v>
      </c>
      <c r="J180" s="36" t="s">
        <v>68</v>
      </c>
      <c r="K180" s="38">
        <v>21</v>
      </c>
      <c r="L180" s="40">
        <v>702000</v>
      </c>
      <c r="M180" s="40">
        <v>651857</v>
      </c>
      <c r="N180" s="40">
        <v>14532520</v>
      </c>
      <c r="O180" s="40">
        <v>37273</v>
      </c>
      <c r="P180" s="40">
        <v>14569793</v>
      </c>
    </row>
    <row r="181" spans="1:16" s="32" customFormat="1" ht="10.5">
      <c r="A181" s="330">
        <v>96802690</v>
      </c>
      <c r="B181" s="33" t="s">
        <v>35</v>
      </c>
      <c r="C181" s="32" t="s">
        <v>194</v>
      </c>
      <c r="D181" s="46">
        <v>356</v>
      </c>
      <c r="E181" s="35">
        <v>37935</v>
      </c>
      <c r="F181" s="34" t="s">
        <v>37</v>
      </c>
      <c r="G181" s="37">
        <v>3000</v>
      </c>
      <c r="H181" s="34"/>
      <c r="I181" s="38"/>
      <c r="J181" s="36"/>
      <c r="K181" s="38">
        <v>10</v>
      </c>
      <c r="L181" s="40"/>
      <c r="M181" s="40"/>
      <c r="N181" s="40"/>
      <c r="O181" s="40"/>
      <c r="P181" s="40"/>
    </row>
    <row r="182" spans="1:16" s="32" customFormat="1" ht="10.5">
      <c r="A182" s="330">
        <v>96802690</v>
      </c>
      <c r="B182" s="33" t="s">
        <v>35</v>
      </c>
      <c r="C182" s="32" t="s">
        <v>1118</v>
      </c>
      <c r="D182" s="46" t="s">
        <v>143</v>
      </c>
      <c r="E182" s="35">
        <v>37935</v>
      </c>
      <c r="F182" s="34" t="s">
        <v>37</v>
      </c>
      <c r="G182" s="37">
        <v>3000</v>
      </c>
      <c r="H182" s="34" t="s">
        <v>46</v>
      </c>
      <c r="I182" s="38">
        <v>5</v>
      </c>
      <c r="J182" s="36" t="s">
        <v>68</v>
      </c>
      <c r="K182" s="38">
        <v>7</v>
      </c>
      <c r="L182" s="40">
        <v>2500000</v>
      </c>
      <c r="M182" s="40"/>
      <c r="N182" s="40"/>
      <c r="O182" s="40"/>
      <c r="P182" s="40"/>
    </row>
    <row r="183" spans="1:16" s="32" customFormat="1" ht="10.5">
      <c r="A183" s="330">
        <v>96802690</v>
      </c>
      <c r="B183" s="33" t="s">
        <v>35</v>
      </c>
      <c r="C183" s="32" t="s">
        <v>1117</v>
      </c>
      <c r="D183" s="46" t="s">
        <v>152</v>
      </c>
      <c r="E183" s="35">
        <v>39213</v>
      </c>
      <c r="F183" s="34" t="s">
        <v>37</v>
      </c>
      <c r="G183" s="37">
        <v>500</v>
      </c>
      <c r="H183" s="34" t="s">
        <v>51</v>
      </c>
      <c r="I183" s="38">
        <v>3.5</v>
      </c>
      <c r="J183" s="36" t="s">
        <v>68</v>
      </c>
      <c r="K183" s="38">
        <v>5</v>
      </c>
      <c r="L183" s="40">
        <v>500000</v>
      </c>
      <c r="M183" s="40">
        <v>500000</v>
      </c>
      <c r="N183" s="40">
        <v>11147015</v>
      </c>
      <c r="O183" s="40">
        <v>48347</v>
      </c>
      <c r="P183" s="40">
        <v>11195362</v>
      </c>
    </row>
    <row r="184" spans="1:16" s="32" customFormat="1" ht="10.5">
      <c r="A184" s="330">
        <v>96802690</v>
      </c>
      <c r="B184" s="33" t="s">
        <v>35</v>
      </c>
      <c r="C184" s="32" t="s">
        <v>1117</v>
      </c>
      <c r="D184" s="46" t="s">
        <v>162</v>
      </c>
      <c r="E184" s="35">
        <v>39213</v>
      </c>
      <c r="F184" s="34" t="s">
        <v>37</v>
      </c>
      <c r="G184" s="37">
        <v>500</v>
      </c>
      <c r="H184" s="34" t="s">
        <v>53</v>
      </c>
      <c r="I184" s="38">
        <v>3.5</v>
      </c>
      <c r="J184" s="36" t="s">
        <v>68</v>
      </c>
      <c r="K184" s="38">
        <v>5</v>
      </c>
      <c r="L184" s="40">
        <v>500000</v>
      </c>
      <c r="M184" s="40">
        <v>500000</v>
      </c>
      <c r="N184" s="40">
        <v>11147015</v>
      </c>
      <c r="O184" s="40">
        <v>48347</v>
      </c>
      <c r="P184" s="40">
        <v>11195362</v>
      </c>
    </row>
    <row r="185" spans="1:16" s="32" customFormat="1" ht="10.5">
      <c r="A185" s="330">
        <v>96802690</v>
      </c>
      <c r="B185" s="33" t="s">
        <v>35</v>
      </c>
      <c r="C185" s="32" t="s">
        <v>1117</v>
      </c>
      <c r="D185" s="46" t="s">
        <v>163</v>
      </c>
      <c r="E185" s="35">
        <v>39213</v>
      </c>
      <c r="F185" s="34" t="s">
        <v>37</v>
      </c>
      <c r="G185" s="37">
        <v>1500</v>
      </c>
      <c r="H185" s="34" t="s">
        <v>59</v>
      </c>
      <c r="I185" s="38">
        <v>4.3499999999999996</v>
      </c>
      <c r="J185" s="36" t="s">
        <v>68</v>
      </c>
      <c r="K185" s="38">
        <v>21</v>
      </c>
      <c r="L185" s="40">
        <v>1500000</v>
      </c>
      <c r="M185" s="40">
        <v>1500000</v>
      </c>
      <c r="N185" s="40">
        <v>33441045</v>
      </c>
      <c r="O185" s="40">
        <v>179896</v>
      </c>
      <c r="P185" s="40">
        <v>33620941</v>
      </c>
    </row>
    <row r="186" spans="1:16" s="32" customFormat="1" ht="10.5">
      <c r="A186" s="330">
        <v>99530250</v>
      </c>
      <c r="B186" s="33" t="s">
        <v>86</v>
      </c>
      <c r="C186" s="32" t="s">
        <v>1119</v>
      </c>
      <c r="D186" s="46">
        <v>357</v>
      </c>
      <c r="E186" s="35">
        <v>37936</v>
      </c>
      <c r="F186" s="34" t="s">
        <v>37</v>
      </c>
      <c r="G186" s="37">
        <v>5000</v>
      </c>
      <c r="H186" s="34" t="s">
        <v>90</v>
      </c>
      <c r="I186" s="38">
        <v>5.5</v>
      </c>
      <c r="J186" s="36" t="s">
        <v>68</v>
      </c>
      <c r="K186" s="38">
        <v>21</v>
      </c>
      <c r="L186" s="40">
        <v>3500000</v>
      </c>
      <c r="M186" s="40"/>
      <c r="N186" s="40"/>
      <c r="O186" s="40"/>
      <c r="P186" s="40"/>
    </row>
    <row r="187" spans="1:16" s="32" customFormat="1" ht="10.5">
      <c r="A187" s="330">
        <v>99530250</v>
      </c>
      <c r="B187" s="33" t="s">
        <v>86</v>
      </c>
      <c r="C187" s="32" t="s">
        <v>198</v>
      </c>
      <c r="D187" s="46">
        <v>358</v>
      </c>
      <c r="E187" s="35">
        <v>37936</v>
      </c>
      <c r="F187" s="34" t="s">
        <v>37</v>
      </c>
      <c r="G187" s="37">
        <v>3000</v>
      </c>
      <c r="H187" s="34"/>
      <c r="I187" s="38"/>
      <c r="J187" s="36"/>
      <c r="K187" s="38">
        <v>10</v>
      </c>
      <c r="L187" s="40"/>
      <c r="M187" s="40"/>
      <c r="N187" s="40"/>
      <c r="O187" s="40"/>
      <c r="P187" s="40"/>
    </row>
    <row r="188" spans="1:16" s="32" customFormat="1" ht="10.5">
      <c r="A188" s="330">
        <v>99530250</v>
      </c>
      <c r="B188" s="33" t="s">
        <v>86</v>
      </c>
      <c r="C188" s="32" t="s">
        <v>1119</v>
      </c>
      <c r="D188" s="46" t="s">
        <v>143</v>
      </c>
      <c r="E188" s="35">
        <v>37936</v>
      </c>
      <c r="F188" s="34" t="s">
        <v>37</v>
      </c>
      <c r="G188" s="37">
        <v>3000</v>
      </c>
      <c r="H188" s="34" t="s">
        <v>46</v>
      </c>
      <c r="I188" s="38">
        <v>4.5</v>
      </c>
      <c r="J188" s="36" t="s">
        <v>68</v>
      </c>
      <c r="K188" s="38">
        <v>8</v>
      </c>
      <c r="L188" s="40">
        <v>3000000</v>
      </c>
      <c r="M188" s="40"/>
      <c r="N188" s="40"/>
      <c r="O188" s="40"/>
      <c r="P188" s="40"/>
    </row>
    <row r="189" spans="1:16" s="32" customFormat="1" ht="10.5">
      <c r="A189" s="330">
        <v>96945440</v>
      </c>
      <c r="B189" s="33" t="s">
        <v>106</v>
      </c>
      <c r="C189" s="32" t="s">
        <v>1120</v>
      </c>
      <c r="D189" s="46">
        <v>359</v>
      </c>
      <c r="E189" s="35">
        <v>37936</v>
      </c>
      <c r="F189" s="34" t="s">
        <v>37</v>
      </c>
      <c r="G189" s="37">
        <v>13000</v>
      </c>
      <c r="H189" s="34" t="s">
        <v>67</v>
      </c>
      <c r="I189" s="38">
        <v>5.3</v>
      </c>
      <c r="J189" s="36" t="s">
        <v>179</v>
      </c>
      <c r="K189" s="38">
        <v>23</v>
      </c>
      <c r="L189" s="40">
        <v>13000000</v>
      </c>
      <c r="M189" s="40">
        <v>12870000</v>
      </c>
      <c r="N189" s="40">
        <v>286924166</v>
      </c>
      <c r="O189" s="40">
        <v>675866</v>
      </c>
      <c r="P189" s="40">
        <v>287600032</v>
      </c>
    </row>
    <row r="190" spans="1:16" s="32" customFormat="1" ht="10.5">
      <c r="A190" s="330">
        <v>96945440</v>
      </c>
      <c r="B190" s="33" t="s">
        <v>106</v>
      </c>
      <c r="C190" s="32" t="s">
        <v>1120</v>
      </c>
      <c r="D190" s="46">
        <v>359</v>
      </c>
      <c r="E190" s="35">
        <v>37936</v>
      </c>
      <c r="F190" s="34" t="s">
        <v>37</v>
      </c>
      <c r="G190" s="48">
        <v>0.5</v>
      </c>
      <c r="H190" s="34" t="s">
        <v>73</v>
      </c>
      <c r="I190" s="38">
        <v>5.3</v>
      </c>
      <c r="J190" s="36" t="s">
        <v>179</v>
      </c>
      <c r="K190" s="38">
        <v>23</v>
      </c>
      <c r="L190" s="40">
        <v>500</v>
      </c>
      <c r="M190" s="40">
        <v>495</v>
      </c>
      <c r="N190" s="40">
        <v>11036</v>
      </c>
      <c r="O190" s="40">
        <v>26</v>
      </c>
      <c r="P190" s="40">
        <v>11062</v>
      </c>
    </row>
    <row r="191" spans="1:16" s="32" customFormat="1" ht="10.5">
      <c r="A191" s="330">
        <v>76496130</v>
      </c>
      <c r="B191" s="33" t="s">
        <v>44</v>
      </c>
      <c r="C191" s="32" t="s">
        <v>1121</v>
      </c>
      <c r="D191" s="46">
        <v>360</v>
      </c>
      <c r="E191" s="35">
        <v>37937</v>
      </c>
      <c r="F191" s="34" t="s">
        <v>37</v>
      </c>
      <c r="G191" s="37">
        <v>340</v>
      </c>
      <c r="H191" s="34" t="s">
        <v>67</v>
      </c>
      <c r="I191" s="38">
        <v>5.21</v>
      </c>
      <c r="J191" s="36" t="s">
        <v>179</v>
      </c>
      <c r="K191" s="38">
        <v>13</v>
      </c>
      <c r="L191" s="40">
        <v>340000</v>
      </c>
      <c r="M191" s="40">
        <v>252977.82</v>
      </c>
      <c r="N191" s="40">
        <v>5639895</v>
      </c>
      <c r="O191" s="40">
        <v>785</v>
      </c>
      <c r="P191" s="40">
        <v>5640680</v>
      </c>
    </row>
    <row r="192" spans="1:16" s="32" customFormat="1" ht="10.5">
      <c r="A192" s="330">
        <v>76496130</v>
      </c>
      <c r="B192" s="33" t="s">
        <v>44</v>
      </c>
      <c r="C192" s="32" t="s">
        <v>1121</v>
      </c>
      <c r="D192" s="46">
        <v>360</v>
      </c>
      <c r="E192" s="35">
        <v>37937</v>
      </c>
      <c r="F192" s="34" t="s">
        <v>37</v>
      </c>
      <c r="G192" s="37">
        <v>1560</v>
      </c>
      <c r="H192" s="34" t="s">
        <v>73</v>
      </c>
      <c r="I192" s="38">
        <v>5.21</v>
      </c>
      <c r="J192" s="36" t="s">
        <v>179</v>
      </c>
      <c r="K192" s="38">
        <v>13</v>
      </c>
      <c r="L192" s="40">
        <v>1560000</v>
      </c>
      <c r="M192" s="40">
        <v>1160721.74</v>
      </c>
      <c r="N192" s="40">
        <v>25877165</v>
      </c>
      <c r="O192" s="40">
        <v>3601</v>
      </c>
      <c r="P192" s="40">
        <v>25880766</v>
      </c>
    </row>
    <row r="193" spans="1:16" s="32" customFormat="1" ht="10.5">
      <c r="A193" s="330">
        <v>76496130</v>
      </c>
      <c r="B193" s="33" t="s">
        <v>44</v>
      </c>
      <c r="C193" s="32" t="s">
        <v>1121</v>
      </c>
      <c r="D193" s="46">
        <v>360</v>
      </c>
      <c r="E193" s="35">
        <v>37937</v>
      </c>
      <c r="F193" s="34" t="s">
        <v>37</v>
      </c>
      <c r="G193" s="37">
        <v>700</v>
      </c>
      <c r="H193" s="34" t="s">
        <v>71</v>
      </c>
      <c r="I193" s="38">
        <v>5.71</v>
      </c>
      <c r="J193" s="36" t="s">
        <v>179</v>
      </c>
      <c r="K193" s="38">
        <v>21.5</v>
      </c>
      <c r="L193" s="40">
        <v>700000</v>
      </c>
      <c r="M193" s="40">
        <v>700000</v>
      </c>
      <c r="N193" s="40">
        <v>15605821</v>
      </c>
      <c r="O193" s="40">
        <v>803542</v>
      </c>
      <c r="P193" s="40">
        <v>16409363</v>
      </c>
    </row>
    <row r="194" spans="1:16" s="32" customFormat="1" ht="10.5">
      <c r="A194" s="330">
        <v>76496130</v>
      </c>
      <c r="B194" s="33" t="s">
        <v>44</v>
      </c>
      <c r="C194" s="32" t="s">
        <v>1121</v>
      </c>
      <c r="D194" s="46">
        <v>360</v>
      </c>
      <c r="E194" s="35">
        <v>37937</v>
      </c>
      <c r="F194" s="34" t="s">
        <v>37</v>
      </c>
      <c r="G194" s="37">
        <v>6900</v>
      </c>
      <c r="H194" s="34" t="s">
        <v>72</v>
      </c>
      <c r="I194" s="38">
        <v>5.71</v>
      </c>
      <c r="J194" s="36" t="s">
        <v>179</v>
      </c>
      <c r="K194" s="38">
        <v>21.5</v>
      </c>
      <c r="L194" s="40">
        <v>6900000</v>
      </c>
      <c r="M194" s="40">
        <v>6900000</v>
      </c>
      <c r="N194" s="40">
        <v>153828807</v>
      </c>
      <c r="O194" s="40">
        <v>7920618</v>
      </c>
      <c r="P194" s="40">
        <v>161749425</v>
      </c>
    </row>
    <row r="195" spans="1:16" s="32" customFormat="1" ht="10.5">
      <c r="A195" s="330">
        <v>61216000</v>
      </c>
      <c r="B195" s="33" t="s">
        <v>44</v>
      </c>
      <c r="C195" s="32" t="s">
        <v>1060</v>
      </c>
      <c r="D195" s="46">
        <v>366</v>
      </c>
      <c r="E195" s="35">
        <v>38027</v>
      </c>
      <c r="F195" s="34" t="s">
        <v>37</v>
      </c>
      <c r="G195" s="37">
        <v>2400</v>
      </c>
      <c r="H195" s="34" t="s">
        <v>201</v>
      </c>
      <c r="I195" s="38">
        <v>5.7</v>
      </c>
      <c r="J195" s="36" t="s">
        <v>39</v>
      </c>
      <c r="K195" s="38">
        <v>30</v>
      </c>
      <c r="L195" s="40">
        <v>2400000</v>
      </c>
      <c r="M195" s="40">
        <v>2400000</v>
      </c>
      <c r="N195" s="40">
        <v>53505672</v>
      </c>
      <c r="O195" s="40">
        <v>1503780</v>
      </c>
      <c r="P195" s="40">
        <v>55009452</v>
      </c>
    </row>
    <row r="196" spans="1:16" s="32" customFormat="1" ht="10.5">
      <c r="A196" s="330">
        <v>61216000</v>
      </c>
      <c r="B196" s="33" t="s">
        <v>44</v>
      </c>
      <c r="C196" s="32" t="s">
        <v>1060</v>
      </c>
      <c r="D196" s="46">
        <v>366</v>
      </c>
      <c r="E196" s="35">
        <v>38027</v>
      </c>
      <c r="F196" s="34" t="s">
        <v>37</v>
      </c>
      <c r="G196" s="37">
        <v>2750</v>
      </c>
      <c r="H196" s="34" t="s">
        <v>202</v>
      </c>
      <c r="I196" s="38">
        <v>5.7</v>
      </c>
      <c r="J196" s="36" t="s">
        <v>39</v>
      </c>
      <c r="K196" s="38">
        <v>30</v>
      </c>
      <c r="L196" s="40">
        <v>2750000</v>
      </c>
      <c r="M196" s="40">
        <v>2750000</v>
      </c>
      <c r="N196" s="40">
        <v>61308583</v>
      </c>
      <c r="O196" s="40">
        <v>855570</v>
      </c>
      <c r="P196" s="40">
        <v>62164153</v>
      </c>
    </row>
    <row r="197" spans="1:16" s="32" customFormat="1" ht="10.5">
      <c r="A197" s="330">
        <v>61219000</v>
      </c>
      <c r="B197" s="33" t="s">
        <v>54</v>
      </c>
      <c r="C197" s="32" t="s">
        <v>1082</v>
      </c>
      <c r="D197" s="46">
        <v>370</v>
      </c>
      <c r="E197" s="35">
        <v>38118</v>
      </c>
      <c r="F197" s="34" t="s">
        <v>37</v>
      </c>
      <c r="G197" s="37">
        <v>2800</v>
      </c>
      <c r="H197" s="34" t="s">
        <v>56</v>
      </c>
      <c r="I197" s="38">
        <v>5.5</v>
      </c>
      <c r="J197" s="36" t="s">
        <v>39</v>
      </c>
      <c r="K197" s="38">
        <v>25</v>
      </c>
      <c r="L197" s="40">
        <v>2800000</v>
      </c>
      <c r="M197" s="40">
        <v>2800000</v>
      </c>
      <c r="N197" s="40">
        <v>62423284</v>
      </c>
      <c r="O197" s="40">
        <v>432825</v>
      </c>
      <c r="P197" s="40">
        <v>62856109</v>
      </c>
    </row>
    <row r="198" spans="1:16" s="32" customFormat="1" ht="10.5">
      <c r="A198" s="330">
        <v>61219000</v>
      </c>
      <c r="B198" s="33" t="s">
        <v>54</v>
      </c>
      <c r="C198" s="32" t="s">
        <v>1082</v>
      </c>
      <c r="D198" s="46">
        <v>371</v>
      </c>
      <c r="E198" s="35">
        <v>38118</v>
      </c>
      <c r="F198" s="34" t="s">
        <v>37</v>
      </c>
      <c r="G198" s="37">
        <v>1900</v>
      </c>
      <c r="H198" s="34" t="s">
        <v>51</v>
      </c>
      <c r="I198" s="38">
        <v>5.5</v>
      </c>
      <c r="J198" s="36" t="s">
        <v>39</v>
      </c>
      <c r="K198" s="38">
        <v>25</v>
      </c>
      <c r="L198" s="40">
        <v>1900000</v>
      </c>
      <c r="M198" s="40">
        <v>1900000</v>
      </c>
      <c r="N198" s="40">
        <v>42358657</v>
      </c>
      <c r="O198" s="40">
        <v>1059884</v>
      </c>
      <c r="P198" s="40">
        <v>43418541</v>
      </c>
    </row>
    <row r="199" spans="1:16" s="32" customFormat="1" ht="10.5">
      <c r="A199" s="330">
        <v>96992030</v>
      </c>
      <c r="B199" s="33" t="s">
        <v>61</v>
      </c>
      <c r="C199" s="32" t="s">
        <v>203</v>
      </c>
      <c r="D199" s="46">
        <v>372</v>
      </c>
      <c r="E199" s="35">
        <v>38139</v>
      </c>
      <c r="F199" s="34" t="s">
        <v>37</v>
      </c>
      <c r="G199" s="48">
        <v>17000.5</v>
      </c>
      <c r="H199" s="34"/>
      <c r="I199" s="38"/>
      <c r="J199" s="36"/>
      <c r="K199" s="38">
        <v>30.5</v>
      </c>
      <c r="L199" s="40"/>
      <c r="M199" s="40"/>
      <c r="N199" s="40"/>
      <c r="O199" s="40"/>
      <c r="P199" s="40"/>
    </row>
    <row r="200" spans="1:16" s="32" customFormat="1" ht="10.5">
      <c r="A200" s="330">
        <v>96992030</v>
      </c>
      <c r="B200" s="33" t="s">
        <v>61</v>
      </c>
      <c r="C200" s="32" t="s">
        <v>1122</v>
      </c>
      <c r="D200" s="46" t="s">
        <v>143</v>
      </c>
      <c r="E200" s="35">
        <v>38147</v>
      </c>
      <c r="F200" s="34" t="s">
        <v>37</v>
      </c>
      <c r="G200" s="37">
        <v>17000</v>
      </c>
      <c r="H200" s="34" t="s">
        <v>67</v>
      </c>
      <c r="I200" s="38">
        <v>5.3</v>
      </c>
      <c r="J200" s="36" t="s">
        <v>179</v>
      </c>
      <c r="K200" s="38">
        <v>24.5</v>
      </c>
      <c r="L200" s="40">
        <v>16000000</v>
      </c>
      <c r="M200" s="40">
        <v>15840000</v>
      </c>
      <c r="N200" s="40">
        <v>353137435</v>
      </c>
      <c r="O200" s="40">
        <v>769777</v>
      </c>
      <c r="P200" s="40">
        <v>353907212</v>
      </c>
    </row>
    <row r="201" spans="1:16" s="32" customFormat="1" ht="10.5">
      <c r="A201" s="330">
        <v>96992030</v>
      </c>
      <c r="B201" s="33" t="s">
        <v>61</v>
      </c>
      <c r="C201" s="32" t="s">
        <v>1122</v>
      </c>
      <c r="D201" s="46" t="s">
        <v>143</v>
      </c>
      <c r="E201" s="35">
        <v>38147</v>
      </c>
      <c r="F201" s="34" t="s">
        <v>37</v>
      </c>
      <c r="G201" s="48">
        <v>0.5</v>
      </c>
      <c r="H201" s="34" t="s">
        <v>73</v>
      </c>
      <c r="I201" s="38">
        <v>5.3</v>
      </c>
      <c r="J201" s="36" t="s">
        <v>179</v>
      </c>
      <c r="K201" s="38">
        <v>24.5</v>
      </c>
      <c r="L201" s="40">
        <v>500</v>
      </c>
      <c r="M201" s="40">
        <v>495</v>
      </c>
      <c r="N201" s="40">
        <v>11036</v>
      </c>
      <c r="O201" s="40">
        <v>24</v>
      </c>
      <c r="P201" s="40">
        <v>11060</v>
      </c>
    </row>
    <row r="202" spans="1:16" s="32" customFormat="1" ht="10.5">
      <c r="A202" s="330">
        <v>89900400</v>
      </c>
      <c r="B202" s="33" t="s">
        <v>86</v>
      </c>
      <c r="C202" s="32" t="s">
        <v>205</v>
      </c>
      <c r="D202" s="46">
        <v>374</v>
      </c>
      <c r="E202" s="35">
        <v>38182</v>
      </c>
      <c r="F202" s="34" t="s">
        <v>37</v>
      </c>
      <c r="G202" s="37">
        <v>2500</v>
      </c>
      <c r="H202" s="34"/>
      <c r="I202" s="38"/>
      <c r="K202" s="38">
        <v>30</v>
      </c>
      <c r="L202" s="40"/>
      <c r="M202" s="40"/>
      <c r="N202" s="40"/>
      <c r="O202" s="40"/>
      <c r="P202" s="40"/>
    </row>
    <row r="203" spans="1:16" s="32" customFormat="1" ht="10.5">
      <c r="A203" s="330">
        <v>89900400</v>
      </c>
      <c r="B203" s="33" t="s">
        <v>86</v>
      </c>
      <c r="C203" s="32" t="s">
        <v>206</v>
      </c>
      <c r="D203" s="46" t="s">
        <v>143</v>
      </c>
      <c r="E203" s="35">
        <v>38203</v>
      </c>
      <c r="F203" s="34" t="s">
        <v>37</v>
      </c>
      <c r="G203" s="37">
        <v>2500</v>
      </c>
      <c r="H203" s="34" t="s">
        <v>51</v>
      </c>
      <c r="I203" s="38">
        <v>5.5</v>
      </c>
      <c r="J203" s="36" t="s">
        <v>81</v>
      </c>
      <c r="K203" s="38">
        <v>25</v>
      </c>
      <c r="L203" s="40"/>
      <c r="M203" s="40"/>
      <c r="N203" s="40"/>
      <c r="O203" s="40"/>
      <c r="P203" s="40"/>
    </row>
    <row r="204" spans="1:16" s="32" customFormat="1" ht="10.5">
      <c r="A204" s="330">
        <v>89900400</v>
      </c>
      <c r="B204" s="33" t="s">
        <v>86</v>
      </c>
      <c r="C204" s="32" t="s">
        <v>142</v>
      </c>
      <c r="D204" s="46">
        <v>375</v>
      </c>
      <c r="E204" s="35">
        <v>38182</v>
      </c>
      <c r="F204" s="34" t="s">
        <v>37</v>
      </c>
      <c r="G204" s="37">
        <v>2500</v>
      </c>
      <c r="H204" s="34"/>
      <c r="I204" s="38"/>
      <c r="K204" s="38">
        <v>10</v>
      </c>
      <c r="L204" s="40"/>
      <c r="M204" s="40"/>
      <c r="N204" s="40"/>
      <c r="O204" s="40"/>
      <c r="P204" s="40"/>
    </row>
    <row r="205" spans="1:16" s="32" customFormat="1" ht="10.5">
      <c r="A205" s="330">
        <v>89900400</v>
      </c>
      <c r="B205" s="33" t="s">
        <v>86</v>
      </c>
      <c r="C205" s="32" t="s">
        <v>1123</v>
      </c>
      <c r="D205" s="46" t="s">
        <v>143</v>
      </c>
      <c r="E205" s="35">
        <v>38203</v>
      </c>
      <c r="F205" s="34" t="s">
        <v>37</v>
      </c>
      <c r="G205" s="37">
        <v>2500</v>
      </c>
      <c r="H205" s="34" t="s">
        <v>56</v>
      </c>
      <c r="I205" s="38">
        <v>3.8</v>
      </c>
      <c r="J205" s="36" t="s">
        <v>81</v>
      </c>
      <c r="K205" s="38">
        <v>8</v>
      </c>
      <c r="L205" s="40">
        <v>2150000</v>
      </c>
      <c r="M205" s="40">
        <v>537500</v>
      </c>
      <c r="N205" s="40">
        <v>11983041</v>
      </c>
      <c r="O205" s="40">
        <v>207167</v>
      </c>
      <c r="P205" s="40">
        <v>12190208</v>
      </c>
    </row>
    <row r="206" spans="1:16" s="32" customFormat="1" ht="10.5">
      <c r="A206" s="330">
        <v>96604380</v>
      </c>
      <c r="B206" s="33" t="s">
        <v>96</v>
      </c>
      <c r="C206" s="32" t="s">
        <v>182</v>
      </c>
      <c r="D206" s="46">
        <v>376</v>
      </c>
      <c r="E206" s="35">
        <v>38184</v>
      </c>
      <c r="F206" s="34" t="s">
        <v>37</v>
      </c>
      <c r="G206" s="37">
        <v>1500</v>
      </c>
      <c r="H206" s="34"/>
      <c r="I206" s="38"/>
      <c r="J206" s="36"/>
      <c r="K206" s="38">
        <v>23</v>
      </c>
      <c r="L206" s="40"/>
      <c r="M206" s="40"/>
      <c r="N206" s="40"/>
      <c r="O206" s="40"/>
      <c r="P206" s="40"/>
    </row>
    <row r="207" spans="1:16" s="32" customFormat="1" ht="10.5">
      <c r="A207" s="330">
        <v>96604380</v>
      </c>
      <c r="B207" s="33" t="s">
        <v>96</v>
      </c>
      <c r="C207" s="32" t="s">
        <v>1114</v>
      </c>
      <c r="D207" s="46" t="s">
        <v>143</v>
      </c>
      <c r="E207" s="35">
        <v>38184</v>
      </c>
      <c r="F207" s="34" t="s">
        <v>37</v>
      </c>
      <c r="G207" s="37">
        <v>750</v>
      </c>
      <c r="H207" s="34" t="s">
        <v>92</v>
      </c>
      <c r="I207" s="38">
        <v>4.5</v>
      </c>
      <c r="J207" s="36" t="s">
        <v>68</v>
      </c>
      <c r="K207" s="38">
        <v>12</v>
      </c>
      <c r="L207" s="40">
        <v>700000</v>
      </c>
      <c r="M207" s="40"/>
      <c r="N207" s="40"/>
      <c r="O207" s="40"/>
      <c r="P207" s="40"/>
    </row>
    <row r="208" spans="1:16" s="32" customFormat="1" ht="10.5">
      <c r="A208" s="330">
        <v>96604380</v>
      </c>
      <c r="B208" s="33" t="s">
        <v>96</v>
      </c>
      <c r="C208" s="32" t="s">
        <v>1115</v>
      </c>
      <c r="D208" s="46" t="s">
        <v>152</v>
      </c>
      <c r="E208" s="35">
        <v>38729</v>
      </c>
      <c r="F208" s="34" t="s">
        <v>37</v>
      </c>
      <c r="G208" s="37">
        <v>500</v>
      </c>
      <c r="H208" s="34" t="s">
        <v>105</v>
      </c>
      <c r="I208" s="38">
        <v>4.2</v>
      </c>
      <c r="J208" s="36" t="s">
        <v>81</v>
      </c>
      <c r="K208" s="38">
        <v>21</v>
      </c>
      <c r="L208" s="40">
        <v>500000</v>
      </c>
      <c r="M208" s="40">
        <v>394737</v>
      </c>
      <c r="N208" s="40">
        <v>8800279</v>
      </c>
      <c r="O208" s="40">
        <v>15988</v>
      </c>
      <c r="P208" s="40">
        <v>8816267</v>
      </c>
    </row>
    <row r="209" spans="1:16" s="32" customFormat="1" ht="10.5">
      <c r="A209" s="330">
        <v>91143000</v>
      </c>
      <c r="B209" s="33" t="s">
        <v>168</v>
      </c>
      <c r="C209" s="32" t="s">
        <v>209</v>
      </c>
      <c r="D209" s="46">
        <v>377</v>
      </c>
      <c r="E209" s="35">
        <v>38194</v>
      </c>
      <c r="F209" s="34" t="s">
        <v>37</v>
      </c>
      <c r="G209" s="37">
        <v>3000</v>
      </c>
      <c r="H209" s="34"/>
      <c r="I209" s="38"/>
      <c r="K209" s="38">
        <v>21</v>
      </c>
      <c r="L209" s="40"/>
      <c r="M209" s="40"/>
      <c r="N209" s="40"/>
      <c r="O209" s="40"/>
      <c r="P209" s="40"/>
    </row>
    <row r="210" spans="1:16" s="32" customFormat="1" ht="10.5">
      <c r="A210" s="330">
        <v>91143000</v>
      </c>
      <c r="B210" s="33" t="s">
        <v>168</v>
      </c>
      <c r="C210" s="32" t="s">
        <v>1124</v>
      </c>
      <c r="D210" s="46" t="s">
        <v>143</v>
      </c>
      <c r="E210" s="35">
        <v>38226</v>
      </c>
      <c r="F210" s="34" t="s">
        <v>37</v>
      </c>
      <c r="G210" s="37">
        <v>3000</v>
      </c>
      <c r="H210" s="34" t="s">
        <v>63</v>
      </c>
      <c r="I210" s="38">
        <v>4.4000000000000004</v>
      </c>
      <c r="J210" s="36" t="s">
        <v>81</v>
      </c>
      <c r="K210" s="38">
        <v>21</v>
      </c>
      <c r="L210" s="40">
        <v>3000000</v>
      </c>
      <c r="M210" s="40">
        <v>2382353</v>
      </c>
      <c r="N210" s="40">
        <v>53112249</v>
      </c>
      <c r="O210" s="40">
        <v>195283</v>
      </c>
      <c r="P210" s="40">
        <v>53307532</v>
      </c>
    </row>
    <row r="211" spans="1:16" s="32" customFormat="1" ht="10.5">
      <c r="A211" s="330">
        <v>91143000</v>
      </c>
      <c r="B211" s="33" t="s">
        <v>168</v>
      </c>
      <c r="C211" s="32" t="s">
        <v>211</v>
      </c>
      <c r="D211" s="46">
        <v>378</v>
      </c>
      <c r="E211" s="35">
        <v>38194</v>
      </c>
      <c r="F211" s="34" t="s">
        <v>37</v>
      </c>
      <c r="G211" s="37">
        <v>2000</v>
      </c>
      <c r="H211" s="34"/>
      <c r="I211" s="38"/>
      <c r="J211" s="36"/>
      <c r="K211" s="38">
        <v>10</v>
      </c>
      <c r="L211" s="40"/>
      <c r="M211" s="40"/>
      <c r="N211" s="40"/>
      <c r="O211" s="40"/>
      <c r="P211" s="40"/>
    </row>
    <row r="212" spans="1:16" s="32" customFormat="1" ht="10.5">
      <c r="A212" s="330">
        <v>91143000</v>
      </c>
      <c r="B212" s="33" t="s">
        <v>168</v>
      </c>
      <c r="C212" s="32" t="s">
        <v>212</v>
      </c>
      <c r="D212" s="46" t="s">
        <v>143</v>
      </c>
      <c r="E212" s="35">
        <v>38226</v>
      </c>
      <c r="F212" s="34" t="s">
        <v>37</v>
      </c>
      <c r="G212" s="37">
        <v>2000</v>
      </c>
      <c r="H212" s="34" t="s">
        <v>92</v>
      </c>
      <c r="I212" s="38">
        <v>3</v>
      </c>
      <c r="J212" s="36" t="s">
        <v>81</v>
      </c>
      <c r="K212" s="38">
        <v>7</v>
      </c>
      <c r="L212" s="40"/>
      <c r="M212" s="40"/>
      <c r="N212" s="40"/>
      <c r="O212" s="40"/>
      <c r="P212" s="40"/>
    </row>
    <row r="213" spans="1:16" s="32" customFormat="1" ht="10.5">
      <c r="A213" s="330">
        <v>96875230</v>
      </c>
      <c r="B213" s="33" t="s">
        <v>106</v>
      </c>
      <c r="C213" s="32" t="s">
        <v>213</v>
      </c>
      <c r="D213" s="46">
        <v>382</v>
      </c>
      <c r="E213" s="35">
        <v>38252</v>
      </c>
      <c r="F213" s="34" t="s">
        <v>37</v>
      </c>
      <c r="G213" s="37">
        <v>15000</v>
      </c>
      <c r="H213" s="34"/>
      <c r="I213" s="38"/>
      <c r="J213" s="36" t="s">
        <v>214</v>
      </c>
      <c r="K213" s="38">
        <v>30.25</v>
      </c>
      <c r="L213" s="40"/>
      <c r="M213" s="40"/>
      <c r="N213" s="40"/>
      <c r="O213" s="40"/>
      <c r="P213" s="40"/>
    </row>
    <row r="214" spans="1:16" s="32" customFormat="1" ht="10.5">
      <c r="A214" s="330">
        <v>96875230</v>
      </c>
      <c r="B214" s="33" t="s">
        <v>106</v>
      </c>
      <c r="C214" s="32" t="s">
        <v>1125</v>
      </c>
      <c r="D214" s="46" t="s">
        <v>143</v>
      </c>
      <c r="E214" s="35">
        <v>38261</v>
      </c>
      <c r="F214" s="34" t="s">
        <v>37</v>
      </c>
      <c r="G214" s="37">
        <v>5800</v>
      </c>
      <c r="H214" s="34" t="s">
        <v>67</v>
      </c>
      <c r="I214" s="38">
        <v>4.8499999999999996</v>
      </c>
      <c r="J214" s="36" t="s">
        <v>214</v>
      </c>
      <c r="K214" s="38">
        <v>21</v>
      </c>
      <c r="L214" s="40">
        <v>5800000</v>
      </c>
      <c r="M214" s="40">
        <v>5800000</v>
      </c>
      <c r="N214" s="40">
        <v>129305374</v>
      </c>
      <c r="O214" s="40">
        <v>270910</v>
      </c>
      <c r="P214" s="40">
        <v>129576284</v>
      </c>
    </row>
    <row r="215" spans="1:16" s="32" customFormat="1" ht="10.5">
      <c r="A215" s="330">
        <v>96875230</v>
      </c>
      <c r="B215" s="33" t="s">
        <v>106</v>
      </c>
      <c r="C215" s="32" t="s">
        <v>1125</v>
      </c>
      <c r="D215" s="46" t="s">
        <v>143</v>
      </c>
      <c r="E215" s="35">
        <v>38261</v>
      </c>
      <c r="F215" s="34" t="s">
        <v>37</v>
      </c>
      <c r="G215" s="48">
        <v>0.5</v>
      </c>
      <c r="H215" s="34" t="s">
        <v>73</v>
      </c>
      <c r="I215" s="38">
        <v>4.8499999999999996</v>
      </c>
      <c r="J215" s="36" t="s">
        <v>214</v>
      </c>
      <c r="K215" s="38">
        <v>21</v>
      </c>
      <c r="L215" s="40">
        <v>500</v>
      </c>
      <c r="M215" s="40">
        <v>500</v>
      </c>
      <c r="N215" s="40">
        <v>11147</v>
      </c>
      <c r="O215" s="40">
        <v>23</v>
      </c>
      <c r="P215" s="40">
        <v>11170</v>
      </c>
    </row>
    <row r="216" spans="1:16" s="32" customFormat="1" ht="10.5">
      <c r="A216" s="330">
        <v>96875230</v>
      </c>
      <c r="B216" s="33" t="s">
        <v>106</v>
      </c>
      <c r="C216" s="32" t="s">
        <v>1125</v>
      </c>
      <c r="D216" s="46" t="s">
        <v>152</v>
      </c>
      <c r="E216" s="35">
        <v>39056</v>
      </c>
      <c r="F216" s="34" t="s">
        <v>37</v>
      </c>
      <c r="G216" s="37">
        <v>6000</v>
      </c>
      <c r="H216" s="34" t="s">
        <v>71</v>
      </c>
      <c r="I216" s="38">
        <v>3.2</v>
      </c>
      <c r="J216" s="36" t="s">
        <v>214</v>
      </c>
      <c r="K216" s="38">
        <v>24</v>
      </c>
      <c r="L216" s="40">
        <v>6000000</v>
      </c>
      <c r="M216" s="40">
        <v>7023438</v>
      </c>
      <c r="N216" s="40">
        <v>156580737</v>
      </c>
      <c r="O216" s="40">
        <v>217315</v>
      </c>
      <c r="P216" s="40">
        <v>156798052</v>
      </c>
    </row>
    <row r="217" spans="1:16" s="32" customFormat="1" ht="10.5">
      <c r="A217" s="330">
        <v>96875230</v>
      </c>
      <c r="B217" s="33" t="s">
        <v>106</v>
      </c>
      <c r="C217" s="32" t="s">
        <v>1125</v>
      </c>
      <c r="D217" s="46" t="s">
        <v>152</v>
      </c>
      <c r="E217" s="35">
        <v>39056</v>
      </c>
      <c r="F217" s="34" t="s">
        <v>37</v>
      </c>
      <c r="G217" s="48">
        <v>0.5</v>
      </c>
      <c r="H217" s="34" t="s">
        <v>72</v>
      </c>
      <c r="I217" s="38">
        <v>3.2</v>
      </c>
      <c r="J217" s="36" t="s">
        <v>214</v>
      </c>
      <c r="K217" s="38">
        <v>24</v>
      </c>
      <c r="L217" s="40">
        <v>500</v>
      </c>
      <c r="M217" s="40">
        <v>585</v>
      </c>
      <c r="N217" s="40">
        <v>13042</v>
      </c>
      <c r="O217" s="40">
        <v>25</v>
      </c>
      <c r="P217" s="40">
        <v>13067</v>
      </c>
    </row>
    <row r="218" spans="1:16" s="32" customFormat="1" ht="10.5">
      <c r="A218" s="330">
        <v>96929880</v>
      </c>
      <c r="B218" s="33" t="s">
        <v>83</v>
      </c>
      <c r="C218" s="32" t="s">
        <v>216</v>
      </c>
      <c r="D218" s="46">
        <v>384</v>
      </c>
      <c r="E218" s="35">
        <v>38257</v>
      </c>
      <c r="F218" s="34" t="s">
        <v>37</v>
      </c>
      <c r="G218" s="37">
        <v>3000</v>
      </c>
      <c r="H218" s="34"/>
      <c r="I218" s="38"/>
      <c r="J218" s="36" t="s">
        <v>81</v>
      </c>
      <c r="K218" s="38">
        <v>25</v>
      </c>
      <c r="L218" s="40"/>
      <c r="M218" s="40"/>
      <c r="N218" s="40"/>
      <c r="O218" s="40"/>
      <c r="P218" s="40"/>
    </row>
    <row r="219" spans="1:16" s="32" customFormat="1" ht="10.5">
      <c r="A219" s="330">
        <v>96929880</v>
      </c>
      <c r="B219" s="33" t="s">
        <v>83</v>
      </c>
      <c r="C219" s="32" t="s">
        <v>1126</v>
      </c>
      <c r="D219" s="46" t="s">
        <v>143</v>
      </c>
      <c r="E219" s="35">
        <v>38260</v>
      </c>
      <c r="F219" s="34" t="s">
        <v>37</v>
      </c>
      <c r="G219" s="37">
        <v>3000</v>
      </c>
      <c r="H219" s="34" t="s">
        <v>90</v>
      </c>
      <c r="I219" s="38">
        <v>4.75</v>
      </c>
      <c r="J219" s="36" t="s">
        <v>81</v>
      </c>
      <c r="K219" s="38">
        <v>20.5</v>
      </c>
      <c r="L219" s="40">
        <v>3000000</v>
      </c>
      <c r="M219" s="40">
        <v>2800000</v>
      </c>
      <c r="N219" s="40">
        <v>62423284</v>
      </c>
      <c r="O219" s="40">
        <v>1894373</v>
      </c>
      <c r="P219" s="40">
        <v>64317657</v>
      </c>
    </row>
    <row r="220" spans="1:16" s="32" customFormat="1" ht="10.5">
      <c r="A220" s="330">
        <v>96929880</v>
      </c>
      <c r="B220" s="33" t="s">
        <v>83</v>
      </c>
      <c r="C220" s="32" t="s">
        <v>216</v>
      </c>
      <c r="D220" s="46">
        <v>385</v>
      </c>
      <c r="E220" s="35">
        <v>38257</v>
      </c>
      <c r="F220" s="34" t="s">
        <v>37</v>
      </c>
      <c r="G220" s="37">
        <v>5000</v>
      </c>
      <c r="H220" s="34"/>
      <c r="I220" s="38"/>
      <c r="J220" s="36" t="s">
        <v>81</v>
      </c>
      <c r="K220" s="38">
        <v>10</v>
      </c>
      <c r="L220" s="40"/>
      <c r="M220" s="40"/>
      <c r="N220" s="40"/>
      <c r="O220" s="40"/>
      <c r="P220" s="40"/>
    </row>
    <row r="221" spans="1:16" s="32" customFormat="1" ht="10.5">
      <c r="A221" s="330">
        <v>96929880</v>
      </c>
      <c r="B221" s="33" t="s">
        <v>83</v>
      </c>
      <c r="C221" s="32" t="s">
        <v>1127</v>
      </c>
      <c r="D221" s="46" t="s">
        <v>143</v>
      </c>
      <c r="E221" s="35">
        <v>38260</v>
      </c>
      <c r="F221" s="34" t="s">
        <v>37</v>
      </c>
      <c r="G221" s="37">
        <v>5000</v>
      </c>
      <c r="H221" s="34" t="s">
        <v>46</v>
      </c>
      <c r="I221" s="38">
        <v>3.25</v>
      </c>
      <c r="J221" s="36" t="s">
        <v>81</v>
      </c>
      <c r="K221" s="38">
        <v>6.5</v>
      </c>
      <c r="L221" s="40">
        <v>4000000</v>
      </c>
      <c r="M221" s="40"/>
      <c r="N221" s="40"/>
      <c r="O221" s="40"/>
      <c r="P221" s="40"/>
    </row>
    <row r="222" spans="1:16" s="32" customFormat="1" ht="10.5">
      <c r="A222" s="330">
        <v>96929880</v>
      </c>
      <c r="B222" s="33">
        <v>5</v>
      </c>
      <c r="C222" s="32" t="s">
        <v>1030</v>
      </c>
      <c r="D222" s="46" t="s">
        <v>152</v>
      </c>
      <c r="E222" s="35">
        <v>40800</v>
      </c>
      <c r="F222" s="34" t="s">
        <v>37</v>
      </c>
      <c r="G222" s="37">
        <v>5000</v>
      </c>
      <c r="H222" s="34" t="s">
        <v>63</v>
      </c>
      <c r="I222" s="38">
        <v>3.5</v>
      </c>
      <c r="J222" s="36" t="s">
        <v>81</v>
      </c>
      <c r="K222" s="38">
        <v>22</v>
      </c>
      <c r="L222" s="40">
        <v>1500000</v>
      </c>
      <c r="M222" s="40">
        <v>1500000</v>
      </c>
      <c r="N222" s="40">
        <v>33441045</v>
      </c>
      <c r="O222" s="40">
        <v>341611</v>
      </c>
      <c r="P222" s="40">
        <v>33782656</v>
      </c>
    </row>
    <row r="223" spans="1:16" s="32" customFormat="1" ht="10.5">
      <c r="A223" s="330">
        <v>96972300</v>
      </c>
      <c r="B223" s="33" t="s">
        <v>75</v>
      </c>
      <c r="C223" s="32" t="s">
        <v>219</v>
      </c>
      <c r="D223" s="46">
        <v>386</v>
      </c>
      <c r="E223" s="35">
        <v>38265</v>
      </c>
      <c r="F223" s="34" t="s">
        <v>37</v>
      </c>
      <c r="G223" s="37">
        <v>10500</v>
      </c>
      <c r="H223" s="34"/>
      <c r="I223" s="38"/>
      <c r="J223" s="36" t="s">
        <v>85</v>
      </c>
      <c r="K223" s="38">
        <v>26</v>
      </c>
      <c r="L223" s="40"/>
      <c r="M223" s="40"/>
      <c r="N223" s="40"/>
      <c r="O223" s="40"/>
      <c r="P223" s="40"/>
    </row>
    <row r="224" spans="1:16" s="32" customFormat="1" ht="10.5">
      <c r="A224" s="330">
        <v>96972300</v>
      </c>
      <c r="B224" s="33" t="s">
        <v>75</v>
      </c>
      <c r="C224" s="32" t="s">
        <v>1128</v>
      </c>
      <c r="D224" s="46" t="s">
        <v>143</v>
      </c>
      <c r="E224" s="35">
        <v>38289</v>
      </c>
      <c r="F224" s="34" t="s">
        <v>37</v>
      </c>
      <c r="G224" s="37">
        <v>5500</v>
      </c>
      <c r="H224" s="34" t="s">
        <v>67</v>
      </c>
      <c r="I224" s="38">
        <v>4.5</v>
      </c>
      <c r="J224" s="36" t="s">
        <v>85</v>
      </c>
      <c r="K224" s="38">
        <v>24</v>
      </c>
      <c r="L224" s="40">
        <v>5000000</v>
      </c>
      <c r="M224" s="40">
        <v>5008163</v>
      </c>
      <c r="N224" s="40">
        <v>111652136</v>
      </c>
      <c r="O224" s="40">
        <v>215644</v>
      </c>
      <c r="P224" s="40">
        <v>111867780</v>
      </c>
    </row>
    <row r="225" spans="1:16" s="32" customFormat="1" ht="10.5">
      <c r="A225" s="330">
        <v>96972300</v>
      </c>
      <c r="B225" s="33" t="s">
        <v>75</v>
      </c>
      <c r="C225" s="32" t="s">
        <v>1128</v>
      </c>
      <c r="D225" s="46" t="s">
        <v>143</v>
      </c>
      <c r="E225" s="35">
        <v>38289</v>
      </c>
      <c r="F225" s="34" t="s">
        <v>37</v>
      </c>
      <c r="G225" s="48">
        <v>0.5</v>
      </c>
      <c r="H225" s="34" t="s">
        <v>73</v>
      </c>
      <c r="I225" s="38">
        <v>4.5</v>
      </c>
      <c r="J225" s="36" t="s">
        <v>85</v>
      </c>
      <c r="K225" s="38">
        <v>24</v>
      </c>
      <c r="L225" s="40">
        <v>500</v>
      </c>
      <c r="M225" s="40">
        <v>501</v>
      </c>
      <c r="N225" s="40">
        <v>11169</v>
      </c>
      <c r="O225" s="40">
        <v>18</v>
      </c>
      <c r="P225" s="40">
        <v>11187</v>
      </c>
    </row>
    <row r="226" spans="1:16" s="32" customFormat="1" ht="10.5">
      <c r="A226" s="330">
        <v>96850960</v>
      </c>
      <c r="B226" s="33" t="s">
        <v>106</v>
      </c>
      <c r="C226" s="32" t="s">
        <v>221</v>
      </c>
      <c r="D226" s="46">
        <v>387</v>
      </c>
      <c r="E226" s="35">
        <v>38275</v>
      </c>
      <c r="F226" s="34" t="s">
        <v>37</v>
      </c>
      <c r="G226" s="37">
        <v>4000</v>
      </c>
      <c r="H226" s="34"/>
      <c r="I226" s="38"/>
      <c r="J226" s="36" t="s">
        <v>222</v>
      </c>
      <c r="K226" s="38">
        <v>15.25</v>
      </c>
      <c r="L226" s="40"/>
      <c r="M226" s="40"/>
      <c r="N226" s="40"/>
      <c r="O226" s="40"/>
      <c r="P226" s="40"/>
    </row>
    <row r="227" spans="1:16" s="32" customFormat="1" ht="10.5">
      <c r="A227" s="330">
        <v>96850960</v>
      </c>
      <c r="B227" s="33" t="s">
        <v>106</v>
      </c>
      <c r="C227" s="32" t="s">
        <v>1129</v>
      </c>
      <c r="D227" s="46" t="s">
        <v>143</v>
      </c>
      <c r="E227" s="35">
        <v>38295</v>
      </c>
      <c r="F227" s="34" t="s">
        <v>37</v>
      </c>
      <c r="G227" s="37">
        <v>3100</v>
      </c>
      <c r="H227" s="34" t="s">
        <v>46</v>
      </c>
      <c r="I227" s="38">
        <v>4</v>
      </c>
      <c r="J227" s="36" t="s">
        <v>222</v>
      </c>
      <c r="K227" s="38">
        <v>15</v>
      </c>
      <c r="L227" s="40">
        <v>2960000</v>
      </c>
      <c r="M227" s="40">
        <v>2960000</v>
      </c>
      <c r="N227" s="40">
        <v>65990329</v>
      </c>
      <c r="O227" s="40">
        <v>108906</v>
      </c>
      <c r="P227" s="40">
        <v>66099235</v>
      </c>
    </row>
    <row r="228" spans="1:16" s="32" customFormat="1" ht="10.5">
      <c r="A228" s="330">
        <v>96850960</v>
      </c>
      <c r="B228" s="33" t="s">
        <v>106</v>
      </c>
      <c r="C228" s="32" t="s">
        <v>1129</v>
      </c>
      <c r="D228" s="46" t="s">
        <v>143</v>
      </c>
      <c r="E228" s="35">
        <v>38295</v>
      </c>
      <c r="F228" s="34" t="s">
        <v>37</v>
      </c>
      <c r="G228" s="37">
        <v>1</v>
      </c>
      <c r="H228" s="34" t="s">
        <v>90</v>
      </c>
      <c r="I228" s="38">
        <v>4</v>
      </c>
      <c r="J228" s="36" t="s">
        <v>222</v>
      </c>
      <c r="K228" s="38">
        <v>15</v>
      </c>
      <c r="L228" s="40">
        <v>1000</v>
      </c>
      <c r="M228" s="40">
        <v>1000</v>
      </c>
      <c r="N228" s="40">
        <v>22294</v>
      </c>
      <c r="O228" s="40">
        <v>37</v>
      </c>
      <c r="P228" s="40">
        <v>22331</v>
      </c>
    </row>
    <row r="229" spans="1:16" s="32" customFormat="1" ht="10.5">
      <c r="A229" s="330">
        <v>90413000</v>
      </c>
      <c r="B229" s="33" t="s">
        <v>61</v>
      </c>
      <c r="C229" s="32" t="s">
        <v>1130</v>
      </c>
      <c r="D229" s="46">
        <v>388</v>
      </c>
      <c r="E229" s="35">
        <v>38278</v>
      </c>
      <c r="F229" s="34" t="s">
        <v>37</v>
      </c>
      <c r="G229" s="37">
        <v>2000</v>
      </c>
      <c r="H229" s="34" t="s">
        <v>56</v>
      </c>
      <c r="I229" s="38">
        <v>4</v>
      </c>
      <c r="J229" s="36" t="s">
        <v>68</v>
      </c>
      <c r="K229" s="38">
        <v>20</v>
      </c>
      <c r="L229" s="40">
        <v>2000000</v>
      </c>
      <c r="M229" s="40">
        <v>1300000</v>
      </c>
      <c r="N229" s="40">
        <v>28982239</v>
      </c>
      <c r="O229" s="40">
        <v>97228</v>
      </c>
      <c r="P229" s="40">
        <v>29079467</v>
      </c>
    </row>
    <row r="230" spans="1:16" s="32" customFormat="1" ht="10.5">
      <c r="A230" s="330">
        <v>99513400</v>
      </c>
      <c r="B230" s="33" t="s">
        <v>190</v>
      </c>
      <c r="C230" s="32" t="s">
        <v>225</v>
      </c>
      <c r="D230" s="46">
        <v>389</v>
      </c>
      <c r="E230" s="35">
        <v>38285</v>
      </c>
      <c r="F230" s="34" t="s">
        <v>37</v>
      </c>
      <c r="G230" s="37">
        <v>6000</v>
      </c>
      <c r="H230" s="34"/>
      <c r="I230" s="38"/>
      <c r="J230" s="36" t="s">
        <v>81</v>
      </c>
      <c r="K230" s="38">
        <v>21</v>
      </c>
      <c r="L230" s="40"/>
      <c r="M230" s="40"/>
      <c r="N230" s="40"/>
      <c r="O230" s="40"/>
      <c r="P230" s="40"/>
    </row>
    <row r="231" spans="1:16" s="32" customFormat="1" ht="10.5">
      <c r="A231" s="330">
        <v>99513400</v>
      </c>
      <c r="B231" s="33" t="s">
        <v>190</v>
      </c>
      <c r="C231" s="32" t="s">
        <v>1131</v>
      </c>
      <c r="D231" s="46" t="s">
        <v>143</v>
      </c>
      <c r="E231" s="35">
        <v>38322</v>
      </c>
      <c r="F231" s="34" t="s">
        <v>37</v>
      </c>
      <c r="G231" s="37">
        <v>2000</v>
      </c>
      <c r="H231" s="34" t="s">
        <v>46</v>
      </c>
      <c r="I231" s="38">
        <v>3.25</v>
      </c>
      <c r="J231" s="36" t="s">
        <v>81</v>
      </c>
      <c r="K231" s="38">
        <v>8</v>
      </c>
      <c r="L231" s="40">
        <v>1000000</v>
      </c>
      <c r="M231" s="40">
        <v>200000</v>
      </c>
      <c r="N231" s="40">
        <v>4458806</v>
      </c>
      <c r="O231" s="40">
        <v>12209</v>
      </c>
      <c r="P231" s="40">
        <v>4471015</v>
      </c>
    </row>
    <row r="232" spans="1:16" s="32" customFormat="1" ht="10.5">
      <c r="A232" s="330">
        <v>99513400</v>
      </c>
      <c r="B232" s="33" t="s">
        <v>190</v>
      </c>
      <c r="C232" s="32" t="s">
        <v>1131</v>
      </c>
      <c r="D232" s="46" t="s">
        <v>143</v>
      </c>
      <c r="E232" s="35">
        <v>38322</v>
      </c>
      <c r="F232" s="34" t="s">
        <v>37</v>
      </c>
      <c r="G232" s="37">
        <v>3000</v>
      </c>
      <c r="H232" s="34" t="s">
        <v>90</v>
      </c>
      <c r="I232" s="38">
        <v>4.5</v>
      </c>
      <c r="J232" s="36" t="s">
        <v>81</v>
      </c>
      <c r="K232" s="38">
        <v>21</v>
      </c>
      <c r="L232" s="40">
        <v>3000000</v>
      </c>
      <c r="M232" s="40">
        <v>3000000</v>
      </c>
      <c r="N232" s="40">
        <v>66882090</v>
      </c>
      <c r="O232" s="40">
        <v>750283</v>
      </c>
      <c r="P232" s="40">
        <v>67632373</v>
      </c>
    </row>
    <row r="233" spans="1:16" s="32" customFormat="1" ht="10.5">
      <c r="A233" s="330">
        <v>93767000</v>
      </c>
      <c r="B233" s="33" t="s">
        <v>61</v>
      </c>
      <c r="C233" s="32" t="s">
        <v>227</v>
      </c>
      <c r="D233" s="46">
        <v>390</v>
      </c>
      <c r="E233" s="35">
        <v>38285</v>
      </c>
      <c r="F233" s="34" t="s">
        <v>37</v>
      </c>
      <c r="G233" s="37">
        <v>1500</v>
      </c>
      <c r="H233" s="34"/>
      <c r="I233" s="38"/>
      <c r="J233" s="36" t="s">
        <v>228</v>
      </c>
      <c r="K233" s="38">
        <v>21</v>
      </c>
      <c r="L233" s="40"/>
      <c r="M233" s="40"/>
      <c r="N233" s="40"/>
      <c r="O233" s="40"/>
      <c r="P233" s="40"/>
    </row>
    <row r="234" spans="1:16" s="32" customFormat="1" ht="10.5">
      <c r="A234" s="330">
        <v>93767000</v>
      </c>
      <c r="B234" s="33" t="s">
        <v>61</v>
      </c>
      <c r="C234" s="32" t="s">
        <v>1132</v>
      </c>
      <c r="D234" s="46" t="s">
        <v>143</v>
      </c>
      <c r="E234" s="35">
        <v>38285</v>
      </c>
      <c r="F234" s="34" t="s">
        <v>37</v>
      </c>
      <c r="G234" s="37">
        <v>1500</v>
      </c>
      <c r="H234" s="34" t="s">
        <v>63</v>
      </c>
      <c r="I234" s="38">
        <v>4.75</v>
      </c>
      <c r="J234" s="36" t="s">
        <v>228</v>
      </c>
      <c r="K234" s="38">
        <v>21</v>
      </c>
      <c r="L234" s="40">
        <v>800000</v>
      </c>
      <c r="M234" s="40"/>
      <c r="N234" s="40"/>
      <c r="O234" s="40"/>
      <c r="P234" s="40"/>
    </row>
    <row r="235" spans="1:16" s="32" customFormat="1" ht="10.5">
      <c r="A235" s="330">
        <v>93767000</v>
      </c>
      <c r="B235" s="33" t="s">
        <v>61</v>
      </c>
      <c r="C235" s="32" t="s">
        <v>227</v>
      </c>
      <c r="D235" s="46">
        <v>391</v>
      </c>
      <c r="E235" s="35">
        <v>38285</v>
      </c>
      <c r="F235" s="34" t="s">
        <v>37</v>
      </c>
      <c r="G235" s="37">
        <v>1400</v>
      </c>
      <c r="H235" s="34"/>
      <c r="I235" s="38"/>
      <c r="J235" s="36" t="s">
        <v>228</v>
      </c>
      <c r="K235" s="38">
        <v>10</v>
      </c>
      <c r="L235" s="40"/>
      <c r="M235" s="40"/>
      <c r="N235" s="40"/>
      <c r="O235" s="40"/>
      <c r="P235" s="40"/>
    </row>
    <row r="236" spans="1:16" s="32" customFormat="1" ht="10.5">
      <c r="A236" s="330">
        <v>93767000</v>
      </c>
      <c r="B236" s="33" t="s">
        <v>61</v>
      </c>
      <c r="C236" s="32" t="s">
        <v>1132</v>
      </c>
      <c r="D236" s="46" t="s">
        <v>143</v>
      </c>
      <c r="E236" s="35">
        <v>38285</v>
      </c>
      <c r="F236" s="34" t="s">
        <v>37</v>
      </c>
      <c r="G236" s="37">
        <v>1400</v>
      </c>
      <c r="H236" s="34" t="s">
        <v>92</v>
      </c>
      <c r="I236" s="38">
        <v>3.5</v>
      </c>
      <c r="J236" s="36" t="s">
        <v>228</v>
      </c>
      <c r="K236" s="38">
        <v>10</v>
      </c>
      <c r="L236" s="40">
        <v>1400000</v>
      </c>
      <c r="M236" s="40"/>
      <c r="N236" s="40"/>
      <c r="O236" s="40"/>
      <c r="P236" s="40"/>
    </row>
    <row r="237" spans="1:16" s="32" customFormat="1" ht="10.5">
      <c r="A237" s="330">
        <v>90749000</v>
      </c>
      <c r="B237" s="33" t="s">
        <v>35</v>
      </c>
      <c r="C237" s="32" t="s">
        <v>1095</v>
      </c>
      <c r="D237" s="46">
        <v>394</v>
      </c>
      <c r="E237" s="35">
        <v>38299</v>
      </c>
      <c r="F237" s="34" t="s">
        <v>37</v>
      </c>
      <c r="G237" s="37">
        <v>7000</v>
      </c>
      <c r="H237" s="34" t="s">
        <v>63</v>
      </c>
      <c r="I237" s="38">
        <v>4.5</v>
      </c>
      <c r="J237" s="36" t="s">
        <v>81</v>
      </c>
      <c r="K237" s="38">
        <v>21</v>
      </c>
      <c r="L237" s="40">
        <v>3500000</v>
      </c>
      <c r="M237" s="40">
        <v>3062500</v>
      </c>
      <c r="N237" s="40">
        <v>68275467</v>
      </c>
      <c r="O237" s="40">
        <v>253211</v>
      </c>
      <c r="P237" s="40">
        <v>68528678</v>
      </c>
    </row>
    <row r="238" spans="1:16" s="32" customFormat="1" ht="10.5">
      <c r="A238" s="330">
        <v>90749000</v>
      </c>
      <c r="B238" s="33" t="s">
        <v>35</v>
      </c>
      <c r="C238" s="32" t="s">
        <v>231</v>
      </c>
      <c r="D238" s="46">
        <v>395</v>
      </c>
      <c r="E238" s="35">
        <v>38299</v>
      </c>
      <c r="F238" s="34" t="s">
        <v>37</v>
      </c>
      <c r="G238" s="37">
        <v>7000</v>
      </c>
      <c r="H238" s="34"/>
      <c r="I238" s="38"/>
      <c r="J238" s="36" t="s">
        <v>81</v>
      </c>
      <c r="K238" s="38">
        <v>10</v>
      </c>
      <c r="L238" s="40"/>
      <c r="M238" s="40"/>
      <c r="N238" s="40"/>
      <c r="O238" s="40"/>
      <c r="P238" s="40"/>
    </row>
    <row r="239" spans="1:16" s="32" customFormat="1" ht="10.5">
      <c r="A239" s="330">
        <v>90749000</v>
      </c>
      <c r="B239" s="33" t="s">
        <v>35</v>
      </c>
      <c r="C239" s="32" t="s">
        <v>1094</v>
      </c>
      <c r="D239" s="46" t="s">
        <v>143</v>
      </c>
      <c r="E239" s="35">
        <v>38299</v>
      </c>
      <c r="F239" s="34" t="s">
        <v>37</v>
      </c>
      <c r="G239" s="37">
        <v>7000</v>
      </c>
      <c r="H239" s="34" t="s">
        <v>92</v>
      </c>
      <c r="I239" s="38">
        <v>3.25</v>
      </c>
      <c r="J239" s="36" t="s">
        <v>81</v>
      </c>
      <c r="K239" s="38">
        <v>5</v>
      </c>
      <c r="L239" s="40">
        <v>6500000</v>
      </c>
      <c r="M239" s="40"/>
      <c r="N239" s="40"/>
      <c r="O239" s="40"/>
      <c r="P239" s="40"/>
    </row>
    <row r="240" spans="1:16" s="32" customFormat="1" ht="10.5">
      <c r="A240" s="330">
        <v>76073162</v>
      </c>
      <c r="B240" s="33" t="s">
        <v>83</v>
      </c>
      <c r="C240" s="32" t="s">
        <v>866</v>
      </c>
      <c r="D240" s="46">
        <v>397</v>
      </c>
      <c r="E240" s="35">
        <v>38317</v>
      </c>
      <c r="F240" s="34" t="s">
        <v>37</v>
      </c>
      <c r="G240" s="37">
        <v>2500</v>
      </c>
      <c r="H240" s="34"/>
      <c r="I240" s="38"/>
      <c r="J240" s="36" t="s">
        <v>68</v>
      </c>
      <c r="K240" s="38">
        <v>10</v>
      </c>
      <c r="L240" s="40"/>
      <c r="M240" s="40"/>
      <c r="N240" s="40"/>
      <c r="O240" s="40"/>
      <c r="P240" s="40"/>
    </row>
    <row r="241" spans="1:16" s="32" customFormat="1" ht="10.5">
      <c r="A241" s="330">
        <v>76073162</v>
      </c>
      <c r="B241" s="33" t="s">
        <v>83</v>
      </c>
      <c r="C241" s="32" t="s">
        <v>1133</v>
      </c>
      <c r="D241" s="46" t="s">
        <v>143</v>
      </c>
      <c r="E241" s="35">
        <v>38317</v>
      </c>
      <c r="F241" s="34" t="s">
        <v>37</v>
      </c>
      <c r="G241" s="37">
        <v>2500</v>
      </c>
      <c r="H241" s="34" t="s">
        <v>56</v>
      </c>
      <c r="I241" s="38">
        <v>3.5</v>
      </c>
      <c r="J241" s="36" t="s">
        <v>68</v>
      </c>
      <c r="K241" s="38">
        <v>8</v>
      </c>
      <c r="L241" s="40">
        <v>2100000</v>
      </c>
      <c r="M241" s="40"/>
      <c r="N241" s="40"/>
      <c r="O241" s="40"/>
      <c r="P241" s="40"/>
    </row>
    <row r="242" spans="1:16" s="32" customFormat="1" ht="10.5">
      <c r="A242" s="330">
        <v>76073162</v>
      </c>
      <c r="B242" s="33" t="s">
        <v>83</v>
      </c>
      <c r="C242" s="32" t="s">
        <v>866</v>
      </c>
      <c r="D242" s="46">
        <v>398</v>
      </c>
      <c r="E242" s="35">
        <v>38317</v>
      </c>
      <c r="F242" s="34" t="s">
        <v>37</v>
      </c>
      <c r="G242" s="37">
        <v>3000</v>
      </c>
      <c r="H242" s="34"/>
      <c r="I242" s="38"/>
      <c r="J242" s="36" t="s">
        <v>68</v>
      </c>
      <c r="K242" s="38">
        <v>25</v>
      </c>
      <c r="L242" s="40"/>
      <c r="M242" s="40"/>
      <c r="N242" s="40"/>
      <c r="O242" s="40"/>
      <c r="P242" s="40"/>
    </row>
    <row r="243" spans="1:16" s="32" customFormat="1" ht="10.5">
      <c r="A243" s="330">
        <v>76073162</v>
      </c>
      <c r="B243" s="33" t="s">
        <v>83</v>
      </c>
      <c r="C243" s="32" t="s">
        <v>1134</v>
      </c>
      <c r="D243" s="46" t="s">
        <v>143</v>
      </c>
      <c r="E243" s="35">
        <v>38317</v>
      </c>
      <c r="F243" s="34" t="s">
        <v>37</v>
      </c>
      <c r="G243" s="37">
        <v>3000</v>
      </c>
      <c r="H243" s="34" t="s">
        <v>51</v>
      </c>
      <c r="I243" s="38">
        <v>5.25</v>
      </c>
      <c r="J243" s="36" t="s">
        <v>68</v>
      </c>
      <c r="K243" s="38">
        <v>25</v>
      </c>
      <c r="L243" s="40">
        <v>2400000</v>
      </c>
      <c r="M243" s="40">
        <v>2400000</v>
      </c>
      <c r="N243" s="40">
        <v>53505672</v>
      </c>
      <c r="O243" s="40">
        <v>465791</v>
      </c>
      <c r="P243" s="40">
        <v>53971463</v>
      </c>
    </row>
    <row r="244" spans="1:16" s="32" customFormat="1" ht="10.5">
      <c r="A244" s="330">
        <v>91021000</v>
      </c>
      <c r="B244" s="33" t="s">
        <v>35</v>
      </c>
      <c r="C244" s="32" t="s">
        <v>233</v>
      </c>
      <c r="D244" s="46">
        <v>399</v>
      </c>
      <c r="E244" s="35">
        <v>38330</v>
      </c>
      <c r="F244" s="34" t="s">
        <v>37</v>
      </c>
      <c r="G244" s="37">
        <v>1850</v>
      </c>
      <c r="H244" s="34"/>
      <c r="I244" s="38"/>
      <c r="J244" s="36" t="s">
        <v>81</v>
      </c>
      <c r="K244" s="38">
        <v>10</v>
      </c>
      <c r="L244" s="40"/>
      <c r="M244" s="40"/>
      <c r="N244" s="40"/>
      <c r="O244" s="40"/>
      <c r="P244" s="40"/>
    </row>
    <row r="245" spans="1:16" s="32" customFormat="1" ht="10.5">
      <c r="A245" s="330">
        <v>91021000</v>
      </c>
      <c r="B245" s="33" t="s">
        <v>35</v>
      </c>
      <c r="C245" s="32" t="s">
        <v>1135</v>
      </c>
      <c r="D245" s="46" t="s">
        <v>143</v>
      </c>
      <c r="E245" s="35">
        <v>38330</v>
      </c>
      <c r="F245" s="34" t="s">
        <v>37</v>
      </c>
      <c r="G245" s="37">
        <v>1800</v>
      </c>
      <c r="H245" s="34" t="s">
        <v>63</v>
      </c>
      <c r="I245" s="38">
        <v>5</v>
      </c>
      <c r="J245" s="36" t="s">
        <v>68</v>
      </c>
      <c r="K245" s="38">
        <v>7</v>
      </c>
      <c r="L245" s="40">
        <v>1800000</v>
      </c>
      <c r="M245" s="40"/>
      <c r="N245" s="40"/>
      <c r="O245" s="40"/>
      <c r="P245" s="40"/>
    </row>
    <row r="246" spans="1:16" s="32" customFormat="1" ht="10.5">
      <c r="A246" s="330">
        <v>96858900</v>
      </c>
      <c r="B246" s="33" t="s">
        <v>106</v>
      </c>
      <c r="C246" s="32" t="s">
        <v>235</v>
      </c>
      <c r="D246" s="46">
        <v>400</v>
      </c>
      <c r="E246" s="35">
        <v>38331</v>
      </c>
      <c r="F246" s="34" t="s">
        <v>37</v>
      </c>
      <c r="G246" s="37">
        <v>900</v>
      </c>
      <c r="H246" s="34"/>
      <c r="I246" s="38"/>
      <c r="J246" s="36" t="s">
        <v>81</v>
      </c>
      <c r="K246" s="38">
        <v>10</v>
      </c>
      <c r="L246" s="40"/>
      <c r="M246" s="40"/>
      <c r="N246" s="40"/>
      <c r="O246" s="40"/>
      <c r="P246" s="40"/>
    </row>
    <row r="247" spans="1:16" s="32" customFormat="1" ht="10.5">
      <c r="A247" s="330">
        <v>96858900</v>
      </c>
      <c r="B247" s="33" t="s">
        <v>106</v>
      </c>
      <c r="C247" s="32" t="s">
        <v>1136</v>
      </c>
      <c r="D247" s="46" t="s">
        <v>143</v>
      </c>
      <c r="E247" s="35">
        <v>38331</v>
      </c>
      <c r="F247" s="34" t="s">
        <v>37</v>
      </c>
      <c r="G247" s="37">
        <v>900</v>
      </c>
      <c r="H247" s="34" t="s">
        <v>46</v>
      </c>
      <c r="I247" s="38">
        <v>3.8</v>
      </c>
      <c r="J247" s="36" t="s">
        <v>68</v>
      </c>
      <c r="K247" s="38">
        <v>7</v>
      </c>
      <c r="L247" s="40">
        <v>900000</v>
      </c>
      <c r="M247" s="40">
        <v>180000</v>
      </c>
      <c r="N247" s="40">
        <v>4012925</v>
      </c>
      <c r="O247" s="40">
        <v>122822</v>
      </c>
      <c r="P247" s="40">
        <v>4135747</v>
      </c>
    </row>
    <row r="248" spans="1:16" s="32" customFormat="1" ht="10.5">
      <c r="A248" s="330">
        <v>96858900</v>
      </c>
      <c r="B248" s="33" t="s">
        <v>106</v>
      </c>
      <c r="C248" s="32" t="s">
        <v>235</v>
      </c>
      <c r="D248" s="46">
        <v>401</v>
      </c>
      <c r="E248" s="35">
        <v>38331</v>
      </c>
      <c r="F248" s="34" t="s">
        <v>37</v>
      </c>
      <c r="G248" s="37">
        <v>800</v>
      </c>
      <c r="H248" s="34"/>
      <c r="I248" s="38"/>
      <c r="J248" s="36" t="s">
        <v>81</v>
      </c>
      <c r="K248" s="38">
        <v>25</v>
      </c>
      <c r="L248" s="40"/>
      <c r="M248" s="40"/>
      <c r="N248" s="40"/>
      <c r="O248" s="40"/>
      <c r="P248" s="40"/>
    </row>
    <row r="249" spans="1:16" s="32" customFormat="1" ht="10.5">
      <c r="A249" s="330">
        <v>96858900</v>
      </c>
      <c r="B249" s="33" t="s">
        <v>106</v>
      </c>
      <c r="C249" s="32" t="s">
        <v>1137</v>
      </c>
      <c r="D249" s="46" t="s">
        <v>143</v>
      </c>
      <c r="E249" s="35">
        <v>38331</v>
      </c>
      <c r="F249" s="34" t="s">
        <v>37</v>
      </c>
      <c r="G249" s="37">
        <v>800</v>
      </c>
      <c r="H249" s="34" t="s">
        <v>90</v>
      </c>
      <c r="I249" s="38">
        <v>4.8</v>
      </c>
      <c r="J249" s="36" t="s">
        <v>68</v>
      </c>
      <c r="K249" s="38">
        <v>21</v>
      </c>
      <c r="L249" s="40">
        <v>800000</v>
      </c>
      <c r="M249" s="40"/>
      <c r="N249" s="40"/>
      <c r="O249" s="40"/>
      <c r="P249" s="40"/>
    </row>
    <row r="250" spans="1:16" s="32" customFormat="1" ht="10.5">
      <c r="A250" s="330">
        <v>96858900</v>
      </c>
      <c r="B250" s="33" t="s">
        <v>106</v>
      </c>
      <c r="C250" s="32" t="s">
        <v>1136</v>
      </c>
      <c r="D250" s="46" t="s">
        <v>152</v>
      </c>
      <c r="E250" s="35">
        <v>39239</v>
      </c>
      <c r="F250" s="34" t="s">
        <v>37</v>
      </c>
      <c r="G250" s="37">
        <v>800</v>
      </c>
      <c r="H250" s="34" t="s">
        <v>92</v>
      </c>
      <c r="I250" s="38">
        <v>3.5</v>
      </c>
      <c r="J250" s="36" t="s">
        <v>68</v>
      </c>
      <c r="K250" s="38">
        <v>15</v>
      </c>
      <c r="L250" s="40">
        <v>800000</v>
      </c>
      <c r="M250" s="40">
        <v>586667</v>
      </c>
      <c r="N250" s="40">
        <v>13079172</v>
      </c>
      <c r="O250" s="40">
        <v>368799</v>
      </c>
      <c r="P250" s="40">
        <v>13447971</v>
      </c>
    </row>
    <row r="251" spans="1:16" s="32" customFormat="1" ht="10.5">
      <c r="A251" s="330">
        <v>93834000</v>
      </c>
      <c r="B251" s="33" t="s">
        <v>83</v>
      </c>
      <c r="C251" s="32" t="s">
        <v>175</v>
      </c>
      <c r="D251" s="46">
        <v>403</v>
      </c>
      <c r="E251" s="35">
        <v>38379</v>
      </c>
      <c r="F251" s="34" t="s">
        <v>37</v>
      </c>
      <c r="G251" s="37">
        <v>560</v>
      </c>
      <c r="H251" s="34"/>
      <c r="I251" s="38"/>
      <c r="J251" s="36" t="s">
        <v>81</v>
      </c>
      <c r="K251" s="38">
        <v>10</v>
      </c>
      <c r="L251" s="40"/>
      <c r="M251" s="40"/>
      <c r="N251" s="40"/>
      <c r="O251" s="40"/>
      <c r="P251" s="40"/>
    </row>
    <row r="252" spans="1:16" s="32" customFormat="1" ht="10.5">
      <c r="A252" s="330">
        <v>93834000</v>
      </c>
      <c r="B252" s="33" t="s">
        <v>83</v>
      </c>
      <c r="C252" s="32" t="s">
        <v>1087</v>
      </c>
      <c r="D252" s="46" t="s">
        <v>143</v>
      </c>
      <c r="E252" s="35">
        <v>38379</v>
      </c>
      <c r="F252" s="34" t="s">
        <v>37</v>
      </c>
      <c r="G252" s="37">
        <v>560</v>
      </c>
      <c r="H252" s="34" t="s">
        <v>56</v>
      </c>
      <c r="I252" s="38">
        <v>4.5</v>
      </c>
      <c r="J252" s="36" t="s">
        <v>68</v>
      </c>
      <c r="K252" s="38">
        <v>10</v>
      </c>
      <c r="L252" s="40">
        <v>560000</v>
      </c>
      <c r="M252" s="40"/>
      <c r="N252" s="40"/>
      <c r="O252" s="40"/>
      <c r="P252" s="40"/>
    </row>
    <row r="253" spans="1:16" s="32" customFormat="1" ht="10.5">
      <c r="A253" s="330">
        <v>93834000</v>
      </c>
      <c r="B253" s="33" t="s">
        <v>83</v>
      </c>
      <c r="C253" s="32" t="s">
        <v>175</v>
      </c>
      <c r="D253" s="46">
        <v>404</v>
      </c>
      <c r="E253" s="35">
        <v>38379</v>
      </c>
      <c r="F253" s="34" t="s">
        <v>37</v>
      </c>
      <c r="G253" s="37">
        <v>1140</v>
      </c>
      <c r="H253" s="34"/>
      <c r="I253" s="38"/>
      <c r="J253" s="36" t="s">
        <v>81</v>
      </c>
      <c r="K253" s="38">
        <v>22</v>
      </c>
      <c r="L253" s="40"/>
      <c r="M253" s="40"/>
      <c r="N253" s="40"/>
      <c r="O253" s="40"/>
      <c r="P253" s="40"/>
    </row>
    <row r="254" spans="1:16" s="32" customFormat="1" ht="10.5">
      <c r="A254" s="330">
        <v>93834000</v>
      </c>
      <c r="B254" s="33" t="s">
        <v>83</v>
      </c>
      <c r="C254" s="32" t="s">
        <v>1087</v>
      </c>
      <c r="D254" s="46" t="s">
        <v>143</v>
      </c>
      <c r="E254" s="35">
        <v>38379</v>
      </c>
      <c r="F254" s="34" t="s">
        <v>37</v>
      </c>
      <c r="G254" s="37">
        <v>1140</v>
      </c>
      <c r="H254" s="34" t="s">
        <v>51</v>
      </c>
      <c r="I254" s="38">
        <v>5</v>
      </c>
      <c r="J254" s="36" t="s">
        <v>68</v>
      </c>
      <c r="K254" s="38">
        <v>22</v>
      </c>
      <c r="L254" s="40">
        <v>1140000</v>
      </c>
      <c r="M254" s="40"/>
      <c r="N254" s="40"/>
      <c r="O254" s="40"/>
      <c r="P254" s="40"/>
    </row>
    <row r="255" spans="1:16" s="32" customFormat="1" ht="10.5">
      <c r="A255" s="330">
        <v>61216000</v>
      </c>
      <c r="B255" s="33" t="s">
        <v>44</v>
      </c>
      <c r="C255" s="32" t="s">
        <v>1060</v>
      </c>
      <c r="D255" s="46">
        <v>406</v>
      </c>
      <c r="E255" s="35">
        <v>38404</v>
      </c>
      <c r="F255" s="34" t="s">
        <v>37</v>
      </c>
      <c r="G255" s="37">
        <v>3500</v>
      </c>
      <c r="H255" s="34" t="s">
        <v>239</v>
      </c>
      <c r="I255" s="38">
        <v>5.2</v>
      </c>
      <c r="J255" s="36" t="s">
        <v>39</v>
      </c>
      <c r="K255" s="38">
        <v>30</v>
      </c>
      <c r="L255" s="40">
        <v>3500000</v>
      </c>
      <c r="M255" s="40">
        <v>3500000</v>
      </c>
      <c r="N255" s="40">
        <v>78029105</v>
      </c>
      <c r="O255" s="40">
        <v>2003047</v>
      </c>
      <c r="P255" s="40">
        <v>80032152</v>
      </c>
    </row>
    <row r="256" spans="1:16" s="32" customFormat="1" ht="10.5">
      <c r="A256" s="330">
        <v>90227000</v>
      </c>
      <c r="B256" s="33" t="s">
        <v>86</v>
      </c>
      <c r="C256" s="32" t="s">
        <v>240</v>
      </c>
      <c r="D256" s="46">
        <v>407</v>
      </c>
      <c r="E256" s="35">
        <v>38421</v>
      </c>
      <c r="F256" s="34" t="s">
        <v>37</v>
      </c>
      <c r="G256" s="37">
        <v>2000</v>
      </c>
      <c r="H256" s="34"/>
      <c r="I256" s="38"/>
      <c r="J256" s="36" t="s">
        <v>81</v>
      </c>
      <c r="K256" s="38">
        <v>25</v>
      </c>
      <c r="L256" s="40"/>
      <c r="M256" s="40"/>
      <c r="N256" s="40"/>
      <c r="O256" s="40"/>
      <c r="P256" s="40"/>
    </row>
    <row r="257" spans="1:16" s="32" customFormat="1" ht="10.5">
      <c r="A257" s="330">
        <v>90227000</v>
      </c>
      <c r="B257" s="33" t="s">
        <v>86</v>
      </c>
      <c r="C257" s="32" t="s">
        <v>1138</v>
      </c>
      <c r="D257" s="46" t="s">
        <v>143</v>
      </c>
      <c r="E257" s="35">
        <v>38464</v>
      </c>
      <c r="F257" s="34" t="s">
        <v>37</v>
      </c>
      <c r="G257" s="37">
        <v>2000</v>
      </c>
      <c r="H257" s="34" t="s">
        <v>92</v>
      </c>
      <c r="I257" s="38">
        <v>3.9</v>
      </c>
      <c r="J257" s="36" t="s">
        <v>81</v>
      </c>
      <c r="K257" s="38">
        <v>21</v>
      </c>
      <c r="L257" s="40">
        <v>2000000</v>
      </c>
      <c r="M257" s="40">
        <v>1705882</v>
      </c>
      <c r="N257" s="40">
        <v>38030984</v>
      </c>
      <c r="O257" s="40">
        <v>308199</v>
      </c>
      <c r="P257" s="40">
        <v>38339183</v>
      </c>
    </row>
    <row r="258" spans="1:16" s="32" customFormat="1" ht="10.5">
      <c r="A258" s="330">
        <v>96528990</v>
      </c>
      <c r="B258" s="33" t="s">
        <v>35</v>
      </c>
      <c r="C258" s="32" t="s">
        <v>242</v>
      </c>
      <c r="D258" s="46">
        <v>408</v>
      </c>
      <c r="E258" s="35">
        <v>38425</v>
      </c>
      <c r="F258" s="34" t="s">
        <v>37</v>
      </c>
      <c r="G258" s="37">
        <v>2000</v>
      </c>
      <c r="H258" s="34"/>
      <c r="I258" s="38"/>
      <c r="J258" s="36" t="s">
        <v>81</v>
      </c>
      <c r="K258" s="38">
        <v>10</v>
      </c>
      <c r="L258" s="40"/>
      <c r="M258" s="40"/>
      <c r="N258" s="40"/>
      <c r="O258" s="40"/>
      <c r="P258" s="40"/>
    </row>
    <row r="259" spans="1:16" s="32" customFormat="1" ht="10.5">
      <c r="A259" s="330">
        <v>96528990</v>
      </c>
      <c r="B259" s="33" t="s">
        <v>35</v>
      </c>
      <c r="C259" s="32" t="s">
        <v>1139</v>
      </c>
      <c r="D259" s="46" t="s">
        <v>143</v>
      </c>
      <c r="E259" s="35">
        <v>38425</v>
      </c>
      <c r="F259" s="34" t="s">
        <v>37</v>
      </c>
      <c r="G259" s="37">
        <v>2000</v>
      </c>
      <c r="H259" s="34" t="s">
        <v>46</v>
      </c>
      <c r="I259" s="38">
        <v>3</v>
      </c>
      <c r="J259" s="36" t="s">
        <v>39</v>
      </c>
      <c r="K259" s="38">
        <v>8</v>
      </c>
      <c r="L259" s="40">
        <v>1200000</v>
      </c>
      <c r="M259" s="40">
        <v>300000</v>
      </c>
      <c r="N259" s="40">
        <v>6688209</v>
      </c>
      <c r="O259" s="40">
        <v>126435</v>
      </c>
      <c r="P259" s="40">
        <v>6814644</v>
      </c>
    </row>
    <row r="260" spans="1:16" s="32" customFormat="1" ht="10.5">
      <c r="A260" s="330">
        <v>96528990</v>
      </c>
      <c r="B260" s="33" t="s">
        <v>35</v>
      </c>
      <c r="C260" s="32" t="s">
        <v>242</v>
      </c>
      <c r="D260" s="46">
        <v>409</v>
      </c>
      <c r="E260" s="35">
        <v>38425</v>
      </c>
      <c r="F260" s="34" t="s">
        <v>37</v>
      </c>
      <c r="G260" s="37">
        <v>1500</v>
      </c>
      <c r="H260" s="34"/>
      <c r="I260" s="38"/>
      <c r="J260" s="36" t="s">
        <v>81</v>
      </c>
      <c r="K260" s="38">
        <v>25</v>
      </c>
      <c r="L260" s="40"/>
      <c r="M260" s="40"/>
      <c r="N260" s="40"/>
      <c r="O260" s="40"/>
      <c r="P260" s="40"/>
    </row>
    <row r="261" spans="1:16" s="32" customFormat="1" ht="10.5">
      <c r="A261" s="330">
        <v>96528990</v>
      </c>
      <c r="B261" s="33" t="s">
        <v>35</v>
      </c>
      <c r="C261" s="32" t="s">
        <v>1139</v>
      </c>
      <c r="D261" s="46" t="s">
        <v>143</v>
      </c>
      <c r="E261" s="35">
        <v>38425</v>
      </c>
      <c r="F261" s="34" t="s">
        <v>37</v>
      </c>
      <c r="G261" s="37">
        <v>1500</v>
      </c>
      <c r="H261" s="34" t="s">
        <v>90</v>
      </c>
      <c r="I261" s="38">
        <v>4</v>
      </c>
      <c r="J261" s="36" t="s">
        <v>39</v>
      </c>
      <c r="K261" s="38">
        <v>21</v>
      </c>
      <c r="L261" s="40">
        <v>800000</v>
      </c>
      <c r="M261" s="40">
        <v>571429</v>
      </c>
      <c r="N261" s="40">
        <v>12739455</v>
      </c>
      <c r="O261" s="40">
        <v>321100</v>
      </c>
      <c r="P261" s="40">
        <v>13060555</v>
      </c>
    </row>
    <row r="262" spans="1:16" s="32" customFormat="1" ht="10.5">
      <c r="A262" s="330">
        <v>61704000</v>
      </c>
      <c r="B262" s="33" t="s">
        <v>75</v>
      </c>
      <c r="C262" s="32" t="s">
        <v>1108</v>
      </c>
      <c r="D262" s="46">
        <v>411</v>
      </c>
      <c r="E262" s="35">
        <v>38467</v>
      </c>
      <c r="F262" s="34" t="s">
        <v>37</v>
      </c>
      <c r="G262" s="37">
        <v>6900</v>
      </c>
      <c r="H262" s="34" t="s">
        <v>90</v>
      </c>
      <c r="I262" s="38">
        <v>4</v>
      </c>
      <c r="J262" s="36" t="s">
        <v>39</v>
      </c>
      <c r="K262" s="38">
        <v>20</v>
      </c>
      <c r="L262" s="40">
        <v>6900000</v>
      </c>
      <c r="M262" s="40">
        <v>6900000</v>
      </c>
      <c r="N262" s="40">
        <v>153828807</v>
      </c>
      <c r="O262" s="40">
        <v>1546694</v>
      </c>
      <c r="P262" s="40">
        <v>155375501</v>
      </c>
    </row>
    <row r="263" spans="1:16" s="32" customFormat="1" ht="10.5">
      <c r="A263" s="330">
        <v>96596540</v>
      </c>
      <c r="B263" s="33" t="s">
        <v>106</v>
      </c>
      <c r="C263" s="32" t="s">
        <v>245</v>
      </c>
      <c r="D263" s="46">
        <v>413</v>
      </c>
      <c r="E263" s="35">
        <v>38484</v>
      </c>
      <c r="F263" s="34" t="s">
        <v>37</v>
      </c>
      <c r="G263" s="37">
        <v>7000</v>
      </c>
      <c r="H263" s="34"/>
      <c r="I263" s="38"/>
      <c r="J263" s="36" t="s">
        <v>39</v>
      </c>
      <c r="K263" s="38">
        <v>10</v>
      </c>
      <c r="L263" s="40"/>
      <c r="M263" s="40"/>
      <c r="N263" s="40"/>
      <c r="O263" s="40"/>
      <c r="P263" s="40"/>
    </row>
    <row r="264" spans="1:16" s="32" customFormat="1" ht="10.5">
      <c r="A264" s="330">
        <v>96596540</v>
      </c>
      <c r="B264" s="33" t="s">
        <v>106</v>
      </c>
      <c r="C264" s="32" t="s">
        <v>1140</v>
      </c>
      <c r="D264" s="46" t="s">
        <v>143</v>
      </c>
      <c r="E264" s="35">
        <v>38490</v>
      </c>
      <c r="F264" s="34" t="s">
        <v>37</v>
      </c>
      <c r="G264" s="37">
        <v>7000</v>
      </c>
      <c r="H264" s="34" t="s">
        <v>46</v>
      </c>
      <c r="I264" s="38">
        <v>2.7</v>
      </c>
      <c r="J264" s="36" t="s">
        <v>39</v>
      </c>
      <c r="K264" s="38">
        <v>10</v>
      </c>
      <c r="L264" s="40">
        <v>7000000</v>
      </c>
      <c r="M264" s="40">
        <v>7000000</v>
      </c>
      <c r="N264" s="40">
        <v>156058210</v>
      </c>
      <c r="O264" s="40">
        <v>1383544</v>
      </c>
      <c r="P264" s="40">
        <v>157441754</v>
      </c>
    </row>
    <row r="265" spans="1:16" s="32" customFormat="1" ht="10.5">
      <c r="A265" s="330">
        <v>91041000</v>
      </c>
      <c r="B265" s="33" t="s">
        <v>106</v>
      </c>
      <c r="C265" s="32" t="s">
        <v>247</v>
      </c>
      <c r="D265" s="46">
        <v>415</v>
      </c>
      <c r="E265" s="35">
        <v>38516</v>
      </c>
      <c r="F265" s="34" t="s">
        <v>37</v>
      </c>
      <c r="G265" s="37">
        <v>1500</v>
      </c>
      <c r="H265" s="34"/>
      <c r="I265" s="38"/>
      <c r="J265" s="36" t="s">
        <v>81</v>
      </c>
      <c r="K265" s="38">
        <v>25</v>
      </c>
      <c r="L265" s="40"/>
      <c r="M265" s="40"/>
      <c r="N265" s="40"/>
      <c r="O265" s="40"/>
      <c r="P265" s="40"/>
    </row>
    <row r="266" spans="1:16" s="32" customFormat="1" ht="10.5">
      <c r="A266" s="330">
        <v>91041000</v>
      </c>
      <c r="B266" s="33" t="s">
        <v>106</v>
      </c>
      <c r="C266" s="32" t="s">
        <v>1141</v>
      </c>
      <c r="D266" s="46" t="s">
        <v>143</v>
      </c>
      <c r="E266" s="35">
        <v>38532</v>
      </c>
      <c r="F266" s="34" t="s">
        <v>37</v>
      </c>
      <c r="G266" s="37">
        <v>1500</v>
      </c>
      <c r="H266" s="34" t="s">
        <v>46</v>
      </c>
      <c r="I266" s="38">
        <v>3.8</v>
      </c>
      <c r="J266" s="36" t="s">
        <v>68</v>
      </c>
      <c r="K266" s="38">
        <v>20</v>
      </c>
      <c r="L266" s="40">
        <v>1500000</v>
      </c>
      <c r="M266" s="40">
        <v>513750</v>
      </c>
      <c r="N266" s="40">
        <v>11453558</v>
      </c>
      <c r="O266" s="40">
        <v>190983</v>
      </c>
      <c r="P266" s="40">
        <v>11644541</v>
      </c>
    </row>
    <row r="267" spans="1:16" s="32" customFormat="1" ht="10.5">
      <c r="A267" s="330">
        <v>76073164</v>
      </c>
      <c r="B267" s="33">
        <v>1</v>
      </c>
      <c r="C267" s="32" t="s">
        <v>868</v>
      </c>
      <c r="D267" s="46">
        <v>416</v>
      </c>
      <c r="E267" s="35">
        <v>38516</v>
      </c>
      <c r="F267" s="34" t="s">
        <v>37</v>
      </c>
      <c r="G267" s="37">
        <v>1000</v>
      </c>
      <c r="H267" s="34"/>
      <c r="I267" s="38"/>
      <c r="J267" s="36" t="s">
        <v>250</v>
      </c>
      <c r="K267" s="38">
        <v>21</v>
      </c>
      <c r="L267" s="40"/>
      <c r="M267" s="40"/>
      <c r="N267" s="40"/>
      <c r="O267" s="40"/>
      <c r="P267" s="40"/>
    </row>
    <row r="268" spans="1:16" s="32" customFormat="1" ht="10.5">
      <c r="A268" s="330">
        <v>76073164</v>
      </c>
      <c r="B268" s="33">
        <v>1</v>
      </c>
      <c r="C268" s="32" t="s">
        <v>1142</v>
      </c>
      <c r="D268" s="46" t="s">
        <v>143</v>
      </c>
      <c r="E268" s="35">
        <v>38516</v>
      </c>
      <c r="F268" s="34" t="s">
        <v>37</v>
      </c>
      <c r="G268" s="37">
        <v>1000</v>
      </c>
      <c r="H268" s="34" t="s">
        <v>46</v>
      </c>
      <c r="I268" s="38">
        <v>3</v>
      </c>
      <c r="J268" s="36" t="s">
        <v>250</v>
      </c>
      <c r="K268" s="38">
        <v>21</v>
      </c>
      <c r="L268" s="40">
        <v>1000000</v>
      </c>
      <c r="M268" s="40">
        <v>828571</v>
      </c>
      <c r="N268" s="40">
        <v>18472187</v>
      </c>
      <c r="O268" s="40">
        <v>198402</v>
      </c>
      <c r="P268" s="40">
        <v>18670589</v>
      </c>
    </row>
    <row r="269" spans="1:16" s="32" customFormat="1" ht="10.5">
      <c r="A269" s="330">
        <v>96787910</v>
      </c>
      <c r="B269" s="33" t="s">
        <v>75</v>
      </c>
      <c r="C269" s="32" t="s">
        <v>252</v>
      </c>
      <c r="D269" s="46">
        <v>417</v>
      </c>
      <c r="E269" s="35">
        <v>38516</v>
      </c>
      <c r="F269" s="34" t="s">
        <v>37</v>
      </c>
      <c r="G269" s="37">
        <v>6775</v>
      </c>
      <c r="H269" s="34"/>
      <c r="I269" s="38"/>
      <c r="J269" s="36" t="s">
        <v>250</v>
      </c>
      <c r="K269" s="38">
        <v>21</v>
      </c>
      <c r="L269" s="40"/>
      <c r="M269" s="40"/>
      <c r="N269" s="40"/>
      <c r="O269" s="40"/>
      <c r="P269" s="40"/>
    </row>
    <row r="270" spans="1:16" s="32" customFormat="1" ht="10.5">
      <c r="A270" s="330">
        <v>96787910</v>
      </c>
      <c r="B270" s="33" t="s">
        <v>75</v>
      </c>
      <c r="C270" s="32" t="s">
        <v>1143</v>
      </c>
      <c r="D270" s="46" t="s">
        <v>143</v>
      </c>
      <c r="E270" s="35">
        <v>38524</v>
      </c>
      <c r="F270" s="34" t="s">
        <v>37</v>
      </c>
      <c r="G270" s="37">
        <v>5650</v>
      </c>
      <c r="H270" s="34" t="s">
        <v>136</v>
      </c>
      <c r="I270" s="38">
        <v>2.75</v>
      </c>
      <c r="J270" s="36" t="s">
        <v>250</v>
      </c>
      <c r="K270" s="38">
        <v>15</v>
      </c>
      <c r="L270" s="40">
        <v>5650000</v>
      </c>
      <c r="M270" s="40">
        <v>4293249</v>
      </c>
      <c r="N270" s="40">
        <v>95713822</v>
      </c>
      <c r="O270" s="40">
        <v>114286</v>
      </c>
      <c r="P270" s="40">
        <v>95828108</v>
      </c>
    </row>
    <row r="271" spans="1:16" s="32" customFormat="1" ht="10.5">
      <c r="A271" s="330">
        <v>96787910</v>
      </c>
      <c r="B271" s="33" t="s">
        <v>75</v>
      </c>
      <c r="C271" s="32" t="s">
        <v>1143</v>
      </c>
      <c r="D271" s="46" t="s">
        <v>143</v>
      </c>
      <c r="E271" s="35">
        <v>38524</v>
      </c>
      <c r="F271" s="34" t="s">
        <v>37</v>
      </c>
      <c r="G271" s="48">
        <v>0.5</v>
      </c>
      <c r="H271" s="34" t="s">
        <v>137</v>
      </c>
      <c r="I271" s="38">
        <v>2.75</v>
      </c>
      <c r="J271" s="36" t="s">
        <v>250</v>
      </c>
      <c r="K271" s="38">
        <v>15</v>
      </c>
      <c r="L271" s="40">
        <v>500</v>
      </c>
      <c r="M271" s="40">
        <v>380</v>
      </c>
      <c r="N271" s="40">
        <v>8472</v>
      </c>
      <c r="O271" s="40">
        <v>8</v>
      </c>
      <c r="P271" s="40">
        <v>8480</v>
      </c>
    </row>
    <row r="272" spans="1:16" s="32" customFormat="1" ht="10.5">
      <c r="A272" s="330">
        <v>96787910</v>
      </c>
      <c r="B272" s="33" t="s">
        <v>75</v>
      </c>
      <c r="C272" s="32" t="s">
        <v>1143</v>
      </c>
      <c r="D272" s="46" t="s">
        <v>152</v>
      </c>
      <c r="E272" s="35">
        <v>38972</v>
      </c>
      <c r="F272" s="34" t="s">
        <v>37</v>
      </c>
      <c r="G272" s="37">
        <v>1124</v>
      </c>
      <c r="H272" s="34" t="s">
        <v>157</v>
      </c>
      <c r="I272" s="49">
        <v>3.5</v>
      </c>
      <c r="J272" s="36" t="s">
        <v>250</v>
      </c>
      <c r="K272" s="38">
        <v>15.5</v>
      </c>
      <c r="L272" s="40">
        <v>1124000</v>
      </c>
      <c r="M272" s="40">
        <v>1124000</v>
      </c>
      <c r="N272" s="40">
        <v>25058490</v>
      </c>
      <c r="O272" s="40">
        <v>38011</v>
      </c>
      <c r="P272" s="40">
        <v>25096501</v>
      </c>
    </row>
    <row r="273" spans="1:16" s="32" customFormat="1" ht="10.5">
      <c r="A273" s="330">
        <v>96787910</v>
      </c>
      <c r="B273" s="33" t="s">
        <v>75</v>
      </c>
      <c r="C273" s="32" t="s">
        <v>1143</v>
      </c>
      <c r="D273" s="46" t="s">
        <v>152</v>
      </c>
      <c r="E273" s="35">
        <v>38972</v>
      </c>
      <c r="F273" s="34" t="s">
        <v>37</v>
      </c>
      <c r="G273" s="32">
        <v>0.5</v>
      </c>
      <c r="H273" s="34" t="s">
        <v>159</v>
      </c>
      <c r="I273" s="49">
        <v>3.5</v>
      </c>
      <c r="J273" s="36" t="s">
        <v>250</v>
      </c>
      <c r="K273" s="38">
        <v>15.5</v>
      </c>
      <c r="L273" s="40">
        <v>500</v>
      </c>
      <c r="M273" s="40">
        <v>500</v>
      </c>
      <c r="N273" s="40">
        <v>11147</v>
      </c>
      <c r="O273" s="40">
        <v>17</v>
      </c>
      <c r="P273" s="40">
        <v>11164</v>
      </c>
    </row>
    <row r="274" spans="1:16" s="32" customFormat="1" ht="10.5">
      <c r="A274" s="330">
        <v>89900400</v>
      </c>
      <c r="B274" s="33" t="s">
        <v>86</v>
      </c>
      <c r="C274" s="32" t="s">
        <v>205</v>
      </c>
      <c r="D274" s="46">
        <v>418</v>
      </c>
      <c r="E274" s="35">
        <v>38524</v>
      </c>
      <c r="F274" s="34" t="s">
        <v>37</v>
      </c>
      <c r="G274" s="37">
        <v>2500</v>
      </c>
      <c r="H274" s="34"/>
      <c r="I274" s="38"/>
      <c r="J274" s="36" t="s">
        <v>81</v>
      </c>
      <c r="K274" s="38">
        <v>10</v>
      </c>
      <c r="L274" s="40"/>
      <c r="M274" s="40"/>
      <c r="N274" s="40"/>
      <c r="O274" s="40"/>
      <c r="P274" s="40"/>
    </row>
    <row r="275" spans="1:16" s="32" customFormat="1" ht="10.5">
      <c r="A275" s="330">
        <v>89900400</v>
      </c>
      <c r="B275" s="33" t="s">
        <v>86</v>
      </c>
      <c r="C275" s="32" t="s">
        <v>206</v>
      </c>
      <c r="D275" s="46" t="s">
        <v>143</v>
      </c>
      <c r="E275" s="35">
        <v>38532</v>
      </c>
      <c r="F275" s="34" t="s">
        <v>37</v>
      </c>
      <c r="G275" s="37">
        <v>2500</v>
      </c>
      <c r="H275" s="34" t="s">
        <v>53</v>
      </c>
      <c r="I275" s="38">
        <v>2.75</v>
      </c>
      <c r="J275" s="36" t="s">
        <v>81</v>
      </c>
      <c r="K275" s="38">
        <v>8</v>
      </c>
      <c r="L275" s="40"/>
      <c r="M275" s="40"/>
      <c r="N275" s="40"/>
      <c r="O275" s="40"/>
      <c r="P275" s="40"/>
    </row>
    <row r="276" spans="1:16" s="32" customFormat="1" ht="10.5">
      <c r="A276" s="330">
        <v>89900400</v>
      </c>
      <c r="B276" s="33" t="s">
        <v>86</v>
      </c>
      <c r="C276" s="32" t="s">
        <v>205</v>
      </c>
      <c r="D276" s="46">
        <v>419</v>
      </c>
      <c r="E276" s="35">
        <v>38524</v>
      </c>
      <c r="F276" s="34" t="s">
        <v>37</v>
      </c>
      <c r="G276" s="37">
        <v>2500</v>
      </c>
      <c r="H276" s="34"/>
      <c r="I276" s="38"/>
      <c r="J276" s="36" t="s">
        <v>81</v>
      </c>
      <c r="K276" s="38">
        <v>30</v>
      </c>
      <c r="L276" s="40"/>
      <c r="M276" s="40"/>
      <c r="N276" s="40"/>
      <c r="O276" s="40"/>
      <c r="P276" s="40"/>
    </row>
    <row r="277" spans="1:16" s="32" customFormat="1" ht="10.5">
      <c r="A277" s="330">
        <v>89900400</v>
      </c>
      <c r="B277" s="33" t="s">
        <v>86</v>
      </c>
      <c r="C277" s="32" t="s">
        <v>1074</v>
      </c>
      <c r="D277" s="46" t="s">
        <v>143</v>
      </c>
      <c r="E277" s="35">
        <v>38532</v>
      </c>
      <c r="F277" s="34" t="s">
        <v>37</v>
      </c>
      <c r="G277" s="37">
        <v>2500</v>
      </c>
      <c r="H277" s="34" t="s">
        <v>59</v>
      </c>
      <c r="I277" s="38">
        <v>3.5</v>
      </c>
      <c r="J277" s="36" t="s">
        <v>81</v>
      </c>
      <c r="K277" s="38">
        <v>21</v>
      </c>
      <c r="L277" s="40">
        <v>2500000</v>
      </c>
      <c r="M277" s="40">
        <v>2416667</v>
      </c>
      <c r="N277" s="40">
        <v>53877247</v>
      </c>
      <c r="O277" s="40">
        <v>701051</v>
      </c>
      <c r="P277" s="40">
        <v>54578298</v>
      </c>
    </row>
    <row r="278" spans="1:16" s="32" customFormat="1" ht="10.5">
      <c r="A278" s="330">
        <v>90331000</v>
      </c>
      <c r="B278" s="33" t="s">
        <v>96</v>
      </c>
      <c r="C278" s="32" t="s">
        <v>254</v>
      </c>
      <c r="D278" s="46">
        <v>421</v>
      </c>
      <c r="E278" s="35">
        <v>38541</v>
      </c>
      <c r="F278" s="34" t="s">
        <v>37</v>
      </c>
      <c r="G278" s="37">
        <v>1800</v>
      </c>
      <c r="H278" s="34"/>
      <c r="I278" s="38"/>
      <c r="J278" s="36" t="s">
        <v>81</v>
      </c>
      <c r="K278" s="38">
        <v>21</v>
      </c>
      <c r="L278" s="40"/>
      <c r="M278" s="40"/>
      <c r="N278" s="40"/>
      <c r="O278" s="40"/>
      <c r="P278" s="40"/>
    </row>
    <row r="279" spans="1:16" s="32" customFormat="1" ht="10.5">
      <c r="A279" s="330">
        <v>90331000</v>
      </c>
      <c r="B279" s="33" t="s">
        <v>96</v>
      </c>
      <c r="C279" s="32" t="s">
        <v>1144</v>
      </c>
      <c r="D279" s="46" t="s">
        <v>143</v>
      </c>
      <c r="E279" s="35">
        <v>38548</v>
      </c>
      <c r="F279" s="34" t="s">
        <v>37</v>
      </c>
      <c r="G279" s="37">
        <v>1800</v>
      </c>
      <c r="H279" s="34" t="s">
        <v>56</v>
      </c>
      <c r="I279" s="38">
        <v>3.4</v>
      </c>
      <c r="J279" s="36" t="s">
        <v>68</v>
      </c>
      <c r="K279" s="38">
        <v>21</v>
      </c>
      <c r="L279" s="40">
        <v>1800000</v>
      </c>
      <c r="M279" s="40">
        <v>1800000</v>
      </c>
      <c r="N279" s="40">
        <v>40129254</v>
      </c>
      <c r="O279" s="40">
        <v>169125</v>
      </c>
      <c r="P279" s="40">
        <v>40298379</v>
      </c>
    </row>
    <row r="280" spans="1:16" s="32" customFormat="1" ht="10.5">
      <c r="A280" s="330">
        <v>93473000</v>
      </c>
      <c r="B280" s="33" t="s">
        <v>54</v>
      </c>
      <c r="C280" s="32" t="s">
        <v>256</v>
      </c>
      <c r="D280" s="46">
        <v>422</v>
      </c>
      <c r="E280" s="35">
        <v>38544</v>
      </c>
      <c r="F280" s="34" t="s">
        <v>37</v>
      </c>
      <c r="G280" s="37">
        <v>1800</v>
      </c>
      <c r="H280" s="34"/>
      <c r="I280" s="38"/>
      <c r="J280" s="36" t="s">
        <v>81</v>
      </c>
      <c r="K280" s="38">
        <v>10</v>
      </c>
      <c r="L280" s="40"/>
      <c r="M280" s="40"/>
      <c r="N280" s="40"/>
      <c r="O280" s="40"/>
      <c r="P280" s="40"/>
    </row>
    <row r="281" spans="1:16" s="32" customFormat="1" ht="10.5">
      <c r="A281" s="330">
        <v>93473000</v>
      </c>
      <c r="B281" s="33" t="s">
        <v>54</v>
      </c>
      <c r="C281" s="32" t="s">
        <v>257</v>
      </c>
      <c r="D281" s="46" t="s">
        <v>143</v>
      </c>
      <c r="E281" s="35">
        <v>38544</v>
      </c>
      <c r="F281" s="34" t="s">
        <v>37</v>
      </c>
      <c r="G281" s="37">
        <v>1800</v>
      </c>
      <c r="H281" s="34" t="s">
        <v>46</v>
      </c>
      <c r="I281" s="38">
        <v>3.5</v>
      </c>
      <c r="J281" s="36" t="s">
        <v>81</v>
      </c>
      <c r="K281" s="38">
        <v>10</v>
      </c>
      <c r="L281" s="40"/>
      <c r="M281" s="40"/>
      <c r="N281" s="40"/>
      <c r="O281" s="40"/>
      <c r="P281" s="40"/>
    </row>
    <row r="282" spans="1:16" s="32" customFormat="1" ht="10.5">
      <c r="A282" s="330">
        <v>96678790</v>
      </c>
      <c r="B282" s="33" t="s">
        <v>168</v>
      </c>
      <c r="C282" s="32" t="s">
        <v>258</v>
      </c>
      <c r="D282" s="46">
        <v>423</v>
      </c>
      <c r="E282" s="35">
        <v>38548</v>
      </c>
      <c r="F282" s="34" t="s">
        <v>37</v>
      </c>
      <c r="G282" s="37">
        <v>1200</v>
      </c>
      <c r="H282" s="34"/>
      <c r="I282" s="38"/>
      <c r="J282" s="36" t="s">
        <v>68</v>
      </c>
      <c r="K282" s="38">
        <v>10</v>
      </c>
      <c r="L282" s="40"/>
      <c r="M282" s="40"/>
      <c r="N282" s="40"/>
      <c r="O282" s="40"/>
      <c r="P282" s="40"/>
    </row>
    <row r="283" spans="1:16" s="32" customFormat="1" ht="10.5">
      <c r="A283" s="330">
        <v>96678790</v>
      </c>
      <c r="B283" s="33" t="s">
        <v>168</v>
      </c>
      <c r="C283" s="32" t="s">
        <v>1145</v>
      </c>
      <c r="D283" s="46" t="s">
        <v>143</v>
      </c>
      <c r="E283" s="35">
        <v>38555</v>
      </c>
      <c r="F283" s="34" t="s">
        <v>171</v>
      </c>
      <c r="G283" s="37">
        <v>21030000</v>
      </c>
      <c r="H283" s="34" t="s">
        <v>56</v>
      </c>
      <c r="I283" s="38">
        <v>6.2</v>
      </c>
      <c r="J283" s="36" t="s">
        <v>68</v>
      </c>
      <c r="K283" s="38">
        <v>6</v>
      </c>
      <c r="L283" s="40">
        <v>21030000000</v>
      </c>
      <c r="M283" s="40"/>
      <c r="N283" s="40"/>
      <c r="O283" s="40"/>
      <c r="P283" s="40"/>
    </row>
    <row r="284" spans="1:16" s="32" customFormat="1" ht="10.5">
      <c r="A284" s="330">
        <v>91705000</v>
      </c>
      <c r="B284" s="33" t="s">
        <v>44</v>
      </c>
      <c r="C284" s="32" t="s">
        <v>260</v>
      </c>
      <c r="D284" s="46">
        <v>426</v>
      </c>
      <c r="E284" s="35">
        <v>38565</v>
      </c>
      <c r="F284" s="34" t="s">
        <v>37</v>
      </c>
      <c r="G284" s="37">
        <v>3000</v>
      </c>
      <c r="H284" s="34"/>
      <c r="I284" s="38"/>
      <c r="J284" s="36" t="s">
        <v>81</v>
      </c>
      <c r="K284" s="38">
        <v>10</v>
      </c>
      <c r="L284" s="40"/>
      <c r="M284" s="40"/>
      <c r="N284" s="40"/>
      <c r="O284" s="40"/>
      <c r="P284" s="40"/>
    </row>
    <row r="285" spans="1:16" s="32" customFormat="1" ht="10.5">
      <c r="A285" s="330">
        <v>91705000</v>
      </c>
      <c r="B285" s="33" t="s">
        <v>44</v>
      </c>
      <c r="C285" s="32" t="s">
        <v>1146</v>
      </c>
      <c r="D285" s="46" t="s">
        <v>143</v>
      </c>
      <c r="E285" s="35">
        <v>38631</v>
      </c>
      <c r="F285" s="34" t="s">
        <v>37</v>
      </c>
      <c r="G285" s="37">
        <v>2700</v>
      </c>
      <c r="H285" s="34" t="s">
        <v>63</v>
      </c>
      <c r="I285" s="38">
        <v>3.5</v>
      </c>
      <c r="J285" s="36" t="s">
        <v>68</v>
      </c>
      <c r="K285" s="38">
        <v>8</v>
      </c>
      <c r="L285" s="40">
        <v>2700000</v>
      </c>
      <c r="M285" s="40">
        <v>675000</v>
      </c>
      <c r="N285" s="40">
        <v>15048470</v>
      </c>
      <c r="O285" s="40">
        <v>234567</v>
      </c>
      <c r="P285" s="40">
        <v>15283037</v>
      </c>
    </row>
    <row r="286" spans="1:16" s="32" customFormat="1" ht="10.5">
      <c r="A286" s="330">
        <v>91705000</v>
      </c>
      <c r="B286" s="33">
        <v>7</v>
      </c>
      <c r="C286" s="32" t="s">
        <v>1217</v>
      </c>
      <c r="D286" s="46" t="s">
        <v>152</v>
      </c>
      <c r="E286" s="35">
        <v>40886</v>
      </c>
      <c r="F286" s="34" t="s">
        <v>37</v>
      </c>
      <c r="G286" s="37">
        <v>2325</v>
      </c>
      <c r="H286" s="34" t="s">
        <v>53</v>
      </c>
      <c r="I286" s="38">
        <v>3.5</v>
      </c>
      <c r="J286" s="36" t="s">
        <v>39</v>
      </c>
      <c r="K286" s="38">
        <v>7</v>
      </c>
      <c r="L286" s="40"/>
      <c r="M286" s="40"/>
      <c r="N286" s="40">
        <v>0</v>
      </c>
      <c r="O286" s="40"/>
      <c r="P286" s="40"/>
    </row>
    <row r="287" spans="1:16" s="32" customFormat="1" ht="10.5">
      <c r="A287" s="330">
        <v>91705000</v>
      </c>
      <c r="B287" s="33" t="s">
        <v>44</v>
      </c>
      <c r="C287" s="32" t="s">
        <v>260</v>
      </c>
      <c r="D287" s="46">
        <v>427</v>
      </c>
      <c r="E287" s="35">
        <v>38565</v>
      </c>
      <c r="F287" s="34" t="s">
        <v>37</v>
      </c>
      <c r="G287" s="37">
        <v>4700</v>
      </c>
      <c r="H287" s="34"/>
      <c r="I287" s="38"/>
      <c r="J287" s="36" t="s">
        <v>81</v>
      </c>
      <c r="K287" s="38">
        <v>35</v>
      </c>
      <c r="L287" s="40"/>
      <c r="M287" s="40"/>
      <c r="N287" s="40"/>
      <c r="O287" s="40"/>
      <c r="P287" s="40"/>
    </row>
    <row r="288" spans="1:16" s="32" customFormat="1" ht="10.5">
      <c r="A288" s="330">
        <v>91705000</v>
      </c>
      <c r="B288" s="33">
        <v>7</v>
      </c>
      <c r="C288" s="32" t="s">
        <v>1218</v>
      </c>
      <c r="D288" s="46" t="s">
        <v>143</v>
      </c>
      <c r="E288" s="35">
        <v>40886</v>
      </c>
      <c r="F288" s="34" t="s">
        <v>37</v>
      </c>
      <c r="G288" s="37">
        <v>2325</v>
      </c>
      <c r="H288" s="34" t="s">
        <v>92</v>
      </c>
      <c r="I288" s="38">
        <v>4</v>
      </c>
      <c r="J288" s="36" t="s">
        <v>39</v>
      </c>
      <c r="K288" s="38">
        <v>21</v>
      </c>
      <c r="L288" s="40"/>
      <c r="M288" s="40"/>
      <c r="N288" s="40"/>
      <c r="O288" s="40"/>
      <c r="P288" s="40"/>
    </row>
    <row r="289" spans="1:17" s="32" customFormat="1" ht="10.5">
      <c r="A289" s="330">
        <v>90310000</v>
      </c>
      <c r="B289" s="33" t="s">
        <v>61</v>
      </c>
      <c r="C289" s="32" t="s">
        <v>262</v>
      </c>
      <c r="D289" s="46">
        <v>428</v>
      </c>
      <c r="E289" s="35">
        <v>38566</v>
      </c>
      <c r="F289" s="34" t="s">
        <v>37</v>
      </c>
      <c r="G289" s="37">
        <v>2000</v>
      </c>
      <c r="H289" s="34"/>
      <c r="I289" s="38"/>
      <c r="J289" s="36" t="s">
        <v>81</v>
      </c>
      <c r="K289" s="38">
        <v>10</v>
      </c>
      <c r="L289" s="40"/>
      <c r="M289" s="40"/>
      <c r="N289" s="40"/>
      <c r="O289" s="40"/>
      <c r="P289" s="40"/>
    </row>
    <row r="290" spans="1:17" s="32" customFormat="1" ht="10.5">
      <c r="A290" s="330">
        <v>90310000</v>
      </c>
      <c r="B290" s="33" t="s">
        <v>61</v>
      </c>
      <c r="C290" s="32" t="s">
        <v>1064</v>
      </c>
      <c r="D290" s="46" t="s">
        <v>143</v>
      </c>
      <c r="E290" s="35">
        <v>38575</v>
      </c>
      <c r="F290" s="34" t="s">
        <v>37</v>
      </c>
      <c r="G290" s="37">
        <v>2000</v>
      </c>
      <c r="H290" s="34" t="s">
        <v>53</v>
      </c>
      <c r="I290" s="38">
        <v>2.5</v>
      </c>
      <c r="J290" s="36" t="s">
        <v>81</v>
      </c>
      <c r="K290" s="38">
        <v>7</v>
      </c>
      <c r="L290" s="40">
        <v>1500000</v>
      </c>
      <c r="M290" s="40">
        <v>500000</v>
      </c>
      <c r="N290" s="40">
        <v>11147015</v>
      </c>
      <c r="O290" s="40">
        <v>92066</v>
      </c>
      <c r="P290" s="40">
        <v>11239081</v>
      </c>
    </row>
    <row r="291" spans="1:17" s="32" customFormat="1" ht="10.5">
      <c r="A291" s="330">
        <v>90310000</v>
      </c>
      <c r="B291" s="33" t="s">
        <v>61</v>
      </c>
      <c r="C291" s="32" t="s">
        <v>262</v>
      </c>
      <c r="D291" s="46">
        <v>429</v>
      </c>
      <c r="E291" s="35">
        <v>38566</v>
      </c>
      <c r="F291" s="34" t="s">
        <v>37</v>
      </c>
      <c r="G291" s="37">
        <v>2500</v>
      </c>
      <c r="H291" s="34"/>
      <c r="I291" s="38"/>
      <c r="J291" s="36" t="s">
        <v>81</v>
      </c>
      <c r="K291" s="38">
        <v>25</v>
      </c>
      <c r="L291" s="40"/>
      <c r="M291" s="40"/>
      <c r="N291" s="40"/>
      <c r="O291" s="40"/>
      <c r="P291" s="40"/>
    </row>
    <row r="292" spans="1:17" s="32" customFormat="1" ht="10.5">
      <c r="A292" s="330">
        <v>90310000</v>
      </c>
      <c r="B292" s="33" t="s">
        <v>61</v>
      </c>
      <c r="C292" s="32" t="s">
        <v>1064</v>
      </c>
      <c r="D292" s="46" t="s">
        <v>143</v>
      </c>
      <c r="E292" s="35">
        <v>38575</v>
      </c>
      <c r="F292" s="34" t="s">
        <v>37</v>
      </c>
      <c r="G292" s="37">
        <v>2500</v>
      </c>
      <c r="H292" s="34" t="s">
        <v>59</v>
      </c>
      <c r="I292" s="38">
        <v>3.5</v>
      </c>
      <c r="J292" s="36" t="s">
        <v>81</v>
      </c>
      <c r="K292" s="38">
        <v>23</v>
      </c>
      <c r="L292" s="40">
        <v>1500000</v>
      </c>
      <c r="M292" s="40">
        <v>1500000</v>
      </c>
      <c r="N292" s="40">
        <v>33441045</v>
      </c>
      <c r="O292" s="40">
        <v>385728</v>
      </c>
      <c r="P292" s="40">
        <v>33826773</v>
      </c>
    </row>
    <row r="293" spans="1:17" s="32" customFormat="1" ht="10.5">
      <c r="A293" s="330">
        <v>61219000</v>
      </c>
      <c r="B293" s="33" t="s">
        <v>54</v>
      </c>
      <c r="C293" s="32" t="s">
        <v>1082</v>
      </c>
      <c r="D293" s="46">
        <v>431</v>
      </c>
      <c r="E293" s="35">
        <v>38580</v>
      </c>
      <c r="F293" s="34" t="s">
        <v>37</v>
      </c>
      <c r="G293" s="37">
        <v>2800</v>
      </c>
      <c r="H293" s="34" t="s">
        <v>53</v>
      </c>
      <c r="I293" s="38">
        <v>4.5</v>
      </c>
      <c r="J293" s="36" t="s">
        <v>39</v>
      </c>
      <c r="K293" s="38">
        <v>25</v>
      </c>
      <c r="L293" s="40">
        <v>2800000</v>
      </c>
      <c r="M293" s="40">
        <v>2800000</v>
      </c>
      <c r="N293" s="40">
        <v>62423284</v>
      </c>
      <c r="O293" s="40">
        <v>818007</v>
      </c>
      <c r="P293" s="40">
        <v>63241291</v>
      </c>
    </row>
    <row r="294" spans="1:17" s="32" customFormat="1" ht="10.5">
      <c r="A294" s="330">
        <v>99586130</v>
      </c>
      <c r="B294" s="33" t="s">
        <v>83</v>
      </c>
      <c r="C294" s="32" t="s">
        <v>263</v>
      </c>
      <c r="D294" s="46">
        <v>432</v>
      </c>
      <c r="E294" s="35">
        <v>38583</v>
      </c>
      <c r="F294" s="34" t="s">
        <v>37</v>
      </c>
      <c r="G294" s="37">
        <v>5800</v>
      </c>
      <c r="H294" s="34"/>
      <c r="I294" s="38"/>
      <c r="J294" s="36" t="s">
        <v>81</v>
      </c>
      <c r="K294" s="38">
        <v>10</v>
      </c>
      <c r="L294" s="40"/>
      <c r="M294" s="40"/>
      <c r="N294" s="40"/>
      <c r="O294" s="40"/>
      <c r="P294" s="40"/>
    </row>
    <row r="295" spans="1:17" s="32" customFormat="1" ht="10.5">
      <c r="A295" s="330">
        <v>99586130</v>
      </c>
      <c r="B295" s="33" t="s">
        <v>83</v>
      </c>
      <c r="C295" s="32" t="s">
        <v>1147</v>
      </c>
      <c r="D295" s="46" t="s">
        <v>143</v>
      </c>
      <c r="E295" s="35">
        <v>38583</v>
      </c>
      <c r="F295" s="34" t="s">
        <v>37</v>
      </c>
      <c r="G295" s="37">
        <v>5800</v>
      </c>
      <c r="H295" s="34" t="s">
        <v>46</v>
      </c>
      <c r="I295" s="38">
        <v>3.5</v>
      </c>
      <c r="J295" s="36" t="s">
        <v>68</v>
      </c>
      <c r="K295" s="38">
        <v>10</v>
      </c>
      <c r="L295" s="40">
        <v>5800000</v>
      </c>
      <c r="M295" s="40">
        <v>2879998.85</v>
      </c>
      <c r="N295" s="40">
        <v>64206781</v>
      </c>
      <c r="O295" s="40">
        <v>97396</v>
      </c>
      <c r="P295" s="40">
        <v>64304177</v>
      </c>
    </row>
    <row r="296" spans="1:17" s="32" customFormat="1" ht="10.5">
      <c r="A296" s="330">
        <v>61216000</v>
      </c>
      <c r="B296" s="33" t="s">
        <v>44</v>
      </c>
      <c r="C296" s="32" t="s">
        <v>1060</v>
      </c>
      <c r="D296" s="46">
        <v>433</v>
      </c>
      <c r="E296" s="35">
        <v>38588</v>
      </c>
      <c r="F296" s="34" t="s">
        <v>37</v>
      </c>
      <c r="G296" s="37">
        <v>2600</v>
      </c>
      <c r="H296" s="34" t="s">
        <v>265</v>
      </c>
      <c r="I296" s="38">
        <v>4</v>
      </c>
      <c r="J296" s="36" t="s">
        <v>39</v>
      </c>
      <c r="K296" s="38">
        <v>30</v>
      </c>
      <c r="L296" s="40">
        <v>2600000</v>
      </c>
      <c r="M296" s="40">
        <v>2600000</v>
      </c>
      <c r="N296" s="40">
        <v>57964478</v>
      </c>
      <c r="O296" s="40">
        <v>571148</v>
      </c>
      <c r="P296" s="40">
        <v>58535626</v>
      </c>
    </row>
    <row r="297" spans="1:17" s="32" customFormat="1" ht="10.5">
      <c r="A297" s="330">
        <v>91297000</v>
      </c>
      <c r="B297" s="33" t="s">
        <v>86</v>
      </c>
      <c r="C297" s="32" t="s">
        <v>266</v>
      </c>
      <c r="D297" s="46">
        <v>434</v>
      </c>
      <c r="E297" s="35">
        <v>38609</v>
      </c>
      <c r="F297" s="34" t="s">
        <v>37</v>
      </c>
      <c r="G297" s="37">
        <v>6000</v>
      </c>
      <c r="H297" s="34"/>
      <c r="I297" s="38"/>
      <c r="J297" s="36" t="s">
        <v>81</v>
      </c>
      <c r="K297" s="38">
        <v>10</v>
      </c>
      <c r="L297" s="40"/>
      <c r="M297" s="40"/>
      <c r="N297" s="40"/>
      <c r="O297" s="40"/>
      <c r="P297" s="40"/>
    </row>
    <row r="298" spans="1:17" s="32" customFormat="1" ht="10.5">
      <c r="A298" s="330">
        <v>91297000</v>
      </c>
      <c r="B298" s="33" t="s">
        <v>86</v>
      </c>
      <c r="C298" s="32" t="s">
        <v>1148</v>
      </c>
      <c r="D298" s="46" t="s">
        <v>143</v>
      </c>
      <c r="E298" s="35">
        <v>39582</v>
      </c>
      <c r="F298" s="34" t="s">
        <v>37</v>
      </c>
      <c r="G298" s="37">
        <v>2000</v>
      </c>
      <c r="H298" s="34" t="s">
        <v>56</v>
      </c>
      <c r="I298" s="38">
        <v>3.1</v>
      </c>
      <c r="J298" s="36" t="s">
        <v>39</v>
      </c>
      <c r="K298" s="38">
        <v>5</v>
      </c>
      <c r="L298" s="40">
        <v>2000000</v>
      </c>
      <c r="M298" s="40">
        <v>7000</v>
      </c>
      <c r="N298" s="40">
        <v>156058</v>
      </c>
      <c r="O298" s="40">
        <v>603</v>
      </c>
      <c r="P298" s="40">
        <v>156661</v>
      </c>
    </row>
    <row r="299" spans="1:17" s="32" customFormat="1" ht="10.5">
      <c r="A299" s="330">
        <v>91297000</v>
      </c>
      <c r="B299" s="33" t="s">
        <v>86</v>
      </c>
      <c r="C299" s="32" t="s">
        <v>1148</v>
      </c>
      <c r="D299" s="46" t="s">
        <v>152</v>
      </c>
      <c r="E299" s="35">
        <v>39582</v>
      </c>
      <c r="F299" s="34" t="s">
        <v>66</v>
      </c>
      <c r="G299" s="37">
        <v>171480</v>
      </c>
      <c r="H299" s="34" t="s">
        <v>51</v>
      </c>
      <c r="I299" s="38" t="s">
        <v>268</v>
      </c>
      <c r="J299" s="36" t="s">
        <v>39</v>
      </c>
      <c r="K299" s="38">
        <v>10</v>
      </c>
      <c r="L299" s="40">
        <v>171480000</v>
      </c>
      <c r="M299" s="40">
        <v>171480000</v>
      </c>
      <c r="N299" s="40">
        <v>89032416</v>
      </c>
      <c r="O299" s="40">
        <v>330389</v>
      </c>
      <c r="P299" s="40">
        <v>89362805</v>
      </c>
      <c r="Q299" s="32" t="s">
        <v>69</v>
      </c>
    </row>
    <row r="300" spans="1:17" s="32" customFormat="1" ht="10.5">
      <c r="A300" s="330">
        <v>91297000</v>
      </c>
      <c r="B300" s="33" t="s">
        <v>86</v>
      </c>
      <c r="C300" s="32" t="s">
        <v>269</v>
      </c>
      <c r="D300" s="46">
        <v>435</v>
      </c>
      <c r="E300" s="35">
        <v>38609</v>
      </c>
      <c r="F300" s="34" t="s">
        <v>37</v>
      </c>
      <c r="G300" s="37">
        <v>4000</v>
      </c>
      <c r="H300" s="34"/>
      <c r="I300" s="38"/>
      <c r="J300" s="36" t="s">
        <v>81</v>
      </c>
      <c r="K300" s="38">
        <v>15</v>
      </c>
      <c r="L300" s="40"/>
      <c r="M300" s="40"/>
      <c r="N300" s="40"/>
      <c r="O300" s="40"/>
      <c r="P300" s="40"/>
    </row>
    <row r="301" spans="1:17" s="32" customFormat="1" ht="10.5">
      <c r="A301" s="330">
        <v>91297000</v>
      </c>
      <c r="B301" s="33" t="s">
        <v>86</v>
      </c>
      <c r="C301" s="32" t="s">
        <v>1149</v>
      </c>
      <c r="D301" s="46" t="s">
        <v>143</v>
      </c>
      <c r="E301" s="35">
        <v>38628</v>
      </c>
      <c r="F301" s="34" t="s">
        <v>37</v>
      </c>
      <c r="G301" s="37">
        <v>4000</v>
      </c>
      <c r="H301" s="34" t="s">
        <v>63</v>
      </c>
      <c r="I301" s="38">
        <v>3.6</v>
      </c>
      <c r="J301" s="36" t="s">
        <v>81</v>
      </c>
      <c r="K301" s="38">
        <v>15</v>
      </c>
      <c r="L301" s="40">
        <v>4000000</v>
      </c>
      <c r="M301" s="40"/>
      <c r="N301" s="40"/>
      <c r="O301" s="40"/>
      <c r="P301" s="40"/>
    </row>
    <row r="302" spans="1:17" s="32" customFormat="1" ht="10.5">
      <c r="A302" s="330">
        <v>90269000</v>
      </c>
      <c r="B302" s="33" t="s">
        <v>75</v>
      </c>
      <c r="C302" s="32" t="s">
        <v>869</v>
      </c>
      <c r="D302" s="46">
        <v>438</v>
      </c>
      <c r="E302" s="35">
        <v>38666</v>
      </c>
      <c r="F302" s="34" t="s">
        <v>37</v>
      </c>
      <c r="G302" s="37">
        <v>2000</v>
      </c>
      <c r="H302" s="34"/>
      <c r="I302" s="38"/>
      <c r="J302" s="36" t="s">
        <v>68</v>
      </c>
      <c r="K302" s="38">
        <v>10</v>
      </c>
      <c r="L302" s="40"/>
      <c r="M302" s="40"/>
      <c r="N302" s="40"/>
      <c r="O302" s="40"/>
      <c r="P302" s="40"/>
    </row>
    <row r="303" spans="1:17" s="32" customFormat="1" ht="10.5">
      <c r="A303" s="330">
        <v>90269000</v>
      </c>
      <c r="B303" s="33" t="s">
        <v>75</v>
      </c>
      <c r="C303" s="32" t="s">
        <v>870</v>
      </c>
      <c r="D303" s="46" t="s">
        <v>143</v>
      </c>
      <c r="E303" s="35">
        <v>38666</v>
      </c>
      <c r="F303" s="34" t="s">
        <v>37</v>
      </c>
      <c r="G303" s="37">
        <v>2000</v>
      </c>
      <c r="H303" s="34" t="s">
        <v>92</v>
      </c>
      <c r="I303" s="38">
        <v>4.5</v>
      </c>
      <c r="J303" s="36" t="s">
        <v>68</v>
      </c>
      <c r="K303" s="38">
        <v>8</v>
      </c>
      <c r="L303" s="40"/>
      <c r="M303" s="40"/>
      <c r="N303" s="40"/>
      <c r="O303" s="40"/>
      <c r="P303" s="40"/>
    </row>
    <row r="304" spans="1:17" s="32" customFormat="1" ht="10.5">
      <c r="A304" s="330">
        <v>96802690</v>
      </c>
      <c r="B304" s="33" t="s">
        <v>35</v>
      </c>
      <c r="C304" s="32" t="s">
        <v>273</v>
      </c>
      <c r="D304" s="46">
        <v>439</v>
      </c>
      <c r="E304" s="35">
        <v>38670</v>
      </c>
      <c r="F304" s="34" t="s">
        <v>37</v>
      </c>
      <c r="G304" s="37">
        <v>3000</v>
      </c>
      <c r="H304" s="34"/>
      <c r="I304" s="38"/>
      <c r="J304" s="36" t="s">
        <v>81</v>
      </c>
      <c r="K304" s="38">
        <v>25</v>
      </c>
      <c r="L304" s="40"/>
      <c r="M304" s="40"/>
      <c r="N304" s="40"/>
      <c r="O304" s="40"/>
      <c r="P304" s="40"/>
    </row>
    <row r="305" spans="1:17" s="32" customFormat="1" ht="10.5">
      <c r="A305" s="330">
        <v>96802690</v>
      </c>
      <c r="B305" s="33" t="s">
        <v>35</v>
      </c>
      <c r="C305" s="32" t="s">
        <v>1117</v>
      </c>
      <c r="D305" s="46" t="s">
        <v>143</v>
      </c>
      <c r="E305" s="35">
        <v>38670</v>
      </c>
      <c r="F305" s="34" t="s">
        <v>37</v>
      </c>
      <c r="G305" s="37">
        <v>3000</v>
      </c>
      <c r="H305" s="34" t="s">
        <v>56</v>
      </c>
      <c r="I305" s="38">
        <v>4.75</v>
      </c>
      <c r="J305" s="36" t="s">
        <v>81</v>
      </c>
      <c r="K305" s="38">
        <v>21</v>
      </c>
      <c r="L305" s="40">
        <v>2750000</v>
      </c>
      <c r="M305" s="40">
        <v>2062500</v>
      </c>
      <c r="N305" s="40">
        <v>45981437</v>
      </c>
      <c r="O305" s="40">
        <v>449737</v>
      </c>
      <c r="P305" s="40">
        <v>46431174</v>
      </c>
    </row>
    <row r="306" spans="1:17" s="32" customFormat="1" ht="10.5">
      <c r="A306" s="330">
        <v>96802690</v>
      </c>
      <c r="B306" s="33" t="s">
        <v>35</v>
      </c>
      <c r="C306" s="32" t="s">
        <v>273</v>
      </c>
      <c r="D306" s="46">
        <v>440</v>
      </c>
      <c r="E306" s="35">
        <v>38671</v>
      </c>
      <c r="F306" s="34" t="s">
        <v>37</v>
      </c>
      <c r="G306" s="37">
        <v>5500</v>
      </c>
      <c r="H306" s="34"/>
      <c r="I306" s="38"/>
      <c r="J306" s="36" t="s">
        <v>81</v>
      </c>
      <c r="K306" s="38">
        <v>10</v>
      </c>
      <c r="L306" s="40"/>
      <c r="M306" s="40"/>
      <c r="N306" s="40"/>
      <c r="O306" s="40"/>
      <c r="P306" s="40"/>
    </row>
    <row r="307" spans="1:17" s="32" customFormat="1" ht="10.5">
      <c r="A307" s="330">
        <v>96802690</v>
      </c>
      <c r="B307" s="33" t="s">
        <v>35</v>
      </c>
      <c r="C307" s="32" t="s">
        <v>1117</v>
      </c>
      <c r="D307" s="46" t="s">
        <v>143</v>
      </c>
      <c r="E307" s="35">
        <v>38671</v>
      </c>
      <c r="F307" s="34" t="s">
        <v>37</v>
      </c>
      <c r="G307" s="37">
        <v>5500</v>
      </c>
      <c r="H307" s="34" t="s">
        <v>63</v>
      </c>
      <c r="I307" s="38">
        <v>4.25</v>
      </c>
      <c r="J307" s="36" t="s">
        <v>81</v>
      </c>
      <c r="K307" s="38">
        <v>7</v>
      </c>
      <c r="L307" s="40">
        <v>2000000</v>
      </c>
      <c r="M307" s="40">
        <v>400000</v>
      </c>
      <c r="N307" s="40">
        <v>8917612</v>
      </c>
      <c r="O307" s="40">
        <v>78137</v>
      </c>
      <c r="P307" s="40">
        <v>8995749</v>
      </c>
    </row>
    <row r="308" spans="1:17" s="32" customFormat="1" ht="10.5">
      <c r="A308" s="330">
        <v>96802690</v>
      </c>
      <c r="B308" s="33">
        <v>9</v>
      </c>
      <c r="C308" s="32" t="s">
        <v>274</v>
      </c>
      <c r="D308" s="46" t="s">
        <v>152</v>
      </c>
      <c r="E308" s="35">
        <v>39787</v>
      </c>
      <c r="F308" s="34" t="s">
        <v>37</v>
      </c>
      <c r="G308" s="37">
        <v>3500</v>
      </c>
      <c r="H308" s="34" t="s">
        <v>60</v>
      </c>
      <c r="I308" s="38">
        <v>5</v>
      </c>
      <c r="J308" s="36" t="s">
        <v>68</v>
      </c>
      <c r="K308" s="38">
        <v>5</v>
      </c>
      <c r="L308" s="40"/>
      <c r="M308" s="40"/>
      <c r="N308" s="40"/>
      <c r="O308" s="40"/>
      <c r="P308" s="40"/>
    </row>
    <row r="309" spans="1:17" s="32" customFormat="1" ht="10.5">
      <c r="A309" s="330">
        <v>96802690</v>
      </c>
      <c r="B309" s="33">
        <v>9</v>
      </c>
      <c r="C309" s="32" t="s">
        <v>274</v>
      </c>
      <c r="D309" s="46" t="s">
        <v>152</v>
      </c>
      <c r="E309" s="35">
        <v>39787</v>
      </c>
      <c r="F309" s="34" t="s">
        <v>171</v>
      </c>
      <c r="G309" s="37">
        <v>74800000</v>
      </c>
      <c r="H309" s="34" t="s">
        <v>64</v>
      </c>
      <c r="I309" s="38">
        <v>7.5</v>
      </c>
      <c r="J309" s="36" t="s">
        <v>68</v>
      </c>
      <c r="K309" s="38">
        <v>5</v>
      </c>
      <c r="L309" s="40"/>
      <c r="M309" s="40"/>
      <c r="N309" s="40"/>
      <c r="O309" s="40"/>
      <c r="P309" s="40"/>
    </row>
    <row r="310" spans="1:17" s="32" customFormat="1" ht="10.5">
      <c r="A310" s="330">
        <v>96802690</v>
      </c>
      <c r="B310" s="33">
        <v>9</v>
      </c>
      <c r="C310" s="32" t="s">
        <v>274</v>
      </c>
      <c r="D310" s="46" t="s">
        <v>152</v>
      </c>
      <c r="E310" s="35">
        <v>39787</v>
      </c>
      <c r="F310" s="34" t="s">
        <v>66</v>
      </c>
      <c r="G310" s="37">
        <v>111300</v>
      </c>
      <c r="H310" s="34" t="s">
        <v>75</v>
      </c>
      <c r="I310" s="38" t="s">
        <v>275</v>
      </c>
      <c r="J310" s="36" t="s">
        <v>68</v>
      </c>
      <c r="K310" s="38">
        <v>5</v>
      </c>
      <c r="L310" s="40"/>
      <c r="M310" s="40"/>
      <c r="N310" s="40"/>
      <c r="O310" s="40"/>
      <c r="P310" s="40"/>
      <c r="Q310" s="32" t="s">
        <v>69</v>
      </c>
    </row>
    <row r="311" spans="1:17" s="32" customFormat="1" ht="10.5">
      <c r="A311" s="330">
        <v>93834000</v>
      </c>
      <c r="B311" s="33" t="s">
        <v>83</v>
      </c>
      <c r="C311" s="32" t="s">
        <v>276</v>
      </c>
      <c r="D311" s="46">
        <v>443</v>
      </c>
      <c r="E311" s="35">
        <v>38677</v>
      </c>
      <c r="F311" s="34" t="s">
        <v>37</v>
      </c>
      <c r="G311" s="37">
        <v>10000</v>
      </c>
      <c r="H311" s="34"/>
      <c r="I311" s="38"/>
      <c r="J311" s="36" t="s">
        <v>81</v>
      </c>
      <c r="K311" s="38">
        <v>30</v>
      </c>
      <c r="L311" s="40"/>
      <c r="M311" s="40"/>
      <c r="N311" s="40"/>
      <c r="O311" s="40"/>
      <c r="P311" s="40"/>
    </row>
    <row r="312" spans="1:17" s="32" customFormat="1" ht="10.5">
      <c r="A312" s="330">
        <v>93834000</v>
      </c>
      <c r="B312" s="33" t="s">
        <v>83</v>
      </c>
      <c r="C312" s="32" t="s">
        <v>1088</v>
      </c>
      <c r="D312" s="46" t="s">
        <v>143</v>
      </c>
      <c r="E312" s="35">
        <v>38763</v>
      </c>
      <c r="F312" s="34" t="s">
        <v>37</v>
      </c>
      <c r="G312" s="37">
        <v>4000</v>
      </c>
      <c r="H312" s="34" t="s">
        <v>46</v>
      </c>
      <c r="I312" s="38">
        <v>4.25</v>
      </c>
      <c r="J312" s="36" t="s">
        <v>81</v>
      </c>
      <c r="K312" s="38">
        <v>21</v>
      </c>
      <c r="L312" s="40">
        <v>4000000</v>
      </c>
      <c r="M312" s="40">
        <v>4000000</v>
      </c>
      <c r="N312" s="40">
        <v>89176120</v>
      </c>
      <c r="O312" s="40">
        <v>1093806</v>
      </c>
      <c r="P312" s="40">
        <v>90269926</v>
      </c>
    </row>
    <row r="313" spans="1:17" s="32" customFormat="1" ht="10.5">
      <c r="A313" s="330">
        <v>93834000</v>
      </c>
      <c r="B313" s="33" t="s">
        <v>83</v>
      </c>
      <c r="C313" s="32" t="s">
        <v>1088</v>
      </c>
      <c r="D313" s="46" t="s">
        <v>152</v>
      </c>
      <c r="E313" s="35">
        <v>38910</v>
      </c>
      <c r="F313" s="34" t="s">
        <v>37</v>
      </c>
      <c r="G313" s="37">
        <v>4500</v>
      </c>
      <c r="H313" s="34" t="s">
        <v>92</v>
      </c>
      <c r="I313" s="38">
        <v>4.0999999999999996</v>
      </c>
      <c r="J313" s="36" t="s">
        <v>81</v>
      </c>
      <c r="K313" s="38">
        <v>21</v>
      </c>
      <c r="L313" s="40">
        <v>4500000</v>
      </c>
      <c r="M313" s="40">
        <v>4500000</v>
      </c>
      <c r="N313" s="40">
        <v>100323135</v>
      </c>
      <c r="O313" s="40">
        <v>2024462</v>
      </c>
      <c r="P313" s="40">
        <v>102347597</v>
      </c>
    </row>
    <row r="314" spans="1:17" s="32" customFormat="1" ht="10.5">
      <c r="A314" s="330">
        <v>93834000</v>
      </c>
      <c r="B314" s="33" t="s">
        <v>83</v>
      </c>
      <c r="C314" s="32" t="s">
        <v>1088</v>
      </c>
      <c r="D314" s="46" t="s">
        <v>162</v>
      </c>
      <c r="E314" s="35">
        <v>39290</v>
      </c>
      <c r="F314" s="34" t="s">
        <v>37</v>
      </c>
      <c r="G314" s="37">
        <v>1500</v>
      </c>
      <c r="H314" s="34" t="s">
        <v>63</v>
      </c>
      <c r="I314" s="38">
        <v>4</v>
      </c>
      <c r="J314" s="36" t="s">
        <v>81</v>
      </c>
      <c r="K314" s="38">
        <v>21</v>
      </c>
      <c r="L314" s="40">
        <v>1500000</v>
      </c>
      <c r="M314" s="40">
        <v>1500000</v>
      </c>
      <c r="N314" s="40">
        <v>33441045</v>
      </c>
      <c r="O314" s="40">
        <v>658521</v>
      </c>
      <c r="P314" s="40">
        <v>34099566</v>
      </c>
    </row>
    <row r="315" spans="1:17" s="32" customFormat="1" ht="10.5">
      <c r="A315" s="330">
        <v>91755000</v>
      </c>
      <c r="B315" s="33" t="s">
        <v>75</v>
      </c>
      <c r="C315" s="32" t="s">
        <v>278</v>
      </c>
      <c r="D315" s="46">
        <v>444</v>
      </c>
      <c r="E315" s="35">
        <v>38681</v>
      </c>
      <c r="F315" s="34" t="s">
        <v>37</v>
      </c>
      <c r="G315" s="37">
        <v>4000</v>
      </c>
      <c r="H315" s="34"/>
      <c r="I315" s="38"/>
      <c r="J315" s="36" t="s">
        <v>81</v>
      </c>
      <c r="K315" s="38">
        <v>30</v>
      </c>
      <c r="L315" s="40"/>
      <c r="M315" s="40"/>
      <c r="N315" s="40"/>
      <c r="O315" s="40"/>
      <c r="P315" s="40"/>
    </row>
    <row r="316" spans="1:17" s="32" customFormat="1" ht="10.5">
      <c r="A316" s="330">
        <v>91755000</v>
      </c>
      <c r="B316" s="33" t="s">
        <v>75</v>
      </c>
      <c r="C316" s="32" t="s">
        <v>279</v>
      </c>
      <c r="D316" s="46" t="s">
        <v>143</v>
      </c>
      <c r="E316" s="35">
        <v>38708</v>
      </c>
      <c r="F316" s="34" t="s">
        <v>37</v>
      </c>
      <c r="G316" s="37">
        <v>2500</v>
      </c>
      <c r="H316" s="34" t="s">
        <v>51</v>
      </c>
      <c r="I316" s="38">
        <v>4.5</v>
      </c>
      <c r="J316" s="36" t="s">
        <v>81</v>
      </c>
      <c r="K316" s="38">
        <v>6</v>
      </c>
      <c r="L316" s="40"/>
      <c r="M316" s="40"/>
      <c r="N316" s="40"/>
      <c r="O316" s="40"/>
      <c r="P316" s="40"/>
    </row>
    <row r="317" spans="1:17" s="32" customFormat="1" ht="10.5">
      <c r="A317" s="330">
        <v>91755000</v>
      </c>
      <c r="B317" s="33" t="s">
        <v>75</v>
      </c>
      <c r="C317" s="32" t="s">
        <v>279</v>
      </c>
      <c r="D317" s="46" t="s">
        <v>143</v>
      </c>
      <c r="E317" s="35">
        <v>38708</v>
      </c>
      <c r="F317" s="34" t="s">
        <v>37</v>
      </c>
      <c r="G317" s="37">
        <v>2500</v>
      </c>
      <c r="H317" s="34" t="s">
        <v>53</v>
      </c>
      <c r="I317" s="38">
        <v>4.5</v>
      </c>
      <c r="J317" s="36" t="s">
        <v>81</v>
      </c>
      <c r="K317" s="38">
        <v>20</v>
      </c>
      <c r="L317" s="40"/>
      <c r="M317" s="40"/>
      <c r="N317" s="40"/>
      <c r="O317" s="40"/>
      <c r="P317" s="40"/>
    </row>
    <row r="318" spans="1:17" s="32" customFormat="1" ht="10.5">
      <c r="A318" s="330">
        <v>91755000</v>
      </c>
      <c r="B318" s="33" t="s">
        <v>75</v>
      </c>
      <c r="C318" s="32" t="s">
        <v>1150</v>
      </c>
      <c r="D318" s="46" t="s">
        <v>152</v>
      </c>
      <c r="E318" s="35">
        <v>39737</v>
      </c>
      <c r="F318" s="34" t="s">
        <v>37</v>
      </c>
      <c r="G318" s="37">
        <v>1500</v>
      </c>
      <c r="H318" s="34" t="s">
        <v>59</v>
      </c>
      <c r="I318" s="38">
        <v>6</v>
      </c>
      <c r="J318" s="36" t="s">
        <v>81</v>
      </c>
      <c r="K318" s="38">
        <v>7.75</v>
      </c>
      <c r="L318" s="40">
        <v>1500000</v>
      </c>
      <c r="M318" s="40">
        <v>1363637</v>
      </c>
      <c r="N318" s="40">
        <v>30400964</v>
      </c>
      <c r="O318" s="40">
        <v>599151</v>
      </c>
      <c r="P318" s="40">
        <v>31000115</v>
      </c>
    </row>
    <row r="319" spans="1:17" s="32" customFormat="1" ht="10.5">
      <c r="A319" s="330">
        <v>91755000</v>
      </c>
      <c r="B319" s="33" t="s">
        <v>75</v>
      </c>
      <c r="C319" s="32" t="s">
        <v>281</v>
      </c>
      <c r="D319" s="46" t="s">
        <v>162</v>
      </c>
      <c r="E319" s="35">
        <v>39932</v>
      </c>
      <c r="F319" s="34" t="s">
        <v>171</v>
      </c>
      <c r="G319" s="37">
        <v>30000000</v>
      </c>
      <c r="H319" s="34" t="s">
        <v>60</v>
      </c>
      <c r="I319" s="38">
        <v>6</v>
      </c>
      <c r="J319" s="36" t="s">
        <v>81</v>
      </c>
      <c r="K319" s="38">
        <v>5</v>
      </c>
      <c r="L319" s="40">
        <v>30000000000</v>
      </c>
      <c r="M319" s="40">
        <v>30000000000</v>
      </c>
      <c r="N319" s="40">
        <v>30000000</v>
      </c>
      <c r="O319" s="40">
        <v>344902</v>
      </c>
      <c r="P319" s="40">
        <v>30344902</v>
      </c>
    </row>
    <row r="320" spans="1:17" s="32" customFormat="1" ht="10.5">
      <c r="A320" s="330">
        <v>93007000</v>
      </c>
      <c r="B320" s="33" t="s">
        <v>35</v>
      </c>
      <c r="C320" s="32" t="s">
        <v>282</v>
      </c>
      <c r="D320" s="46">
        <v>445</v>
      </c>
      <c r="E320" s="35">
        <v>38700</v>
      </c>
      <c r="F320" s="34" t="s">
        <v>37</v>
      </c>
      <c r="G320" s="37">
        <v>3000</v>
      </c>
      <c r="H320" s="34"/>
      <c r="I320" s="38"/>
      <c r="J320" s="36" t="s">
        <v>228</v>
      </c>
      <c r="K320" s="38">
        <v>10</v>
      </c>
      <c r="L320" s="40"/>
      <c r="M320" s="40"/>
      <c r="N320" s="40"/>
      <c r="O320" s="40"/>
      <c r="P320" s="40"/>
    </row>
    <row r="321" spans="1:17" s="32" customFormat="1" ht="10.5">
      <c r="A321" s="330">
        <v>93007000</v>
      </c>
      <c r="B321" s="33" t="s">
        <v>35</v>
      </c>
      <c r="C321" s="32" t="s">
        <v>283</v>
      </c>
      <c r="D321" s="46" t="s">
        <v>143</v>
      </c>
      <c r="E321" s="35">
        <v>38700</v>
      </c>
      <c r="F321" s="34" t="s">
        <v>37</v>
      </c>
      <c r="G321" s="37">
        <v>3000</v>
      </c>
      <c r="H321" s="34" t="s">
        <v>46</v>
      </c>
      <c r="I321" s="38">
        <v>3.5</v>
      </c>
      <c r="J321" s="36" t="s">
        <v>228</v>
      </c>
      <c r="K321" s="38">
        <v>8</v>
      </c>
      <c r="L321" s="40"/>
      <c r="M321" s="40"/>
      <c r="N321" s="40"/>
      <c r="O321" s="40"/>
      <c r="P321" s="40"/>
    </row>
    <row r="322" spans="1:17" s="32" customFormat="1" ht="10.5">
      <c r="A322" s="330">
        <v>93007000</v>
      </c>
      <c r="B322" s="33" t="s">
        <v>35</v>
      </c>
      <c r="C322" s="32" t="s">
        <v>283</v>
      </c>
      <c r="D322" s="46" t="s">
        <v>152</v>
      </c>
      <c r="E322" s="35">
        <v>38700</v>
      </c>
      <c r="F322" s="34" t="s">
        <v>66</v>
      </c>
      <c r="G322" s="37">
        <v>100000</v>
      </c>
      <c r="H322" s="34" t="s">
        <v>90</v>
      </c>
      <c r="I322" s="38">
        <v>5</v>
      </c>
      <c r="J322" s="36" t="s">
        <v>228</v>
      </c>
      <c r="K322" s="38">
        <v>5</v>
      </c>
      <c r="L322" s="40"/>
      <c r="M322" s="40"/>
      <c r="N322" s="40"/>
      <c r="O322" s="40"/>
      <c r="P322" s="40"/>
      <c r="Q322" s="32" t="s">
        <v>69</v>
      </c>
    </row>
    <row r="323" spans="1:17" s="32" customFormat="1" ht="10.5">
      <c r="A323" s="330">
        <v>93007000</v>
      </c>
      <c r="B323" s="33" t="s">
        <v>35</v>
      </c>
      <c r="C323" s="32" t="s">
        <v>282</v>
      </c>
      <c r="D323" s="46">
        <v>446</v>
      </c>
      <c r="E323" s="35">
        <v>38700</v>
      </c>
      <c r="F323" s="34" t="s">
        <v>37</v>
      </c>
      <c r="G323" s="37">
        <v>3000</v>
      </c>
      <c r="H323" s="34"/>
      <c r="I323" s="38"/>
      <c r="J323" s="36" t="s">
        <v>228</v>
      </c>
      <c r="K323" s="38">
        <v>25</v>
      </c>
      <c r="L323" s="40"/>
      <c r="M323" s="40"/>
      <c r="N323" s="40"/>
      <c r="O323" s="40"/>
      <c r="P323" s="40"/>
    </row>
    <row r="324" spans="1:17" s="32" customFormat="1" ht="10.5">
      <c r="A324" s="330">
        <v>93007000</v>
      </c>
      <c r="B324" s="33" t="s">
        <v>35</v>
      </c>
      <c r="C324" s="32" t="s">
        <v>1151</v>
      </c>
      <c r="D324" s="46" t="s">
        <v>143</v>
      </c>
      <c r="E324" s="35">
        <v>38700</v>
      </c>
      <c r="F324" s="34" t="s">
        <v>37</v>
      </c>
      <c r="G324" s="37">
        <v>3000</v>
      </c>
      <c r="H324" s="34" t="s">
        <v>92</v>
      </c>
      <c r="I324" s="38">
        <v>4</v>
      </c>
      <c r="J324" s="36" t="s">
        <v>228</v>
      </c>
      <c r="K324" s="38">
        <v>21</v>
      </c>
      <c r="L324" s="40">
        <v>3000000</v>
      </c>
      <c r="M324" s="40">
        <v>2250000</v>
      </c>
      <c r="N324" s="40">
        <v>50161568</v>
      </c>
      <c r="O324" s="40">
        <v>162851</v>
      </c>
      <c r="P324" s="40">
        <v>50324419</v>
      </c>
    </row>
    <row r="325" spans="1:17" s="32" customFormat="1" ht="10.5">
      <c r="A325" s="330">
        <v>93007000</v>
      </c>
      <c r="B325" s="33" t="s">
        <v>35</v>
      </c>
      <c r="C325" s="32" t="s">
        <v>282</v>
      </c>
      <c r="D325" s="46">
        <v>447</v>
      </c>
      <c r="E325" s="35">
        <v>38700</v>
      </c>
      <c r="F325" s="34" t="s">
        <v>37</v>
      </c>
      <c r="G325" s="37">
        <v>3000</v>
      </c>
      <c r="H325" s="34"/>
      <c r="I325" s="38"/>
      <c r="J325" s="36" t="s">
        <v>228</v>
      </c>
      <c r="K325" s="38">
        <v>10</v>
      </c>
      <c r="L325" s="40"/>
      <c r="M325" s="40"/>
      <c r="N325" s="40"/>
      <c r="O325" s="40"/>
      <c r="P325" s="40"/>
    </row>
    <row r="326" spans="1:17" s="32" customFormat="1" ht="10.5">
      <c r="A326" s="330">
        <v>93007000</v>
      </c>
      <c r="B326" s="33" t="s">
        <v>35</v>
      </c>
      <c r="C326" s="32" t="s">
        <v>283</v>
      </c>
      <c r="D326" s="46" t="s">
        <v>143</v>
      </c>
      <c r="E326" s="35">
        <v>38700</v>
      </c>
      <c r="F326" s="34" t="s">
        <v>66</v>
      </c>
      <c r="G326" s="37">
        <v>100000</v>
      </c>
      <c r="H326" s="34" t="s">
        <v>56</v>
      </c>
      <c r="I326" s="38">
        <v>5.25</v>
      </c>
      <c r="J326" s="36" t="s">
        <v>228</v>
      </c>
      <c r="K326" s="38">
        <v>10</v>
      </c>
      <c r="L326" s="40"/>
      <c r="M326" s="40"/>
      <c r="N326" s="40"/>
      <c r="O326" s="40"/>
      <c r="P326" s="40"/>
      <c r="Q326" s="32" t="s">
        <v>69</v>
      </c>
    </row>
    <row r="327" spans="1:17" s="32" customFormat="1" ht="10.5">
      <c r="A327" s="330">
        <v>96989050</v>
      </c>
      <c r="B327" s="33" t="s">
        <v>75</v>
      </c>
      <c r="C327" s="32" t="s">
        <v>1152</v>
      </c>
      <c r="D327" s="46">
        <v>448</v>
      </c>
      <c r="E327" s="35">
        <v>38713</v>
      </c>
      <c r="F327" s="34" t="s">
        <v>37</v>
      </c>
      <c r="G327" s="37">
        <v>990</v>
      </c>
      <c r="H327" s="34" t="s">
        <v>46</v>
      </c>
      <c r="I327" s="38">
        <v>4.25</v>
      </c>
      <c r="J327" s="36" t="s">
        <v>68</v>
      </c>
      <c r="K327" s="38">
        <v>24.5</v>
      </c>
      <c r="L327" s="40">
        <v>990000</v>
      </c>
      <c r="M327" s="40">
        <v>548418</v>
      </c>
      <c r="N327" s="40">
        <v>12226447</v>
      </c>
      <c r="O327" s="40"/>
      <c r="P327" s="40">
        <v>12226447</v>
      </c>
    </row>
    <row r="328" spans="1:17" s="32" customFormat="1" ht="10.5">
      <c r="A328" s="330">
        <v>99579730</v>
      </c>
      <c r="B328" s="33" t="s">
        <v>83</v>
      </c>
      <c r="C328" s="32" t="s">
        <v>286</v>
      </c>
      <c r="D328" s="46">
        <v>451</v>
      </c>
      <c r="E328" s="35">
        <v>38756</v>
      </c>
      <c r="F328" s="34" t="s">
        <v>37</v>
      </c>
      <c r="G328" s="37">
        <v>4000</v>
      </c>
      <c r="H328" s="34"/>
      <c r="I328" s="38"/>
      <c r="J328" s="36" t="s">
        <v>287</v>
      </c>
      <c r="K328" s="38">
        <v>10</v>
      </c>
      <c r="L328" s="40"/>
      <c r="M328" s="40"/>
      <c r="N328" s="40"/>
      <c r="O328" s="40"/>
      <c r="P328" s="40"/>
    </row>
    <row r="329" spans="1:17" s="32" customFormat="1" ht="10.5">
      <c r="A329" s="330">
        <v>99579730</v>
      </c>
      <c r="B329" s="33" t="s">
        <v>83</v>
      </c>
      <c r="C329" s="32" t="s">
        <v>1153</v>
      </c>
      <c r="D329" s="46" t="s">
        <v>143</v>
      </c>
      <c r="E329" s="35">
        <v>39078</v>
      </c>
      <c r="F329" s="34" t="s">
        <v>171</v>
      </c>
      <c r="G329" s="37">
        <v>73420000</v>
      </c>
      <c r="H329" s="34" t="s">
        <v>46</v>
      </c>
      <c r="I329" s="38">
        <v>6.2</v>
      </c>
      <c r="J329" s="36" t="s">
        <v>287</v>
      </c>
      <c r="K329" s="38">
        <v>5</v>
      </c>
      <c r="L329" s="40">
        <v>27490000000</v>
      </c>
      <c r="M329" s="40">
        <v>27490000000</v>
      </c>
      <c r="N329" s="40">
        <v>27490000</v>
      </c>
      <c r="O329" s="40">
        <v>792082</v>
      </c>
      <c r="P329" s="40">
        <v>28282082</v>
      </c>
    </row>
    <row r="330" spans="1:17" s="32" customFormat="1" ht="10.5">
      <c r="A330" s="330">
        <v>99579730</v>
      </c>
      <c r="B330" s="33" t="s">
        <v>83</v>
      </c>
      <c r="C330" s="32" t="s">
        <v>1153</v>
      </c>
      <c r="D330" s="46" t="s">
        <v>143</v>
      </c>
      <c r="E330" s="35">
        <v>39078</v>
      </c>
      <c r="F330" s="34" t="s">
        <v>37</v>
      </c>
      <c r="G330" s="37">
        <v>4000</v>
      </c>
      <c r="H330" s="34" t="s">
        <v>90</v>
      </c>
      <c r="I330" s="51">
        <v>3.0533999999999999</v>
      </c>
      <c r="J330" s="36" t="s">
        <v>287</v>
      </c>
      <c r="K330" s="38">
        <v>5</v>
      </c>
      <c r="L330" s="40">
        <v>2500000</v>
      </c>
      <c r="M330" s="40">
        <v>2500000</v>
      </c>
      <c r="N330" s="40">
        <v>55735075</v>
      </c>
      <c r="O330" s="40">
        <v>861095</v>
      </c>
      <c r="P330" s="40">
        <v>56596170</v>
      </c>
    </row>
    <row r="331" spans="1:17" s="32" customFormat="1" ht="10.5">
      <c r="A331" s="330">
        <v>99579730</v>
      </c>
      <c r="B331" s="33" t="s">
        <v>83</v>
      </c>
      <c r="C331" s="32" t="s">
        <v>286</v>
      </c>
      <c r="D331" s="46">
        <v>452</v>
      </c>
      <c r="E331" s="35">
        <v>38756</v>
      </c>
      <c r="F331" s="34" t="s">
        <v>37</v>
      </c>
      <c r="G331" s="37">
        <v>2000</v>
      </c>
      <c r="H331" s="34"/>
      <c r="I331" s="38"/>
      <c r="J331" s="36" t="s">
        <v>287</v>
      </c>
      <c r="K331" s="38">
        <v>21</v>
      </c>
      <c r="L331" s="40"/>
      <c r="M331" s="40"/>
      <c r="N331" s="40"/>
      <c r="O331" s="40"/>
      <c r="P331" s="40"/>
    </row>
    <row r="332" spans="1:17" s="32" customFormat="1" ht="10.5">
      <c r="A332" s="330">
        <v>99579730</v>
      </c>
      <c r="B332" s="33" t="s">
        <v>83</v>
      </c>
      <c r="C332" s="32" t="s">
        <v>1153</v>
      </c>
      <c r="D332" s="46" t="s">
        <v>143</v>
      </c>
      <c r="E332" s="35">
        <v>39078</v>
      </c>
      <c r="F332" s="34" t="s">
        <v>37</v>
      </c>
      <c r="G332" s="37">
        <v>2000</v>
      </c>
      <c r="H332" s="34" t="s">
        <v>92</v>
      </c>
      <c r="I332" s="38">
        <v>3.6</v>
      </c>
      <c r="J332" s="36" t="s">
        <v>287</v>
      </c>
      <c r="K332" s="38">
        <v>19</v>
      </c>
      <c r="L332" s="40">
        <v>2000000</v>
      </c>
      <c r="M332" s="40">
        <v>2000000</v>
      </c>
      <c r="N332" s="40">
        <v>44588060</v>
      </c>
      <c r="O332" s="40">
        <v>750931</v>
      </c>
      <c r="P332" s="40">
        <v>45338991</v>
      </c>
    </row>
    <row r="333" spans="1:17" s="32" customFormat="1" ht="10.5">
      <c r="A333" s="330">
        <v>90266000</v>
      </c>
      <c r="B333" s="33" t="s">
        <v>54</v>
      </c>
      <c r="C333" s="32" t="s">
        <v>289</v>
      </c>
      <c r="D333" s="46">
        <v>453</v>
      </c>
      <c r="E333" s="35">
        <v>38761</v>
      </c>
      <c r="F333" s="34" t="s">
        <v>37</v>
      </c>
      <c r="G333" s="37">
        <v>3300</v>
      </c>
      <c r="H333" s="34"/>
      <c r="I333" s="38"/>
      <c r="J333" s="36" t="s">
        <v>81</v>
      </c>
      <c r="K333" s="38">
        <v>20</v>
      </c>
      <c r="L333" s="40"/>
      <c r="M333" s="40"/>
      <c r="N333" s="40"/>
      <c r="O333" s="40"/>
      <c r="P333" s="40"/>
    </row>
    <row r="334" spans="1:17" s="32" customFormat="1" ht="10.5">
      <c r="A334" s="330">
        <v>96604380</v>
      </c>
      <c r="B334" s="33" t="s">
        <v>96</v>
      </c>
      <c r="C334" s="32" t="s">
        <v>182</v>
      </c>
      <c r="D334" s="46">
        <v>454</v>
      </c>
      <c r="E334" s="35">
        <v>38763</v>
      </c>
      <c r="F334" s="34" t="s">
        <v>37</v>
      </c>
      <c r="G334" s="37">
        <v>1500</v>
      </c>
      <c r="H334" s="34"/>
      <c r="I334" s="38"/>
      <c r="J334" s="36" t="s">
        <v>81</v>
      </c>
      <c r="K334" s="38">
        <v>25</v>
      </c>
      <c r="L334" s="40"/>
      <c r="M334" s="40"/>
      <c r="N334" s="40"/>
      <c r="O334" s="40"/>
      <c r="P334" s="40"/>
    </row>
    <row r="335" spans="1:17" s="32" customFormat="1" ht="10.5">
      <c r="A335" s="330">
        <v>96604380</v>
      </c>
      <c r="B335" s="33" t="s">
        <v>96</v>
      </c>
      <c r="C335" s="32" t="s">
        <v>1115</v>
      </c>
      <c r="D335" s="46" t="s">
        <v>143</v>
      </c>
      <c r="E335" s="35">
        <v>38763</v>
      </c>
      <c r="F335" s="34" t="s">
        <v>37</v>
      </c>
      <c r="G335" s="37">
        <v>1500</v>
      </c>
      <c r="H335" s="34" t="s">
        <v>63</v>
      </c>
      <c r="I335" s="38">
        <v>4.2</v>
      </c>
      <c r="J335" s="36" t="s">
        <v>39</v>
      </c>
      <c r="K335" s="38">
        <v>20</v>
      </c>
      <c r="L335" s="40">
        <v>1500000</v>
      </c>
      <c r="M335" s="40">
        <v>1184211</v>
      </c>
      <c r="N335" s="40">
        <v>26400836</v>
      </c>
      <c r="O335" s="40">
        <v>47964</v>
      </c>
      <c r="P335" s="40">
        <v>26448800</v>
      </c>
    </row>
    <row r="336" spans="1:17" s="32" customFormat="1" ht="10.5">
      <c r="A336" s="330">
        <v>96596540</v>
      </c>
      <c r="B336" s="33" t="s">
        <v>106</v>
      </c>
      <c r="C336" s="32" t="s">
        <v>290</v>
      </c>
      <c r="D336" s="46">
        <v>456</v>
      </c>
      <c r="E336" s="35">
        <v>38790</v>
      </c>
      <c r="F336" s="34" t="s">
        <v>37</v>
      </c>
      <c r="G336" s="37">
        <v>7000</v>
      </c>
      <c r="H336" s="34"/>
      <c r="I336" s="38"/>
      <c r="J336" s="36" t="s">
        <v>81</v>
      </c>
      <c r="K336" s="38">
        <v>30</v>
      </c>
      <c r="L336" s="40"/>
      <c r="M336" s="40"/>
      <c r="N336" s="40"/>
      <c r="O336" s="40"/>
      <c r="P336" s="40"/>
    </row>
    <row r="337" spans="1:16" s="32" customFormat="1" ht="10.5">
      <c r="A337" s="330">
        <v>96596540</v>
      </c>
      <c r="B337" s="33" t="s">
        <v>106</v>
      </c>
      <c r="C337" s="32" t="s">
        <v>1140</v>
      </c>
      <c r="D337" s="46" t="s">
        <v>143</v>
      </c>
      <c r="E337" s="35">
        <v>38803</v>
      </c>
      <c r="F337" s="34" t="s">
        <v>37</v>
      </c>
      <c r="G337" s="37">
        <v>4000</v>
      </c>
      <c r="H337" s="34" t="s">
        <v>90</v>
      </c>
      <c r="I337" s="38">
        <v>4.2</v>
      </c>
      <c r="J337" s="36" t="s">
        <v>81</v>
      </c>
      <c r="K337" s="38">
        <v>21</v>
      </c>
      <c r="L337" s="40">
        <v>4000000</v>
      </c>
      <c r="M337" s="40">
        <v>4000000</v>
      </c>
      <c r="N337" s="40">
        <v>89176120</v>
      </c>
      <c r="O337" s="40">
        <v>1225327</v>
      </c>
      <c r="P337" s="40">
        <v>90401447</v>
      </c>
    </row>
    <row r="338" spans="1:16" s="32" customFormat="1" ht="10.5">
      <c r="A338" s="330">
        <v>96596540</v>
      </c>
      <c r="B338" s="33" t="s">
        <v>106</v>
      </c>
      <c r="C338" s="32" t="s">
        <v>291</v>
      </c>
      <c r="D338" s="46">
        <v>457</v>
      </c>
      <c r="E338" s="35">
        <v>38790</v>
      </c>
      <c r="F338" s="34" t="s">
        <v>37</v>
      </c>
      <c r="G338" s="37">
        <v>3000</v>
      </c>
      <c r="H338" s="34"/>
      <c r="I338" s="38"/>
      <c r="J338" s="36" t="s">
        <v>81</v>
      </c>
      <c r="K338" s="38">
        <v>10</v>
      </c>
      <c r="L338" s="40"/>
      <c r="M338" s="40"/>
      <c r="N338" s="40"/>
      <c r="O338" s="40"/>
      <c r="P338" s="40"/>
    </row>
    <row r="339" spans="1:16" s="32" customFormat="1" ht="10.5">
      <c r="A339" s="330">
        <v>61216000</v>
      </c>
      <c r="B339" s="33" t="s">
        <v>44</v>
      </c>
      <c r="C339" s="32" t="s">
        <v>1060</v>
      </c>
      <c r="D339" s="46">
        <v>459</v>
      </c>
      <c r="E339" s="35">
        <v>38799</v>
      </c>
      <c r="F339" s="34" t="s">
        <v>37</v>
      </c>
      <c r="G339" s="37">
        <v>2400</v>
      </c>
      <c r="H339" s="34" t="s">
        <v>292</v>
      </c>
      <c r="I339" s="38">
        <v>4.4000000000000004</v>
      </c>
      <c r="J339" s="36" t="s">
        <v>39</v>
      </c>
      <c r="K339" s="38">
        <v>30</v>
      </c>
      <c r="L339" s="40">
        <v>2400000</v>
      </c>
      <c r="M339" s="40">
        <v>2400000</v>
      </c>
      <c r="N339" s="40">
        <v>53505672</v>
      </c>
      <c r="O339" s="40">
        <v>1164454</v>
      </c>
      <c r="P339" s="40">
        <v>54670126</v>
      </c>
    </row>
    <row r="340" spans="1:16" s="32" customFormat="1" ht="10.5">
      <c r="A340" s="330">
        <v>96678790</v>
      </c>
      <c r="B340" s="33" t="s">
        <v>168</v>
      </c>
      <c r="C340" s="32" t="s">
        <v>293</v>
      </c>
      <c r="D340" s="46">
        <v>461</v>
      </c>
      <c r="E340" s="35">
        <v>38818</v>
      </c>
      <c r="F340" s="34" t="s">
        <v>37</v>
      </c>
      <c r="G340" s="37">
        <v>2200</v>
      </c>
      <c r="H340" s="34"/>
      <c r="I340" s="38"/>
      <c r="J340" s="36" t="s">
        <v>68</v>
      </c>
      <c r="K340" s="38">
        <v>10</v>
      </c>
      <c r="L340" s="40"/>
      <c r="M340" s="40"/>
      <c r="N340" s="40"/>
      <c r="O340" s="40"/>
      <c r="P340" s="40"/>
    </row>
    <row r="341" spans="1:16" s="32" customFormat="1" ht="10.5">
      <c r="A341" s="330">
        <v>96678790</v>
      </c>
      <c r="B341" s="33" t="s">
        <v>168</v>
      </c>
      <c r="C341" s="32" t="s">
        <v>1145</v>
      </c>
      <c r="D341" s="46" t="s">
        <v>143</v>
      </c>
      <c r="E341" s="35">
        <v>38888</v>
      </c>
      <c r="F341" s="34" t="s">
        <v>171</v>
      </c>
      <c r="G341" s="37">
        <v>20000000</v>
      </c>
      <c r="H341" s="34" t="s">
        <v>51</v>
      </c>
      <c r="I341" s="38">
        <v>7.5</v>
      </c>
      <c r="J341" s="36" t="s">
        <v>68</v>
      </c>
      <c r="K341" s="38">
        <v>6</v>
      </c>
      <c r="L341" s="40">
        <v>20000000000</v>
      </c>
      <c r="M341" s="40">
        <v>12000000000</v>
      </c>
      <c r="N341" s="40">
        <v>12000000</v>
      </c>
      <c r="O341" s="40">
        <v>405842</v>
      </c>
      <c r="P341" s="40">
        <v>12405842</v>
      </c>
    </row>
    <row r="342" spans="1:16" s="32" customFormat="1" ht="10.5">
      <c r="A342" s="330">
        <v>96678790</v>
      </c>
      <c r="B342" s="33">
        <v>2</v>
      </c>
      <c r="C342" s="32" t="s">
        <v>1109</v>
      </c>
      <c r="D342" s="46" t="s">
        <v>152</v>
      </c>
      <c r="E342" s="35">
        <v>39078</v>
      </c>
      <c r="F342" s="34" t="s">
        <v>171</v>
      </c>
      <c r="G342" s="37">
        <v>20000000</v>
      </c>
      <c r="H342" s="34" t="s">
        <v>53</v>
      </c>
      <c r="I342" s="38">
        <v>6.4</v>
      </c>
      <c r="J342" s="36" t="s">
        <v>68</v>
      </c>
      <c r="K342" s="38">
        <v>3</v>
      </c>
      <c r="L342" s="40">
        <v>20000000000</v>
      </c>
      <c r="M342" s="40"/>
      <c r="N342" s="40"/>
      <c r="O342" s="40"/>
      <c r="P342" s="40"/>
    </row>
    <row r="343" spans="1:16" s="32" customFormat="1" ht="10.5">
      <c r="A343" s="330">
        <v>96519000</v>
      </c>
      <c r="B343" s="33" t="s">
        <v>44</v>
      </c>
      <c r="C343" s="32" t="s">
        <v>988</v>
      </c>
      <c r="D343" s="46">
        <v>463</v>
      </c>
      <c r="E343" s="35">
        <v>38825</v>
      </c>
      <c r="F343" s="34" t="s">
        <v>37</v>
      </c>
      <c r="G343" s="37">
        <v>4500</v>
      </c>
      <c r="H343" s="34"/>
      <c r="I343" s="38"/>
      <c r="J343" s="36" t="s">
        <v>81</v>
      </c>
      <c r="K343" s="38">
        <v>23</v>
      </c>
      <c r="L343" s="40"/>
      <c r="M343" s="40"/>
      <c r="N343" s="40"/>
      <c r="O343" s="40"/>
      <c r="P343" s="40"/>
    </row>
    <row r="344" spans="1:16" s="32" customFormat="1" ht="10.5">
      <c r="A344" s="330">
        <v>96519000</v>
      </c>
      <c r="B344" s="33" t="s">
        <v>44</v>
      </c>
      <c r="C344" s="32" t="s">
        <v>1154</v>
      </c>
      <c r="D344" s="46" t="s">
        <v>143</v>
      </c>
      <c r="E344" s="35">
        <v>38825</v>
      </c>
      <c r="F344" s="34" t="s">
        <v>37</v>
      </c>
      <c r="G344" s="37">
        <v>4500</v>
      </c>
      <c r="H344" s="34" t="s">
        <v>90</v>
      </c>
      <c r="I344" s="38">
        <v>4.2</v>
      </c>
      <c r="J344" s="36" t="s">
        <v>81</v>
      </c>
      <c r="K344" s="38">
        <v>22.5</v>
      </c>
      <c r="L344" s="40">
        <v>4500000</v>
      </c>
      <c r="M344" s="40">
        <v>4138272</v>
      </c>
      <c r="N344" s="40">
        <v>92258760</v>
      </c>
      <c r="O344" s="40">
        <v>953515</v>
      </c>
      <c r="P344" s="40">
        <v>93212275</v>
      </c>
    </row>
    <row r="345" spans="1:16" s="32" customFormat="1" ht="10.5">
      <c r="A345" s="330">
        <v>96762780</v>
      </c>
      <c r="B345" s="33" t="s">
        <v>61</v>
      </c>
      <c r="C345" s="32" t="s">
        <v>1098</v>
      </c>
      <c r="D345" s="46">
        <v>464</v>
      </c>
      <c r="E345" s="35">
        <v>38856</v>
      </c>
      <c r="F345" s="34" t="s">
        <v>37</v>
      </c>
      <c r="G345" s="37">
        <v>970</v>
      </c>
      <c r="H345" s="34" t="s">
        <v>157</v>
      </c>
      <c r="I345" s="38">
        <v>4</v>
      </c>
      <c r="J345" s="36" t="s">
        <v>81</v>
      </c>
      <c r="K345" s="38">
        <v>12</v>
      </c>
      <c r="L345" s="40">
        <v>970000</v>
      </c>
      <c r="M345" s="40">
        <v>1057579.56</v>
      </c>
      <c r="N345" s="40">
        <v>23577710</v>
      </c>
      <c r="O345" s="40">
        <v>428866</v>
      </c>
      <c r="P345" s="40">
        <v>24006576</v>
      </c>
    </row>
    <row r="346" spans="1:16" s="32" customFormat="1" ht="10.5">
      <c r="A346" s="330">
        <v>96762780</v>
      </c>
      <c r="B346" s="33" t="s">
        <v>61</v>
      </c>
      <c r="C346" s="32" t="s">
        <v>1098</v>
      </c>
      <c r="D346" s="46">
        <v>464</v>
      </c>
      <c r="E346" s="35">
        <v>38856</v>
      </c>
      <c r="F346" s="34" t="s">
        <v>37</v>
      </c>
      <c r="G346" s="52">
        <v>0.1</v>
      </c>
      <c r="H346" s="34" t="s">
        <v>159</v>
      </c>
      <c r="I346" s="38">
        <v>4</v>
      </c>
      <c r="J346" s="36" t="s">
        <v>81</v>
      </c>
      <c r="K346" s="38">
        <v>12</v>
      </c>
      <c r="L346" s="40">
        <v>100</v>
      </c>
      <c r="M346" s="40">
        <v>109.03</v>
      </c>
      <c r="N346" s="40">
        <v>2431</v>
      </c>
      <c r="O346" s="40">
        <v>44</v>
      </c>
      <c r="P346" s="40">
        <v>2475</v>
      </c>
    </row>
    <row r="347" spans="1:16" s="32" customFormat="1" ht="10.5">
      <c r="A347" s="330">
        <v>96719210</v>
      </c>
      <c r="B347" s="33">
        <v>4</v>
      </c>
      <c r="C347" s="32" t="s">
        <v>1155</v>
      </c>
      <c r="D347" s="46">
        <v>465</v>
      </c>
      <c r="E347" s="35">
        <v>38881</v>
      </c>
      <c r="F347" s="34" t="s">
        <v>37</v>
      </c>
      <c r="G347" s="37">
        <v>3000</v>
      </c>
      <c r="H347" s="34"/>
      <c r="I347" s="38"/>
      <c r="J347" s="36" t="s">
        <v>81</v>
      </c>
      <c r="K347" s="38">
        <v>30</v>
      </c>
      <c r="L347" s="40"/>
      <c r="M347" s="40"/>
      <c r="N347" s="40"/>
      <c r="O347" s="40"/>
      <c r="P347" s="40"/>
    </row>
    <row r="348" spans="1:16" s="32" customFormat="1" ht="10.5">
      <c r="A348" s="330">
        <v>96719210</v>
      </c>
      <c r="B348" s="33">
        <v>4</v>
      </c>
      <c r="C348" s="32" t="s">
        <v>1156</v>
      </c>
      <c r="D348" s="46" t="s">
        <v>143</v>
      </c>
      <c r="E348" s="35">
        <v>38883</v>
      </c>
      <c r="F348" s="34" t="s">
        <v>37</v>
      </c>
      <c r="G348" s="37">
        <v>3000</v>
      </c>
      <c r="H348" s="34" t="s">
        <v>63</v>
      </c>
      <c r="I348" s="38">
        <v>4.5</v>
      </c>
      <c r="J348" s="36" t="s">
        <v>68</v>
      </c>
      <c r="K348" s="38">
        <v>21</v>
      </c>
      <c r="L348" s="40">
        <v>2000000</v>
      </c>
      <c r="M348" s="40">
        <v>2000000</v>
      </c>
      <c r="N348" s="40">
        <v>44588060</v>
      </c>
      <c r="O348" s="40">
        <v>158836</v>
      </c>
      <c r="P348" s="40">
        <v>44746896</v>
      </c>
    </row>
    <row r="349" spans="1:16" s="32" customFormat="1" ht="10.5">
      <c r="A349" s="330">
        <v>96719210</v>
      </c>
      <c r="B349" s="33">
        <v>4</v>
      </c>
      <c r="C349" s="32" t="s">
        <v>1155</v>
      </c>
      <c r="D349" s="46">
        <v>466</v>
      </c>
      <c r="E349" s="35">
        <v>38881</v>
      </c>
      <c r="F349" s="34" t="s">
        <v>37</v>
      </c>
      <c r="G349" s="37">
        <v>3000</v>
      </c>
      <c r="H349" s="34"/>
      <c r="I349" s="38"/>
      <c r="J349" s="36" t="s">
        <v>81</v>
      </c>
      <c r="K349" s="38">
        <v>10</v>
      </c>
      <c r="L349" s="40"/>
      <c r="M349" s="40"/>
      <c r="N349" s="40"/>
      <c r="O349" s="40"/>
      <c r="P349" s="40"/>
    </row>
    <row r="350" spans="1:16" s="32" customFormat="1" ht="10.5">
      <c r="A350" s="330">
        <v>96719210</v>
      </c>
      <c r="B350" s="33">
        <v>4</v>
      </c>
      <c r="C350" s="32" t="s">
        <v>1157</v>
      </c>
      <c r="D350" s="46" t="s">
        <v>143</v>
      </c>
      <c r="E350" s="35">
        <v>38883</v>
      </c>
      <c r="F350" s="34" t="s">
        <v>37</v>
      </c>
      <c r="G350" s="37">
        <v>3000</v>
      </c>
      <c r="H350" s="34" t="s">
        <v>92</v>
      </c>
      <c r="I350" s="38">
        <v>3.75</v>
      </c>
      <c r="J350" s="36" t="s">
        <v>68</v>
      </c>
      <c r="K350" s="38">
        <v>5</v>
      </c>
      <c r="L350" s="40">
        <v>1000000</v>
      </c>
      <c r="M350" s="40"/>
      <c r="N350" s="40"/>
      <c r="O350" s="40"/>
      <c r="P350" s="40"/>
    </row>
    <row r="351" spans="1:16" s="32" customFormat="1" ht="10.5">
      <c r="A351" s="330">
        <v>90749000</v>
      </c>
      <c r="B351" s="33" t="s">
        <v>35</v>
      </c>
      <c r="C351" s="32" t="s">
        <v>300</v>
      </c>
      <c r="D351" s="46">
        <v>467</v>
      </c>
      <c r="E351" s="35">
        <v>38905</v>
      </c>
      <c r="F351" s="34" t="s">
        <v>37</v>
      </c>
      <c r="G351" s="37">
        <v>4500</v>
      </c>
      <c r="H351" s="34"/>
      <c r="I351" s="38"/>
      <c r="J351" s="36" t="s">
        <v>228</v>
      </c>
      <c r="K351" s="38">
        <v>10</v>
      </c>
      <c r="L351" s="40"/>
      <c r="M351" s="40"/>
      <c r="N351" s="40"/>
      <c r="O351" s="40"/>
      <c r="P351" s="40"/>
    </row>
    <row r="352" spans="1:16" s="32" customFormat="1" ht="10.5">
      <c r="A352" s="330">
        <v>90749000</v>
      </c>
      <c r="B352" s="33" t="s">
        <v>35</v>
      </c>
      <c r="C352" s="32" t="s">
        <v>1094</v>
      </c>
      <c r="D352" s="46" t="s">
        <v>143</v>
      </c>
      <c r="E352" s="35">
        <v>38908</v>
      </c>
      <c r="F352" s="34" t="s">
        <v>37</v>
      </c>
      <c r="G352" s="37">
        <v>6500</v>
      </c>
      <c r="H352" s="34" t="s">
        <v>56</v>
      </c>
      <c r="I352" s="38">
        <v>3.5</v>
      </c>
      <c r="J352" s="36" t="s">
        <v>39</v>
      </c>
      <c r="K352" s="38">
        <v>5</v>
      </c>
      <c r="L352" s="40">
        <v>4500000</v>
      </c>
      <c r="M352" s="40"/>
      <c r="N352" s="40"/>
      <c r="O352" s="40"/>
      <c r="P352" s="40"/>
    </row>
    <row r="353" spans="1:16" s="32" customFormat="1" ht="10.5">
      <c r="A353" s="330">
        <v>90749000</v>
      </c>
      <c r="B353" s="33" t="s">
        <v>35</v>
      </c>
      <c r="C353" s="32" t="s">
        <v>300</v>
      </c>
      <c r="D353" s="46">
        <v>468</v>
      </c>
      <c r="E353" s="35">
        <v>38905</v>
      </c>
      <c r="F353" s="34" t="s">
        <v>37</v>
      </c>
      <c r="G353" s="37">
        <v>6500</v>
      </c>
      <c r="H353" s="34"/>
      <c r="I353" s="38"/>
      <c r="J353" s="36" t="s">
        <v>228</v>
      </c>
      <c r="K353" s="38">
        <v>30</v>
      </c>
      <c r="L353" s="40"/>
      <c r="M353" s="40"/>
      <c r="N353" s="40"/>
      <c r="O353" s="40"/>
      <c r="P353" s="40"/>
    </row>
    <row r="354" spans="1:16" s="32" customFormat="1" ht="10.5">
      <c r="A354" s="330">
        <v>90749000</v>
      </c>
      <c r="B354" s="33" t="s">
        <v>35</v>
      </c>
      <c r="C354" s="32" t="s">
        <v>1095</v>
      </c>
      <c r="D354" s="46" t="s">
        <v>143</v>
      </c>
      <c r="E354" s="35">
        <v>38908</v>
      </c>
      <c r="F354" s="34" t="s">
        <v>37</v>
      </c>
      <c r="G354" s="37">
        <v>6500</v>
      </c>
      <c r="H354" s="34" t="s">
        <v>51</v>
      </c>
      <c r="I354" s="38">
        <v>4.25</v>
      </c>
      <c r="J354" s="36" t="s">
        <v>39</v>
      </c>
      <c r="K354" s="38">
        <v>21</v>
      </c>
      <c r="L354" s="40">
        <v>4000000</v>
      </c>
      <c r="M354" s="40">
        <v>4000000</v>
      </c>
      <c r="N354" s="40">
        <v>89176120</v>
      </c>
      <c r="O354" s="40">
        <v>1719011</v>
      </c>
      <c r="P354" s="40">
        <v>90895131</v>
      </c>
    </row>
    <row r="355" spans="1:16" s="32" customFormat="1" ht="10.5">
      <c r="A355" s="330">
        <v>90042000</v>
      </c>
      <c r="B355" s="33" t="s">
        <v>83</v>
      </c>
      <c r="C355" s="32" t="s">
        <v>301</v>
      </c>
      <c r="D355" s="46">
        <v>469</v>
      </c>
      <c r="E355" s="35">
        <v>38929</v>
      </c>
      <c r="F355" s="34" t="s">
        <v>37</v>
      </c>
      <c r="G355" s="37">
        <v>5000</v>
      </c>
      <c r="H355" s="34"/>
      <c r="I355" s="38"/>
      <c r="J355" s="36" t="s">
        <v>81</v>
      </c>
      <c r="K355" s="38">
        <v>25</v>
      </c>
      <c r="L355" s="40"/>
      <c r="M355" s="40"/>
      <c r="N355" s="40"/>
      <c r="O355" s="40"/>
      <c r="P355" s="40"/>
    </row>
    <row r="356" spans="1:16" s="32" customFormat="1" ht="10.5">
      <c r="A356" s="330">
        <v>90042000</v>
      </c>
      <c r="B356" s="33" t="s">
        <v>83</v>
      </c>
      <c r="C356" s="32" t="s">
        <v>1158</v>
      </c>
      <c r="D356" s="46" t="s">
        <v>143</v>
      </c>
      <c r="E356" s="35">
        <v>38951</v>
      </c>
      <c r="F356" s="34" t="s">
        <v>37</v>
      </c>
      <c r="G356" s="37">
        <v>3500</v>
      </c>
      <c r="H356" s="34" t="s">
        <v>63</v>
      </c>
      <c r="I356" s="38">
        <v>4.0999999999999996</v>
      </c>
      <c r="J356" s="36" t="s">
        <v>81</v>
      </c>
      <c r="K356" s="38">
        <v>23</v>
      </c>
      <c r="L356" s="40">
        <v>3500000</v>
      </c>
      <c r="M356" s="40">
        <v>3500000</v>
      </c>
      <c r="N356" s="40">
        <v>78029105</v>
      </c>
      <c r="O356" s="40">
        <v>1061482</v>
      </c>
      <c r="P356" s="40">
        <v>79090587</v>
      </c>
    </row>
    <row r="357" spans="1:16" s="32" customFormat="1" ht="10.5">
      <c r="A357" s="330">
        <v>90042000</v>
      </c>
      <c r="B357" s="33" t="s">
        <v>83</v>
      </c>
      <c r="C357" s="32" t="s">
        <v>1158</v>
      </c>
      <c r="D357" s="46" t="s">
        <v>152</v>
      </c>
      <c r="E357" s="35">
        <v>39030</v>
      </c>
      <c r="F357" s="34" t="s">
        <v>37</v>
      </c>
      <c r="G357" s="37">
        <v>1500</v>
      </c>
      <c r="H357" s="34" t="s">
        <v>51</v>
      </c>
      <c r="I357" s="38">
        <v>3.7</v>
      </c>
      <c r="J357" s="36" t="s">
        <v>81</v>
      </c>
      <c r="K357" s="38">
        <v>21</v>
      </c>
      <c r="L357" s="40">
        <v>1500000</v>
      </c>
      <c r="M357" s="40">
        <v>1500000</v>
      </c>
      <c r="N357" s="40">
        <v>33441045</v>
      </c>
      <c r="O357" s="40">
        <v>158313</v>
      </c>
      <c r="P357" s="40">
        <v>33599358</v>
      </c>
    </row>
    <row r="358" spans="1:16" s="32" customFormat="1" ht="10.5">
      <c r="A358" s="330">
        <v>90042000</v>
      </c>
      <c r="B358" s="33" t="s">
        <v>83</v>
      </c>
      <c r="C358" s="32" t="s">
        <v>301</v>
      </c>
      <c r="D358" s="46">
        <v>470</v>
      </c>
      <c r="E358" s="35">
        <v>38929</v>
      </c>
      <c r="F358" s="34" t="s">
        <v>37</v>
      </c>
      <c r="G358" s="37">
        <v>4000</v>
      </c>
      <c r="H358" s="34"/>
      <c r="I358" s="38"/>
      <c r="J358" s="36" t="s">
        <v>81</v>
      </c>
      <c r="K358" s="38">
        <v>10</v>
      </c>
      <c r="L358" s="40"/>
      <c r="M358" s="40"/>
      <c r="N358" s="40"/>
      <c r="O358" s="40"/>
      <c r="P358" s="40"/>
    </row>
    <row r="359" spans="1:16" s="32" customFormat="1" ht="10.5">
      <c r="A359" s="330">
        <v>90042000</v>
      </c>
      <c r="B359" s="33" t="s">
        <v>83</v>
      </c>
      <c r="C359" s="32" t="s">
        <v>1159</v>
      </c>
      <c r="D359" s="46" t="s">
        <v>143</v>
      </c>
      <c r="E359" s="35">
        <v>39030</v>
      </c>
      <c r="F359" s="34" t="s">
        <v>37</v>
      </c>
      <c r="G359" s="37">
        <v>2600</v>
      </c>
      <c r="H359" s="34" t="s">
        <v>56</v>
      </c>
      <c r="I359" s="38">
        <v>3.4</v>
      </c>
      <c r="J359" s="36" t="s">
        <v>81</v>
      </c>
      <c r="K359" s="38">
        <v>5</v>
      </c>
      <c r="L359" s="40">
        <v>1100000</v>
      </c>
      <c r="M359" s="40">
        <v>0</v>
      </c>
      <c r="N359" s="40">
        <v>0</v>
      </c>
      <c r="O359" s="40"/>
      <c r="P359" s="40"/>
    </row>
    <row r="360" spans="1:16" s="32" customFormat="1" ht="10.5">
      <c r="A360" s="330">
        <v>90042000</v>
      </c>
      <c r="B360" s="33" t="s">
        <v>83</v>
      </c>
      <c r="C360" s="32" t="s">
        <v>1158</v>
      </c>
      <c r="D360" s="46" t="s">
        <v>152</v>
      </c>
      <c r="E360" s="35">
        <v>39378</v>
      </c>
      <c r="F360" s="34" t="s">
        <v>37</v>
      </c>
      <c r="G360" s="37">
        <v>2900</v>
      </c>
      <c r="H360" s="34" t="s">
        <v>53</v>
      </c>
      <c r="I360" s="38">
        <v>3.5</v>
      </c>
      <c r="J360" s="36" t="s">
        <v>81</v>
      </c>
      <c r="K360" s="38">
        <v>8</v>
      </c>
      <c r="L360" s="40">
        <v>2900000</v>
      </c>
      <c r="M360" s="40">
        <v>1933333</v>
      </c>
      <c r="N360" s="40">
        <v>43101784</v>
      </c>
      <c r="O360" s="40">
        <v>298282</v>
      </c>
      <c r="P360" s="40">
        <v>43400066</v>
      </c>
    </row>
    <row r="361" spans="1:16" s="32" customFormat="1" ht="10.5">
      <c r="A361" s="330">
        <v>59123340</v>
      </c>
      <c r="B361" s="33" t="s">
        <v>106</v>
      </c>
      <c r="C361" s="32" t="s">
        <v>303</v>
      </c>
      <c r="D361" s="46">
        <v>474</v>
      </c>
      <c r="E361" s="35">
        <v>38986</v>
      </c>
      <c r="F361" s="34" t="s">
        <v>37</v>
      </c>
      <c r="G361" s="37">
        <v>30000</v>
      </c>
      <c r="H361" s="34"/>
      <c r="I361" s="38"/>
      <c r="J361" s="36" t="s">
        <v>287</v>
      </c>
      <c r="K361" s="38">
        <v>30</v>
      </c>
      <c r="L361" s="40"/>
      <c r="M361" s="40"/>
      <c r="N361" s="40"/>
      <c r="O361" s="40"/>
      <c r="P361" s="40"/>
    </row>
    <row r="362" spans="1:16" s="32" customFormat="1" ht="10.5">
      <c r="A362" s="330">
        <v>59123340</v>
      </c>
      <c r="B362" s="33" t="s">
        <v>106</v>
      </c>
      <c r="C362" s="32" t="s">
        <v>1160</v>
      </c>
      <c r="D362" s="46" t="s">
        <v>143</v>
      </c>
      <c r="E362" s="35">
        <v>39916</v>
      </c>
      <c r="F362" s="34" t="s">
        <v>37</v>
      </c>
      <c r="G362" s="37">
        <v>4000</v>
      </c>
      <c r="H362" s="34" t="s">
        <v>46</v>
      </c>
      <c r="I362" s="38">
        <v>3</v>
      </c>
      <c r="J362" s="36" t="s">
        <v>305</v>
      </c>
      <c r="K362" s="38">
        <v>5</v>
      </c>
      <c r="L362" s="40">
        <v>4000000</v>
      </c>
      <c r="M362" s="40">
        <v>4000000</v>
      </c>
      <c r="N362" s="40">
        <v>89176120</v>
      </c>
      <c r="O362" s="40">
        <v>442586</v>
      </c>
      <c r="P362" s="40">
        <v>89618706</v>
      </c>
    </row>
    <row r="363" spans="1:16" s="32" customFormat="1" ht="10.5">
      <c r="A363" s="330">
        <v>59123340</v>
      </c>
      <c r="B363" s="33" t="s">
        <v>106</v>
      </c>
      <c r="C363" s="32" t="s">
        <v>966</v>
      </c>
      <c r="D363" s="46" t="s">
        <v>152</v>
      </c>
      <c r="E363" s="35">
        <v>39916</v>
      </c>
      <c r="F363" s="34" t="s">
        <v>171</v>
      </c>
      <c r="G363" s="37">
        <v>83000000</v>
      </c>
      <c r="H363" s="34" t="s">
        <v>90</v>
      </c>
      <c r="I363" s="38">
        <v>5.5</v>
      </c>
      <c r="J363" s="36" t="s">
        <v>305</v>
      </c>
      <c r="K363" s="38">
        <v>5</v>
      </c>
      <c r="L363" s="40"/>
      <c r="M363" s="40"/>
      <c r="N363" s="40"/>
      <c r="O363" s="40"/>
      <c r="P363" s="40"/>
    </row>
    <row r="364" spans="1:16" s="32" customFormat="1" ht="10.5">
      <c r="A364" s="330">
        <v>59123340</v>
      </c>
      <c r="B364" s="33">
        <v>8</v>
      </c>
      <c r="C364" s="32" t="s">
        <v>306</v>
      </c>
      <c r="D364" s="46" t="s">
        <v>162</v>
      </c>
      <c r="E364" s="35">
        <v>40323</v>
      </c>
      <c r="F364" s="34" t="s">
        <v>37</v>
      </c>
      <c r="G364" s="37">
        <v>8000</v>
      </c>
      <c r="H364" s="34" t="s">
        <v>92</v>
      </c>
      <c r="I364" s="38">
        <v>3</v>
      </c>
      <c r="J364" s="36" t="s">
        <v>39</v>
      </c>
      <c r="K364" s="38">
        <v>7</v>
      </c>
      <c r="L364" s="40"/>
      <c r="M364" s="40"/>
      <c r="N364" s="40"/>
      <c r="O364" s="40"/>
      <c r="P364" s="40"/>
    </row>
    <row r="365" spans="1:16" s="32" customFormat="1" ht="10.5">
      <c r="A365" s="330">
        <v>59123340</v>
      </c>
      <c r="B365" s="33">
        <v>8</v>
      </c>
      <c r="C365" s="32" t="s">
        <v>307</v>
      </c>
      <c r="D365" s="46" t="s">
        <v>163</v>
      </c>
      <c r="E365" s="35">
        <v>40323</v>
      </c>
      <c r="F365" s="34" t="s">
        <v>37</v>
      </c>
      <c r="G365" s="37">
        <v>8000</v>
      </c>
      <c r="H365" s="34" t="s">
        <v>63</v>
      </c>
      <c r="I365" s="38">
        <v>4</v>
      </c>
      <c r="J365" s="36" t="s">
        <v>39</v>
      </c>
      <c r="K365" s="38">
        <v>25</v>
      </c>
      <c r="L365" s="40">
        <v>5000000</v>
      </c>
      <c r="M365" s="40">
        <v>5000000</v>
      </c>
      <c r="N365" s="40">
        <v>111470150</v>
      </c>
      <c r="O365" s="40">
        <v>450245</v>
      </c>
      <c r="P365" s="40">
        <v>111920395</v>
      </c>
    </row>
    <row r="366" spans="1:16" s="32" customFormat="1" ht="10.5">
      <c r="A366" s="330">
        <v>96591040</v>
      </c>
      <c r="B366" s="33" t="s">
        <v>35</v>
      </c>
      <c r="C366" s="32" t="s">
        <v>164</v>
      </c>
      <c r="D366" s="46">
        <v>475</v>
      </c>
      <c r="E366" s="35">
        <v>38993</v>
      </c>
      <c r="F366" s="34" t="s">
        <v>37</v>
      </c>
      <c r="G366" s="37">
        <v>2000</v>
      </c>
      <c r="H366" s="34"/>
      <c r="I366" s="38"/>
      <c r="J366" s="36" t="s">
        <v>81</v>
      </c>
      <c r="K366" s="38">
        <v>30</v>
      </c>
      <c r="L366" s="40"/>
      <c r="M366" s="40"/>
      <c r="N366" s="40"/>
      <c r="O366" s="40"/>
      <c r="P366" s="40"/>
    </row>
    <row r="367" spans="1:16" s="32" customFormat="1" ht="10.5">
      <c r="A367" s="330">
        <v>96591040</v>
      </c>
      <c r="B367" s="33" t="s">
        <v>35</v>
      </c>
      <c r="C367" s="32" t="s">
        <v>1161</v>
      </c>
      <c r="D367" s="46" t="s">
        <v>143</v>
      </c>
      <c r="E367" s="35">
        <v>38993</v>
      </c>
      <c r="F367" s="34" t="s">
        <v>37</v>
      </c>
      <c r="G367" s="37">
        <v>2000</v>
      </c>
      <c r="H367" s="34" t="s">
        <v>90</v>
      </c>
      <c r="I367" s="38">
        <v>3.9</v>
      </c>
      <c r="J367" s="36" t="s">
        <v>81</v>
      </c>
      <c r="K367" s="38">
        <v>21</v>
      </c>
      <c r="L367" s="40">
        <v>1200000</v>
      </c>
      <c r="M367" s="40">
        <v>960000</v>
      </c>
      <c r="N367" s="40">
        <v>21402269</v>
      </c>
      <c r="O367" s="40">
        <v>161688</v>
      </c>
      <c r="P367" s="40">
        <v>21563957</v>
      </c>
    </row>
    <row r="368" spans="1:16" s="32" customFormat="1" ht="10.5">
      <c r="A368" s="330">
        <v>96591040</v>
      </c>
      <c r="B368" s="33" t="s">
        <v>35</v>
      </c>
      <c r="C368" s="32" t="s">
        <v>164</v>
      </c>
      <c r="D368" s="46">
        <v>476</v>
      </c>
      <c r="E368" s="35">
        <v>38993</v>
      </c>
      <c r="F368" s="34" t="s">
        <v>37</v>
      </c>
      <c r="G368" s="37">
        <v>2000</v>
      </c>
      <c r="H368" s="34"/>
      <c r="I368" s="38"/>
      <c r="J368" s="36" t="s">
        <v>81</v>
      </c>
      <c r="K368" s="38">
        <v>10</v>
      </c>
      <c r="L368" s="40"/>
      <c r="M368" s="40"/>
      <c r="N368" s="40"/>
      <c r="O368" s="40"/>
      <c r="P368" s="40"/>
    </row>
    <row r="369" spans="1:16" s="32" customFormat="1" ht="10.5">
      <c r="A369" s="330">
        <v>96591040</v>
      </c>
      <c r="B369" s="33" t="s">
        <v>35</v>
      </c>
      <c r="C369" s="32" t="s">
        <v>1107</v>
      </c>
      <c r="D369" s="46" t="s">
        <v>143</v>
      </c>
      <c r="E369" s="35">
        <v>38993</v>
      </c>
      <c r="F369" s="34" t="s">
        <v>37</v>
      </c>
      <c r="G369" s="37">
        <v>2000</v>
      </c>
      <c r="H369" s="34" t="s">
        <v>46</v>
      </c>
      <c r="I369" s="38">
        <v>3.7</v>
      </c>
      <c r="J369" s="36" t="s">
        <v>81</v>
      </c>
      <c r="K369" s="38">
        <v>10</v>
      </c>
      <c r="L369" s="40">
        <v>800000</v>
      </c>
      <c r="M369" s="40"/>
      <c r="N369" s="40"/>
      <c r="O369" s="40"/>
      <c r="P369" s="40"/>
    </row>
    <row r="370" spans="1:16" s="32" customFormat="1" ht="10.5">
      <c r="A370" s="330">
        <v>96579330</v>
      </c>
      <c r="B370" s="33" t="s">
        <v>83</v>
      </c>
      <c r="C370" s="32" t="s">
        <v>145</v>
      </c>
      <c r="D370" s="46">
        <v>477</v>
      </c>
      <c r="E370" s="35">
        <v>38996</v>
      </c>
      <c r="F370" s="34" t="s">
        <v>37</v>
      </c>
      <c r="G370" s="37">
        <v>4500</v>
      </c>
      <c r="H370" s="34"/>
      <c r="I370" s="38"/>
      <c r="J370" s="36" t="s">
        <v>68</v>
      </c>
      <c r="K370" s="38">
        <v>25</v>
      </c>
      <c r="L370" s="40"/>
      <c r="M370" s="40"/>
      <c r="N370" s="40"/>
      <c r="O370" s="40"/>
      <c r="P370" s="40"/>
    </row>
    <row r="371" spans="1:16" s="32" customFormat="1" ht="10.5">
      <c r="A371" s="330">
        <v>96579330</v>
      </c>
      <c r="B371" s="33" t="s">
        <v>83</v>
      </c>
      <c r="C371" s="32" t="s">
        <v>309</v>
      </c>
      <c r="D371" s="46" t="s">
        <v>143</v>
      </c>
      <c r="E371" s="35">
        <v>39023</v>
      </c>
      <c r="F371" s="34" t="s">
        <v>37</v>
      </c>
      <c r="G371" s="37">
        <v>2200</v>
      </c>
      <c r="H371" s="34" t="s">
        <v>92</v>
      </c>
      <c r="I371" s="38">
        <v>3.6</v>
      </c>
      <c r="J371" s="36" t="s">
        <v>68</v>
      </c>
      <c r="K371" s="38">
        <v>5</v>
      </c>
      <c r="L371" s="40"/>
      <c r="M371" s="40"/>
      <c r="N371" s="40"/>
      <c r="O371" s="40"/>
      <c r="P371" s="40"/>
    </row>
    <row r="372" spans="1:16" s="32" customFormat="1" ht="10.5">
      <c r="A372" s="330">
        <v>96579330</v>
      </c>
      <c r="B372" s="33" t="s">
        <v>83</v>
      </c>
      <c r="C372" s="32" t="s">
        <v>1162</v>
      </c>
      <c r="D372" s="46" t="s">
        <v>152</v>
      </c>
      <c r="E372" s="35">
        <v>39659</v>
      </c>
      <c r="F372" s="34" t="s">
        <v>37</v>
      </c>
      <c r="G372" s="37">
        <v>2200</v>
      </c>
      <c r="H372" s="34" t="s">
        <v>56</v>
      </c>
      <c r="I372" s="38">
        <v>4.5999999999999996</v>
      </c>
      <c r="J372" s="36" t="s">
        <v>68</v>
      </c>
      <c r="K372" s="38">
        <v>23</v>
      </c>
      <c r="L372" s="40">
        <v>2200000</v>
      </c>
      <c r="M372" s="40">
        <v>2200000</v>
      </c>
      <c r="N372" s="40">
        <v>49046866</v>
      </c>
      <c r="O372" s="40">
        <v>929496</v>
      </c>
      <c r="P372" s="40">
        <v>49976362</v>
      </c>
    </row>
    <row r="373" spans="1:16" s="32" customFormat="1" ht="10.5">
      <c r="A373" s="330">
        <v>96579330</v>
      </c>
      <c r="B373" s="33" t="s">
        <v>83</v>
      </c>
      <c r="C373" s="32" t="s">
        <v>145</v>
      </c>
      <c r="D373" s="46">
        <v>478</v>
      </c>
      <c r="E373" s="35">
        <v>38996</v>
      </c>
      <c r="F373" s="34" t="s">
        <v>37</v>
      </c>
      <c r="G373" s="37">
        <v>5000</v>
      </c>
      <c r="H373" s="34"/>
      <c r="I373" s="38"/>
      <c r="J373" s="36" t="s">
        <v>81</v>
      </c>
      <c r="K373" s="38">
        <v>25</v>
      </c>
      <c r="L373" s="40"/>
      <c r="M373" s="40"/>
      <c r="N373" s="40"/>
      <c r="O373" s="40"/>
      <c r="P373" s="40"/>
    </row>
    <row r="374" spans="1:16" s="32" customFormat="1" ht="10.5">
      <c r="A374" s="330">
        <v>96579330</v>
      </c>
      <c r="B374" s="33" t="s">
        <v>83</v>
      </c>
      <c r="C374" s="32" t="s">
        <v>1162</v>
      </c>
      <c r="D374" s="46" t="s">
        <v>143</v>
      </c>
      <c r="E374" s="35">
        <v>39023</v>
      </c>
      <c r="F374" s="34" t="s">
        <v>37</v>
      </c>
      <c r="G374" s="37">
        <v>5000</v>
      </c>
      <c r="H374" s="34" t="s">
        <v>63</v>
      </c>
      <c r="I374" s="38">
        <v>3.8</v>
      </c>
      <c r="J374" s="36" t="s">
        <v>81</v>
      </c>
      <c r="K374" s="38">
        <v>13</v>
      </c>
      <c r="L374" s="40">
        <v>5000000</v>
      </c>
      <c r="M374" s="40">
        <v>5000000</v>
      </c>
      <c r="N374" s="40">
        <v>111470150</v>
      </c>
      <c r="O374" s="40">
        <v>524546</v>
      </c>
      <c r="P374" s="40">
        <v>111994696</v>
      </c>
    </row>
    <row r="375" spans="1:16" s="32" customFormat="1" ht="10.5">
      <c r="A375" s="330">
        <v>96843170</v>
      </c>
      <c r="B375" s="33" t="s">
        <v>96</v>
      </c>
      <c r="C375" s="32" t="s">
        <v>312</v>
      </c>
      <c r="D375" s="46">
        <v>479</v>
      </c>
      <c r="E375" s="35">
        <v>39001</v>
      </c>
      <c r="F375" s="34" t="s">
        <v>37</v>
      </c>
      <c r="G375" s="37">
        <v>3800</v>
      </c>
      <c r="H375" s="34"/>
      <c r="I375" s="38"/>
      <c r="J375" s="36" t="s">
        <v>81</v>
      </c>
      <c r="K375" s="38">
        <v>20</v>
      </c>
      <c r="L375" s="40"/>
      <c r="M375" s="40"/>
      <c r="N375" s="40"/>
      <c r="O375" s="40"/>
      <c r="P375" s="40"/>
    </row>
    <row r="376" spans="1:16" s="32" customFormat="1" ht="10.5">
      <c r="A376" s="330">
        <v>96843170</v>
      </c>
      <c r="B376" s="33" t="s">
        <v>96</v>
      </c>
      <c r="C376" s="32" t="s">
        <v>1163</v>
      </c>
      <c r="D376" s="46" t="s">
        <v>143</v>
      </c>
      <c r="E376" s="35">
        <v>39028</v>
      </c>
      <c r="F376" s="34" t="s">
        <v>37</v>
      </c>
      <c r="G376" s="37">
        <v>1500</v>
      </c>
      <c r="H376" s="34" t="s">
        <v>136</v>
      </c>
      <c r="I376" s="38">
        <v>3.4</v>
      </c>
      <c r="J376" s="36" t="s">
        <v>81</v>
      </c>
      <c r="K376" s="38">
        <v>18</v>
      </c>
      <c r="L376" s="40">
        <v>1500000</v>
      </c>
      <c r="M376" s="40">
        <v>1772939.7</v>
      </c>
      <c r="N376" s="40">
        <v>39525971</v>
      </c>
      <c r="O376" s="40">
        <v>391740</v>
      </c>
      <c r="P376" s="40">
        <v>39917711</v>
      </c>
    </row>
    <row r="377" spans="1:16" s="32" customFormat="1" ht="10.5">
      <c r="A377" s="330">
        <v>96843170</v>
      </c>
      <c r="B377" s="33" t="s">
        <v>96</v>
      </c>
      <c r="C377" s="32" t="s">
        <v>1163</v>
      </c>
      <c r="D377" s="46" t="s">
        <v>143</v>
      </c>
      <c r="E377" s="35">
        <v>39028</v>
      </c>
      <c r="F377" s="34" t="s">
        <v>37</v>
      </c>
      <c r="G377" s="37">
        <v>0.5</v>
      </c>
      <c r="H377" s="34" t="s">
        <v>137</v>
      </c>
      <c r="I377" s="38">
        <v>3.4</v>
      </c>
      <c r="J377" s="36" t="s">
        <v>81</v>
      </c>
      <c r="K377" s="38">
        <v>18</v>
      </c>
      <c r="L377" s="40">
        <v>500</v>
      </c>
      <c r="M377" s="40">
        <v>590.98</v>
      </c>
      <c r="N377" s="40">
        <v>13175</v>
      </c>
      <c r="O377" s="40">
        <v>131</v>
      </c>
      <c r="P377" s="40">
        <v>13306</v>
      </c>
    </row>
    <row r="378" spans="1:16" s="32" customFormat="1" ht="10.5">
      <c r="A378" s="330">
        <v>76555400</v>
      </c>
      <c r="B378" s="33" t="s">
        <v>190</v>
      </c>
      <c r="C378" s="32" t="s">
        <v>314</v>
      </c>
      <c r="D378" s="46">
        <v>480</v>
      </c>
      <c r="E378" s="35">
        <v>39030</v>
      </c>
      <c r="F378" s="34" t="s">
        <v>37</v>
      </c>
      <c r="G378" s="37">
        <v>19500</v>
      </c>
      <c r="H378" s="34"/>
      <c r="I378" s="38"/>
      <c r="J378" s="36" t="s">
        <v>68</v>
      </c>
      <c r="K378" s="38">
        <v>10</v>
      </c>
      <c r="L378" s="40"/>
      <c r="M378" s="40"/>
      <c r="N378" s="40"/>
      <c r="O378" s="40"/>
      <c r="P378" s="40"/>
    </row>
    <row r="379" spans="1:16" s="32" customFormat="1" ht="10.5">
      <c r="A379" s="330">
        <v>76555400</v>
      </c>
      <c r="B379" s="33" t="s">
        <v>190</v>
      </c>
      <c r="C379" s="32" t="s">
        <v>1164</v>
      </c>
      <c r="D379" s="46" t="s">
        <v>143</v>
      </c>
      <c r="E379" s="35">
        <v>39113</v>
      </c>
      <c r="F379" s="34" t="s">
        <v>37</v>
      </c>
      <c r="G379" s="37">
        <v>6000</v>
      </c>
      <c r="H379" s="34" t="s">
        <v>92</v>
      </c>
      <c r="I379" s="38">
        <v>3.5</v>
      </c>
      <c r="J379" s="36" t="s">
        <v>68</v>
      </c>
      <c r="K379" s="38">
        <v>9.5</v>
      </c>
      <c r="L379" s="40">
        <v>6000000</v>
      </c>
      <c r="M379" s="40">
        <v>6000000</v>
      </c>
      <c r="N379" s="40">
        <v>133764180</v>
      </c>
      <c r="O379" s="40">
        <v>1542721</v>
      </c>
      <c r="P379" s="40">
        <v>135306901</v>
      </c>
    </row>
    <row r="380" spans="1:16" s="32" customFormat="1" ht="10.5">
      <c r="A380" s="330">
        <v>76555400</v>
      </c>
      <c r="B380" s="33" t="s">
        <v>190</v>
      </c>
      <c r="C380" s="32" t="s">
        <v>314</v>
      </c>
      <c r="D380" s="46">
        <v>481</v>
      </c>
      <c r="E380" s="35">
        <v>39030</v>
      </c>
      <c r="F380" s="34" t="s">
        <v>37</v>
      </c>
      <c r="G380" s="37">
        <v>19500</v>
      </c>
      <c r="H380" s="34"/>
      <c r="I380" s="38"/>
      <c r="J380" s="36" t="s">
        <v>68</v>
      </c>
      <c r="K380" s="38">
        <v>25</v>
      </c>
      <c r="L380" s="40"/>
      <c r="M380" s="40"/>
      <c r="N380" s="40"/>
      <c r="O380" s="40"/>
      <c r="P380" s="40"/>
    </row>
    <row r="381" spans="1:16" s="32" customFormat="1" ht="10.5">
      <c r="A381" s="330">
        <v>76555400</v>
      </c>
      <c r="B381" s="33" t="s">
        <v>190</v>
      </c>
      <c r="C381" s="32" t="s">
        <v>1164</v>
      </c>
      <c r="D381" s="46" t="s">
        <v>143</v>
      </c>
      <c r="E381" s="35">
        <v>39044</v>
      </c>
      <c r="F381" s="34" t="s">
        <v>37</v>
      </c>
      <c r="G381" s="37">
        <v>13500</v>
      </c>
      <c r="H381" s="34" t="s">
        <v>63</v>
      </c>
      <c r="I381" s="38">
        <v>4.25</v>
      </c>
      <c r="J381" s="36" t="s">
        <v>68</v>
      </c>
      <c r="K381" s="38">
        <v>21</v>
      </c>
      <c r="L381" s="40">
        <v>13500000</v>
      </c>
      <c r="M381" s="40">
        <v>13500000</v>
      </c>
      <c r="N381" s="40">
        <v>300969405</v>
      </c>
      <c r="O381" s="40">
        <v>527421</v>
      </c>
      <c r="P381" s="40">
        <v>301496826</v>
      </c>
    </row>
    <row r="382" spans="1:16" s="32" customFormat="1" ht="10.5">
      <c r="A382" s="330">
        <v>96563620</v>
      </c>
      <c r="B382" s="33" t="s">
        <v>75</v>
      </c>
      <c r="C382" s="32" t="s">
        <v>316</v>
      </c>
      <c r="D382" s="46">
        <v>482</v>
      </c>
      <c r="E382" s="35">
        <v>39038</v>
      </c>
      <c r="F382" s="34" t="s">
        <v>37</v>
      </c>
      <c r="G382" s="37">
        <v>3000</v>
      </c>
      <c r="H382" s="34"/>
      <c r="I382" s="38"/>
      <c r="J382" s="36" t="s">
        <v>39</v>
      </c>
      <c r="K382" s="38">
        <v>10</v>
      </c>
      <c r="L382" s="40"/>
      <c r="M382" s="40"/>
      <c r="N382" s="40"/>
      <c r="O382" s="40"/>
      <c r="P382" s="40"/>
    </row>
    <row r="383" spans="1:16" s="32" customFormat="1" ht="10.5">
      <c r="A383" s="330">
        <v>96563620</v>
      </c>
      <c r="B383" s="33" t="s">
        <v>75</v>
      </c>
      <c r="C383" s="32" t="s">
        <v>316</v>
      </c>
      <c r="D383" s="46">
        <v>483</v>
      </c>
      <c r="E383" s="35">
        <v>39038</v>
      </c>
      <c r="F383" s="34" t="s">
        <v>37</v>
      </c>
      <c r="G383" s="37">
        <v>3000</v>
      </c>
      <c r="H383" s="34"/>
      <c r="I383" s="38"/>
      <c r="J383" s="36" t="s">
        <v>39</v>
      </c>
      <c r="K383" s="38">
        <v>25</v>
      </c>
      <c r="L383" s="40"/>
      <c r="M383" s="40"/>
      <c r="N383" s="40"/>
      <c r="O383" s="40"/>
      <c r="P383" s="40"/>
    </row>
    <row r="384" spans="1:16" s="32" customFormat="1" ht="10.5">
      <c r="A384" s="330">
        <v>96563620</v>
      </c>
      <c r="B384" s="33" t="s">
        <v>75</v>
      </c>
      <c r="C384" s="32" t="s">
        <v>317</v>
      </c>
      <c r="D384" s="46">
        <v>484</v>
      </c>
      <c r="E384" s="35">
        <v>39038</v>
      </c>
      <c r="F384" s="34" t="s">
        <v>37</v>
      </c>
      <c r="G384" s="37">
        <v>3000</v>
      </c>
      <c r="H384" s="34"/>
      <c r="I384" s="38"/>
      <c r="J384" s="36" t="s">
        <v>39</v>
      </c>
      <c r="K384" s="38">
        <v>10</v>
      </c>
      <c r="L384" s="40"/>
      <c r="M384" s="40"/>
      <c r="N384" s="40"/>
      <c r="O384" s="40"/>
      <c r="P384" s="40"/>
    </row>
    <row r="385" spans="1:16" s="32" customFormat="1" ht="10.5">
      <c r="A385" s="330">
        <v>96563620</v>
      </c>
      <c r="B385" s="33" t="s">
        <v>75</v>
      </c>
      <c r="C385" s="32" t="s">
        <v>1165</v>
      </c>
      <c r="D385" s="46" t="s">
        <v>143</v>
      </c>
      <c r="E385" s="35">
        <v>39048</v>
      </c>
      <c r="F385" s="34" t="s">
        <v>37</v>
      </c>
      <c r="G385" s="37">
        <v>3000</v>
      </c>
      <c r="H385" s="34" t="s">
        <v>46</v>
      </c>
      <c r="I385" s="38">
        <v>3</v>
      </c>
      <c r="J385" s="36" t="s">
        <v>39</v>
      </c>
      <c r="K385" s="38">
        <v>10</v>
      </c>
      <c r="L385" s="40">
        <v>3000000</v>
      </c>
      <c r="M385" s="40">
        <v>3000000</v>
      </c>
      <c r="N385" s="40">
        <v>66882090</v>
      </c>
      <c r="O385" s="40">
        <v>504353</v>
      </c>
      <c r="P385" s="40">
        <v>67386443</v>
      </c>
    </row>
    <row r="386" spans="1:16" s="32" customFormat="1" ht="10.5">
      <c r="A386" s="330">
        <v>96563620</v>
      </c>
      <c r="B386" s="33" t="s">
        <v>75</v>
      </c>
      <c r="C386" s="32" t="s">
        <v>316</v>
      </c>
      <c r="D386" s="46">
        <v>485</v>
      </c>
      <c r="E386" s="35">
        <v>39038</v>
      </c>
      <c r="F386" s="34" t="s">
        <v>37</v>
      </c>
      <c r="G386" s="37">
        <v>3000</v>
      </c>
      <c r="H386" s="34"/>
      <c r="I386" s="38"/>
      <c r="J386" s="36" t="s">
        <v>39</v>
      </c>
      <c r="K386" s="38">
        <v>25</v>
      </c>
      <c r="L386" s="40"/>
      <c r="M386" s="40"/>
      <c r="N386" s="40"/>
      <c r="O386" s="40"/>
      <c r="P386" s="40"/>
    </row>
    <row r="387" spans="1:16" s="32" customFormat="1" ht="10.5">
      <c r="A387" s="330">
        <v>81826800</v>
      </c>
      <c r="B387" s="33" t="s">
        <v>35</v>
      </c>
      <c r="C387" s="32" t="s">
        <v>319</v>
      </c>
      <c r="D387" s="46">
        <v>488</v>
      </c>
      <c r="E387" s="35">
        <v>39058</v>
      </c>
      <c r="F387" s="34" t="s">
        <v>37</v>
      </c>
      <c r="G387" s="37">
        <v>3350</v>
      </c>
      <c r="H387" s="34"/>
      <c r="I387" s="38"/>
      <c r="J387" s="36" t="s">
        <v>320</v>
      </c>
      <c r="K387" s="38">
        <v>10</v>
      </c>
      <c r="L387" s="40"/>
      <c r="M387" s="40"/>
      <c r="N387" s="40"/>
      <c r="O387" s="40"/>
      <c r="P387" s="40"/>
    </row>
    <row r="388" spans="1:16" s="32" customFormat="1" ht="10.5">
      <c r="A388" s="330">
        <v>81826800</v>
      </c>
      <c r="B388" s="33" t="s">
        <v>35</v>
      </c>
      <c r="C388" s="32" t="s">
        <v>1166</v>
      </c>
      <c r="D388" s="46" t="s">
        <v>143</v>
      </c>
      <c r="E388" s="35">
        <v>39085</v>
      </c>
      <c r="F388" s="34" t="s">
        <v>171</v>
      </c>
      <c r="G388" s="37">
        <v>60000000</v>
      </c>
      <c r="H388" s="34" t="s">
        <v>46</v>
      </c>
      <c r="I388" s="38">
        <v>6.6</v>
      </c>
      <c r="J388" s="36" t="s">
        <v>320</v>
      </c>
      <c r="K388" s="38">
        <v>5</v>
      </c>
      <c r="L388" s="40">
        <v>60000000000</v>
      </c>
      <c r="M388" s="40">
        <v>60000000000</v>
      </c>
      <c r="N388" s="40">
        <v>60000000</v>
      </c>
      <c r="O388" s="40">
        <v>1786015</v>
      </c>
      <c r="P388" s="40">
        <v>61786015</v>
      </c>
    </row>
    <row r="389" spans="1:16" s="32" customFormat="1" ht="10.5">
      <c r="A389" s="330">
        <v>96818910</v>
      </c>
      <c r="B389" s="33" t="s">
        <v>44</v>
      </c>
      <c r="C389" s="32" t="s">
        <v>1102</v>
      </c>
      <c r="D389" s="46">
        <v>489</v>
      </c>
      <c r="E389" s="35">
        <v>39069</v>
      </c>
      <c r="F389" s="34" t="s">
        <v>37</v>
      </c>
      <c r="G389" s="37">
        <f>1199</f>
        <v>1199</v>
      </c>
      <c r="H389" s="34" t="s">
        <v>104</v>
      </c>
      <c r="I389" s="38">
        <v>3.4</v>
      </c>
      <c r="J389" s="36" t="s">
        <v>320</v>
      </c>
      <c r="K389" s="38">
        <v>18.5</v>
      </c>
      <c r="L389" s="40">
        <v>1199000</v>
      </c>
      <c r="M389" s="40">
        <v>1171501.17</v>
      </c>
      <c r="N389" s="40">
        <v>26117482</v>
      </c>
      <c r="O389" s="40">
        <v>404394</v>
      </c>
      <c r="P389" s="40">
        <v>26521876</v>
      </c>
    </row>
    <row r="390" spans="1:16" s="32" customFormat="1" ht="10.5">
      <c r="A390" s="330">
        <v>96818910</v>
      </c>
      <c r="B390" s="33" t="s">
        <v>44</v>
      </c>
      <c r="C390" s="32" t="s">
        <v>1102</v>
      </c>
      <c r="D390" s="46">
        <v>489</v>
      </c>
      <c r="E390" s="35">
        <v>39069</v>
      </c>
      <c r="F390" s="34" t="s">
        <v>37</v>
      </c>
      <c r="G390" s="48">
        <v>0.2</v>
      </c>
      <c r="H390" s="34" t="s">
        <v>105</v>
      </c>
      <c r="I390" s="38">
        <v>3.4</v>
      </c>
      <c r="J390" s="36" t="s">
        <v>320</v>
      </c>
      <c r="K390" s="38">
        <v>18.5</v>
      </c>
      <c r="L390" s="40">
        <v>200</v>
      </c>
      <c r="M390" s="40">
        <v>195.41</v>
      </c>
      <c r="N390" s="40">
        <v>4356</v>
      </c>
      <c r="O390" s="40">
        <v>68</v>
      </c>
      <c r="P390" s="40">
        <v>4424</v>
      </c>
    </row>
    <row r="391" spans="1:16" s="32" customFormat="1" ht="10.5">
      <c r="A391" s="330">
        <v>96963440</v>
      </c>
      <c r="B391" s="33" t="s">
        <v>96</v>
      </c>
      <c r="C391" s="32" t="s">
        <v>322</v>
      </c>
      <c r="D391" s="46">
        <v>491</v>
      </c>
      <c r="E391" s="35">
        <v>39120</v>
      </c>
      <c r="F391" s="34" t="s">
        <v>37</v>
      </c>
      <c r="G391" s="37">
        <v>4500</v>
      </c>
      <c r="H391" s="34"/>
      <c r="I391" s="38"/>
      <c r="J391" s="36" t="s">
        <v>68</v>
      </c>
      <c r="K391" s="38">
        <v>24</v>
      </c>
      <c r="L391" s="40"/>
      <c r="M391" s="40"/>
      <c r="N391" s="40"/>
      <c r="O391" s="40"/>
      <c r="P391" s="40"/>
    </row>
    <row r="392" spans="1:16" s="32" customFormat="1" ht="10.5">
      <c r="A392" s="330">
        <v>96963440</v>
      </c>
      <c r="B392" s="33" t="s">
        <v>96</v>
      </c>
      <c r="C392" s="32" t="s">
        <v>1167</v>
      </c>
      <c r="D392" s="46" t="s">
        <v>143</v>
      </c>
      <c r="E392" s="35">
        <v>39146</v>
      </c>
      <c r="F392" s="34" t="s">
        <v>37</v>
      </c>
      <c r="G392" s="37">
        <v>4500</v>
      </c>
      <c r="H392" s="34" t="s">
        <v>46</v>
      </c>
      <c r="I392" s="38">
        <v>4</v>
      </c>
      <c r="J392" s="36" t="s">
        <v>68</v>
      </c>
      <c r="K392" s="38">
        <v>21</v>
      </c>
      <c r="L392" s="40">
        <v>4150000</v>
      </c>
      <c r="M392" s="40">
        <v>4150000</v>
      </c>
      <c r="N392" s="40">
        <v>92520225</v>
      </c>
      <c r="O392" s="40">
        <v>1016809</v>
      </c>
      <c r="P392" s="40">
        <v>93537034</v>
      </c>
    </row>
    <row r="393" spans="1:16" s="32" customFormat="1" ht="10.5">
      <c r="A393" s="330">
        <v>96439000</v>
      </c>
      <c r="B393" s="33" t="s">
        <v>168</v>
      </c>
      <c r="C393" s="32" t="s">
        <v>636</v>
      </c>
      <c r="D393" s="46">
        <v>492</v>
      </c>
      <c r="E393" s="35">
        <v>39132</v>
      </c>
      <c r="F393" s="34" t="s">
        <v>37</v>
      </c>
      <c r="G393" s="37">
        <v>6000</v>
      </c>
      <c r="H393" s="34"/>
      <c r="I393" s="38"/>
      <c r="J393" s="36" t="s">
        <v>81</v>
      </c>
      <c r="K393" s="38">
        <v>10</v>
      </c>
      <c r="L393" s="40"/>
      <c r="M393" s="40"/>
      <c r="N393" s="40"/>
      <c r="O393" s="40"/>
      <c r="P393" s="40"/>
    </row>
    <row r="394" spans="1:16" s="32" customFormat="1" ht="10.5">
      <c r="A394" s="330">
        <v>96439000</v>
      </c>
      <c r="B394" s="33" t="s">
        <v>168</v>
      </c>
      <c r="C394" s="32" t="s">
        <v>1168</v>
      </c>
      <c r="D394" s="46" t="s">
        <v>143</v>
      </c>
      <c r="E394" s="35">
        <v>39132</v>
      </c>
      <c r="F394" s="34" t="s">
        <v>37</v>
      </c>
      <c r="G394" s="37">
        <v>6000</v>
      </c>
      <c r="H394" s="34" t="s">
        <v>56</v>
      </c>
      <c r="I394" s="38">
        <v>2.6</v>
      </c>
      <c r="J394" s="36" t="s">
        <v>81</v>
      </c>
      <c r="K394" s="38">
        <v>5</v>
      </c>
      <c r="L394" s="40">
        <v>6000000</v>
      </c>
      <c r="M394" s="40">
        <v>715000</v>
      </c>
      <c r="N394" s="40">
        <v>15940231</v>
      </c>
      <c r="O394" s="40">
        <v>136885</v>
      </c>
      <c r="P394" s="40">
        <v>16077116</v>
      </c>
    </row>
    <row r="395" spans="1:16" s="32" customFormat="1" ht="10.5">
      <c r="A395" s="330">
        <v>89900400</v>
      </c>
      <c r="B395" s="33" t="s">
        <v>86</v>
      </c>
      <c r="C395" s="32" t="s">
        <v>205</v>
      </c>
      <c r="D395" s="46">
        <v>493</v>
      </c>
      <c r="E395" s="35">
        <v>39143</v>
      </c>
      <c r="F395" s="34" t="s">
        <v>37</v>
      </c>
      <c r="G395" s="37">
        <v>2500</v>
      </c>
      <c r="H395" s="34"/>
      <c r="I395" s="38"/>
      <c r="J395" s="36" t="s">
        <v>287</v>
      </c>
      <c r="K395" s="38">
        <v>30</v>
      </c>
      <c r="L395" s="40"/>
      <c r="M395" s="40"/>
      <c r="N395" s="40"/>
      <c r="O395" s="40"/>
      <c r="P395" s="40"/>
    </row>
    <row r="396" spans="1:16" s="32" customFormat="1" ht="10.5">
      <c r="A396" s="330">
        <v>89900400</v>
      </c>
      <c r="B396" s="33" t="s">
        <v>86</v>
      </c>
      <c r="C396" s="32" t="s">
        <v>1074</v>
      </c>
      <c r="D396" s="46" t="s">
        <v>143</v>
      </c>
      <c r="E396" s="35">
        <v>39160</v>
      </c>
      <c r="F396" s="34" t="s">
        <v>37</v>
      </c>
      <c r="G396" s="37">
        <v>2500</v>
      </c>
      <c r="H396" s="34" t="s">
        <v>64</v>
      </c>
      <c r="I396" s="38">
        <v>3.4</v>
      </c>
      <c r="J396" s="36" t="s">
        <v>287</v>
      </c>
      <c r="K396" s="38">
        <v>21</v>
      </c>
      <c r="L396" s="40">
        <v>2300000</v>
      </c>
      <c r="M396" s="40">
        <v>1997368</v>
      </c>
      <c r="N396" s="40">
        <v>44529382</v>
      </c>
      <c r="O396" s="40">
        <v>441339</v>
      </c>
      <c r="P396" s="40">
        <v>44970721</v>
      </c>
    </row>
    <row r="397" spans="1:16" s="32" customFormat="1" ht="10.5">
      <c r="A397" s="330">
        <v>89900400</v>
      </c>
      <c r="B397" s="33" t="s">
        <v>86</v>
      </c>
      <c r="C397" s="32" t="s">
        <v>325</v>
      </c>
      <c r="D397" s="46">
        <v>494</v>
      </c>
      <c r="E397" s="35">
        <v>39143</v>
      </c>
      <c r="F397" s="34" t="s">
        <v>37</v>
      </c>
      <c r="G397" s="37">
        <v>2500</v>
      </c>
      <c r="H397" s="34"/>
      <c r="I397" s="38"/>
      <c r="J397" s="36" t="s">
        <v>287</v>
      </c>
      <c r="K397" s="38">
        <v>10</v>
      </c>
      <c r="L397" s="40"/>
      <c r="M397" s="40"/>
      <c r="N397" s="40"/>
      <c r="O397" s="40"/>
      <c r="P397" s="40"/>
    </row>
    <row r="398" spans="1:16" s="32" customFormat="1" ht="10.5">
      <c r="A398" s="330">
        <v>96678790</v>
      </c>
      <c r="B398" s="33" t="s">
        <v>168</v>
      </c>
      <c r="C398" s="32" t="s">
        <v>293</v>
      </c>
      <c r="D398" s="46">
        <v>498</v>
      </c>
      <c r="E398" s="35">
        <v>39163</v>
      </c>
      <c r="F398" s="34" t="s">
        <v>37</v>
      </c>
      <c r="G398" s="37">
        <v>2200</v>
      </c>
      <c r="H398" s="34"/>
      <c r="I398" s="38"/>
      <c r="J398" s="36" t="s">
        <v>68</v>
      </c>
      <c r="K398" s="38">
        <v>10</v>
      </c>
      <c r="L398" s="40"/>
      <c r="M398" s="40"/>
      <c r="N398" s="40"/>
      <c r="O398" s="40"/>
      <c r="P398" s="40"/>
    </row>
    <row r="399" spans="1:16" s="32" customFormat="1" ht="10.5">
      <c r="A399" s="330">
        <v>96678790</v>
      </c>
      <c r="B399" s="33" t="s">
        <v>168</v>
      </c>
      <c r="C399" s="32" t="s">
        <v>1169</v>
      </c>
      <c r="D399" s="46" t="s">
        <v>143</v>
      </c>
      <c r="E399" s="35">
        <v>39191</v>
      </c>
      <c r="F399" s="34" t="s">
        <v>171</v>
      </c>
      <c r="G399" s="37">
        <v>20000000</v>
      </c>
      <c r="H399" s="34" t="s">
        <v>59</v>
      </c>
      <c r="I399" s="38">
        <v>6</v>
      </c>
      <c r="J399" s="36" t="s">
        <v>68</v>
      </c>
      <c r="K399" s="38">
        <v>3</v>
      </c>
      <c r="L399" s="40">
        <v>20000000000</v>
      </c>
      <c r="M399" s="40"/>
      <c r="N399" s="40"/>
      <c r="O399" s="40"/>
      <c r="P399" s="40"/>
    </row>
    <row r="400" spans="1:16" s="32" customFormat="1" ht="10.5">
      <c r="A400" s="330">
        <v>96678790</v>
      </c>
      <c r="B400" s="33" t="s">
        <v>168</v>
      </c>
      <c r="C400" s="32" t="s">
        <v>1170</v>
      </c>
      <c r="D400" s="46" t="s">
        <v>152</v>
      </c>
      <c r="E400" s="35">
        <v>39288</v>
      </c>
      <c r="F400" s="34" t="s">
        <v>171</v>
      </c>
      <c r="G400" s="37">
        <v>20000000</v>
      </c>
      <c r="H400" s="34" t="s">
        <v>60</v>
      </c>
      <c r="I400" s="38">
        <v>6.75</v>
      </c>
      <c r="J400" s="36" t="s">
        <v>68</v>
      </c>
      <c r="K400" s="38">
        <v>5</v>
      </c>
      <c r="L400" s="40">
        <v>20000000000</v>
      </c>
      <c r="M400" s="40">
        <v>5000000000</v>
      </c>
      <c r="N400" s="40">
        <v>5000000</v>
      </c>
      <c r="O400" s="40">
        <v>77102</v>
      </c>
      <c r="P400" s="40">
        <v>5077102</v>
      </c>
    </row>
    <row r="401" spans="1:16" s="32" customFormat="1" ht="10.5">
      <c r="A401" s="330">
        <v>96678790</v>
      </c>
      <c r="B401" s="33">
        <v>2</v>
      </c>
      <c r="C401" s="32" t="s">
        <v>344</v>
      </c>
      <c r="D401" s="46" t="s">
        <v>162</v>
      </c>
      <c r="E401" s="35">
        <v>40681</v>
      </c>
      <c r="F401" s="34" t="s">
        <v>37</v>
      </c>
      <c r="G401" s="37">
        <v>500</v>
      </c>
      <c r="H401" s="34" t="s">
        <v>796</v>
      </c>
      <c r="I401" s="38">
        <v>3.3</v>
      </c>
      <c r="J401" s="36" t="s">
        <v>68</v>
      </c>
      <c r="K401" s="38">
        <v>2</v>
      </c>
      <c r="L401" s="40"/>
      <c r="M401" s="40"/>
      <c r="N401" s="40"/>
      <c r="O401" s="40"/>
      <c r="P401" s="40"/>
    </row>
    <row r="402" spans="1:16" s="32" customFormat="1" ht="10.5">
      <c r="A402" s="330">
        <v>96678790</v>
      </c>
      <c r="B402" s="33">
        <v>2</v>
      </c>
      <c r="C402" s="32" t="s">
        <v>1170</v>
      </c>
      <c r="D402" s="46" t="s">
        <v>163</v>
      </c>
      <c r="E402" s="35">
        <v>40681</v>
      </c>
      <c r="F402" s="34" t="s">
        <v>171</v>
      </c>
      <c r="G402" s="37">
        <v>10000000</v>
      </c>
      <c r="H402" s="34" t="s">
        <v>797</v>
      </c>
      <c r="I402" s="38">
        <v>7.2</v>
      </c>
      <c r="J402" s="36" t="s">
        <v>68</v>
      </c>
      <c r="K402" s="38">
        <v>2</v>
      </c>
      <c r="L402" s="40">
        <v>10000000000</v>
      </c>
      <c r="M402" s="40">
        <v>10000000000</v>
      </c>
      <c r="N402" s="40">
        <v>10000000</v>
      </c>
      <c r="O402" s="40">
        <v>116618</v>
      </c>
      <c r="P402" s="40">
        <v>10116618</v>
      </c>
    </row>
    <row r="403" spans="1:16" s="32" customFormat="1" ht="10.5">
      <c r="A403" s="330">
        <v>96505760</v>
      </c>
      <c r="B403" s="33" t="s">
        <v>35</v>
      </c>
      <c r="C403" s="32" t="s">
        <v>328</v>
      </c>
      <c r="D403" s="46">
        <v>499</v>
      </c>
      <c r="E403" s="35">
        <v>39182</v>
      </c>
      <c r="F403" s="34" t="s">
        <v>37</v>
      </c>
      <c r="G403" s="37">
        <v>6000</v>
      </c>
      <c r="H403" s="34"/>
      <c r="I403" s="38"/>
      <c r="J403" s="36" t="s">
        <v>329</v>
      </c>
      <c r="K403" s="38">
        <v>30</v>
      </c>
      <c r="L403" s="40"/>
      <c r="M403" s="40"/>
      <c r="N403" s="40"/>
      <c r="O403" s="40"/>
      <c r="P403" s="40"/>
    </row>
    <row r="404" spans="1:16" s="32" customFormat="1" ht="10.5">
      <c r="A404" s="330">
        <v>96505760</v>
      </c>
      <c r="B404" s="33" t="s">
        <v>35</v>
      </c>
      <c r="C404" s="32" t="s">
        <v>1076</v>
      </c>
      <c r="D404" s="46" t="s">
        <v>143</v>
      </c>
      <c r="E404" s="35">
        <v>39209</v>
      </c>
      <c r="F404" s="34" t="s">
        <v>37</v>
      </c>
      <c r="G404" s="37">
        <v>6000</v>
      </c>
      <c r="H404" s="34" t="s">
        <v>51</v>
      </c>
      <c r="I404" s="38">
        <v>3.4</v>
      </c>
      <c r="J404" s="36" t="s">
        <v>329</v>
      </c>
      <c r="K404" s="38">
        <v>21</v>
      </c>
      <c r="L404" s="40">
        <v>6000000</v>
      </c>
      <c r="M404" s="40">
        <v>6000000</v>
      </c>
      <c r="N404" s="40">
        <v>133764180</v>
      </c>
      <c r="O404" s="40">
        <v>739138</v>
      </c>
      <c r="P404" s="40">
        <v>134503318</v>
      </c>
    </row>
    <row r="405" spans="1:16" s="32" customFormat="1" ht="10.5">
      <c r="A405" s="330">
        <v>96505760</v>
      </c>
      <c r="B405" s="33" t="s">
        <v>35</v>
      </c>
      <c r="C405" s="32" t="s">
        <v>328</v>
      </c>
      <c r="D405" s="46">
        <v>500</v>
      </c>
      <c r="E405" s="35">
        <v>39182</v>
      </c>
      <c r="F405" s="34" t="s">
        <v>37</v>
      </c>
      <c r="G405" s="37">
        <v>6000</v>
      </c>
      <c r="H405" s="34"/>
      <c r="I405" s="38"/>
      <c r="J405" s="36" t="s">
        <v>329</v>
      </c>
      <c r="K405" s="38">
        <v>10</v>
      </c>
      <c r="L405" s="40"/>
      <c r="M405" s="40"/>
      <c r="N405" s="40"/>
      <c r="O405" s="40"/>
      <c r="P405" s="40"/>
    </row>
    <row r="406" spans="1:16" s="32" customFormat="1" ht="10.5">
      <c r="A406" s="330">
        <v>96505760</v>
      </c>
      <c r="B406" s="33" t="s">
        <v>35</v>
      </c>
      <c r="C406" s="32" t="s">
        <v>1076</v>
      </c>
      <c r="D406" s="46" t="s">
        <v>143</v>
      </c>
      <c r="E406" s="35">
        <v>39209</v>
      </c>
      <c r="F406" s="34" t="s">
        <v>37</v>
      </c>
      <c r="G406" s="37">
        <v>6000</v>
      </c>
      <c r="H406" s="34" t="s">
        <v>56</v>
      </c>
      <c r="I406" s="38">
        <v>3.2</v>
      </c>
      <c r="J406" s="36" t="s">
        <v>329</v>
      </c>
      <c r="K406" s="38">
        <v>6</v>
      </c>
      <c r="L406" s="40">
        <v>3000000</v>
      </c>
      <c r="M406" s="40">
        <v>2250000</v>
      </c>
      <c r="N406" s="40">
        <v>50161568</v>
      </c>
      <c r="O406" s="40">
        <v>260998</v>
      </c>
      <c r="P406" s="40">
        <v>50422566</v>
      </c>
    </row>
    <row r="407" spans="1:16" s="32" customFormat="1" ht="10.5">
      <c r="A407" s="330">
        <v>76030156</v>
      </c>
      <c r="B407" s="33">
        <v>6</v>
      </c>
      <c r="C407" s="32" t="s">
        <v>331</v>
      </c>
      <c r="D407" s="46">
        <v>502</v>
      </c>
      <c r="E407" s="35">
        <v>39259</v>
      </c>
      <c r="F407" s="34" t="s">
        <v>37</v>
      </c>
      <c r="G407" s="37">
        <v>3750</v>
      </c>
      <c r="H407" s="34"/>
      <c r="I407" s="38"/>
      <c r="J407" s="36" t="s">
        <v>329</v>
      </c>
      <c r="K407" s="38">
        <v>21</v>
      </c>
      <c r="L407" s="40"/>
      <c r="M407" s="40"/>
      <c r="N407" s="40"/>
      <c r="O407" s="40"/>
      <c r="P407" s="40"/>
    </row>
    <row r="408" spans="1:16" s="32" customFormat="1" ht="10.5">
      <c r="A408" s="330">
        <v>76030156</v>
      </c>
      <c r="B408" s="33">
        <v>6</v>
      </c>
      <c r="C408" s="32" t="s">
        <v>1171</v>
      </c>
      <c r="D408" s="46" t="s">
        <v>143</v>
      </c>
      <c r="E408" s="35">
        <v>39259</v>
      </c>
      <c r="F408" s="34" t="s">
        <v>37</v>
      </c>
      <c r="G408" s="37">
        <v>3750</v>
      </c>
      <c r="H408" s="34" t="s">
        <v>46</v>
      </c>
      <c r="I408" s="38">
        <v>4</v>
      </c>
      <c r="J408" s="36" t="s">
        <v>68</v>
      </c>
      <c r="K408" s="38">
        <v>21</v>
      </c>
      <c r="L408" s="40">
        <v>2500000</v>
      </c>
      <c r="M408" s="40">
        <v>2500000</v>
      </c>
      <c r="N408" s="40">
        <v>55735075</v>
      </c>
      <c r="O408" s="40">
        <v>148456</v>
      </c>
      <c r="P408" s="40">
        <v>55883531</v>
      </c>
    </row>
    <row r="409" spans="1:16" s="32" customFormat="1" ht="10.5">
      <c r="A409" s="330">
        <v>76030156</v>
      </c>
      <c r="B409" s="33">
        <v>6</v>
      </c>
      <c r="C409" s="32" t="s">
        <v>331</v>
      </c>
      <c r="D409" s="46">
        <v>503</v>
      </c>
      <c r="E409" s="35">
        <v>39259</v>
      </c>
      <c r="F409" s="34" t="s">
        <v>37</v>
      </c>
      <c r="G409" s="37">
        <v>1500</v>
      </c>
      <c r="H409" s="34"/>
      <c r="I409" s="38"/>
      <c r="J409" s="36" t="s">
        <v>329</v>
      </c>
      <c r="K409" s="38">
        <v>10</v>
      </c>
      <c r="L409" s="40"/>
      <c r="M409" s="40"/>
      <c r="N409" s="40"/>
      <c r="O409" s="40"/>
      <c r="P409" s="40"/>
    </row>
    <row r="410" spans="1:16" s="32" customFormat="1" ht="10.5">
      <c r="A410" s="330">
        <v>76030156</v>
      </c>
      <c r="B410" s="33">
        <v>6</v>
      </c>
      <c r="C410" s="32" t="s">
        <v>1171</v>
      </c>
      <c r="D410" s="46" t="s">
        <v>143</v>
      </c>
      <c r="E410" s="35">
        <v>39259</v>
      </c>
      <c r="F410" s="34" t="s">
        <v>37</v>
      </c>
      <c r="G410" s="37">
        <v>1500</v>
      </c>
      <c r="H410" s="34" t="s">
        <v>90</v>
      </c>
      <c r="I410" s="38">
        <v>3.4</v>
      </c>
      <c r="J410" s="36" t="s">
        <v>68</v>
      </c>
      <c r="K410" s="38">
        <v>5</v>
      </c>
      <c r="L410" s="40">
        <v>1250000</v>
      </c>
      <c r="M410" s="40">
        <v>1250000</v>
      </c>
      <c r="N410" s="40">
        <v>27867538</v>
      </c>
      <c r="O410" s="40">
        <v>296488</v>
      </c>
      <c r="P410" s="40">
        <v>28164026</v>
      </c>
    </row>
    <row r="411" spans="1:16" s="32" customFormat="1" ht="10.5">
      <c r="A411" s="330">
        <v>93281000</v>
      </c>
      <c r="B411" s="33" t="s">
        <v>75</v>
      </c>
      <c r="C411" s="32" t="s">
        <v>333</v>
      </c>
      <c r="D411" s="46">
        <v>504</v>
      </c>
      <c r="E411" s="35">
        <v>39272</v>
      </c>
      <c r="F411" s="34" t="s">
        <v>37</v>
      </c>
      <c r="G411" s="37">
        <v>2000</v>
      </c>
      <c r="H411" s="34"/>
      <c r="I411" s="38"/>
      <c r="J411" s="36" t="s">
        <v>68</v>
      </c>
      <c r="K411" s="38">
        <v>10</v>
      </c>
      <c r="L411" s="40"/>
      <c r="M411" s="40"/>
      <c r="N411" s="40"/>
      <c r="O411" s="40"/>
      <c r="P411" s="40"/>
    </row>
    <row r="412" spans="1:16" s="32" customFormat="1" ht="10.5">
      <c r="A412" s="330">
        <v>93281000</v>
      </c>
      <c r="B412" s="33" t="s">
        <v>75</v>
      </c>
      <c r="C412" s="32" t="s">
        <v>1071</v>
      </c>
      <c r="D412" s="46" t="s">
        <v>143</v>
      </c>
      <c r="E412" s="35">
        <v>39290</v>
      </c>
      <c r="F412" s="34" t="s">
        <v>37</v>
      </c>
      <c r="G412" s="37">
        <v>1500</v>
      </c>
      <c r="H412" s="34" t="s">
        <v>46</v>
      </c>
      <c r="I412" s="38">
        <v>3.8</v>
      </c>
      <c r="J412" s="36" t="s">
        <v>68</v>
      </c>
      <c r="K412" s="38">
        <v>10</v>
      </c>
      <c r="L412" s="40">
        <v>1500000</v>
      </c>
      <c r="M412" s="40">
        <v>1500000</v>
      </c>
      <c r="N412" s="40">
        <v>33441045</v>
      </c>
      <c r="O412" s="40">
        <v>109427</v>
      </c>
      <c r="P412" s="40">
        <v>33550472</v>
      </c>
    </row>
    <row r="413" spans="1:16" s="32" customFormat="1" ht="10.5">
      <c r="A413" s="330">
        <v>93281000</v>
      </c>
      <c r="B413" s="33" t="s">
        <v>75</v>
      </c>
      <c r="C413" s="32" t="s">
        <v>1071</v>
      </c>
      <c r="D413" s="46" t="s">
        <v>152</v>
      </c>
      <c r="E413" s="35">
        <v>39547</v>
      </c>
      <c r="F413" s="34" t="s">
        <v>37</v>
      </c>
      <c r="G413" s="37">
        <v>500</v>
      </c>
      <c r="H413" s="34" t="s">
        <v>71</v>
      </c>
      <c r="I413" s="38">
        <v>3.1</v>
      </c>
      <c r="J413" s="36" t="s">
        <v>68</v>
      </c>
      <c r="K413" s="38">
        <v>9</v>
      </c>
      <c r="L413" s="40">
        <v>500000</v>
      </c>
      <c r="M413" s="40">
        <v>500000</v>
      </c>
      <c r="N413" s="40">
        <v>11147015</v>
      </c>
      <c r="O413" s="40">
        <v>88309</v>
      </c>
      <c r="P413" s="40">
        <v>11235324</v>
      </c>
    </row>
    <row r="414" spans="1:16" s="32" customFormat="1" ht="10.5">
      <c r="A414" s="330">
        <v>93281000</v>
      </c>
      <c r="B414" s="33" t="s">
        <v>75</v>
      </c>
      <c r="C414" s="32" t="s">
        <v>333</v>
      </c>
      <c r="D414" s="46">
        <v>505</v>
      </c>
      <c r="E414" s="35">
        <v>39272</v>
      </c>
      <c r="F414" s="34" t="s">
        <v>37</v>
      </c>
      <c r="G414" s="37">
        <v>2000</v>
      </c>
      <c r="H414" s="34"/>
      <c r="I414" s="38"/>
      <c r="J414" s="36" t="s">
        <v>68</v>
      </c>
      <c r="K414" s="38">
        <v>30</v>
      </c>
      <c r="L414" s="40"/>
      <c r="M414" s="40"/>
      <c r="N414" s="40"/>
      <c r="O414" s="40"/>
      <c r="P414" s="40"/>
    </row>
    <row r="415" spans="1:16" s="32" customFormat="1" ht="10.5">
      <c r="A415" s="330">
        <v>93281000</v>
      </c>
      <c r="B415" s="33" t="s">
        <v>75</v>
      </c>
      <c r="C415" s="32" t="s">
        <v>1071</v>
      </c>
      <c r="D415" s="46" t="s">
        <v>143</v>
      </c>
      <c r="E415" s="35">
        <v>39547</v>
      </c>
      <c r="F415" s="34" t="s">
        <v>37</v>
      </c>
      <c r="G415" s="37">
        <v>500</v>
      </c>
      <c r="H415" s="34" t="s">
        <v>72</v>
      </c>
      <c r="I415" s="38">
        <v>3.1</v>
      </c>
      <c r="J415" s="36" t="s">
        <v>68</v>
      </c>
      <c r="K415" s="38">
        <v>10</v>
      </c>
      <c r="L415" s="40">
        <v>500000</v>
      </c>
      <c r="M415" s="40">
        <v>500000</v>
      </c>
      <c r="N415" s="40">
        <v>11147015</v>
      </c>
      <c r="O415" s="40">
        <v>88309</v>
      </c>
      <c r="P415" s="40">
        <v>11235324</v>
      </c>
    </row>
    <row r="416" spans="1:16" s="32" customFormat="1" ht="10.5">
      <c r="A416" s="330">
        <v>76022072</v>
      </c>
      <c r="B416" s="33" t="s">
        <v>106</v>
      </c>
      <c r="C416" s="32" t="s">
        <v>336</v>
      </c>
      <c r="D416" s="46">
        <v>506</v>
      </c>
      <c r="E416" s="35">
        <v>39272</v>
      </c>
      <c r="F416" s="34" t="s">
        <v>37</v>
      </c>
      <c r="G416" s="37">
        <v>4600</v>
      </c>
      <c r="H416" s="34"/>
      <c r="I416" s="38"/>
      <c r="J416" s="36" t="s">
        <v>320</v>
      </c>
      <c r="K416" s="38">
        <v>30</v>
      </c>
      <c r="L416" s="40"/>
      <c r="M416" s="40"/>
      <c r="N416" s="40"/>
      <c r="O416" s="40"/>
      <c r="P416" s="40"/>
    </row>
    <row r="417" spans="1:16" s="32" customFormat="1" ht="10.5">
      <c r="A417" s="330">
        <v>76022072</v>
      </c>
      <c r="B417" s="33" t="s">
        <v>106</v>
      </c>
      <c r="C417" s="32" t="s">
        <v>1172</v>
      </c>
      <c r="D417" s="46" t="s">
        <v>143</v>
      </c>
      <c r="E417" s="35">
        <v>39274</v>
      </c>
      <c r="F417" s="34" t="s">
        <v>37</v>
      </c>
      <c r="G417" s="37">
        <v>4600</v>
      </c>
      <c r="H417" s="34" t="s">
        <v>46</v>
      </c>
      <c r="I417" s="38">
        <v>3.8</v>
      </c>
      <c r="J417" s="36" t="s">
        <v>320</v>
      </c>
      <c r="K417" s="38">
        <v>21</v>
      </c>
      <c r="L417" s="40">
        <v>4600000</v>
      </c>
      <c r="M417" s="40"/>
      <c r="N417" s="40"/>
      <c r="O417" s="40"/>
      <c r="P417" s="40"/>
    </row>
    <row r="418" spans="1:16" s="32" customFormat="1" ht="10.5">
      <c r="A418" s="330">
        <v>96604380</v>
      </c>
      <c r="B418" s="33" t="s">
        <v>96</v>
      </c>
      <c r="C418" s="32" t="s">
        <v>338</v>
      </c>
      <c r="D418" s="46">
        <v>507</v>
      </c>
      <c r="E418" s="35">
        <v>39293</v>
      </c>
      <c r="F418" s="34" t="s">
        <v>37</v>
      </c>
      <c r="G418" s="37">
        <v>1500</v>
      </c>
      <c r="H418" s="34"/>
      <c r="I418" s="38"/>
      <c r="J418" s="36" t="s">
        <v>329</v>
      </c>
      <c r="K418" s="38">
        <v>25</v>
      </c>
      <c r="L418" s="40"/>
      <c r="M418" s="40"/>
      <c r="N418" s="40"/>
      <c r="O418" s="40"/>
      <c r="P418" s="40"/>
    </row>
    <row r="419" spans="1:16" s="32" customFormat="1" ht="10.5">
      <c r="A419" s="330">
        <v>96604380</v>
      </c>
      <c r="B419" s="33" t="s">
        <v>96</v>
      </c>
      <c r="C419" s="32" t="s">
        <v>1115</v>
      </c>
      <c r="D419" s="46" t="s">
        <v>143</v>
      </c>
      <c r="E419" s="35">
        <v>39293</v>
      </c>
      <c r="F419" s="34" t="s">
        <v>37</v>
      </c>
      <c r="G419" s="37">
        <v>500</v>
      </c>
      <c r="H419" s="34" t="s">
        <v>56</v>
      </c>
      <c r="I419" s="38">
        <v>3.8</v>
      </c>
      <c r="J419" s="36" t="s">
        <v>329</v>
      </c>
      <c r="K419" s="38">
        <v>21</v>
      </c>
      <c r="L419" s="40">
        <v>500000</v>
      </c>
      <c r="M419" s="40">
        <v>485294</v>
      </c>
      <c r="N419" s="40">
        <v>10819159</v>
      </c>
      <c r="O419" s="40">
        <v>17808</v>
      </c>
      <c r="P419" s="40">
        <v>10836967</v>
      </c>
    </row>
    <row r="420" spans="1:16" s="32" customFormat="1" ht="10.5">
      <c r="A420" s="330">
        <v>96667560</v>
      </c>
      <c r="B420" s="33" t="s">
        <v>106</v>
      </c>
      <c r="C420" s="32" t="s">
        <v>339</v>
      </c>
      <c r="D420" s="46">
        <v>509</v>
      </c>
      <c r="E420" s="35">
        <v>39302</v>
      </c>
      <c r="F420" s="34" t="s">
        <v>171</v>
      </c>
      <c r="G420" s="37">
        <v>20000000</v>
      </c>
      <c r="H420" s="34"/>
      <c r="I420" s="38"/>
      <c r="J420" s="36" t="s">
        <v>320</v>
      </c>
      <c r="K420" s="38">
        <v>10</v>
      </c>
      <c r="L420" s="40"/>
      <c r="M420" s="40"/>
      <c r="N420" s="40"/>
      <c r="O420" s="40"/>
      <c r="P420" s="40"/>
    </row>
    <row r="421" spans="1:16" s="32" customFormat="1" ht="10.5">
      <c r="A421" s="330">
        <v>96667560</v>
      </c>
      <c r="B421" s="33" t="s">
        <v>106</v>
      </c>
      <c r="C421" s="32" t="s">
        <v>1173</v>
      </c>
      <c r="D421" s="46" t="s">
        <v>143</v>
      </c>
      <c r="E421" s="35">
        <v>39366</v>
      </c>
      <c r="F421" s="34" t="s">
        <v>171</v>
      </c>
      <c r="G421" s="37">
        <v>20000000</v>
      </c>
      <c r="H421" s="34" t="s">
        <v>46</v>
      </c>
      <c r="I421" s="38">
        <v>6.9</v>
      </c>
      <c r="J421" s="36" t="s">
        <v>320</v>
      </c>
      <c r="K421" s="38">
        <v>5</v>
      </c>
      <c r="L421" s="40">
        <v>20000000000</v>
      </c>
      <c r="M421" s="40">
        <v>20000000000</v>
      </c>
      <c r="N421" s="40">
        <v>20000000</v>
      </c>
      <c r="O421" s="40">
        <v>339250</v>
      </c>
      <c r="P421" s="40">
        <v>20339250</v>
      </c>
    </row>
    <row r="422" spans="1:16" s="32" customFormat="1" ht="10.5">
      <c r="A422" s="330">
        <v>96874030</v>
      </c>
      <c r="B422" s="33" t="s">
        <v>75</v>
      </c>
      <c r="C422" s="32" t="s">
        <v>1174</v>
      </c>
      <c r="D422" s="46">
        <v>512</v>
      </c>
      <c r="E422" s="35">
        <v>39365</v>
      </c>
      <c r="F422" s="34" t="s">
        <v>37</v>
      </c>
      <c r="G422" s="37">
        <v>7000</v>
      </c>
      <c r="H422" s="34"/>
      <c r="I422" s="38"/>
      <c r="J422" s="36" t="s">
        <v>329</v>
      </c>
      <c r="K422" s="38">
        <v>10</v>
      </c>
      <c r="L422" s="40"/>
      <c r="M422" s="40"/>
      <c r="N422" s="40"/>
      <c r="O422" s="40"/>
      <c r="P422" s="40"/>
    </row>
    <row r="423" spans="1:16" s="32" customFormat="1" ht="10.5">
      <c r="A423" s="330">
        <v>96874030</v>
      </c>
      <c r="B423" s="33" t="s">
        <v>75</v>
      </c>
      <c r="C423" s="32" t="s">
        <v>1175</v>
      </c>
      <c r="D423" s="46" t="s">
        <v>143</v>
      </c>
      <c r="E423" s="35">
        <v>39378</v>
      </c>
      <c r="F423" s="34" t="s">
        <v>37</v>
      </c>
      <c r="G423" s="37">
        <v>2000</v>
      </c>
      <c r="H423" s="34" t="s">
        <v>46</v>
      </c>
      <c r="I423" s="38">
        <v>3.5</v>
      </c>
      <c r="J423" s="36" t="s">
        <v>329</v>
      </c>
      <c r="K423" s="38">
        <v>5</v>
      </c>
      <c r="L423" s="40">
        <v>2000000</v>
      </c>
      <c r="M423" s="40">
        <v>2000000</v>
      </c>
      <c r="N423" s="40">
        <v>44117351</v>
      </c>
      <c r="O423" s="40">
        <v>901955</v>
      </c>
      <c r="P423" s="40">
        <v>45019306</v>
      </c>
    </row>
    <row r="424" spans="1:16" s="32" customFormat="1" ht="10.5">
      <c r="A424" s="330">
        <v>96874030</v>
      </c>
      <c r="B424" s="33" t="s">
        <v>75</v>
      </c>
      <c r="C424" s="32" t="s">
        <v>1175</v>
      </c>
      <c r="D424" s="46" t="s">
        <v>143</v>
      </c>
      <c r="E424" s="35">
        <v>39378</v>
      </c>
      <c r="F424" s="34" t="s">
        <v>37</v>
      </c>
      <c r="G424" s="37">
        <v>5000</v>
      </c>
      <c r="H424" s="34" t="s">
        <v>90</v>
      </c>
      <c r="I424" s="38">
        <v>3.8</v>
      </c>
      <c r="J424" s="36" t="s">
        <v>329</v>
      </c>
      <c r="K424" s="38">
        <v>10</v>
      </c>
      <c r="L424" s="40">
        <v>5000000</v>
      </c>
      <c r="M424" s="40">
        <v>5000000</v>
      </c>
      <c r="N424" s="40">
        <v>110365080</v>
      </c>
      <c r="O424" s="40">
        <v>2256353</v>
      </c>
      <c r="P424" s="40">
        <v>112621433</v>
      </c>
    </row>
    <row r="425" spans="1:16" s="32" customFormat="1" ht="10.5">
      <c r="A425" s="330">
        <v>96678790</v>
      </c>
      <c r="B425" s="33" t="s">
        <v>168</v>
      </c>
      <c r="C425" s="32" t="s">
        <v>343</v>
      </c>
      <c r="D425" s="46">
        <v>513</v>
      </c>
      <c r="E425" s="35">
        <v>39365</v>
      </c>
      <c r="F425" s="34" t="s">
        <v>37</v>
      </c>
      <c r="G425" s="37">
        <v>3300</v>
      </c>
      <c r="H425" s="34"/>
      <c r="I425" s="38"/>
      <c r="J425" s="36" t="s">
        <v>68</v>
      </c>
      <c r="K425" s="38">
        <v>10</v>
      </c>
      <c r="L425" s="40"/>
      <c r="M425" s="40"/>
      <c r="N425" s="40"/>
      <c r="O425" s="40"/>
      <c r="P425" s="40"/>
    </row>
    <row r="426" spans="1:16" s="32" customFormat="1" ht="10.5">
      <c r="A426" s="330">
        <v>96678790</v>
      </c>
      <c r="B426" s="33" t="s">
        <v>168</v>
      </c>
      <c r="C426" s="32" t="s">
        <v>1170</v>
      </c>
      <c r="D426" s="46" t="s">
        <v>143</v>
      </c>
      <c r="E426" s="35">
        <v>39380</v>
      </c>
      <c r="F426" s="34" t="s">
        <v>171</v>
      </c>
      <c r="G426" s="37">
        <v>20000000</v>
      </c>
      <c r="H426" s="34" t="s">
        <v>64</v>
      </c>
      <c r="I426" s="38">
        <v>7</v>
      </c>
      <c r="J426" s="36" t="s">
        <v>68</v>
      </c>
      <c r="K426" s="38">
        <v>5</v>
      </c>
      <c r="L426" s="40">
        <v>20000000000</v>
      </c>
      <c r="M426" s="40">
        <v>10000000000</v>
      </c>
      <c r="N426" s="40">
        <v>10000000</v>
      </c>
      <c r="O426" s="40">
        <v>86965</v>
      </c>
      <c r="P426" s="40">
        <v>10086965</v>
      </c>
    </row>
    <row r="427" spans="1:16" s="32" customFormat="1" ht="10.5">
      <c r="A427" s="330">
        <v>96678790</v>
      </c>
      <c r="B427" s="33" t="s">
        <v>168</v>
      </c>
      <c r="C427" s="32" t="s">
        <v>344</v>
      </c>
      <c r="D427" s="46" t="s">
        <v>152</v>
      </c>
      <c r="E427" s="35">
        <v>39380</v>
      </c>
      <c r="F427" s="34" t="s">
        <v>37</v>
      </c>
      <c r="G427" s="37">
        <v>1000</v>
      </c>
      <c r="H427" s="34" t="s">
        <v>75</v>
      </c>
      <c r="I427" s="38">
        <v>3.7</v>
      </c>
      <c r="J427" s="36" t="s">
        <v>68</v>
      </c>
      <c r="K427" s="38">
        <v>5</v>
      </c>
      <c r="L427" s="40"/>
      <c r="M427" s="40"/>
      <c r="N427" s="40"/>
      <c r="O427" s="40"/>
      <c r="P427" s="40"/>
    </row>
    <row r="428" spans="1:16" s="32" customFormat="1" ht="10.5">
      <c r="A428" s="330">
        <v>96678790</v>
      </c>
      <c r="B428" s="33" t="s">
        <v>168</v>
      </c>
      <c r="C428" s="32" t="s">
        <v>1170</v>
      </c>
      <c r="D428" s="46" t="s">
        <v>162</v>
      </c>
      <c r="E428" s="35">
        <v>39436</v>
      </c>
      <c r="F428" s="34" t="s">
        <v>171</v>
      </c>
      <c r="G428" s="37">
        <v>20000000</v>
      </c>
      <c r="H428" s="34" t="s">
        <v>125</v>
      </c>
      <c r="I428" s="38">
        <v>7</v>
      </c>
      <c r="J428" s="36" t="s">
        <v>68</v>
      </c>
      <c r="K428" s="38">
        <v>5</v>
      </c>
      <c r="L428" s="40">
        <v>20000000000</v>
      </c>
      <c r="M428" s="40">
        <v>10000000000</v>
      </c>
      <c r="N428" s="40">
        <v>10000000</v>
      </c>
      <c r="O428" s="40">
        <v>30084</v>
      </c>
      <c r="P428" s="40">
        <v>10030084</v>
      </c>
    </row>
    <row r="429" spans="1:16" s="32" customFormat="1" ht="10.5">
      <c r="A429" s="330">
        <v>96678790</v>
      </c>
      <c r="B429" s="33" t="s">
        <v>168</v>
      </c>
      <c r="C429" s="32" t="s">
        <v>1169</v>
      </c>
      <c r="D429" s="46" t="s">
        <v>163</v>
      </c>
      <c r="E429" s="35">
        <v>39479</v>
      </c>
      <c r="F429" s="34" t="s">
        <v>171</v>
      </c>
      <c r="G429" s="37">
        <v>24400000</v>
      </c>
      <c r="H429" s="34" t="s">
        <v>132</v>
      </c>
      <c r="I429" s="38">
        <v>7.1</v>
      </c>
      <c r="J429" s="36" t="s">
        <v>68</v>
      </c>
      <c r="K429" s="38">
        <v>1.5</v>
      </c>
      <c r="L429" s="40">
        <v>24400000000</v>
      </c>
      <c r="M429" s="40"/>
      <c r="N429" s="40"/>
      <c r="O429" s="40"/>
      <c r="P429" s="40"/>
    </row>
    <row r="430" spans="1:16" s="32" customFormat="1" ht="10.5">
      <c r="A430" s="330">
        <v>96678790</v>
      </c>
      <c r="B430" s="33">
        <v>2</v>
      </c>
      <c r="C430" s="32" t="s">
        <v>327</v>
      </c>
      <c r="D430" s="46" t="s">
        <v>375</v>
      </c>
      <c r="E430" s="35">
        <v>40633</v>
      </c>
      <c r="F430" s="34" t="s">
        <v>171</v>
      </c>
      <c r="G430" s="37">
        <v>20000000</v>
      </c>
      <c r="H430" s="34" t="s">
        <v>674</v>
      </c>
      <c r="I430" s="38">
        <v>6.9</v>
      </c>
      <c r="J430" s="36" t="s">
        <v>68</v>
      </c>
      <c r="K430" s="38">
        <v>3</v>
      </c>
      <c r="L430" s="40">
        <v>20000000000</v>
      </c>
      <c r="M430" s="40">
        <v>20000000000</v>
      </c>
      <c r="N430" s="40">
        <v>20000000</v>
      </c>
      <c r="O430" s="40">
        <v>337396</v>
      </c>
      <c r="P430" s="40">
        <v>20337396</v>
      </c>
    </row>
    <row r="431" spans="1:16" s="32" customFormat="1" ht="10.5">
      <c r="A431" s="330">
        <v>96678790</v>
      </c>
      <c r="B431" s="33">
        <v>2</v>
      </c>
      <c r="C431" s="32" t="s">
        <v>673</v>
      </c>
      <c r="D431" s="46" t="s">
        <v>675</v>
      </c>
      <c r="E431" s="35">
        <v>40633</v>
      </c>
      <c r="F431" s="34" t="s">
        <v>37</v>
      </c>
      <c r="G431" s="37">
        <v>1000</v>
      </c>
      <c r="H431" s="34" t="s">
        <v>676</v>
      </c>
      <c r="I431" s="38">
        <v>2.9</v>
      </c>
      <c r="J431" s="36" t="s">
        <v>68</v>
      </c>
      <c r="K431" s="38">
        <v>3</v>
      </c>
      <c r="L431" s="40"/>
      <c r="M431" s="40"/>
      <c r="N431" s="40"/>
      <c r="O431" s="40"/>
      <c r="P431" s="40"/>
    </row>
    <row r="432" spans="1:16" s="32" customFormat="1" ht="10.5">
      <c r="A432" s="330">
        <v>61219000</v>
      </c>
      <c r="B432" s="33" t="s">
        <v>54</v>
      </c>
      <c r="C432" s="32" t="s">
        <v>345</v>
      </c>
      <c r="D432" s="46">
        <v>515</v>
      </c>
      <c r="E432" s="35">
        <v>39395</v>
      </c>
      <c r="F432" s="34" t="s">
        <v>37</v>
      </c>
      <c r="G432" s="37">
        <v>3850</v>
      </c>
      <c r="H432" s="34"/>
      <c r="I432" s="38"/>
      <c r="J432" s="36" t="s">
        <v>68</v>
      </c>
      <c r="K432" s="38">
        <v>30</v>
      </c>
      <c r="L432" s="40"/>
      <c r="M432" s="40"/>
      <c r="N432" s="40"/>
      <c r="O432" s="40"/>
      <c r="P432" s="40"/>
    </row>
    <row r="433" spans="1:17" s="32" customFormat="1" ht="10.5">
      <c r="A433" s="330">
        <v>61219000</v>
      </c>
      <c r="B433" s="33" t="s">
        <v>54</v>
      </c>
      <c r="C433" s="32" t="s">
        <v>1176</v>
      </c>
      <c r="D433" s="46" t="s">
        <v>143</v>
      </c>
      <c r="E433" s="35">
        <v>39651</v>
      </c>
      <c r="F433" s="34" t="s">
        <v>37</v>
      </c>
      <c r="G433" s="37">
        <v>3850</v>
      </c>
      <c r="H433" s="34" t="s">
        <v>59</v>
      </c>
      <c r="I433" s="38">
        <v>4.3</v>
      </c>
      <c r="J433" s="36" t="s">
        <v>68</v>
      </c>
      <c r="K433" s="38">
        <v>12</v>
      </c>
      <c r="L433" s="40">
        <v>1000000</v>
      </c>
      <c r="M433" s="40">
        <v>1000000</v>
      </c>
      <c r="N433" s="40">
        <v>22294030</v>
      </c>
      <c r="O433" s="40">
        <v>437388</v>
      </c>
      <c r="P433" s="40">
        <v>22731418</v>
      </c>
    </row>
    <row r="434" spans="1:17" s="32" customFormat="1" ht="10.5">
      <c r="A434" s="330">
        <v>61219000</v>
      </c>
      <c r="B434" s="33" t="s">
        <v>54</v>
      </c>
      <c r="C434" s="32" t="s">
        <v>1176</v>
      </c>
      <c r="D434" s="46" t="s">
        <v>143</v>
      </c>
      <c r="E434" s="35">
        <v>39651</v>
      </c>
      <c r="F434" s="34" t="s">
        <v>37</v>
      </c>
      <c r="G434" s="37">
        <v>3850</v>
      </c>
      <c r="H434" s="34" t="s">
        <v>60</v>
      </c>
      <c r="I434" s="38">
        <v>4.7</v>
      </c>
      <c r="J434" s="36" t="s">
        <v>68</v>
      </c>
      <c r="K434" s="38">
        <v>21</v>
      </c>
      <c r="L434" s="40">
        <v>2850000</v>
      </c>
      <c r="M434" s="40">
        <v>2850000</v>
      </c>
      <c r="N434" s="40">
        <v>63537986</v>
      </c>
      <c r="O434" s="40">
        <v>1361199</v>
      </c>
      <c r="P434" s="40">
        <v>64899185</v>
      </c>
    </row>
    <row r="435" spans="1:17" s="32" customFormat="1" ht="10.5">
      <c r="A435" s="330">
        <v>94272000</v>
      </c>
      <c r="B435" s="33" t="s">
        <v>35</v>
      </c>
      <c r="C435" s="32" t="s">
        <v>347</v>
      </c>
      <c r="D435" s="46">
        <v>516</v>
      </c>
      <c r="E435" s="35">
        <v>39395</v>
      </c>
      <c r="F435" s="34" t="s">
        <v>66</v>
      </c>
      <c r="G435" s="37">
        <v>200000</v>
      </c>
      <c r="H435" s="34"/>
      <c r="I435" s="38"/>
      <c r="J435" s="36" t="s">
        <v>348</v>
      </c>
      <c r="K435" s="38">
        <v>10</v>
      </c>
      <c r="L435" s="40"/>
      <c r="M435" s="40"/>
      <c r="N435" s="40"/>
      <c r="O435" s="40"/>
      <c r="P435" s="40"/>
    </row>
    <row r="436" spans="1:17" s="32" customFormat="1" ht="10.5">
      <c r="A436" s="330">
        <v>94272000</v>
      </c>
      <c r="B436" s="33" t="s">
        <v>35</v>
      </c>
      <c r="C436" s="32" t="s">
        <v>1177</v>
      </c>
      <c r="D436" s="46" t="s">
        <v>143</v>
      </c>
      <c r="E436" s="35">
        <v>39400</v>
      </c>
      <c r="F436" s="34" t="s">
        <v>37</v>
      </c>
      <c r="G436" s="37">
        <v>2800</v>
      </c>
      <c r="H436" s="34" t="s">
        <v>177</v>
      </c>
      <c r="I436" s="38">
        <v>3.4</v>
      </c>
      <c r="J436" s="36" t="s">
        <v>348</v>
      </c>
      <c r="K436" s="38">
        <v>7.5</v>
      </c>
      <c r="L436" s="40">
        <v>1200000</v>
      </c>
      <c r="M436" s="40">
        <v>1200000</v>
      </c>
      <c r="N436" s="40">
        <v>26752836</v>
      </c>
      <c r="O436" s="40">
        <v>75175</v>
      </c>
      <c r="P436" s="40">
        <v>26828011</v>
      </c>
    </row>
    <row r="437" spans="1:17" s="32" customFormat="1" ht="10.5">
      <c r="A437" s="330">
        <v>94272000</v>
      </c>
      <c r="B437" s="33" t="s">
        <v>35</v>
      </c>
      <c r="C437" s="32" t="s">
        <v>347</v>
      </c>
      <c r="D437" s="46">
        <v>517</v>
      </c>
      <c r="E437" s="35">
        <v>39395</v>
      </c>
      <c r="F437" s="34" t="s">
        <v>66</v>
      </c>
      <c r="G437" s="37">
        <v>400000</v>
      </c>
      <c r="H437" s="34"/>
      <c r="I437" s="38"/>
      <c r="J437" s="36" t="s">
        <v>348</v>
      </c>
      <c r="K437" s="38">
        <v>30</v>
      </c>
      <c r="L437" s="40"/>
      <c r="M437" s="40"/>
      <c r="N437" s="40"/>
      <c r="O437" s="40"/>
      <c r="P437" s="40"/>
    </row>
    <row r="438" spans="1:17" s="32" customFormat="1" ht="10.5">
      <c r="A438" s="330">
        <v>94272000</v>
      </c>
      <c r="B438" s="33" t="s">
        <v>35</v>
      </c>
      <c r="C438" s="32" t="s">
        <v>1177</v>
      </c>
      <c r="D438" s="46" t="s">
        <v>143</v>
      </c>
      <c r="E438" s="35">
        <v>39400</v>
      </c>
      <c r="F438" s="34" t="s">
        <v>37</v>
      </c>
      <c r="G438" s="37">
        <v>5600</v>
      </c>
      <c r="H438" s="34" t="s">
        <v>176</v>
      </c>
      <c r="I438" s="38">
        <v>4.0999999999999996</v>
      </c>
      <c r="J438" s="36" t="s">
        <v>348</v>
      </c>
      <c r="K438" s="38">
        <v>21</v>
      </c>
      <c r="L438" s="40">
        <v>4400000</v>
      </c>
      <c r="M438" s="40">
        <v>4400000</v>
      </c>
      <c r="N438" s="40">
        <v>98093732</v>
      </c>
      <c r="O438" s="40">
        <v>331753</v>
      </c>
      <c r="P438" s="40">
        <v>98425485</v>
      </c>
    </row>
    <row r="439" spans="1:17" s="32" customFormat="1" ht="10.5">
      <c r="A439" s="330">
        <v>94272000</v>
      </c>
      <c r="B439" s="33">
        <v>9</v>
      </c>
      <c r="C439" s="32" t="s">
        <v>350</v>
      </c>
      <c r="D439" s="46" t="s">
        <v>152</v>
      </c>
      <c r="E439" s="35">
        <v>39905</v>
      </c>
      <c r="F439" s="34" t="s">
        <v>66</v>
      </c>
      <c r="G439" s="37">
        <v>196000</v>
      </c>
      <c r="H439" s="34" t="s">
        <v>202</v>
      </c>
      <c r="I439" s="38">
        <v>8</v>
      </c>
      <c r="J439" s="36" t="s">
        <v>39</v>
      </c>
      <c r="K439" s="38">
        <v>10</v>
      </c>
      <c r="L439" s="40">
        <v>196000000</v>
      </c>
      <c r="M439" s="40">
        <v>102200000</v>
      </c>
      <c r="N439" s="40">
        <v>53062240</v>
      </c>
      <c r="O439" s="40">
        <v>1040816</v>
      </c>
      <c r="P439" s="40">
        <v>54103056</v>
      </c>
      <c r="Q439" s="32" t="s">
        <v>69</v>
      </c>
    </row>
    <row r="440" spans="1:17" s="32" customFormat="1" ht="10.5">
      <c r="A440" s="330">
        <v>96792430</v>
      </c>
      <c r="B440" s="33" t="s">
        <v>75</v>
      </c>
      <c r="C440" s="32" t="s">
        <v>351</v>
      </c>
      <c r="D440" s="46">
        <v>520</v>
      </c>
      <c r="E440" s="35">
        <v>39430</v>
      </c>
      <c r="F440" s="34" t="s">
        <v>37</v>
      </c>
      <c r="G440" s="37">
        <v>3000</v>
      </c>
      <c r="H440" s="34"/>
      <c r="I440" s="38"/>
      <c r="J440" s="36" t="s">
        <v>329</v>
      </c>
      <c r="K440" s="38">
        <v>10</v>
      </c>
      <c r="L440" s="40"/>
      <c r="M440" s="40"/>
      <c r="N440" s="40"/>
      <c r="O440" s="40"/>
      <c r="P440" s="40"/>
    </row>
    <row r="441" spans="1:17" s="32" customFormat="1" ht="10.5">
      <c r="A441" s="330">
        <v>96792430</v>
      </c>
      <c r="B441" s="33" t="s">
        <v>75</v>
      </c>
      <c r="C441" s="32" t="s">
        <v>352</v>
      </c>
      <c r="D441" s="46" t="s">
        <v>143</v>
      </c>
      <c r="E441" s="35">
        <v>39434</v>
      </c>
      <c r="F441" s="34" t="s">
        <v>37</v>
      </c>
      <c r="G441" s="37">
        <v>1500</v>
      </c>
      <c r="H441" s="34" t="s">
        <v>56</v>
      </c>
      <c r="I441" s="38">
        <v>3</v>
      </c>
      <c r="J441" s="36" t="s">
        <v>329</v>
      </c>
      <c r="K441" s="38">
        <v>5</v>
      </c>
      <c r="L441" s="40"/>
      <c r="M441" s="40"/>
      <c r="N441" s="40"/>
      <c r="O441" s="40"/>
      <c r="P441" s="40"/>
    </row>
    <row r="442" spans="1:17" s="32" customFormat="1" ht="10.5">
      <c r="A442" s="330">
        <v>96792430</v>
      </c>
      <c r="B442" s="33" t="s">
        <v>75</v>
      </c>
      <c r="C442" s="32" t="s">
        <v>353</v>
      </c>
      <c r="D442" s="46" t="s">
        <v>152</v>
      </c>
      <c r="E442" s="35">
        <v>39832</v>
      </c>
      <c r="F442" s="34" t="s">
        <v>37</v>
      </c>
      <c r="G442" s="37">
        <v>1500</v>
      </c>
      <c r="H442" s="34" t="s">
        <v>53</v>
      </c>
      <c r="I442" s="38">
        <v>5</v>
      </c>
      <c r="J442" s="36" t="s">
        <v>68</v>
      </c>
      <c r="K442" s="38">
        <v>21</v>
      </c>
      <c r="L442" s="40"/>
      <c r="M442" s="40"/>
      <c r="N442" s="40"/>
      <c r="O442" s="40"/>
      <c r="P442" s="40"/>
    </row>
    <row r="443" spans="1:17" s="32" customFormat="1" ht="10.5">
      <c r="A443" s="330">
        <v>96792430</v>
      </c>
      <c r="B443" s="33" t="s">
        <v>75</v>
      </c>
      <c r="C443" s="32" t="s">
        <v>351</v>
      </c>
      <c r="D443" s="46">
        <v>521</v>
      </c>
      <c r="E443" s="35">
        <v>39430</v>
      </c>
      <c r="F443" s="34" t="s">
        <v>37</v>
      </c>
      <c r="G443" s="37">
        <v>3000</v>
      </c>
      <c r="H443" s="34"/>
      <c r="I443" s="38"/>
      <c r="J443" s="36" t="s">
        <v>329</v>
      </c>
      <c r="K443" s="38">
        <v>10</v>
      </c>
      <c r="L443" s="40"/>
      <c r="M443" s="40"/>
      <c r="N443" s="40"/>
      <c r="O443" s="40"/>
      <c r="P443" s="40"/>
    </row>
    <row r="444" spans="1:17" s="32" customFormat="1" ht="10.5">
      <c r="A444" s="330">
        <v>96792430</v>
      </c>
      <c r="B444" s="33" t="s">
        <v>75</v>
      </c>
      <c r="C444" s="32" t="s">
        <v>1178</v>
      </c>
      <c r="D444" s="46" t="s">
        <v>143</v>
      </c>
      <c r="E444" s="35">
        <v>39434</v>
      </c>
      <c r="F444" s="34" t="s">
        <v>37</v>
      </c>
      <c r="G444" s="37">
        <v>1500</v>
      </c>
      <c r="H444" s="34" t="s">
        <v>63</v>
      </c>
      <c r="I444" s="38">
        <v>2.5</v>
      </c>
      <c r="J444" s="36" t="s">
        <v>329</v>
      </c>
      <c r="K444" s="38">
        <v>5</v>
      </c>
      <c r="L444" s="40">
        <v>1500000</v>
      </c>
      <c r="M444" s="40">
        <v>1500000</v>
      </c>
      <c r="N444" s="40">
        <v>33441045</v>
      </c>
      <c r="O444" s="40">
        <v>69240</v>
      </c>
      <c r="P444" s="40">
        <v>33510285</v>
      </c>
    </row>
    <row r="445" spans="1:17" s="32" customFormat="1" ht="10.5">
      <c r="A445" s="330">
        <v>96792430</v>
      </c>
      <c r="B445" s="33" t="s">
        <v>75</v>
      </c>
      <c r="C445" s="32" t="s">
        <v>355</v>
      </c>
      <c r="D445" s="46" t="s">
        <v>152</v>
      </c>
      <c r="E445" s="35">
        <v>39832</v>
      </c>
      <c r="F445" s="34" t="s">
        <v>171</v>
      </c>
      <c r="G445" s="37">
        <v>32170000</v>
      </c>
      <c r="H445" s="34" t="s">
        <v>51</v>
      </c>
      <c r="I445" s="38">
        <v>7</v>
      </c>
      <c r="J445" s="36" t="s">
        <v>68</v>
      </c>
      <c r="K445" s="38">
        <v>7</v>
      </c>
      <c r="L445" s="40">
        <v>32170000000</v>
      </c>
      <c r="M445" s="40">
        <v>32170000000</v>
      </c>
      <c r="N445" s="40">
        <v>32170000</v>
      </c>
      <c r="O445" s="40">
        <v>1014663</v>
      </c>
      <c r="P445" s="40">
        <v>33184663</v>
      </c>
    </row>
    <row r="446" spans="1:17" s="32" customFormat="1" ht="10.5">
      <c r="A446" s="330">
        <v>91081000</v>
      </c>
      <c r="B446" s="33" t="s">
        <v>96</v>
      </c>
      <c r="C446" s="32" t="s">
        <v>356</v>
      </c>
      <c r="D446" s="46">
        <v>522</v>
      </c>
      <c r="E446" s="35">
        <v>39442</v>
      </c>
      <c r="F446" s="34" t="s">
        <v>37</v>
      </c>
      <c r="G446" s="37">
        <v>10000</v>
      </c>
      <c r="H446" s="34"/>
      <c r="I446" s="38"/>
      <c r="J446" s="36" t="s">
        <v>329</v>
      </c>
      <c r="K446" s="38">
        <v>30</v>
      </c>
      <c r="L446" s="40"/>
      <c r="M446" s="40"/>
      <c r="N446" s="40"/>
      <c r="O446" s="40"/>
      <c r="P446" s="40"/>
    </row>
    <row r="447" spans="1:17" s="32" customFormat="1" ht="10.5">
      <c r="A447" s="330">
        <v>91081000</v>
      </c>
      <c r="B447" s="33">
        <v>6</v>
      </c>
      <c r="C447" s="32" t="s">
        <v>357</v>
      </c>
      <c r="D447" s="46" t="s">
        <v>143</v>
      </c>
      <c r="E447" s="35">
        <v>39793</v>
      </c>
      <c r="F447" s="34" t="s">
        <v>37</v>
      </c>
      <c r="G447" s="37">
        <v>10000</v>
      </c>
      <c r="H447" s="34" t="s">
        <v>125</v>
      </c>
      <c r="I447" s="38">
        <v>4.8</v>
      </c>
      <c r="J447" s="36" t="s">
        <v>68</v>
      </c>
      <c r="K447" s="38">
        <v>5</v>
      </c>
      <c r="L447" s="40"/>
      <c r="M447" s="40"/>
      <c r="N447" s="40"/>
      <c r="O447" s="40"/>
      <c r="P447" s="40"/>
    </row>
    <row r="448" spans="1:17" s="32" customFormat="1" ht="10.5">
      <c r="A448" s="330">
        <v>91081000</v>
      </c>
      <c r="B448" s="33">
        <v>6</v>
      </c>
      <c r="C448" s="32" t="s">
        <v>358</v>
      </c>
      <c r="D448" s="46" t="s">
        <v>143</v>
      </c>
      <c r="E448" s="35">
        <v>39793</v>
      </c>
      <c r="F448" s="34" t="s">
        <v>37</v>
      </c>
      <c r="G448" s="37">
        <v>10000</v>
      </c>
      <c r="H448" s="34" t="s">
        <v>132</v>
      </c>
      <c r="I448" s="38">
        <v>4.75</v>
      </c>
      <c r="J448" s="36" t="s">
        <v>68</v>
      </c>
      <c r="K448" s="38">
        <v>21</v>
      </c>
      <c r="L448" s="40">
        <v>10000000</v>
      </c>
      <c r="M448" s="40">
        <v>10000000</v>
      </c>
      <c r="N448" s="40">
        <v>222940300</v>
      </c>
      <c r="O448" s="40">
        <v>436108</v>
      </c>
      <c r="P448" s="40">
        <v>223376408</v>
      </c>
    </row>
    <row r="449" spans="1:16" s="32" customFormat="1" ht="10.5">
      <c r="A449" s="330">
        <v>91081000</v>
      </c>
      <c r="B449" s="33">
        <v>6</v>
      </c>
      <c r="C449" s="32" t="s">
        <v>357</v>
      </c>
      <c r="D449" s="46" t="s">
        <v>143</v>
      </c>
      <c r="E449" s="35">
        <v>39793</v>
      </c>
      <c r="F449" s="34" t="s">
        <v>37</v>
      </c>
      <c r="G449" s="37">
        <v>10000</v>
      </c>
      <c r="H449" s="34" t="s">
        <v>176</v>
      </c>
      <c r="I449" s="38">
        <v>4.7</v>
      </c>
      <c r="J449" s="36" t="s">
        <v>68</v>
      </c>
      <c r="K449" s="38">
        <v>10</v>
      </c>
      <c r="L449" s="40"/>
      <c r="M449" s="40"/>
      <c r="N449" s="40"/>
      <c r="O449" s="40"/>
      <c r="P449" s="40"/>
    </row>
    <row r="450" spans="1:16" s="32" customFormat="1" ht="10.5">
      <c r="A450" s="330">
        <v>94271000</v>
      </c>
      <c r="B450" s="33" t="s">
        <v>54</v>
      </c>
      <c r="C450" s="32" t="s">
        <v>359</v>
      </c>
      <c r="D450" s="46">
        <v>525</v>
      </c>
      <c r="E450" s="35">
        <v>39507</v>
      </c>
      <c r="F450" s="34" t="s">
        <v>37</v>
      </c>
      <c r="G450" s="37">
        <v>12500</v>
      </c>
      <c r="H450" s="34"/>
      <c r="I450" s="38"/>
      <c r="J450" s="36" t="s">
        <v>39</v>
      </c>
      <c r="K450" s="38">
        <v>30</v>
      </c>
      <c r="L450" s="40"/>
      <c r="M450" s="40"/>
      <c r="N450" s="40"/>
      <c r="O450" s="40"/>
      <c r="P450" s="40"/>
    </row>
    <row r="451" spans="1:16" s="32" customFormat="1" ht="10.5">
      <c r="A451" s="330">
        <v>61808000</v>
      </c>
      <c r="B451" s="33" t="s">
        <v>83</v>
      </c>
      <c r="C451" s="32" t="s">
        <v>360</v>
      </c>
      <c r="D451" s="46">
        <v>526</v>
      </c>
      <c r="E451" s="35">
        <v>39531</v>
      </c>
      <c r="F451" s="34" t="s">
        <v>37</v>
      </c>
      <c r="G451" s="37">
        <v>2500</v>
      </c>
      <c r="H451" s="34"/>
      <c r="I451" s="38"/>
      <c r="J451" s="36" t="s">
        <v>39</v>
      </c>
      <c r="K451" s="38">
        <v>25</v>
      </c>
      <c r="L451" s="40"/>
      <c r="M451" s="40"/>
      <c r="N451" s="40"/>
      <c r="O451" s="40"/>
      <c r="P451" s="40"/>
    </row>
    <row r="452" spans="1:16" s="32" customFormat="1" ht="10.5">
      <c r="A452" s="330">
        <v>61808000</v>
      </c>
      <c r="B452" s="33" t="s">
        <v>83</v>
      </c>
      <c r="C452" s="32" t="s">
        <v>361</v>
      </c>
      <c r="D452" s="46" t="s">
        <v>143</v>
      </c>
      <c r="E452" s="35">
        <v>39546</v>
      </c>
      <c r="F452" s="34" t="s">
        <v>37</v>
      </c>
      <c r="G452" s="37">
        <v>2500</v>
      </c>
      <c r="H452" s="34" t="s">
        <v>59</v>
      </c>
      <c r="I452" s="38">
        <v>3.9</v>
      </c>
      <c r="J452" s="36" t="s">
        <v>39</v>
      </c>
      <c r="K452" s="38">
        <v>21</v>
      </c>
      <c r="L452" s="40"/>
      <c r="M452" s="40"/>
      <c r="N452" s="40"/>
      <c r="O452" s="40"/>
      <c r="P452" s="40"/>
    </row>
    <row r="453" spans="1:16" s="32" customFormat="1" ht="10.5">
      <c r="A453" s="330">
        <v>61808000</v>
      </c>
      <c r="B453" s="33" t="s">
        <v>83</v>
      </c>
      <c r="C453" s="32" t="s">
        <v>360</v>
      </c>
      <c r="D453" s="46">
        <v>527</v>
      </c>
      <c r="E453" s="35">
        <v>39531</v>
      </c>
      <c r="F453" s="34" t="s">
        <v>37</v>
      </c>
      <c r="G453" s="37">
        <v>2500</v>
      </c>
      <c r="H453" s="34"/>
      <c r="I453" s="38"/>
      <c r="J453" s="36" t="s">
        <v>39</v>
      </c>
      <c r="K453" s="38">
        <v>10</v>
      </c>
      <c r="L453" s="40"/>
      <c r="M453" s="40"/>
      <c r="N453" s="40"/>
      <c r="O453" s="40"/>
      <c r="P453" s="40"/>
    </row>
    <row r="454" spans="1:16" s="32" customFormat="1" ht="10.5">
      <c r="A454" s="330">
        <v>61808000</v>
      </c>
      <c r="B454" s="33" t="s">
        <v>83</v>
      </c>
      <c r="C454" s="32" t="s">
        <v>1086</v>
      </c>
      <c r="D454" s="46" t="s">
        <v>143</v>
      </c>
      <c r="E454" s="35">
        <v>39546</v>
      </c>
      <c r="F454" s="34" t="s">
        <v>37</v>
      </c>
      <c r="G454" s="37">
        <v>2500</v>
      </c>
      <c r="H454" s="34" t="s">
        <v>53</v>
      </c>
      <c r="I454" s="38">
        <v>3</v>
      </c>
      <c r="J454" s="36" t="s">
        <v>39</v>
      </c>
      <c r="K454" s="38">
        <v>6</v>
      </c>
      <c r="L454" s="40">
        <v>2500000</v>
      </c>
      <c r="M454" s="40">
        <v>2500000</v>
      </c>
      <c r="N454" s="40">
        <v>55735075</v>
      </c>
      <c r="O454" s="40">
        <v>414920</v>
      </c>
      <c r="P454" s="40">
        <v>56149995</v>
      </c>
    </row>
    <row r="455" spans="1:16" s="32" customFormat="1" ht="10.5">
      <c r="A455" s="330">
        <v>96528990</v>
      </c>
      <c r="B455" s="33" t="s">
        <v>35</v>
      </c>
      <c r="C455" s="32" t="s">
        <v>362</v>
      </c>
      <c r="D455" s="46">
        <v>528</v>
      </c>
      <c r="E455" s="35">
        <v>39546</v>
      </c>
      <c r="F455" s="34" t="s">
        <v>37</v>
      </c>
      <c r="G455" s="37">
        <v>1700</v>
      </c>
      <c r="H455" s="34"/>
      <c r="I455" s="38"/>
      <c r="J455" s="36" t="s">
        <v>329</v>
      </c>
      <c r="K455" s="38">
        <v>10</v>
      </c>
      <c r="L455" s="40"/>
      <c r="M455" s="40"/>
      <c r="N455" s="40"/>
      <c r="O455" s="40"/>
      <c r="P455" s="40"/>
    </row>
    <row r="456" spans="1:16" s="32" customFormat="1" ht="10.5">
      <c r="A456" s="330">
        <v>96528990</v>
      </c>
      <c r="B456" s="33" t="s">
        <v>35</v>
      </c>
      <c r="C456" s="32" t="s">
        <v>1179</v>
      </c>
      <c r="D456" s="46" t="s">
        <v>143</v>
      </c>
      <c r="E456" s="35">
        <v>39547</v>
      </c>
      <c r="F456" s="34" t="s">
        <v>37</v>
      </c>
      <c r="G456" s="37">
        <v>1700</v>
      </c>
      <c r="H456" s="34" t="s">
        <v>92</v>
      </c>
      <c r="I456" s="38">
        <v>2.75</v>
      </c>
      <c r="J456" s="36" t="s">
        <v>329</v>
      </c>
      <c r="K456" s="38">
        <v>5</v>
      </c>
      <c r="L456" s="40">
        <v>700000</v>
      </c>
      <c r="M456" s="40">
        <v>700000</v>
      </c>
      <c r="N456" s="40">
        <v>15605821</v>
      </c>
      <c r="O456" s="40">
        <v>285715</v>
      </c>
      <c r="P456" s="40">
        <v>15891536</v>
      </c>
    </row>
    <row r="457" spans="1:16" s="32" customFormat="1" ht="10.5">
      <c r="A457" s="330">
        <v>96528990</v>
      </c>
      <c r="B457" s="33" t="s">
        <v>35</v>
      </c>
      <c r="C457" s="32" t="s">
        <v>362</v>
      </c>
      <c r="D457" s="46">
        <v>529</v>
      </c>
      <c r="E457" s="35">
        <v>39546</v>
      </c>
      <c r="F457" s="34" t="s">
        <v>37</v>
      </c>
      <c r="G457" s="37">
        <v>1700</v>
      </c>
      <c r="H457" s="34"/>
      <c r="I457" s="38"/>
      <c r="J457" s="36" t="s">
        <v>329</v>
      </c>
      <c r="K457" s="38">
        <v>30</v>
      </c>
      <c r="L457" s="40"/>
      <c r="M457" s="40"/>
      <c r="N457" s="40"/>
      <c r="O457" s="40"/>
      <c r="P457" s="40"/>
    </row>
    <row r="458" spans="1:16" s="32" customFormat="1" ht="10.5">
      <c r="A458" s="330">
        <v>96528990</v>
      </c>
      <c r="B458" s="33" t="s">
        <v>35</v>
      </c>
      <c r="C458" s="32" t="s">
        <v>1179</v>
      </c>
      <c r="D458" s="46" t="s">
        <v>143</v>
      </c>
      <c r="E458" s="35">
        <v>39547</v>
      </c>
      <c r="F458" s="34" t="s">
        <v>37</v>
      </c>
      <c r="G458" s="37">
        <v>1700</v>
      </c>
      <c r="H458" s="34" t="s">
        <v>63</v>
      </c>
      <c r="I458" s="38">
        <v>3.25</v>
      </c>
      <c r="J458" s="36" t="s">
        <v>329</v>
      </c>
      <c r="K458" s="38">
        <v>21</v>
      </c>
      <c r="L458" s="40">
        <v>1000000</v>
      </c>
      <c r="M458" s="40">
        <v>947368</v>
      </c>
      <c r="N458" s="40">
        <v>21120651</v>
      </c>
      <c r="O458" s="40">
        <v>456996</v>
      </c>
      <c r="P458" s="40">
        <v>21577647</v>
      </c>
    </row>
    <row r="459" spans="1:16" s="32" customFormat="1" ht="10.5">
      <c r="A459" s="330">
        <v>93834000</v>
      </c>
      <c r="B459" s="33" t="s">
        <v>83</v>
      </c>
      <c r="C459" s="32" t="s">
        <v>276</v>
      </c>
      <c r="D459" s="46">
        <v>530</v>
      </c>
      <c r="E459" s="35">
        <v>39554</v>
      </c>
      <c r="F459" s="34" t="s">
        <v>37</v>
      </c>
      <c r="G459" s="37">
        <v>6500</v>
      </c>
      <c r="H459" s="34"/>
      <c r="I459" s="38"/>
      <c r="J459" s="36" t="s">
        <v>68</v>
      </c>
      <c r="K459" s="38">
        <v>25</v>
      </c>
      <c r="L459" s="40"/>
      <c r="M459" s="40"/>
      <c r="N459" s="40"/>
      <c r="O459" s="40"/>
      <c r="P459" s="40"/>
    </row>
    <row r="460" spans="1:16" s="32" customFormat="1" ht="10.5">
      <c r="A460" s="330">
        <v>93834000</v>
      </c>
      <c r="B460" s="33" t="s">
        <v>83</v>
      </c>
      <c r="C460" s="32" t="s">
        <v>1088</v>
      </c>
      <c r="D460" s="46" t="s">
        <v>143</v>
      </c>
      <c r="E460" s="35">
        <v>39568</v>
      </c>
      <c r="F460" s="34" t="s">
        <v>37</v>
      </c>
      <c r="G460" s="37">
        <v>6500</v>
      </c>
      <c r="H460" s="34" t="s">
        <v>56</v>
      </c>
      <c r="I460" s="38">
        <v>3.5</v>
      </c>
      <c r="J460" s="36" t="s">
        <v>68</v>
      </c>
      <c r="K460" s="38">
        <v>20</v>
      </c>
      <c r="L460" s="40">
        <v>2000000</v>
      </c>
      <c r="M460" s="40">
        <v>2000000</v>
      </c>
      <c r="N460" s="40">
        <v>44588060</v>
      </c>
      <c r="O460" s="40">
        <v>227748</v>
      </c>
      <c r="P460" s="40">
        <v>44815808</v>
      </c>
    </row>
    <row r="461" spans="1:16" s="32" customFormat="1" ht="10.5">
      <c r="A461" s="330">
        <v>93834000</v>
      </c>
      <c r="B461" s="33" t="s">
        <v>83</v>
      </c>
      <c r="C461" s="32" t="s">
        <v>1088</v>
      </c>
      <c r="D461" s="46" t="s">
        <v>143</v>
      </c>
      <c r="E461" s="35">
        <v>39568</v>
      </c>
      <c r="F461" s="34" t="s">
        <v>37</v>
      </c>
      <c r="G461" s="37">
        <v>6500</v>
      </c>
      <c r="H461" s="34" t="s">
        <v>51</v>
      </c>
      <c r="I461" s="38">
        <v>4</v>
      </c>
      <c r="J461" s="36" t="s">
        <v>68</v>
      </c>
      <c r="K461" s="38">
        <v>10</v>
      </c>
      <c r="L461" s="40">
        <v>4500000</v>
      </c>
      <c r="M461" s="40">
        <v>4500000</v>
      </c>
      <c r="N461" s="40">
        <v>100323135</v>
      </c>
      <c r="O461" s="40">
        <v>584946</v>
      </c>
      <c r="P461" s="40">
        <v>100908081</v>
      </c>
    </row>
    <row r="462" spans="1:16" s="32" customFormat="1" ht="10.5">
      <c r="A462" s="330">
        <v>93767000</v>
      </c>
      <c r="B462" s="33" t="s">
        <v>61</v>
      </c>
      <c r="C462" s="32" t="s">
        <v>365</v>
      </c>
      <c r="D462" s="46">
        <v>531</v>
      </c>
      <c r="E462" s="35">
        <v>39554</v>
      </c>
      <c r="F462" s="34" t="s">
        <v>37</v>
      </c>
      <c r="G462" s="37">
        <v>4000</v>
      </c>
      <c r="H462" s="34"/>
      <c r="I462" s="38"/>
      <c r="J462" s="36" t="s">
        <v>329</v>
      </c>
      <c r="K462" s="38">
        <v>10</v>
      </c>
      <c r="L462" s="40"/>
      <c r="M462" s="40"/>
      <c r="N462" s="40"/>
      <c r="O462" s="40"/>
      <c r="P462" s="40"/>
    </row>
    <row r="463" spans="1:16" s="32" customFormat="1" ht="10.5">
      <c r="A463" s="330">
        <v>93767000</v>
      </c>
      <c r="B463" s="33" t="s">
        <v>61</v>
      </c>
      <c r="C463" s="32" t="s">
        <v>1180</v>
      </c>
      <c r="D463" s="46" t="s">
        <v>143</v>
      </c>
      <c r="E463" s="35">
        <v>39563</v>
      </c>
      <c r="F463" s="34" t="s">
        <v>37</v>
      </c>
      <c r="G463" s="37">
        <v>4000</v>
      </c>
      <c r="H463" s="34" t="s">
        <v>56</v>
      </c>
      <c r="I463" s="38">
        <v>3.8</v>
      </c>
      <c r="J463" s="36" t="s">
        <v>329</v>
      </c>
      <c r="K463" s="38">
        <v>8</v>
      </c>
      <c r="L463" s="40">
        <v>1800000</v>
      </c>
      <c r="M463" s="40">
        <v>1620000</v>
      </c>
      <c r="N463" s="40">
        <v>36116329</v>
      </c>
      <c r="O463" s="40">
        <v>171820</v>
      </c>
      <c r="P463" s="40">
        <v>36288149</v>
      </c>
    </row>
    <row r="464" spans="1:16" s="32" customFormat="1" ht="10.5">
      <c r="A464" s="330">
        <v>93767000</v>
      </c>
      <c r="B464" s="33" t="s">
        <v>61</v>
      </c>
      <c r="C464" s="32" t="s">
        <v>365</v>
      </c>
      <c r="D464" s="46">
        <v>532</v>
      </c>
      <c r="E464" s="35">
        <v>39554</v>
      </c>
      <c r="F464" s="34" t="s">
        <v>37</v>
      </c>
      <c r="G464" s="37">
        <v>4000</v>
      </c>
      <c r="H464" s="34"/>
      <c r="I464" s="38"/>
      <c r="J464" s="36" t="s">
        <v>329</v>
      </c>
      <c r="K464" s="38">
        <v>25</v>
      </c>
      <c r="L464" s="40"/>
      <c r="M464" s="40"/>
      <c r="N464" s="40"/>
      <c r="O464" s="40"/>
      <c r="P464" s="40"/>
    </row>
    <row r="465" spans="1:16" s="32" customFormat="1" ht="10.5" customHeight="1">
      <c r="A465" s="330">
        <v>93767000</v>
      </c>
      <c r="B465" s="33" t="s">
        <v>61</v>
      </c>
      <c r="C465" s="32" t="s">
        <v>1180</v>
      </c>
      <c r="D465" s="46" t="s">
        <v>143</v>
      </c>
      <c r="E465" s="35">
        <v>39563</v>
      </c>
      <c r="F465" s="34" t="s">
        <v>37</v>
      </c>
      <c r="G465" s="37">
        <v>4000</v>
      </c>
      <c r="H465" s="34" t="s">
        <v>51</v>
      </c>
      <c r="I465" s="38">
        <v>4.45</v>
      </c>
      <c r="J465" s="36" t="s">
        <v>329</v>
      </c>
      <c r="K465" s="38">
        <v>21</v>
      </c>
      <c r="L465" s="40">
        <v>2200000</v>
      </c>
      <c r="M465" s="40">
        <v>2200000</v>
      </c>
      <c r="N465" s="40">
        <v>49046866</v>
      </c>
      <c r="O465" s="40">
        <v>272819</v>
      </c>
      <c r="P465" s="40">
        <v>49319685</v>
      </c>
    </row>
    <row r="466" spans="1:16" s="32" customFormat="1" ht="10.5">
      <c r="A466" s="330">
        <v>96885880</v>
      </c>
      <c r="B466" s="33" t="s">
        <v>44</v>
      </c>
      <c r="C466" s="32" t="s">
        <v>368</v>
      </c>
      <c r="D466" s="46">
        <v>533</v>
      </c>
      <c r="E466" s="35">
        <v>39577</v>
      </c>
      <c r="F466" s="34" t="s">
        <v>37</v>
      </c>
      <c r="G466" s="37">
        <v>2000</v>
      </c>
      <c r="H466" s="34"/>
      <c r="I466" s="38"/>
      <c r="J466" s="36" t="s">
        <v>287</v>
      </c>
      <c r="K466" s="38">
        <v>10</v>
      </c>
      <c r="L466" s="40"/>
      <c r="M466" s="40"/>
      <c r="N466" s="40"/>
      <c r="O466" s="40"/>
      <c r="P466" s="40"/>
    </row>
    <row r="467" spans="1:16" s="32" customFormat="1" ht="10.5">
      <c r="A467" s="330">
        <v>96885880</v>
      </c>
      <c r="B467" s="33" t="s">
        <v>44</v>
      </c>
      <c r="C467" s="32" t="s">
        <v>1181</v>
      </c>
      <c r="D467" s="46" t="s">
        <v>143</v>
      </c>
      <c r="E467" s="35">
        <v>39581</v>
      </c>
      <c r="F467" s="34" t="s">
        <v>37</v>
      </c>
      <c r="G467" s="37">
        <v>2000</v>
      </c>
      <c r="H467" s="34" t="s">
        <v>46</v>
      </c>
      <c r="I467" s="38">
        <v>3.8</v>
      </c>
      <c r="J467" s="36" t="s">
        <v>68</v>
      </c>
      <c r="K467" s="38">
        <v>5</v>
      </c>
      <c r="L467" s="40">
        <v>2000000</v>
      </c>
      <c r="M467" s="40">
        <v>2000000</v>
      </c>
      <c r="N467" s="40">
        <v>44588060</v>
      </c>
      <c r="O467" s="40">
        <v>142173</v>
      </c>
      <c r="P467" s="40">
        <v>44730233</v>
      </c>
    </row>
    <row r="468" spans="1:16" s="32" customFormat="1" ht="10.5">
      <c r="A468" s="330">
        <v>96885880</v>
      </c>
      <c r="B468" s="33" t="s">
        <v>44</v>
      </c>
      <c r="C468" s="32" t="s">
        <v>368</v>
      </c>
      <c r="D468" s="46">
        <v>534</v>
      </c>
      <c r="E468" s="35">
        <v>39577</v>
      </c>
      <c r="F468" s="34" t="s">
        <v>37</v>
      </c>
      <c r="G468" s="37">
        <v>2000</v>
      </c>
      <c r="H468" s="34"/>
      <c r="I468" s="38"/>
      <c r="J468" s="36" t="s">
        <v>287</v>
      </c>
      <c r="K468" s="38">
        <v>30</v>
      </c>
      <c r="L468" s="40"/>
      <c r="M468" s="40"/>
      <c r="N468" s="40"/>
      <c r="O468" s="40"/>
      <c r="P468" s="40"/>
    </row>
    <row r="469" spans="1:16" s="32" customFormat="1" ht="10.5">
      <c r="A469" s="330">
        <v>96885880</v>
      </c>
      <c r="B469" s="33" t="s">
        <v>44</v>
      </c>
      <c r="C469" s="32" t="s">
        <v>1181</v>
      </c>
      <c r="D469" s="46" t="s">
        <v>143</v>
      </c>
      <c r="E469" s="35">
        <v>39581</v>
      </c>
      <c r="F469" s="34" t="s">
        <v>37</v>
      </c>
      <c r="G469" s="37">
        <v>2000</v>
      </c>
      <c r="H469" s="34" t="s">
        <v>90</v>
      </c>
      <c r="I469" s="38">
        <v>4.5</v>
      </c>
      <c r="J469" s="36" t="s">
        <v>68</v>
      </c>
      <c r="K469" s="38">
        <v>21</v>
      </c>
      <c r="L469" s="40">
        <v>1000000</v>
      </c>
      <c r="M469" s="40">
        <v>921053</v>
      </c>
      <c r="N469" s="40">
        <v>20533983</v>
      </c>
      <c r="O469" s="40">
        <v>77393</v>
      </c>
      <c r="P469" s="40">
        <v>20611376</v>
      </c>
    </row>
    <row r="470" spans="1:16" s="32" customFormat="1" ht="10.5">
      <c r="A470" s="330">
        <v>96885880</v>
      </c>
      <c r="B470" s="33">
        <v>7</v>
      </c>
      <c r="C470" s="32" t="s">
        <v>1181</v>
      </c>
      <c r="D470" s="46" t="s">
        <v>152</v>
      </c>
      <c r="E470" s="35">
        <v>40078</v>
      </c>
      <c r="F470" s="34" t="s">
        <v>37</v>
      </c>
      <c r="G470" s="37">
        <v>1000</v>
      </c>
      <c r="H470" s="34" t="s">
        <v>92</v>
      </c>
      <c r="I470" s="38">
        <v>3.9</v>
      </c>
      <c r="J470" s="36" t="s">
        <v>371</v>
      </c>
      <c r="K470" s="38">
        <v>5</v>
      </c>
      <c r="L470" s="40">
        <v>1000000</v>
      </c>
      <c r="M470" s="40">
        <v>1000000</v>
      </c>
      <c r="N470" s="40">
        <v>22294030</v>
      </c>
      <c r="O470" s="40">
        <v>286254</v>
      </c>
      <c r="P470" s="40">
        <v>22580284</v>
      </c>
    </row>
    <row r="471" spans="1:16" s="32" customFormat="1" ht="10.5">
      <c r="A471" s="330">
        <v>96885880</v>
      </c>
      <c r="B471" s="33">
        <v>7</v>
      </c>
      <c r="C471" s="32" t="s">
        <v>372</v>
      </c>
      <c r="D471" s="46" t="s">
        <v>162</v>
      </c>
      <c r="E471" s="35">
        <v>40078</v>
      </c>
      <c r="F471" s="34" t="s">
        <v>171</v>
      </c>
      <c r="G471" s="37">
        <v>20890000</v>
      </c>
      <c r="H471" s="34" t="s">
        <v>63</v>
      </c>
      <c r="I471" s="38">
        <v>7.5</v>
      </c>
      <c r="J471" s="36" t="s">
        <v>371</v>
      </c>
      <c r="K471" s="38">
        <v>5</v>
      </c>
      <c r="L471" s="40"/>
      <c r="M471" s="40"/>
      <c r="N471" s="40"/>
      <c r="O471" s="40"/>
      <c r="P471" s="40"/>
    </row>
    <row r="472" spans="1:16" s="32" customFormat="1" ht="10.5">
      <c r="A472" s="330">
        <v>96885880</v>
      </c>
      <c r="B472" s="33">
        <v>7</v>
      </c>
      <c r="C472" s="32" t="s">
        <v>372</v>
      </c>
      <c r="D472" s="46" t="s">
        <v>163</v>
      </c>
      <c r="E472" s="35">
        <v>40078</v>
      </c>
      <c r="F472" s="34" t="s">
        <v>37</v>
      </c>
      <c r="G472" s="37">
        <v>1000</v>
      </c>
      <c r="H472" s="34" t="s">
        <v>56</v>
      </c>
      <c r="I472" s="38">
        <v>4.9000000000000004</v>
      </c>
      <c r="J472" s="36" t="s">
        <v>371</v>
      </c>
      <c r="K472" s="38">
        <v>22</v>
      </c>
      <c r="L472" s="40"/>
      <c r="M472" s="40"/>
      <c r="N472" s="40"/>
      <c r="O472" s="40"/>
      <c r="P472" s="40"/>
    </row>
    <row r="473" spans="1:16" s="32" customFormat="1" ht="10.5">
      <c r="A473" s="330">
        <v>96678790</v>
      </c>
      <c r="B473" s="33" t="s">
        <v>168</v>
      </c>
      <c r="C473" s="32" t="s">
        <v>293</v>
      </c>
      <c r="D473" s="46">
        <v>535</v>
      </c>
      <c r="E473" s="35">
        <v>39597</v>
      </c>
      <c r="F473" s="34" t="s">
        <v>37</v>
      </c>
      <c r="G473" s="37">
        <v>4000</v>
      </c>
      <c r="H473" s="34"/>
      <c r="I473" s="38"/>
      <c r="J473" s="36" t="s">
        <v>287</v>
      </c>
      <c r="K473" s="38">
        <v>10</v>
      </c>
      <c r="L473" s="40"/>
      <c r="M473" s="40"/>
      <c r="N473" s="40"/>
      <c r="O473" s="40"/>
      <c r="P473" s="40"/>
    </row>
    <row r="474" spans="1:16" s="32" customFormat="1" ht="10.5">
      <c r="A474" s="330">
        <v>96678790</v>
      </c>
      <c r="B474" s="33" t="s">
        <v>168</v>
      </c>
      <c r="C474" s="32" t="s">
        <v>344</v>
      </c>
      <c r="D474" s="46" t="s">
        <v>143</v>
      </c>
      <c r="E474" s="35">
        <v>39638</v>
      </c>
      <c r="F474" s="34" t="s">
        <v>171</v>
      </c>
      <c r="G474" s="37">
        <v>20000000</v>
      </c>
      <c r="H474" s="34" t="s">
        <v>176</v>
      </c>
      <c r="I474" s="38">
        <v>9.1</v>
      </c>
      <c r="J474" s="36" t="s">
        <v>287</v>
      </c>
      <c r="K474" s="38">
        <v>2</v>
      </c>
      <c r="L474" s="40"/>
      <c r="M474" s="40"/>
      <c r="N474" s="40"/>
      <c r="O474" s="40"/>
      <c r="P474" s="40"/>
    </row>
    <row r="475" spans="1:16" s="32" customFormat="1" ht="10.5">
      <c r="A475" s="330">
        <v>96678790</v>
      </c>
      <c r="B475" s="33" t="s">
        <v>168</v>
      </c>
      <c r="C475" s="32" t="s">
        <v>1170</v>
      </c>
      <c r="D475" s="46" t="s">
        <v>152</v>
      </c>
      <c r="E475" s="35">
        <v>39638</v>
      </c>
      <c r="F475" s="34" t="s">
        <v>37</v>
      </c>
      <c r="G475" s="37">
        <v>1000</v>
      </c>
      <c r="H475" s="34" t="s">
        <v>177</v>
      </c>
      <c r="I475" s="38">
        <v>3.9</v>
      </c>
      <c r="J475" s="36" t="s">
        <v>287</v>
      </c>
      <c r="K475" s="38">
        <v>5</v>
      </c>
      <c r="L475" s="40">
        <v>1000000</v>
      </c>
      <c r="M475" s="40">
        <v>1000000</v>
      </c>
      <c r="N475" s="40">
        <v>22294030</v>
      </c>
      <c r="O475" s="40">
        <v>214106</v>
      </c>
      <c r="P475" s="40">
        <v>22508136</v>
      </c>
    </row>
    <row r="476" spans="1:16" s="32" customFormat="1" ht="10.5">
      <c r="A476" s="330">
        <v>96678790</v>
      </c>
      <c r="B476" s="33">
        <v>2</v>
      </c>
      <c r="C476" s="32" t="s">
        <v>344</v>
      </c>
      <c r="D476" s="46" t="s">
        <v>162</v>
      </c>
      <c r="E476" s="35">
        <v>40077</v>
      </c>
      <c r="F476" s="34" t="s">
        <v>171</v>
      </c>
      <c r="G476" s="37">
        <v>25000000</v>
      </c>
      <c r="H476" s="34" t="s">
        <v>201</v>
      </c>
      <c r="I476" s="38">
        <v>5.6</v>
      </c>
      <c r="J476" s="36"/>
      <c r="K476" s="38">
        <v>4</v>
      </c>
      <c r="L476" s="40"/>
      <c r="M476" s="40"/>
      <c r="N476" s="40"/>
      <c r="O476" s="40"/>
      <c r="P476" s="40"/>
    </row>
    <row r="477" spans="1:16" s="32" customFormat="1" ht="10.5">
      <c r="A477" s="330">
        <v>96678790</v>
      </c>
      <c r="B477" s="33">
        <v>2</v>
      </c>
      <c r="C477" s="32" t="s">
        <v>344</v>
      </c>
      <c r="D477" s="46" t="s">
        <v>163</v>
      </c>
      <c r="E477" s="35">
        <v>40325</v>
      </c>
      <c r="F477" s="34" t="s">
        <v>171</v>
      </c>
      <c r="G477" s="37">
        <v>40000000</v>
      </c>
      <c r="H477" s="34" t="s">
        <v>202</v>
      </c>
      <c r="I477" s="38">
        <v>5.9</v>
      </c>
      <c r="J477" s="36" t="s">
        <v>374</v>
      </c>
      <c r="K477" s="38">
        <v>5.9</v>
      </c>
      <c r="L477" s="40"/>
      <c r="M477" s="40"/>
      <c r="N477" s="40"/>
      <c r="O477" s="40"/>
      <c r="P477" s="40"/>
    </row>
    <row r="478" spans="1:16" s="32" customFormat="1" ht="10.5">
      <c r="A478" s="330">
        <v>96678790</v>
      </c>
      <c r="B478" s="33">
        <v>2</v>
      </c>
      <c r="C478" s="32" t="s">
        <v>1170</v>
      </c>
      <c r="D478" s="46" t="s">
        <v>375</v>
      </c>
      <c r="E478" s="35">
        <v>40325</v>
      </c>
      <c r="F478" s="34" t="s">
        <v>37</v>
      </c>
      <c r="G478" s="37">
        <v>2000</v>
      </c>
      <c r="H478" s="34" t="s">
        <v>239</v>
      </c>
      <c r="I478" s="38">
        <v>2.2000000000000002</v>
      </c>
      <c r="J478" s="36" t="s">
        <v>374</v>
      </c>
      <c r="K478" s="38">
        <v>1.65</v>
      </c>
      <c r="L478" s="40">
        <v>1300000</v>
      </c>
      <c r="M478" s="40">
        <v>1300000</v>
      </c>
      <c r="N478" s="40">
        <v>28982239</v>
      </c>
      <c r="O478" s="40">
        <v>80137</v>
      </c>
      <c r="P478" s="40">
        <v>29062376</v>
      </c>
    </row>
    <row r="479" spans="1:16" s="32" customFormat="1" ht="10.5">
      <c r="A479" s="330">
        <v>96505760</v>
      </c>
      <c r="B479" s="33" t="s">
        <v>35</v>
      </c>
      <c r="C479" s="32" t="s">
        <v>376</v>
      </c>
      <c r="D479" s="46">
        <v>537</v>
      </c>
      <c r="E479" s="35">
        <v>39612</v>
      </c>
      <c r="F479" s="34" t="s">
        <v>37</v>
      </c>
      <c r="G479" s="37">
        <v>7000</v>
      </c>
      <c r="H479" s="34"/>
      <c r="I479" s="38"/>
      <c r="J479" s="36" t="s">
        <v>377</v>
      </c>
      <c r="K479" s="38">
        <v>10</v>
      </c>
      <c r="L479" s="40"/>
      <c r="M479" s="40"/>
      <c r="N479" s="40"/>
      <c r="O479" s="40"/>
      <c r="P479" s="40"/>
    </row>
    <row r="480" spans="1:16" s="32" customFormat="1" ht="10.5">
      <c r="A480" s="330">
        <v>96505760</v>
      </c>
      <c r="B480" s="33" t="s">
        <v>35</v>
      </c>
      <c r="C480" s="32" t="s">
        <v>1076</v>
      </c>
      <c r="D480" s="46" t="s">
        <v>143</v>
      </c>
      <c r="E480" s="35">
        <v>39653</v>
      </c>
      <c r="F480" s="34" t="s">
        <v>37</v>
      </c>
      <c r="G480" s="37">
        <v>7000</v>
      </c>
      <c r="H480" s="34" t="s">
        <v>53</v>
      </c>
      <c r="I480" s="38">
        <v>3.8</v>
      </c>
      <c r="J480" s="36" t="s">
        <v>329</v>
      </c>
      <c r="K480" s="38">
        <v>5.5</v>
      </c>
      <c r="L480" s="40">
        <v>2000000</v>
      </c>
      <c r="M480" s="40">
        <v>2000000</v>
      </c>
      <c r="N480" s="40">
        <v>44588060</v>
      </c>
      <c r="O480" s="40">
        <v>93253</v>
      </c>
      <c r="P480" s="40">
        <v>44681313</v>
      </c>
    </row>
    <row r="481" spans="1:17" s="32" customFormat="1" ht="10.5">
      <c r="A481" s="330">
        <v>96505760</v>
      </c>
      <c r="B481" s="33" t="s">
        <v>35</v>
      </c>
      <c r="C481" s="32" t="s">
        <v>1076</v>
      </c>
      <c r="D481" s="46" t="s">
        <v>143</v>
      </c>
      <c r="E481" s="35">
        <v>39653</v>
      </c>
      <c r="F481" s="34" t="s">
        <v>66</v>
      </c>
      <c r="G481" s="37">
        <v>282900</v>
      </c>
      <c r="H481" s="34" t="s">
        <v>59</v>
      </c>
      <c r="I481" s="38" t="s">
        <v>379</v>
      </c>
      <c r="J481" s="36" t="s">
        <v>329</v>
      </c>
      <c r="K481" s="38">
        <v>10</v>
      </c>
      <c r="L481" s="40">
        <v>80800000</v>
      </c>
      <c r="M481" s="40">
        <v>80800000</v>
      </c>
      <c r="N481" s="40">
        <v>41951360</v>
      </c>
      <c r="O481" s="40">
        <v>66703</v>
      </c>
      <c r="P481" s="40">
        <v>42018063</v>
      </c>
      <c r="Q481" s="32" t="s">
        <v>69</v>
      </c>
    </row>
    <row r="482" spans="1:17" s="32" customFormat="1" ht="10.5">
      <c r="A482" s="330">
        <v>96505760</v>
      </c>
      <c r="B482" s="33" t="s">
        <v>35</v>
      </c>
      <c r="C482" s="32" t="s">
        <v>376</v>
      </c>
      <c r="D482" s="46">
        <v>538</v>
      </c>
      <c r="E482" s="35">
        <v>39612</v>
      </c>
      <c r="F482" s="34" t="s">
        <v>37</v>
      </c>
      <c r="G482" s="37">
        <v>7000</v>
      </c>
      <c r="H482" s="34"/>
      <c r="I482" s="38"/>
      <c r="J482" s="36" t="s">
        <v>377</v>
      </c>
      <c r="K482" s="38">
        <v>30</v>
      </c>
      <c r="L482" s="40"/>
      <c r="M482" s="40"/>
      <c r="N482" s="40"/>
      <c r="O482" s="40"/>
      <c r="P482" s="40"/>
    </row>
    <row r="483" spans="1:17" s="32" customFormat="1" ht="10.5">
      <c r="A483" s="330">
        <v>96505760</v>
      </c>
      <c r="B483" s="33" t="s">
        <v>35</v>
      </c>
      <c r="C483" s="32" t="s">
        <v>1076</v>
      </c>
      <c r="D483" s="46" t="s">
        <v>143</v>
      </c>
      <c r="E483" s="35">
        <v>39653</v>
      </c>
      <c r="F483" s="34" t="s">
        <v>37</v>
      </c>
      <c r="G483" s="37">
        <v>7000</v>
      </c>
      <c r="H483" s="34" t="s">
        <v>60</v>
      </c>
      <c r="I483" s="38">
        <v>4.5</v>
      </c>
      <c r="J483" s="36" t="s">
        <v>329</v>
      </c>
      <c r="K483" s="38">
        <v>21</v>
      </c>
      <c r="L483" s="40">
        <v>3000000</v>
      </c>
      <c r="M483" s="40">
        <v>3000000</v>
      </c>
      <c r="N483" s="40">
        <v>66882090</v>
      </c>
      <c r="O483" s="40">
        <v>165362</v>
      </c>
      <c r="P483" s="40">
        <v>67047452</v>
      </c>
    </row>
    <row r="484" spans="1:17" s="32" customFormat="1" ht="10.5">
      <c r="A484" s="330">
        <v>93628000</v>
      </c>
      <c r="B484" s="33" t="s">
        <v>83</v>
      </c>
      <c r="C484" s="32" t="s">
        <v>380</v>
      </c>
      <c r="D484" s="46">
        <v>539</v>
      </c>
      <c r="E484" s="35">
        <v>39643</v>
      </c>
      <c r="F484" s="34" t="s">
        <v>37</v>
      </c>
      <c r="G484" s="37">
        <v>7000</v>
      </c>
      <c r="H484" s="34"/>
      <c r="I484" s="38"/>
      <c r="J484" s="36" t="s">
        <v>329</v>
      </c>
      <c r="K484" s="38">
        <v>10</v>
      </c>
      <c r="L484" s="40"/>
      <c r="M484" s="40"/>
      <c r="N484" s="40"/>
      <c r="O484" s="40"/>
      <c r="P484" s="40"/>
    </row>
    <row r="485" spans="1:17" s="32" customFormat="1" ht="10.5">
      <c r="A485" s="330">
        <v>93628000</v>
      </c>
      <c r="B485" s="33" t="s">
        <v>83</v>
      </c>
      <c r="C485" s="32" t="s">
        <v>1182</v>
      </c>
      <c r="D485" s="46" t="s">
        <v>143</v>
      </c>
      <c r="E485" s="35">
        <v>39650</v>
      </c>
      <c r="F485" s="34" t="s">
        <v>37</v>
      </c>
      <c r="G485" s="37">
        <v>7000</v>
      </c>
      <c r="H485" s="34" t="s">
        <v>46</v>
      </c>
      <c r="I485" s="38">
        <v>3.5</v>
      </c>
      <c r="J485" s="36" t="s">
        <v>68</v>
      </c>
      <c r="K485" s="38">
        <v>5</v>
      </c>
      <c r="L485" s="40">
        <v>3000000</v>
      </c>
      <c r="M485" s="40">
        <v>3000000</v>
      </c>
      <c r="N485" s="40">
        <v>66882090</v>
      </c>
      <c r="O485" s="40">
        <v>195073</v>
      </c>
      <c r="P485" s="40">
        <v>67077163</v>
      </c>
    </row>
    <row r="486" spans="1:17" s="32" customFormat="1" ht="10.5">
      <c r="A486" s="330">
        <v>93628000</v>
      </c>
      <c r="B486" s="33" t="s">
        <v>83</v>
      </c>
      <c r="C486" s="32" t="s">
        <v>968</v>
      </c>
      <c r="D486" s="46" t="s">
        <v>143</v>
      </c>
      <c r="E486" s="35">
        <v>39650</v>
      </c>
      <c r="F486" s="34" t="s">
        <v>37</v>
      </c>
      <c r="G486" s="37">
        <v>7000</v>
      </c>
      <c r="H486" s="34" t="s">
        <v>90</v>
      </c>
      <c r="I486" s="38">
        <v>3.8</v>
      </c>
      <c r="J486" s="36" t="s">
        <v>68</v>
      </c>
      <c r="K486" s="38">
        <v>10</v>
      </c>
      <c r="L486" s="40"/>
      <c r="M486" s="40"/>
      <c r="N486" s="40"/>
      <c r="O486" s="40"/>
      <c r="P486" s="40"/>
    </row>
    <row r="487" spans="1:17" s="32" customFormat="1" ht="10.5">
      <c r="A487" s="330">
        <v>93628000</v>
      </c>
      <c r="B487" s="33" t="s">
        <v>83</v>
      </c>
      <c r="C487" s="32" t="s">
        <v>380</v>
      </c>
      <c r="D487" s="46">
        <v>540</v>
      </c>
      <c r="E487" s="35">
        <v>39643</v>
      </c>
      <c r="F487" s="34" t="s">
        <v>37</v>
      </c>
      <c r="G487" s="37">
        <v>7000</v>
      </c>
      <c r="H487" s="34"/>
      <c r="I487" s="38"/>
      <c r="J487" s="36" t="s">
        <v>329</v>
      </c>
      <c r="K487" s="38">
        <v>30</v>
      </c>
      <c r="L487" s="40"/>
      <c r="M487" s="40"/>
      <c r="N487" s="40"/>
      <c r="O487" s="40"/>
      <c r="P487" s="40"/>
    </row>
    <row r="488" spans="1:17" s="32" customFormat="1" ht="10.5">
      <c r="A488" s="330">
        <v>93628000</v>
      </c>
      <c r="B488" s="33" t="s">
        <v>83</v>
      </c>
      <c r="C488" s="32" t="s">
        <v>1182</v>
      </c>
      <c r="D488" s="46" t="s">
        <v>143</v>
      </c>
      <c r="E488" s="35">
        <v>39650</v>
      </c>
      <c r="F488" s="34" t="s">
        <v>37</v>
      </c>
      <c r="G488" s="37">
        <v>7000</v>
      </c>
      <c r="H488" s="34" t="s">
        <v>92</v>
      </c>
      <c r="I488" s="38">
        <v>4.25</v>
      </c>
      <c r="J488" s="36" t="s">
        <v>68</v>
      </c>
      <c r="K488" s="38">
        <v>20</v>
      </c>
      <c r="L488" s="40">
        <v>2000000</v>
      </c>
      <c r="M488" s="40">
        <v>2000000</v>
      </c>
      <c r="N488" s="40">
        <v>44588060</v>
      </c>
      <c r="O488" s="40">
        <v>157916</v>
      </c>
      <c r="P488" s="40">
        <v>44745976</v>
      </c>
    </row>
    <row r="489" spans="1:17" s="32" customFormat="1" ht="10.5">
      <c r="A489" s="330">
        <v>93628000</v>
      </c>
      <c r="B489" s="33" t="s">
        <v>83</v>
      </c>
      <c r="C489" s="32" t="s">
        <v>968</v>
      </c>
      <c r="D489" s="46" t="s">
        <v>143</v>
      </c>
      <c r="E489" s="35">
        <v>39650</v>
      </c>
      <c r="F489" s="34" t="s">
        <v>37</v>
      </c>
      <c r="G489" s="37">
        <v>7000</v>
      </c>
      <c r="H489" s="34" t="s">
        <v>63</v>
      </c>
      <c r="I489" s="38">
        <v>3.8</v>
      </c>
      <c r="J489" s="36" t="s">
        <v>68</v>
      </c>
      <c r="K489" s="38">
        <v>20</v>
      </c>
      <c r="L489" s="40"/>
      <c r="M489" s="40"/>
      <c r="N489" s="40"/>
      <c r="O489" s="40"/>
      <c r="P489" s="40"/>
    </row>
    <row r="490" spans="1:17" s="32" customFormat="1" ht="10.5">
      <c r="A490" s="330">
        <v>90042000</v>
      </c>
      <c r="B490" s="33" t="s">
        <v>83</v>
      </c>
      <c r="C490" s="32" t="s">
        <v>301</v>
      </c>
      <c r="D490" s="46">
        <v>541</v>
      </c>
      <c r="E490" s="35">
        <v>39644</v>
      </c>
      <c r="F490" s="34" t="s">
        <v>37</v>
      </c>
      <c r="G490" s="37">
        <v>4000</v>
      </c>
      <c r="H490" s="34"/>
      <c r="I490" s="38"/>
      <c r="J490" s="36" t="s">
        <v>329</v>
      </c>
      <c r="K490" s="38">
        <v>10</v>
      </c>
      <c r="L490" s="40"/>
      <c r="M490" s="40"/>
      <c r="N490" s="40"/>
      <c r="O490" s="40"/>
      <c r="P490" s="40"/>
    </row>
    <row r="491" spans="1:17" s="32" customFormat="1" ht="10.5">
      <c r="A491" s="330">
        <v>90042000</v>
      </c>
      <c r="B491" s="33" t="s">
        <v>83</v>
      </c>
      <c r="C491" s="32" t="s">
        <v>1158</v>
      </c>
      <c r="D491" s="46" t="s">
        <v>143</v>
      </c>
      <c r="E491" s="35">
        <v>39661</v>
      </c>
      <c r="F491" s="34" t="s">
        <v>37</v>
      </c>
      <c r="G491" s="37">
        <v>4000</v>
      </c>
      <c r="H491" s="34" t="s">
        <v>59</v>
      </c>
      <c r="I491" s="38">
        <v>3.75</v>
      </c>
      <c r="J491" s="36" t="s">
        <v>68</v>
      </c>
      <c r="K491" s="38">
        <v>5</v>
      </c>
      <c r="L491" s="40">
        <v>2000000</v>
      </c>
      <c r="M491" s="40">
        <v>2000000</v>
      </c>
      <c r="N491" s="40">
        <v>44588060</v>
      </c>
      <c r="O491" s="40">
        <v>643743</v>
      </c>
      <c r="P491" s="40">
        <v>45231803</v>
      </c>
    </row>
    <row r="492" spans="1:17" s="32" customFormat="1" ht="10.5">
      <c r="A492" s="330">
        <v>90042000</v>
      </c>
      <c r="B492" s="33">
        <v>5</v>
      </c>
      <c r="C492" s="32" t="s">
        <v>302</v>
      </c>
      <c r="D492" s="46" t="s">
        <v>152</v>
      </c>
      <c r="E492" s="35">
        <v>40506</v>
      </c>
      <c r="F492" s="34" t="s">
        <v>37</v>
      </c>
      <c r="G492" s="37">
        <v>2000</v>
      </c>
      <c r="H492" s="34" t="s">
        <v>75</v>
      </c>
      <c r="I492" s="38">
        <v>4</v>
      </c>
      <c r="J492" s="36" t="s">
        <v>81</v>
      </c>
      <c r="K492" s="38">
        <v>21</v>
      </c>
      <c r="L492" s="40">
        <v>2000000</v>
      </c>
      <c r="M492" s="40">
        <v>2000000</v>
      </c>
      <c r="N492" s="40">
        <v>44588060</v>
      </c>
      <c r="O492" s="40">
        <v>144758</v>
      </c>
      <c r="P492" s="40">
        <v>44732818</v>
      </c>
    </row>
    <row r="493" spans="1:17" s="32" customFormat="1" ht="10.5">
      <c r="A493" s="330">
        <v>90042000</v>
      </c>
      <c r="B493" s="33">
        <v>5</v>
      </c>
      <c r="C493" s="53" t="s">
        <v>384</v>
      </c>
      <c r="D493" s="46">
        <v>542</v>
      </c>
      <c r="E493" s="35">
        <v>39644</v>
      </c>
      <c r="F493" s="34" t="s">
        <v>37</v>
      </c>
      <c r="G493" s="37">
        <v>6000</v>
      </c>
      <c r="H493" s="34"/>
      <c r="I493" s="38"/>
      <c r="J493" s="36" t="s">
        <v>329</v>
      </c>
      <c r="K493" s="38">
        <v>30</v>
      </c>
      <c r="L493" s="40"/>
      <c r="M493" s="40"/>
      <c r="N493" s="40"/>
      <c r="O493" s="40"/>
      <c r="P493" s="40"/>
    </row>
    <row r="494" spans="1:17" s="32" customFormat="1" ht="10.5">
      <c r="A494" s="330">
        <v>90042000</v>
      </c>
      <c r="B494" s="33">
        <v>5</v>
      </c>
      <c r="C494" s="53" t="s">
        <v>1158</v>
      </c>
      <c r="D494" s="46" t="s">
        <v>143</v>
      </c>
      <c r="E494" s="35">
        <v>39661</v>
      </c>
      <c r="F494" s="34" t="s">
        <v>37</v>
      </c>
      <c r="G494" s="37">
        <v>6000</v>
      </c>
      <c r="H494" s="34" t="s">
        <v>60</v>
      </c>
      <c r="I494" s="38">
        <v>4.6500000000000004</v>
      </c>
      <c r="J494" s="36" t="s">
        <v>68</v>
      </c>
      <c r="K494" s="38">
        <v>21</v>
      </c>
      <c r="L494" s="40">
        <v>5500000</v>
      </c>
      <c r="M494" s="40">
        <v>5500000</v>
      </c>
      <c r="N494" s="40">
        <v>122617165</v>
      </c>
      <c r="O494" s="40">
        <v>2190448</v>
      </c>
      <c r="P494" s="40">
        <v>124807613</v>
      </c>
    </row>
    <row r="495" spans="1:17" s="32" customFormat="1" ht="10.5">
      <c r="A495" s="330">
        <v>90042000</v>
      </c>
      <c r="B495" s="33">
        <v>5</v>
      </c>
      <c r="C495" s="53" t="s">
        <v>302</v>
      </c>
      <c r="D495" s="46" t="s">
        <v>152</v>
      </c>
      <c r="E495" s="35">
        <v>39822</v>
      </c>
      <c r="F495" s="34" t="s">
        <v>37</v>
      </c>
      <c r="G495" s="37">
        <v>500</v>
      </c>
      <c r="H495" s="34" t="s">
        <v>64</v>
      </c>
      <c r="I495" s="38">
        <v>4.75</v>
      </c>
      <c r="J495" s="54" t="s">
        <v>68</v>
      </c>
      <c r="K495" s="38">
        <v>20</v>
      </c>
      <c r="L495" s="40">
        <v>500000</v>
      </c>
      <c r="M495" s="40">
        <v>500000</v>
      </c>
      <c r="N495" s="40">
        <v>11147015</v>
      </c>
      <c r="O495" s="40">
        <v>246022</v>
      </c>
      <c r="P495" s="40">
        <v>11393037</v>
      </c>
    </row>
    <row r="496" spans="1:17" s="32" customFormat="1" ht="10.5">
      <c r="A496" s="330">
        <v>99530250</v>
      </c>
      <c r="B496" s="33">
        <v>0</v>
      </c>
      <c r="C496" s="45" t="s">
        <v>198</v>
      </c>
      <c r="D496" s="46">
        <v>543</v>
      </c>
      <c r="E496" s="35">
        <v>39667</v>
      </c>
      <c r="F496" s="34" t="s">
        <v>37</v>
      </c>
      <c r="G496" s="37">
        <v>3500</v>
      </c>
      <c r="H496" s="34"/>
      <c r="I496" s="38"/>
      <c r="J496" s="36" t="s">
        <v>329</v>
      </c>
      <c r="K496" s="38">
        <v>30</v>
      </c>
      <c r="L496" s="40"/>
      <c r="M496" s="40"/>
      <c r="N496" s="40"/>
      <c r="O496" s="40"/>
      <c r="P496" s="40"/>
    </row>
    <row r="497" spans="1:17" s="32" customFormat="1" ht="10.5">
      <c r="A497" s="330">
        <v>99530250</v>
      </c>
      <c r="B497" s="33">
        <v>0</v>
      </c>
      <c r="C497" s="45" t="s">
        <v>1183</v>
      </c>
      <c r="D497" s="46" t="s">
        <v>143</v>
      </c>
      <c r="E497" s="35">
        <v>39667</v>
      </c>
      <c r="F497" s="34" t="s">
        <v>37</v>
      </c>
      <c r="G497" s="37">
        <v>3500</v>
      </c>
      <c r="H497" s="34" t="s">
        <v>92</v>
      </c>
      <c r="I497" s="38">
        <v>4.25</v>
      </c>
      <c r="J497" s="36" t="s">
        <v>329</v>
      </c>
      <c r="K497" s="38">
        <v>21</v>
      </c>
      <c r="L497" s="40"/>
      <c r="M497" s="40"/>
      <c r="N497" s="40"/>
      <c r="O497" s="40"/>
      <c r="P497" s="40"/>
    </row>
    <row r="498" spans="1:17" s="32" customFormat="1" ht="10.5">
      <c r="A498" s="330">
        <v>99530250</v>
      </c>
      <c r="B498" s="33">
        <v>0</v>
      </c>
      <c r="C498" s="45" t="s">
        <v>386</v>
      </c>
      <c r="D498" s="46" t="s">
        <v>152</v>
      </c>
      <c r="E498" s="35">
        <v>39897</v>
      </c>
      <c r="F498" s="34" t="s">
        <v>171</v>
      </c>
      <c r="G498" s="37">
        <v>30000000</v>
      </c>
      <c r="H498" s="34" t="s">
        <v>63</v>
      </c>
      <c r="I498" s="38">
        <v>7</v>
      </c>
      <c r="J498" s="36" t="s">
        <v>329</v>
      </c>
      <c r="K498" s="38">
        <v>5</v>
      </c>
      <c r="L498" s="40">
        <v>10000000000</v>
      </c>
      <c r="M498" s="40">
        <v>10000000000</v>
      </c>
      <c r="N498" s="40">
        <v>10000000</v>
      </c>
      <c r="O498" s="40">
        <v>199297</v>
      </c>
      <c r="P498" s="40">
        <v>10199297</v>
      </c>
    </row>
    <row r="499" spans="1:17" s="32" customFormat="1" ht="10.5">
      <c r="A499" s="330">
        <v>99530250</v>
      </c>
      <c r="B499" s="33">
        <v>0</v>
      </c>
      <c r="C499" s="45" t="s">
        <v>386</v>
      </c>
      <c r="D499" s="46" t="s">
        <v>162</v>
      </c>
      <c r="E499" s="35">
        <v>39976</v>
      </c>
      <c r="F499" s="34" t="s">
        <v>37</v>
      </c>
      <c r="G499" s="37">
        <v>3000</v>
      </c>
      <c r="H499" s="34" t="s">
        <v>56</v>
      </c>
      <c r="I499" s="38">
        <v>5</v>
      </c>
      <c r="J499" s="36" t="s">
        <v>68</v>
      </c>
      <c r="K499" s="38">
        <v>21</v>
      </c>
      <c r="L499" s="40">
        <v>1000000</v>
      </c>
      <c r="M499" s="40">
        <v>1000000</v>
      </c>
      <c r="N499" s="40">
        <v>22294030</v>
      </c>
      <c r="O499" s="40">
        <v>60511</v>
      </c>
      <c r="P499" s="40">
        <v>22354541</v>
      </c>
    </row>
    <row r="500" spans="1:17" s="32" customFormat="1" ht="10.5">
      <c r="A500" s="330">
        <v>99530250</v>
      </c>
      <c r="B500" s="33">
        <v>0</v>
      </c>
      <c r="C500" s="45" t="s">
        <v>386</v>
      </c>
      <c r="D500" s="46" t="s">
        <v>162</v>
      </c>
      <c r="E500" s="35">
        <v>39976</v>
      </c>
      <c r="F500" s="34" t="s">
        <v>37</v>
      </c>
      <c r="G500" s="37">
        <v>3000</v>
      </c>
      <c r="H500" s="34" t="s">
        <v>51</v>
      </c>
      <c r="I500" s="38">
        <v>4</v>
      </c>
      <c r="J500" s="36" t="s">
        <v>68</v>
      </c>
      <c r="K500" s="38">
        <v>7</v>
      </c>
      <c r="L500" s="40">
        <v>2000000</v>
      </c>
      <c r="M500" s="40">
        <v>2000000</v>
      </c>
      <c r="N500" s="40">
        <v>44588060</v>
      </c>
      <c r="O500" s="40">
        <v>97261</v>
      </c>
      <c r="P500" s="40">
        <v>44685321</v>
      </c>
    </row>
    <row r="501" spans="1:17" s="32" customFormat="1" ht="10.5">
      <c r="A501" s="330">
        <v>99530250</v>
      </c>
      <c r="B501" s="33">
        <v>0</v>
      </c>
      <c r="C501" s="45" t="s">
        <v>385</v>
      </c>
      <c r="D501" s="46" t="s">
        <v>162</v>
      </c>
      <c r="E501" s="35">
        <v>39976</v>
      </c>
      <c r="F501" s="34" t="s">
        <v>171</v>
      </c>
      <c r="G501" s="37">
        <v>62950000</v>
      </c>
      <c r="H501" s="34" t="s">
        <v>53</v>
      </c>
      <c r="I501" s="38">
        <v>6</v>
      </c>
      <c r="J501" s="36" t="s">
        <v>68</v>
      </c>
      <c r="K501" s="38">
        <v>7</v>
      </c>
      <c r="L501" s="40"/>
      <c r="M501" s="40"/>
      <c r="N501" s="40"/>
      <c r="O501" s="40"/>
      <c r="P501" s="40"/>
    </row>
    <row r="502" spans="1:17" s="32" customFormat="1" ht="10.5">
      <c r="A502" s="330">
        <v>93458000</v>
      </c>
      <c r="B502" s="33">
        <v>1</v>
      </c>
      <c r="C502" s="45" t="s">
        <v>387</v>
      </c>
      <c r="D502" s="46">
        <v>544</v>
      </c>
      <c r="E502" s="35">
        <v>39674</v>
      </c>
      <c r="F502" s="34" t="s">
        <v>37</v>
      </c>
      <c r="G502" s="37">
        <v>10000</v>
      </c>
      <c r="H502" s="34"/>
      <c r="I502" s="38"/>
      <c r="J502" s="36" t="s">
        <v>371</v>
      </c>
      <c r="K502" s="38">
        <v>10</v>
      </c>
      <c r="L502" s="40"/>
      <c r="M502" s="40"/>
      <c r="N502" s="40"/>
      <c r="O502" s="40"/>
      <c r="P502" s="40"/>
    </row>
    <row r="503" spans="1:17" s="32" customFormat="1" ht="10.5">
      <c r="A503" s="330">
        <v>93458000</v>
      </c>
      <c r="B503" s="33">
        <v>1</v>
      </c>
      <c r="C503" s="45" t="s">
        <v>969</v>
      </c>
      <c r="D503" s="46" t="s">
        <v>143</v>
      </c>
      <c r="E503" s="35">
        <v>39735</v>
      </c>
      <c r="F503" s="34" t="s">
        <v>66</v>
      </c>
      <c r="G503" s="37">
        <v>355000</v>
      </c>
      <c r="H503" s="34" t="s">
        <v>63</v>
      </c>
      <c r="I503" s="38" t="s">
        <v>389</v>
      </c>
      <c r="J503" s="36" t="s">
        <v>390</v>
      </c>
      <c r="K503" s="38">
        <v>6</v>
      </c>
      <c r="L503" s="40"/>
      <c r="M503" s="40"/>
      <c r="N503" s="40"/>
      <c r="O503" s="40"/>
      <c r="P503" s="40"/>
      <c r="Q503" s="32" t="s">
        <v>69</v>
      </c>
    </row>
    <row r="504" spans="1:17" s="32" customFormat="1" ht="10.5">
      <c r="A504" s="330">
        <v>93458000</v>
      </c>
      <c r="B504" s="33">
        <v>1</v>
      </c>
      <c r="C504" s="45" t="s">
        <v>1184</v>
      </c>
      <c r="D504" s="46" t="s">
        <v>143</v>
      </c>
      <c r="E504" s="35">
        <v>39735</v>
      </c>
      <c r="F504" s="34" t="s">
        <v>37</v>
      </c>
      <c r="G504" s="37">
        <v>10000</v>
      </c>
      <c r="H504" s="34" t="s">
        <v>56</v>
      </c>
      <c r="I504" s="38">
        <v>4</v>
      </c>
      <c r="J504" s="36" t="s">
        <v>390</v>
      </c>
      <c r="K504" s="38">
        <v>6</v>
      </c>
      <c r="L504" s="40">
        <v>1000000</v>
      </c>
      <c r="M504" s="40">
        <v>1000000</v>
      </c>
      <c r="N504" s="40">
        <v>22294030</v>
      </c>
      <c r="O504" s="40">
        <v>147170</v>
      </c>
      <c r="P504" s="40">
        <v>22441200</v>
      </c>
    </row>
    <row r="505" spans="1:17" s="32" customFormat="1" ht="10.5">
      <c r="A505" s="330">
        <v>93458000</v>
      </c>
      <c r="B505" s="33">
        <v>1</v>
      </c>
      <c r="C505" s="45" t="s">
        <v>969</v>
      </c>
      <c r="D505" s="46" t="s">
        <v>152</v>
      </c>
      <c r="E505" s="35">
        <v>39888</v>
      </c>
      <c r="F505" s="34" t="s">
        <v>171</v>
      </c>
      <c r="G505" s="37">
        <v>84000000</v>
      </c>
      <c r="H505" s="34" t="s">
        <v>53</v>
      </c>
      <c r="I505" s="38">
        <v>4</v>
      </c>
      <c r="J505" s="36" t="s">
        <v>390</v>
      </c>
      <c r="K505" s="38">
        <v>5</v>
      </c>
      <c r="L505" s="40"/>
      <c r="M505" s="40"/>
      <c r="N505" s="40"/>
      <c r="O505" s="40"/>
      <c r="P505" s="40"/>
    </row>
    <row r="506" spans="1:17" s="32" customFormat="1" ht="10.5">
      <c r="A506" s="330">
        <v>93458000</v>
      </c>
      <c r="B506" s="33">
        <v>1</v>
      </c>
      <c r="C506" s="45" t="s">
        <v>1184</v>
      </c>
      <c r="D506" s="46" t="s">
        <v>152</v>
      </c>
      <c r="E506" s="35">
        <v>39888</v>
      </c>
      <c r="F506" s="34" t="s">
        <v>37</v>
      </c>
      <c r="G506" s="37">
        <v>4000</v>
      </c>
      <c r="H506" s="34" t="s">
        <v>59</v>
      </c>
      <c r="I506" s="38">
        <v>2.25</v>
      </c>
      <c r="J506" s="36" t="s">
        <v>390</v>
      </c>
      <c r="K506" s="38">
        <v>5</v>
      </c>
      <c r="L506" s="40">
        <v>2000000</v>
      </c>
      <c r="M506" s="40">
        <v>2000000</v>
      </c>
      <c r="N506" s="40">
        <v>44588060</v>
      </c>
      <c r="O506" s="40">
        <v>332538</v>
      </c>
      <c r="P506" s="40">
        <v>44920598</v>
      </c>
    </row>
    <row r="507" spans="1:17" s="32" customFormat="1" ht="10.5">
      <c r="A507" s="330">
        <v>93458000</v>
      </c>
      <c r="B507" s="33">
        <v>1</v>
      </c>
      <c r="C507" s="45" t="s">
        <v>387</v>
      </c>
      <c r="D507" s="46">
        <v>545</v>
      </c>
      <c r="E507" s="35">
        <v>39674</v>
      </c>
      <c r="F507" s="34" t="s">
        <v>37</v>
      </c>
      <c r="G507" s="37">
        <v>10000</v>
      </c>
      <c r="H507" s="34"/>
      <c r="I507" s="38"/>
      <c r="J507" s="36" t="s">
        <v>371</v>
      </c>
      <c r="K507" s="38">
        <v>30</v>
      </c>
      <c r="L507" s="40"/>
      <c r="M507" s="40"/>
      <c r="N507" s="40"/>
      <c r="O507" s="40"/>
      <c r="P507" s="40"/>
    </row>
    <row r="508" spans="1:17" s="32" customFormat="1" ht="10.5">
      <c r="A508" s="330">
        <v>93458000</v>
      </c>
      <c r="B508" s="33">
        <v>1</v>
      </c>
      <c r="C508" s="45" t="s">
        <v>1184</v>
      </c>
      <c r="D508" s="46" t="s">
        <v>143</v>
      </c>
      <c r="E508" s="35">
        <v>39735</v>
      </c>
      <c r="F508" s="34" t="s">
        <v>37</v>
      </c>
      <c r="G508" s="37">
        <v>10000</v>
      </c>
      <c r="H508" s="34" t="s">
        <v>51</v>
      </c>
      <c r="I508" s="38">
        <v>4.25</v>
      </c>
      <c r="J508" s="36" t="s">
        <v>390</v>
      </c>
      <c r="K508" s="38">
        <v>21</v>
      </c>
      <c r="L508" s="40">
        <v>7000000</v>
      </c>
      <c r="M508" s="40">
        <v>7000000</v>
      </c>
      <c r="N508" s="40">
        <v>156058210</v>
      </c>
      <c r="O508" s="40">
        <v>1093916</v>
      </c>
      <c r="P508" s="40">
        <v>157152126</v>
      </c>
    </row>
    <row r="509" spans="1:17" s="32" customFormat="1" ht="10.5">
      <c r="A509" s="330">
        <v>92236000</v>
      </c>
      <c r="B509" s="33">
        <v>6</v>
      </c>
      <c r="C509" s="45" t="s">
        <v>393</v>
      </c>
      <c r="D509" s="46">
        <v>546</v>
      </c>
      <c r="E509" s="35">
        <v>39681</v>
      </c>
      <c r="F509" s="34" t="s">
        <v>37</v>
      </c>
      <c r="G509" s="37">
        <v>2000</v>
      </c>
      <c r="H509" s="34"/>
      <c r="I509" s="38"/>
      <c r="J509" s="36" t="s">
        <v>68</v>
      </c>
      <c r="K509" s="38">
        <v>10</v>
      </c>
      <c r="L509" s="40"/>
      <c r="M509" s="40"/>
      <c r="N509" s="40"/>
      <c r="O509" s="40"/>
      <c r="P509" s="40"/>
    </row>
    <row r="510" spans="1:17" s="32" customFormat="1" ht="10.5">
      <c r="A510" s="330">
        <v>92236000</v>
      </c>
      <c r="B510" s="33">
        <v>6</v>
      </c>
      <c r="C510" s="45" t="s">
        <v>1185</v>
      </c>
      <c r="D510" s="46" t="s">
        <v>143</v>
      </c>
      <c r="E510" s="35">
        <v>39689</v>
      </c>
      <c r="F510" s="34" t="s">
        <v>37</v>
      </c>
      <c r="G510" s="37">
        <v>2000</v>
      </c>
      <c r="H510" s="34" t="s">
        <v>63</v>
      </c>
      <c r="I510" s="38">
        <v>3.9</v>
      </c>
      <c r="J510" s="36" t="s">
        <v>68</v>
      </c>
      <c r="K510" s="38">
        <v>7</v>
      </c>
      <c r="L510" s="40">
        <v>2000000</v>
      </c>
      <c r="M510" s="40">
        <v>1555555.2</v>
      </c>
      <c r="N510" s="40">
        <v>34679594</v>
      </c>
      <c r="O510" s="40">
        <v>125486</v>
      </c>
      <c r="P510" s="40">
        <v>34805080</v>
      </c>
    </row>
    <row r="511" spans="1:17" s="32" customFormat="1" ht="10.5">
      <c r="A511" s="330">
        <v>92236000</v>
      </c>
      <c r="B511" s="33">
        <v>6</v>
      </c>
      <c r="C511" s="45" t="s">
        <v>1186</v>
      </c>
      <c r="D511" s="46" t="s">
        <v>152</v>
      </c>
      <c r="E511" s="35">
        <v>39689</v>
      </c>
      <c r="F511" s="34" t="s">
        <v>37</v>
      </c>
      <c r="G511" s="37">
        <v>2000</v>
      </c>
      <c r="H511" s="34" t="s">
        <v>56</v>
      </c>
      <c r="I511" s="38">
        <v>4.4000000000000004</v>
      </c>
      <c r="J511" s="36" t="s">
        <v>68</v>
      </c>
      <c r="K511" s="38">
        <v>10</v>
      </c>
      <c r="L511" s="40"/>
      <c r="M511" s="40"/>
      <c r="N511" s="40"/>
      <c r="O511" s="40"/>
      <c r="P511" s="40"/>
    </row>
    <row r="512" spans="1:17" s="32" customFormat="1" ht="10.5">
      <c r="A512" s="330">
        <v>92236000</v>
      </c>
      <c r="B512" s="33">
        <v>6</v>
      </c>
      <c r="C512" s="45" t="s">
        <v>393</v>
      </c>
      <c r="D512" s="46">
        <v>547</v>
      </c>
      <c r="E512" s="35">
        <v>39681</v>
      </c>
      <c r="F512" s="34" t="s">
        <v>37</v>
      </c>
      <c r="G512" s="37">
        <v>2000</v>
      </c>
      <c r="H512" s="34"/>
      <c r="I512" s="38"/>
      <c r="J512" s="36" t="s">
        <v>81</v>
      </c>
      <c r="K512" s="38">
        <v>30</v>
      </c>
      <c r="L512" s="40"/>
      <c r="M512" s="40"/>
      <c r="N512" s="40"/>
      <c r="O512" s="40"/>
      <c r="P512" s="40"/>
    </row>
    <row r="513" spans="1:17" s="32" customFormat="1" ht="10.5">
      <c r="A513" s="330">
        <v>92236000</v>
      </c>
      <c r="B513" s="33">
        <v>6</v>
      </c>
      <c r="C513" s="45" t="s">
        <v>1186</v>
      </c>
      <c r="D513" s="46" t="s">
        <v>143</v>
      </c>
      <c r="E513" s="35">
        <v>39689</v>
      </c>
      <c r="F513" s="34" t="s">
        <v>37</v>
      </c>
      <c r="G513" s="37">
        <v>2000</v>
      </c>
      <c r="H513" s="34" t="s">
        <v>51</v>
      </c>
      <c r="I513" s="38">
        <v>4.7</v>
      </c>
      <c r="J513" s="36" t="s">
        <v>68</v>
      </c>
      <c r="K513" s="38">
        <v>20</v>
      </c>
      <c r="L513" s="40"/>
      <c r="M513" s="40"/>
      <c r="N513" s="40"/>
      <c r="O513" s="40"/>
      <c r="P513" s="40"/>
    </row>
    <row r="514" spans="1:17" s="32" customFormat="1" ht="10.5">
      <c r="A514" s="330">
        <v>96667560</v>
      </c>
      <c r="B514" s="33">
        <v>8</v>
      </c>
      <c r="C514" s="32" t="s">
        <v>339</v>
      </c>
      <c r="D514" s="46">
        <v>548</v>
      </c>
      <c r="E514" s="35">
        <v>39694</v>
      </c>
      <c r="F514" s="34" t="s">
        <v>37</v>
      </c>
      <c r="G514" s="37">
        <v>1500</v>
      </c>
      <c r="H514" s="34"/>
      <c r="I514" s="38"/>
      <c r="J514" s="36" t="s">
        <v>250</v>
      </c>
      <c r="K514" s="38">
        <v>10</v>
      </c>
      <c r="L514" s="40"/>
      <c r="M514" s="40"/>
      <c r="N514" s="40"/>
      <c r="O514" s="40"/>
      <c r="P514" s="40"/>
    </row>
    <row r="515" spans="1:17" s="32" customFormat="1" ht="10.5">
      <c r="A515" s="330">
        <v>96667560</v>
      </c>
      <c r="B515" s="33">
        <v>8</v>
      </c>
      <c r="C515" s="32" t="s">
        <v>340</v>
      </c>
      <c r="D515" s="46" t="s">
        <v>143</v>
      </c>
      <c r="E515" s="35">
        <v>40030</v>
      </c>
      <c r="F515" s="34" t="s">
        <v>171</v>
      </c>
      <c r="G515" s="37">
        <v>20000000</v>
      </c>
      <c r="H515" s="34" t="s">
        <v>90</v>
      </c>
      <c r="I515" s="38">
        <v>7</v>
      </c>
      <c r="J515" s="36" t="s">
        <v>374</v>
      </c>
      <c r="K515" s="38">
        <v>5</v>
      </c>
      <c r="L515" s="40">
        <v>20000000000</v>
      </c>
      <c r="M515" s="40">
        <v>20000000000</v>
      </c>
      <c r="N515" s="40">
        <v>20000000</v>
      </c>
      <c r="O515" s="40">
        <v>458773</v>
      </c>
      <c r="P515" s="40">
        <v>20458773</v>
      </c>
    </row>
    <row r="516" spans="1:17" s="32" customFormat="1" ht="10.5">
      <c r="A516" s="330">
        <v>96667560</v>
      </c>
      <c r="B516" s="33">
        <v>8</v>
      </c>
      <c r="C516" s="32" t="s">
        <v>340</v>
      </c>
      <c r="D516" s="46" t="s">
        <v>152</v>
      </c>
      <c r="E516" s="35">
        <v>40500</v>
      </c>
      <c r="F516" s="34" t="s">
        <v>171</v>
      </c>
      <c r="G516" s="37">
        <v>10000000</v>
      </c>
      <c r="H516" s="34" t="s">
        <v>51</v>
      </c>
      <c r="I516" s="38">
        <v>6.35</v>
      </c>
      <c r="J516" s="36" t="s">
        <v>374</v>
      </c>
      <c r="K516" s="38">
        <v>4</v>
      </c>
      <c r="L516" s="40">
        <v>10000000000</v>
      </c>
      <c r="M516" s="40">
        <v>10000000000</v>
      </c>
      <c r="N516" s="40">
        <v>10000000</v>
      </c>
      <c r="O516" s="40">
        <v>64625</v>
      </c>
      <c r="P516" s="40">
        <v>10064625</v>
      </c>
    </row>
    <row r="517" spans="1:17" s="32" customFormat="1" ht="10.5">
      <c r="A517" s="330">
        <v>96813520</v>
      </c>
      <c r="B517" s="33">
        <v>1</v>
      </c>
      <c r="C517" s="45" t="s">
        <v>396</v>
      </c>
      <c r="D517" s="46">
        <v>549</v>
      </c>
      <c r="E517" s="35">
        <v>39707</v>
      </c>
      <c r="F517" s="34" t="s">
        <v>37</v>
      </c>
      <c r="G517" s="37">
        <v>8500</v>
      </c>
      <c r="H517" s="34"/>
      <c r="I517" s="38"/>
      <c r="J517" s="36" t="s">
        <v>81</v>
      </c>
      <c r="K517" s="38">
        <v>10</v>
      </c>
      <c r="L517" s="40"/>
      <c r="M517" s="40"/>
      <c r="N517" s="40"/>
      <c r="O517" s="40"/>
      <c r="P517" s="40"/>
    </row>
    <row r="518" spans="1:17" s="32" customFormat="1" ht="10.5">
      <c r="A518" s="330">
        <v>96813520</v>
      </c>
      <c r="B518" s="33">
        <v>1</v>
      </c>
      <c r="C518" s="45" t="s">
        <v>1187</v>
      </c>
      <c r="D518" s="46" t="s">
        <v>143</v>
      </c>
      <c r="E518" s="35">
        <v>39730</v>
      </c>
      <c r="F518" s="34" t="s">
        <v>37</v>
      </c>
      <c r="G518" s="37">
        <v>7000</v>
      </c>
      <c r="H518" s="34" t="s">
        <v>46</v>
      </c>
      <c r="I518" s="38">
        <v>2.75</v>
      </c>
      <c r="J518" s="36" t="s">
        <v>68</v>
      </c>
      <c r="K518" s="38">
        <v>5</v>
      </c>
      <c r="L518" s="40">
        <v>1800000</v>
      </c>
      <c r="M518" s="40">
        <v>1800000</v>
      </c>
      <c r="N518" s="40">
        <v>40129254</v>
      </c>
      <c r="O518" s="40">
        <v>182682</v>
      </c>
      <c r="P518" s="40">
        <v>40311936</v>
      </c>
    </row>
    <row r="519" spans="1:17" s="32" customFormat="1" ht="10.5">
      <c r="A519" s="330">
        <v>96813520</v>
      </c>
      <c r="B519" s="33">
        <v>1</v>
      </c>
      <c r="C519" s="45" t="s">
        <v>396</v>
      </c>
      <c r="D519" s="46">
        <v>550</v>
      </c>
      <c r="E519" s="35">
        <v>39707</v>
      </c>
      <c r="F519" s="34" t="s">
        <v>37</v>
      </c>
      <c r="G519" s="37">
        <v>8500</v>
      </c>
      <c r="H519" s="34"/>
      <c r="I519" s="38"/>
      <c r="J519" s="36" t="s">
        <v>81</v>
      </c>
      <c r="K519" s="38">
        <v>30</v>
      </c>
      <c r="L519" s="40"/>
      <c r="M519" s="40"/>
      <c r="N519" s="40"/>
      <c r="O519" s="40"/>
      <c r="P519" s="40"/>
    </row>
    <row r="520" spans="1:17" s="32" customFormat="1" ht="10.5">
      <c r="A520" s="330">
        <v>96813520</v>
      </c>
      <c r="B520" s="33">
        <v>1</v>
      </c>
      <c r="C520" s="45" t="s">
        <v>1187</v>
      </c>
      <c r="D520" s="46" t="s">
        <v>143</v>
      </c>
      <c r="E520" s="35">
        <v>39730</v>
      </c>
      <c r="F520" s="34" t="s">
        <v>37</v>
      </c>
      <c r="G520" s="37">
        <v>7000</v>
      </c>
      <c r="H520" s="34" t="s">
        <v>90</v>
      </c>
      <c r="I520" s="38">
        <v>4.25</v>
      </c>
      <c r="J520" s="36" t="s">
        <v>68</v>
      </c>
      <c r="K520" s="38">
        <v>21</v>
      </c>
      <c r="L520" s="40">
        <v>4700000</v>
      </c>
      <c r="M520" s="40">
        <v>4700000</v>
      </c>
      <c r="N520" s="40">
        <v>104781941</v>
      </c>
      <c r="O520" s="40">
        <v>734486</v>
      </c>
      <c r="P520" s="40">
        <v>105516427</v>
      </c>
    </row>
    <row r="521" spans="1:17" s="32" customFormat="1" ht="10.5">
      <c r="A521" s="330">
        <v>93834000</v>
      </c>
      <c r="B521" s="33">
        <v>5</v>
      </c>
      <c r="C521" s="45" t="s">
        <v>276</v>
      </c>
      <c r="D521" s="46">
        <v>551</v>
      </c>
      <c r="E521" s="35">
        <v>39735</v>
      </c>
      <c r="F521" s="34" t="s">
        <v>37</v>
      </c>
      <c r="G521" s="37">
        <v>12500</v>
      </c>
      <c r="H521" s="34"/>
      <c r="I521" s="38"/>
      <c r="J521" s="36" t="s">
        <v>81</v>
      </c>
      <c r="K521" s="38">
        <v>30</v>
      </c>
      <c r="L521" s="40"/>
      <c r="M521" s="40"/>
      <c r="N521" s="40"/>
      <c r="O521" s="40"/>
      <c r="P521" s="40"/>
    </row>
    <row r="522" spans="1:17" s="32" customFormat="1" ht="10.5">
      <c r="A522" s="330">
        <v>93834000</v>
      </c>
      <c r="B522" s="33">
        <v>5</v>
      </c>
      <c r="C522" s="45" t="s">
        <v>1188</v>
      </c>
      <c r="D522" s="46" t="s">
        <v>143</v>
      </c>
      <c r="E522" s="35">
        <v>39769</v>
      </c>
      <c r="F522" s="34" t="s">
        <v>37</v>
      </c>
      <c r="G522" s="37">
        <v>6000</v>
      </c>
      <c r="H522" s="34" t="s">
        <v>53</v>
      </c>
      <c r="I522" s="38">
        <v>4.7</v>
      </c>
      <c r="J522" s="36" t="s">
        <v>81</v>
      </c>
      <c r="K522" s="38">
        <v>8</v>
      </c>
      <c r="L522" s="40"/>
      <c r="M522" s="40"/>
      <c r="N522" s="40"/>
      <c r="O522" s="40"/>
      <c r="P522" s="40"/>
    </row>
    <row r="523" spans="1:17" s="32" customFormat="1" ht="10.5">
      <c r="A523" s="330">
        <v>93834000</v>
      </c>
      <c r="B523" s="33">
        <v>5</v>
      </c>
      <c r="C523" s="45" t="s">
        <v>1188</v>
      </c>
      <c r="D523" s="46" t="s">
        <v>143</v>
      </c>
      <c r="E523" s="35">
        <v>39769</v>
      </c>
      <c r="F523" s="34" t="s">
        <v>66</v>
      </c>
      <c r="G523" s="37">
        <v>187800</v>
      </c>
      <c r="H523" s="34" t="s">
        <v>59</v>
      </c>
      <c r="I523" s="38" t="s">
        <v>400</v>
      </c>
      <c r="J523" s="36" t="s">
        <v>81</v>
      </c>
      <c r="K523" s="38">
        <v>11</v>
      </c>
      <c r="L523" s="40"/>
      <c r="M523" s="40"/>
      <c r="N523" s="40"/>
      <c r="O523" s="40"/>
      <c r="P523" s="40"/>
      <c r="Q523" s="32" t="s">
        <v>69</v>
      </c>
    </row>
    <row r="524" spans="1:17" s="32" customFormat="1" ht="10.5">
      <c r="A524" s="330">
        <v>93834000</v>
      </c>
      <c r="B524" s="33">
        <v>5</v>
      </c>
      <c r="C524" s="45" t="s">
        <v>1188</v>
      </c>
      <c r="D524" s="46" t="s">
        <v>143</v>
      </c>
      <c r="E524" s="35">
        <v>39769</v>
      </c>
      <c r="F524" s="34" t="s">
        <v>37</v>
      </c>
      <c r="G524" s="37">
        <v>6000</v>
      </c>
      <c r="H524" s="34" t="s">
        <v>60</v>
      </c>
      <c r="I524" s="38">
        <v>4.7</v>
      </c>
      <c r="J524" s="36" t="s">
        <v>81</v>
      </c>
      <c r="K524" s="38">
        <v>9</v>
      </c>
      <c r="L524" s="40"/>
      <c r="M524" s="40"/>
      <c r="N524" s="40"/>
      <c r="O524" s="40"/>
      <c r="P524" s="40"/>
    </row>
    <row r="525" spans="1:17" s="32" customFormat="1" ht="10.5">
      <c r="A525" s="330">
        <v>93834000</v>
      </c>
      <c r="B525" s="33">
        <v>5</v>
      </c>
      <c r="C525" s="45" t="s">
        <v>1088</v>
      </c>
      <c r="D525" s="46" t="s">
        <v>143</v>
      </c>
      <c r="E525" s="35">
        <v>39769</v>
      </c>
      <c r="F525" s="34" t="s">
        <v>37</v>
      </c>
      <c r="G525" s="37">
        <v>6000</v>
      </c>
      <c r="H525" s="34" t="s">
        <v>64</v>
      </c>
      <c r="I525" s="38">
        <v>5.7</v>
      </c>
      <c r="J525" s="36" t="s">
        <v>68</v>
      </c>
      <c r="K525" s="38">
        <v>21</v>
      </c>
      <c r="L525" s="40">
        <v>3000000</v>
      </c>
      <c r="M525" s="40">
        <v>3000000</v>
      </c>
      <c r="N525" s="40">
        <v>66882090</v>
      </c>
      <c r="O525" s="40">
        <v>783142</v>
      </c>
      <c r="P525" s="40">
        <v>67665232</v>
      </c>
    </row>
    <row r="526" spans="1:17" s="32" customFormat="1" ht="10.5">
      <c r="A526" s="330">
        <v>93834000</v>
      </c>
      <c r="B526" s="33">
        <v>5</v>
      </c>
      <c r="C526" s="45" t="s">
        <v>120</v>
      </c>
      <c r="D526" s="46" t="s">
        <v>152</v>
      </c>
      <c r="E526" s="35">
        <v>39877</v>
      </c>
      <c r="F526" s="34" t="s">
        <v>171</v>
      </c>
      <c r="G526" s="37">
        <v>30000000</v>
      </c>
      <c r="H526" s="34" t="s">
        <v>75</v>
      </c>
      <c r="I526" s="38">
        <v>7</v>
      </c>
      <c r="J526" s="36" t="s">
        <v>68</v>
      </c>
      <c r="K526" s="38">
        <v>5</v>
      </c>
      <c r="L526" s="40">
        <v>30000000000</v>
      </c>
      <c r="M526" s="40">
        <v>30000000000</v>
      </c>
      <c r="N526" s="40">
        <v>30000000</v>
      </c>
      <c r="O526" s="40">
        <v>688160</v>
      </c>
      <c r="P526" s="40">
        <v>30688160</v>
      </c>
    </row>
    <row r="527" spans="1:17" s="32" customFormat="1" ht="10.5">
      <c r="A527" s="330">
        <v>93834000</v>
      </c>
      <c r="B527" s="33">
        <v>5</v>
      </c>
      <c r="C527" s="45" t="s">
        <v>120</v>
      </c>
      <c r="D527" s="46" t="s">
        <v>162</v>
      </c>
      <c r="E527" s="35">
        <v>39952</v>
      </c>
      <c r="F527" s="34" t="s">
        <v>37</v>
      </c>
      <c r="G527" s="37">
        <v>5500</v>
      </c>
      <c r="H527" s="34" t="s">
        <v>125</v>
      </c>
      <c r="I527" s="38">
        <v>4.0999999999999996</v>
      </c>
      <c r="J527" s="36" t="s">
        <v>68</v>
      </c>
      <c r="K527" s="38">
        <v>6</v>
      </c>
      <c r="L527" s="40">
        <v>1000000</v>
      </c>
      <c r="M527" s="40">
        <v>1000000</v>
      </c>
      <c r="N527" s="40">
        <v>22294030</v>
      </c>
      <c r="O527" s="40">
        <v>80425</v>
      </c>
      <c r="P527" s="40">
        <v>22374455</v>
      </c>
    </row>
    <row r="528" spans="1:17" s="32" customFormat="1" ht="10.5">
      <c r="A528" s="330">
        <v>93834000</v>
      </c>
      <c r="B528" s="33">
        <v>5</v>
      </c>
      <c r="C528" s="45" t="s">
        <v>399</v>
      </c>
      <c r="D528" s="46" t="s">
        <v>162</v>
      </c>
      <c r="E528" s="35">
        <v>39952</v>
      </c>
      <c r="F528" s="34" t="s">
        <v>171</v>
      </c>
      <c r="G528" s="37">
        <v>110000000</v>
      </c>
      <c r="H528" s="34" t="s">
        <v>132</v>
      </c>
      <c r="I528" s="38">
        <v>5.8</v>
      </c>
      <c r="J528" s="36" t="s">
        <v>68</v>
      </c>
      <c r="K528" s="38">
        <v>6</v>
      </c>
      <c r="L528" s="40"/>
      <c r="M528" s="40"/>
      <c r="N528" s="40"/>
      <c r="O528" s="40"/>
      <c r="P528" s="40"/>
    </row>
    <row r="529" spans="1:16" s="32" customFormat="1" ht="10.5">
      <c r="A529" s="330">
        <v>93834000</v>
      </c>
      <c r="B529" s="33">
        <v>5</v>
      </c>
      <c r="C529" s="45" t="s">
        <v>120</v>
      </c>
      <c r="D529" s="46" t="s">
        <v>162</v>
      </c>
      <c r="E529" s="35">
        <v>39952</v>
      </c>
      <c r="F529" s="34" t="s">
        <v>37</v>
      </c>
      <c r="G529" s="37">
        <v>5500</v>
      </c>
      <c r="H529" s="34" t="s">
        <v>176</v>
      </c>
      <c r="I529" s="38">
        <v>4.7</v>
      </c>
      <c r="J529" s="36" t="s">
        <v>68</v>
      </c>
      <c r="K529" s="38">
        <v>21</v>
      </c>
      <c r="L529" s="40">
        <v>4500000</v>
      </c>
      <c r="M529" s="40">
        <v>4500000</v>
      </c>
      <c r="N529" s="40">
        <v>100323135</v>
      </c>
      <c r="O529" s="40">
        <v>414272</v>
      </c>
      <c r="P529" s="40">
        <v>100737407</v>
      </c>
    </row>
    <row r="530" spans="1:16" s="32" customFormat="1" ht="10.5">
      <c r="A530" s="330">
        <v>93834000</v>
      </c>
      <c r="B530" s="33">
        <v>5</v>
      </c>
      <c r="C530" s="45" t="s">
        <v>120</v>
      </c>
      <c r="D530" s="46" t="s">
        <v>163</v>
      </c>
      <c r="E530" s="35">
        <v>40702</v>
      </c>
      <c r="F530" s="34" t="s">
        <v>171</v>
      </c>
      <c r="G530" s="37">
        <v>54000000</v>
      </c>
      <c r="H530" s="34" t="s">
        <v>177</v>
      </c>
      <c r="I530" s="38">
        <v>7</v>
      </c>
      <c r="J530" s="36" t="s">
        <v>81</v>
      </c>
      <c r="K530" s="38">
        <v>20</v>
      </c>
      <c r="L530" s="40">
        <v>54000000000</v>
      </c>
      <c r="M530" s="40">
        <v>54000000000</v>
      </c>
      <c r="N530" s="40">
        <v>54000000</v>
      </c>
      <c r="O530" s="40">
        <v>299350</v>
      </c>
      <c r="P530" s="40">
        <v>54299350</v>
      </c>
    </row>
    <row r="531" spans="1:16" s="32" customFormat="1" ht="10.5">
      <c r="A531" s="330">
        <v>91335000</v>
      </c>
      <c r="B531" s="33">
        <v>6</v>
      </c>
      <c r="C531" s="45" t="s">
        <v>401</v>
      </c>
      <c r="D531" s="46">
        <v>552</v>
      </c>
      <c r="E531" s="35">
        <v>39741</v>
      </c>
      <c r="F531" s="34" t="s">
        <v>37</v>
      </c>
      <c r="G531" s="37">
        <v>3500</v>
      </c>
      <c r="H531" s="34"/>
      <c r="I531" s="38"/>
      <c r="J531" s="36" t="s">
        <v>68</v>
      </c>
      <c r="K531" s="38">
        <v>10</v>
      </c>
      <c r="L531" s="40"/>
      <c r="M531" s="40"/>
      <c r="N531" s="40"/>
      <c r="O531" s="40"/>
      <c r="P531" s="40"/>
    </row>
    <row r="532" spans="1:16" s="32" customFormat="1" ht="10.5">
      <c r="A532" s="330">
        <v>91335000</v>
      </c>
      <c r="B532" s="33">
        <v>6</v>
      </c>
      <c r="C532" s="45" t="s">
        <v>402</v>
      </c>
      <c r="D532" s="46" t="s">
        <v>143</v>
      </c>
      <c r="E532" s="35">
        <v>39834</v>
      </c>
      <c r="F532" s="34" t="s">
        <v>37</v>
      </c>
      <c r="G532" s="37">
        <v>3500</v>
      </c>
      <c r="H532" s="34" t="s">
        <v>46</v>
      </c>
      <c r="I532" s="38">
        <v>6.4</v>
      </c>
      <c r="J532" s="36" t="s">
        <v>68</v>
      </c>
      <c r="K532" s="38">
        <v>5</v>
      </c>
      <c r="L532" s="40">
        <v>500000</v>
      </c>
      <c r="M532" s="40">
        <v>500000</v>
      </c>
      <c r="N532" s="40">
        <v>11147015</v>
      </c>
      <c r="O532" s="40">
        <v>314302</v>
      </c>
      <c r="P532" s="40">
        <v>11461317</v>
      </c>
    </row>
    <row r="533" spans="1:16" s="32" customFormat="1" ht="10.5">
      <c r="A533" s="330">
        <v>91335000</v>
      </c>
      <c r="B533" s="33">
        <v>6</v>
      </c>
      <c r="C533" s="45" t="s">
        <v>403</v>
      </c>
      <c r="D533" s="46" t="s">
        <v>143</v>
      </c>
      <c r="E533" s="35">
        <v>39834</v>
      </c>
      <c r="F533" s="34" t="s">
        <v>171</v>
      </c>
      <c r="G533" s="37">
        <v>75000000</v>
      </c>
      <c r="H533" s="34" t="s">
        <v>90</v>
      </c>
      <c r="I533" s="38">
        <v>8.5500000000000007</v>
      </c>
      <c r="J533" s="36" t="s">
        <v>68</v>
      </c>
      <c r="K533" s="38">
        <v>5</v>
      </c>
      <c r="L533" s="40"/>
      <c r="M533" s="40"/>
      <c r="N533" s="40"/>
      <c r="O533" s="40"/>
      <c r="P533" s="40"/>
    </row>
    <row r="534" spans="1:16" s="32" customFormat="1" ht="10.5">
      <c r="A534" s="330">
        <v>91335000</v>
      </c>
      <c r="B534" s="33">
        <v>6</v>
      </c>
      <c r="C534" s="45" t="s">
        <v>403</v>
      </c>
      <c r="D534" s="46" t="s">
        <v>143</v>
      </c>
      <c r="E534" s="35">
        <v>39834</v>
      </c>
      <c r="F534" s="34" t="s">
        <v>37</v>
      </c>
      <c r="G534" s="37">
        <v>3500</v>
      </c>
      <c r="H534" s="34" t="s">
        <v>92</v>
      </c>
      <c r="I534" s="38">
        <v>6.1</v>
      </c>
      <c r="J534" s="36" t="s">
        <v>68</v>
      </c>
      <c r="K534" s="38">
        <v>9.5</v>
      </c>
      <c r="L534" s="40"/>
      <c r="M534" s="40"/>
      <c r="N534" s="40"/>
      <c r="O534" s="40"/>
      <c r="P534" s="40"/>
    </row>
    <row r="535" spans="1:16" s="32" customFormat="1" ht="10.5">
      <c r="A535" s="330">
        <v>91335000</v>
      </c>
      <c r="B535" s="33">
        <v>6</v>
      </c>
      <c r="C535" s="45" t="s">
        <v>403</v>
      </c>
      <c r="D535" s="46" t="s">
        <v>143</v>
      </c>
      <c r="E535" s="35">
        <v>39834</v>
      </c>
      <c r="F535" s="34" t="s">
        <v>171</v>
      </c>
      <c r="G535" s="37">
        <v>75000000</v>
      </c>
      <c r="H535" s="34" t="s">
        <v>63</v>
      </c>
      <c r="I535" s="38">
        <v>8.5500000000000007</v>
      </c>
      <c r="J535" s="36" t="s">
        <v>68</v>
      </c>
      <c r="K535" s="38">
        <v>9.5</v>
      </c>
      <c r="L535" s="40"/>
      <c r="M535" s="40"/>
      <c r="N535" s="40"/>
      <c r="O535" s="40"/>
      <c r="P535" s="40"/>
    </row>
    <row r="536" spans="1:16" s="32" customFormat="1" ht="10.5">
      <c r="A536" s="330">
        <v>91335000</v>
      </c>
      <c r="B536" s="33">
        <v>6</v>
      </c>
      <c r="C536" s="45" t="s">
        <v>401</v>
      </c>
      <c r="D536" s="46">
        <v>553</v>
      </c>
      <c r="E536" s="35">
        <v>39741</v>
      </c>
      <c r="F536" s="34" t="s">
        <v>37</v>
      </c>
      <c r="G536" s="37">
        <v>3500</v>
      </c>
      <c r="H536" s="34"/>
      <c r="I536" s="38"/>
      <c r="J536" s="36" t="s">
        <v>68</v>
      </c>
      <c r="K536" s="38">
        <v>30</v>
      </c>
      <c r="L536" s="40"/>
      <c r="M536" s="40"/>
      <c r="N536" s="40"/>
      <c r="O536" s="40"/>
      <c r="P536" s="40"/>
    </row>
    <row r="537" spans="1:16" s="32" customFormat="1" ht="10.5">
      <c r="A537" s="330">
        <v>91335000</v>
      </c>
      <c r="B537" s="33">
        <v>6</v>
      </c>
      <c r="C537" s="45" t="s">
        <v>402</v>
      </c>
      <c r="D537" s="46" t="s">
        <v>143</v>
      </c>
      <c r="E537" s="35">
        <v>39834</v>
      </c>
      <c r="F537" s="34" t="s">
        <v>37</v>
      </c>
      <c r="G537" s="37">
        <v>3500</v>
      </c>
      <c r="H537" s="34" t="s">
        <v>56</v>
      </c>
      <c r="I537" s="36">
        <v>6.3</v>
      </c>
      <c r="J537" s="36" t="s">
        <v>68</v>
      </c>
      <c r="K537" s="38">
        <v>21</v>
      </c>
      <c r="L537" s="40">
        <v>3000000</v>
      </c>
      <c r="M537" s="40">
        <v>3000000</v>
      </c>
      <c r="N537" s="40">
        <v>66882090</v>
      </c>
      <c r="O537" s="40">
        <v>1856842</v>
      </c>
      <c r="P537" s="40">
        <v>68738932</v>
      </c>
    </row>
    <row r="538" spans="1:16" s="32" customFormat="1" ht="10.5">
      <c r="A538" s="330">
        <v>81826800</v>
      </c>
      <c r="B538" s="33">
        <v>9</v>
      </c>
      <c r="C538" s="32" t="s">
        <v>319</v>
      </c>
      <c r="D538" s="46">
        <v>555</v>
      </c>
      <c r="E538" s="35">
        <v>39749</v>
      </c>
      <c r="F538" s="34" t="s">
        <v>37</v>
      </c>
      <c r="G538" s="37">
        <v>3250</v>
      </c>
      <c r="H538" s="34"/>
      <c r="I538" s="38"/>
      <c r="J538" s="36" t="s">
        <v>320</v>
      </c>
      <c r="K538" s="38">
        <v>10</v>
      </c>
      <c r="L538" s="40"/>
      <c r="M538" s="40"/>
      <c r="N538" s="40"/>
      <c r="O538" s="40"/>
      <c r="P538" s="40"/>
    </row>
    <row r="539" spans="1:16" s="32" customFormat="1" ht="10.5">
      <c r="A539" s="330">
        <v>81826800</v>
      </c>
      <c r="B539" s="33">
        <v>9</v>
      </c>
      <c r="C539" s="32" t="s">
        <v>404</v>
      </c>
      <c r="D539" s="46" t="s">
        <v>143</v>
      </c>
      <c r="E539" s="35">
        <v>39889</v>
      </c>
      <c r="F539" s="34" t="s">
        <v>171</v>
      </c>
      <c r="G539" s="37">
        <v>60000000</v>
      </c>
      <c r="H539" s="34" t="s">
        <v>90</v>
      </c>
      <c r="I539" s="38">
        <v>5.75</v>
      </c>
      <c r="J539" s="36" t="s">
        <v>320</v>
      </c>
      <c r="K539" s="38">
        <v>4</v>
      </c>
      <c r="L539" s="40"/>
      <c r="M539" s="40"/>
      <c r="N539" s="40"/>
      <c r="O539" s="40"/>
      <c r="P539" s="40"/>
    </row>
    <row r="540" spans="1:16" s="32" customFormat="1" ht="10.5">
      <c r="A540" s="330">
        <v>81826800</v>
      </c>
      <c r="B540" s="33">
        <v>9</v>
      </c>
      <c r="C540" s="32" t="s">
        <v>405</v>
      </c>
      <c r="D540" s="46" t="s">
        <v>152</v>
      </c>
      <c r="E540" s="35">
        <v>39889</v>
      </c>
      <c r="F540" s="34" t="s">
        <v>171</v>
      </c>
      <c r="G540" s="37">
        <v>60000000</v>
      </c>
      <c r="H540" s="34" t="s">
        <v>92</v>
      </c>
      <c r="I540" s="38">
        <v>6.15</v>
      </c>
      <c r="J540" s="36" t="s">
        <v>320</v>
      </c>
      <c r="K540" s="38">
        <v>4</v>
      </c>
      <c r="L540" s="40">
        <v>60000000000</v>
      </c>
      <c r="M540" s="40">
        <v>60000000000</v>
      </c>
      <c r="N540" s="40">
        <v>60000000</v>
      </c>
      <c r="O540" s="40">
        <v>1070282</v>
      </c>
      <c r="P540" s="40">
        <v>61070282</v>
      </c>
    </row>
    <row r="541" spans="1:16" s="32" customFormat="1" ht="10.5">
      <c r="A541" s="330">
        <v>92544000</v>
      </c>
      <c r="B541" s="33">
        <v>0</v>
      </c>
      <c r="C541" s="32" t="s">
        <v>406</v>
      </c>
      <c r="D541" s="46">
        <v>556</v>
      </c>
      <c r="E541" s="35">
        <v>39756</v>
      </c>
      <c r="F541" s="34" t="s">
        <v>37</v>
      </c>
      <c r="G541" s="37">
        <v>1500</v>
      </c>
      <c r="H541" s="34"/>
      <c r="I541" s="38"/>
      <c r="J541" s="36" t="s">
        <v>68</v>
      </c>
      <c r="K541" s="38">
        <v>10</v>
      </c>
      <c r="L541" s="40"/>
      <c r="M541" s="40"/>
      <c r="N541" s="40"/>
      <c r="O541" s="40"/>
      <c r="P541" s="40"/>
    </row>
    <row r="542" spans="1:16" s="32" customFormat="1" ht="10.5">
      <c r="A542" s="330">
        <v>76022072</v>
      </c>
      <c r="B542" s="33">
        <v>8</v>
      </c>
      <c r="C542" s="32" t="s">
        <v>407</v>
      </c>
      <c r="D542" s="46">
        <v>558</v>
      </c>
      <c r="E542" s="35">
        <v>39787</v>
      </c>
      <c r="F542" s="34" t="s">
        <v>37</v>
      </c>
      <c r="G542" s="37">
        <v>4000</v>
      </c>
      <c r="H542" s="34"/>
      <c r="I542" s="38"/>
      <c r="J542" s="36" t="s">
        <v>287</v>
      </c>
      <c r="K542" s="38">
        <v>10</v>
      </c>
      <c r="L542" s="40"/>
      <c r="M542" s="40"/>
      <c r="N542" s="40"/>
      <c r="O542" s="40"/>
      <c r="P542" s="40"/>
    </row>
    <row r="543" spans="1:16" s="32" customFormat="1" ht="10.5">
      <c r="A543" s="330">
        <v>76022072</v>
      </c>
      <c r="B543" s="33">
        <v>8</v>
      </c>
      <c r="C543" s="32" t="s">
        <v>408</v>
      </c>
      <c r="D543" s="46" t="s">
        <v>143</v>
      </c>
      <c r="E543" s="35">
        <v>39793</v>
      </c>
      <c r="F543" s="34" t="s">
        <v>37</v>
      </c>
      <c r="G543" s="37">
        <v>4000</v>
      </c>
      <c r="H543" s="34" t="s">
        <v>90</v>
      </c>
      <c r="I543" s="38">
        <v>5</v>
      </c>
      <c r="J543" s="36" t="s">
        <v>68</v>
      </c>
      <c r="K543" s="38">
        <v>5</v>
      </c>
      <c r="L543" s="40"/>
      <c r="M543" s="40"/>
      <c r="N543" s="40"/>
      <c r="O543" s="40"/>
      <c r="P543" s="40"/>
    </row>
    <row r="544" spans="1:16" s="32" customFormat="1" ht="10.5">
      <c r="A544" s="330">
        <v>76022072</v>
      </c>
      <c r="B544" s="33">
        <v>8</v>
      </c>
      <c r="C544" s="32" t="s">
        <v>408</v>
      </c>
      <c r="D544" s="46" t="s">
        <v>143</v>
      </c>
      <c r="E544" s="35">
        <v>39793</v>
      </c>
      <c r="F544" s="34" t="s">
        <v>171</v>
      </c>
      <c r="G544" s="37">
        <v>85700000</v>
      </c>
      <c r="H544" s="34" t="s">
        <v>92</v>
      </c>
      <c r="I544" s="38">
        <v>7.5</v>
      </c>
      <c r="J544" s="36" t="s">
        <v>68</v>
      </c>
      <c r="K544" s="38">
        <v>5</v>
      </c>
      <c r="L544" s="40"/>
      <c r="M544" s="40"/>
      <c r="N544" s="40"/>
      <c r="O544" s="40"/>
      <c r="P544" s="40"/>
    </row>
    <row r="545" spans="1:16" s="32" customFormat="1" ht="10.5">
      <c r="A545" s="330">
        <v>76022072</v>
      </c>
      <c r="B545" s="33">
        <v>8</v>
      </c>
      <c r="C545" s="32" t="s">
        <v>409</v>
      </c>
      <c r="D545" s="46">
        <v>559</v>
      </c>
      <c r="E545" s="35">
        <v>39787</v>
      </c>
      <c r="F545" s="34" t="s">
        <v>37</v>
      </c>
      <c r="G545" s="37">
        <v>4000</v>
      </c>
      <c r="H545" s="34"/>
      <c r="I545" s="38"/>
      <c r="J545" s="36" t="s">
        <v>287</v>
      </c>
      <c r="K545" s="38">
        <v>30</v>
      </c>
      <c r="L545" s="40"/>
      <c r="M545" s="40"/>
      <c r="N545" s="40"/>
      <c r="O545" s="40"/>
      <c r="P545" s="40"/>
    </row>
    <row r="546" spans="1:16" s="32" customFormat="1" ht="10.5">
      <c r="A546" s="330">
        <v>76022072</v>
      </c>
      <c r="B546" s="33">
        <v>8</v>
      </c>
      <c r="C546" s="32" t="s">
        <v>337</v>
      </c>
      <c r="D546" s="46" t="s">
        <v>143</v>
      </c>
      <c r="E546" s="35">
        <v>39793</v>
      </c>
      <c r="F546" s="34" t="s">
        <v>37</v>
      </c>
      <c r="G546" s="37">
        <v>4000</v>
      </c>
      <c r="H546" s="34" t="s">
        <v>63</v>
      </c>
      <c r="I546" s="38">
        <v>5</v>
      </c>
      <c r="J546" s="36" t="s">
        <v>68</v>
      </c>
      <c r="K546" s="38">
        <v>21</v>
      </c>
      <c r="L546" s="40">
        <v>4000000</v>
      </c>
      <c r="M546" s="40">
        <v>4000000</v>
      </c>
      <c r="N546" s="40">
        <v>89176120</v>
      </c>
      <c r="O546" s="40">
        <v>2202211</v>
      </c>
      <c r="P546" s="40">
        <v>91378331</v>
      </c>
    </row>
    <row r="547" spans="1:16" s="32" customFormat="1" ht="10.5">
      <c r="A547" s="330">
        <v>96802690</v>
      </c>
      <c r="B547" s="33">
        <v>9</v>
      </c>
      <c r="C547" s="32" t="s">
        <v>273</v>
      </c>
      <c r="D547" s="46">
        <v>560</v>
      </c>
      <c r="E547" s="35">
        <v>39799</v>
      </c>
      <c r="F547" s="34" t="s">
        <v>37</v>
      </c>
      <c r="G547" s="37">
        <v>3500</v>
      </c>
      <c r="H547" s="34"/>
      <c r="I547" s="38"/>
      <c r="J547" s="36" t="s">
        <v>81</v>
      </c>
      <c r="K547" s="38">
        <v>30</v>
      </c>
      <c r="L547" s="40"/>
      <c r="M547" s="40"/>
      <c r="N547" s="40"/>
      <c r="O547" s="40"/>
      <c r="P547" s="40"/>
    </row>
    <row r="548" spans="1:16" s="32" customFormat="1" ht="10.5">
      <c r="A548" s="330">
        <v>96802690</v>
      </c>
      <c r="B548" s="33">
        <v>9</v>
      </c>
      <c r="C548" s="32" t="s">
        <v>1117</v>
      </c>
      <c r="D548" s="46" t="s">
        <v>143</v>
      </c>
      <c r="E548" s="35">
        <v>39799</v>
      </c>
      <c r="F548" s="34" t="s">
        <v>37</v>
      </c>
      <c r="G548" s="37">
        <v>3500</v>
      </c>
      <c r="H548" s="34" t="s">
        <v>125</v>
      </c>
      <c r="I548" s="38">
        <v>5.5</v>
      </c>
      <c r="J548" s="36" t="s">
        <v>68</v>
      </c>
      <c r="K548" s="38">
        <v>21</v>
      </c>
      <c r="L548" s="40">
        <v>3500000</v>
      </c>
      <c r="M548" s="40">
        <v>3500000</v>
      </c>
      <c r="N548" s="40">
        <v>78029105</v>
      </c>
      <c r="O548" s="40">
        <v>176423</v>
      </c>
      <c r="P548" s="40">
        <v>78205528</v>
      </c>
    </row>
    <row r="549" spans="1:16" s="32" customFormat="1" ht="10.5">
      <c r="A549" s="331">
        <v>89900400</v>
      </c>
      <c r="B549" s="33">
        <v>0</v>
      </c>
      <c r="C549" s="32" t="s">
        <v>205</v>
      </c>
      <c r="D549" s="46">
        <v>561</v>
      </c>
      <c r="E549" s="35">
        <v>39813</v>
      </c>
      <c r="F549" s="34" t="s">
        <v>37</v>
      </c>
      <c r="G549" s="37">
        <v>2500</v>
      </c>
      <c r="H549" s="34"/>
      <c r="I549" s="38"/>
      <c r="J549" s="36" t="s">
        <v>410</v>
      </c>
      <c r="K549" s="38">
        <v>10</v>
      </c>
      <c r="L549" s="40"/>
      <c r="M549" s="40"/>
      <c r="N549" s="40"/>
      <c r="O549" s="40"/>
      <c r="P549" s="40"/>
    </row>
    <row r="550" spans="1:16" s="32" customFormat="1" ht="10.5">
      <c r="A550" s="331">
        <v>89900400</v>
      </c>
      <c r="B550" s="33">
        <v>0</v>
      </c>
      <c r="C550" s="32" t="s">
        <v>1074</v>
      </c>
      <c r="D550" s="46" t="s">
        <v>143</v>
      </c>
      <c r="E550" s="35">
        <v>39834</v>
      </c>
      <c r="F550" s="34" t="s">
        <v>37</v>
      </c>
      <c r="G550" s="37">
        <v>2500</v>
      </c>
      <c r="H550" s="34" t="s">
        <v>75</v>
      </c>
      <c r="I550" s="38">
        <v>4.95</v>
      </c>
      <c r="J550" s="36" t="s">
        <v>410</v>
      </c>
      <c r="K550" s="38">
        <v>5</v>
      </c>
      <c r="L550" s="40">
        <v>500000</v>
      </c>
      <c r="M550" s="40">
        <v>500000</v>
      </c>
      <c r="N550" s="40">
        <v>11147015</v>
      </c>
      <c r="O550" s="40">
        <v>232561</v>
      </c>
      <c r="P550" s="40">
        <v>11379576</v>
      </c>
    </row>
    <row r="551" spans="1:16" s="32" customFormat="1" ht="10.5">
      <c r="A551" s="331">
        <v>89900400</v>
      </c>
      <c r="B551" s="33">
        <v>0</v>
      </c>
      <c r="C551" s="32" t="s">
        <v>1189</v>
      </c>
      <c r="D551" s="46" t="s">
        <v>143</v>
      </c>
      <c r="E551" s="35">
        <v>39834</v>
      </c>
      <c r="F551" s="34" t="s">
        <v>37</v>
      </c>
      <c r="G551" s="37">
        <v>2500</v>
      </c>
      <c r="H551" s="34" t="s">
        <v>125</v>
      </c>
      <c r="I551" s="38">
        <v>4.8</v>
      </c>
      <c r="J551" s="36" t="s">
        <v>410</v>
      </c>
      <c r="K551" s="38">
        <v>10</v>
      </c>
      <c r="L551" s="40"/>
      <c r="M551" s="40"/>
      <c r="N551" s="40"/>
      <c r="O551" s="40"/>
      <c r="P551" s="40"/>
    </row>
    <row r="552" spans="1:16" s="32" customFormat="1" ht="10.5">
      <c r="A552" s="331">
        <v>89900400</v>
      </c>
      <c r="B552" s="33">
        <v>0</v>
      </c>
      <c r="C552" s="32" t="s">
        <v>205</v>
      </c>
      <c r="D552" s="46">
        <v>562</v>
      </c>
      <c r="E552" s="35">
        <v>39813</v>
      </c>
      <c r="F552" s="34" t="s">
        <v>37</v>
      </c>
      <c r="G552" s="37">
        <v>2500</v>
      </c>
      <c r="H552" s="34"/>
      <c r="I552" s="38"/>
      <c r="J552" s="36" t="s">
        <v>410</v>
      </c>
      <c r="K552" s="38">
        <v>30</v>
      </c>
      <c r="L552" s="40"/>
      <c r="M552" s="40"/>
      <c r="N552" s="40"/>
      <c r="O552" s="40"/>
      <c r="P552" s="40"/>
    </row>
    <row r="553" spans="1:16" s="32" customFormat="1" ht="10.5">
      <c r="A553" s="331">
        <v>89900400</v>
      </c>
      <c r="B553" s="33">
        <v>0</v>
      </c>
      <c r="C553" s="32" t="s">
        <v>1074</v>
      </c>
      <c r="D553" s="46" t="s">
        <v>143</v>
      </c>
      <c r="E553" s="35">
        <v>39834</v>
      </c>
      <c r="F553" s="34" t="s">
        <v>37</v>
      </c>
      <c r="G553" s="37">
        <v>2500</v>
      </c>
      <c r="H553" s="34" t="s">
        <v>132</v>
      </c>
      <c r="I553" s="38">
        <v>4.9000000000000004</v>
      </c>
      <c r="J553" s="36" t="s">
        <v>410</v>
      </c>
      <c r="K553" s="38">
        <v>21</v>
      </c>
      <c r="L553" s="40">
        <v>2000000</v>
      </c>
      <c r="M553" s="40">
        <v>2000000</v>
      </c>
      <c r="N553" s="40">
        <v>44588060</v>
      </c>
      <c r="O553" s="40">
        <v>22294</v>
      </c>
      <c r="P553" s="40">
        <v>44610354</v>
      </c>
    </row>
    <row r="554" spans="1:16" s="32" customFormat="1" ht="10.5">
      <c r="A554" s="331">
        <v>93007000</v>
      </c>
      <c r="B554" s="33">
        <v>9</v>
      </c>
      <c r="C554" s="32" t="s">
        <v>282</v>
      </c>
      <c r="D554" s="46">
        <v>563</v>
      </c>
      <c r="E554" s="35">
        <v>39813</v>
      </c>
      <c r="F554" s="34" t="s">
        <v>37</v>
      </c>
      <c r="G554" s="37">
        <v>5000</v>
      </c>
      <c r="H554" s="34"/>
      <c r="I554" s="38"/>
      <c r="J554" s="36" t="s">
        <v>81</v>
      </c>
      <c r="K554" s="38">
        <v>10</v>
      </c>
      <c r="L554" s="40"/>
      <c r="M554" s="40"/>
      <c r="N554" s="40"/>
      <c r="O554" s="40"/>
      <c r="P554" s="40"/>
    </row>
    <row r="555" spans="1:16" s="32" customFormat="1" ht="10.5">
      <c r="A555" s="331">
        <v>93007000</v>
      </c>
      <c r="B555" s="33">
        <v>9</v>
      </c>
      <c r="C555" s="32" t="s">
        <v>412</v>
      </c>
      <c r="D555" s="46" t="s">
        <v>143</v>
      </c>
      <c r="E555" s="35">
        <v>39822</v>
      </c>
      <c r="F555" s="34" t="s">
        <v>37</v>
      </c>
      <c r="G555" s="37">
        <v>5000</v>
      </c>
      <c r="H555" s="34" t="s">
        <v>51</v>
      </c>
      <c r="I555" s="38">
        <v>5</v>
      </c>
      <c r="J555" s="36" t="s">
        <v>81</v>
      </c>
      <c r="K555" s="38">
        <v>5</v>
      </c>
      <c r="L555" s="40"/>
      <c r="M555" s="40"/>
      <c r="N555" s="40"/>
      <c r="O555" s="40"/>
      <c r="P555" s="40"/>
    </row>
    <row r="556" spans="1:16" s="32" customFormat="1" ht="10.5">
      <c r="A556" s="331">
        <v>93007000</v>
      </c>
      <c r="B556" s="33">
        <v>9</v>
      </c>
      <c r="C556" s="32" t="s">
        <v>413</v>
      </c>
      <c r="D556" s="46" t="s">
        <v>152</v>
      </c>
      <c r="E556" s="35">
        <v>39822</v>
      </c>
      <c r="F556" s="34" t="s">
        <v>171</v>
      </c>
      <c r="G556" s="37">
        <v>107290000</v>
      </c>
      <c r="H556" s="34" t="s">
        <v>53</v>
      </c>
      <c r="I556" s="38">
        <v>7</v>
      </c>
      <c r="J556" s="36" t="s">
        <v>81</v>
      </c>
      <c r="K556" s="38">
        <v>5</v>
      </c>
      <c r="L556" s="40">
        <v>21000000000</v>
      </c>
      <c r="M556" s="40">
        <v>21000000000</v>
      </c>
      <c r="N556" s="40">
        <v>21000000</v>
      </c>
      <c r="O556" s="40">
        <v>702933</v>
      </c>
      <c r="P556" s="40">
        <v>21702933</v>
      </c>
    </row>
    <row r="557" spans="1:16" s="32" customFormat="1" ht="10.5">
      <c r="A557" s="331">
        <v>93007000</v>
      </c>
      <c r="B557" s="33">
        <v>9</v>
      </c>
      <c r="C557" s="32" t="s">
        <v>413</v>
      </c>
      <c r="D557" s="46" t="s">
        <v>162</v>
      </c>
      <c r="E557" s="35">
        <v>39938</v>
      </c>
      <c r="F557" s="34" t="s">
        <v>37</v>
      </c>
      <c r="G557" s="37">
        <v>4000</v>
      </c>
      <c r="H557" s="34" t="s">
        <v>60</v>
      </c>
      <c r="I557" s="38">
        <v>3</v>
      </c>
      <c r="J557" s="36" t="s">
        <v>81</v>
      </c>
      <c r="K557" s="38">
        <v>5</v>
      </c>
      <c r="L557" s="40">
        <v>1500000</v>
      </c>
      <c r="M557" s="40">
        <v>1500000</v>
      </c>
      <c r="N557" s="40">
        <v>33441045</v>
      </c>
      <c r="O557" s="40">
        <v>247591</v>
      </c>
      <c r="P557" s="40">
        <v>33688636</v>
      </c>
    </row>
    <row r="558" spans="1:16" s="32" customFormat="1" ht="10.5">
      <c r="A558" s="331">
        <v>93007000</v>
      </c>
      <c r="B558" s="33">
        <v>9</v>
      </c>
      <c r="C558" s="32" t="s">
        <v>413</v>
      </c>
      <c r="D558" s="46" t="s">
        <v>163</v>
      </c>
      <c r="E558" s="35">
        <v>39938</v>
      </c>
      <c r="F558" s="34" t="s">
        <v>171</v>
      </c>
      <c r="G558" s="37">
        <v>83900000</v>
      </c>
      <c r="H558" s="34" t="s">
        <v>64</v>
      </c>
      <c r="I558" s="38">
        <v>5.5</v>
      </c>
      <c r="J558" s="36" t="s">
        <v>81</v>
      </c>
      <c r="K558" s="38">
        <v>5</v>
      </c>
      <c r="L558" s="40">
        <v>52000000000</v>
      </c>
      <c r="M558" s="40">
        <v>52000000000</v>
      </c>
      <c r="N558" s="40">
        <v>52000000</v>
      </c>
      <c r="O558" s="40">
        <v>705432</v>
      </c>
      <c r="P558" s="40">
        <v>52705432</v>
      </c>
    </row>
    <row r="559" spans="1:16" s="32" customFormat="1" ht="10.5">
      <c r="A559" s="331">
        <v>93007000</v>
      </c>
      <c r="B559" s="33">
        <v>9</v>
      </c>
      <c r="C559" s="32" t="s">
        <v>414</v>
      </c>
      <c r="D559" s="46">
        <v>564</v>
      </c>
      <c r="E559" s="35">
        <v>39813</v>
      </c>
      <c r="F559" s="34" t="s">
        <v>37</v>
      </c>
      <c r="G559" s="37">
        <v>5000</v>
      </c>
      <c r="H559" s="34"/>
      <c r="I559" s="38"/>
      <c r="J559" s="36" t="s">
        <v>81</v>
      </c>
      <c r="K559" s="38">
        <v>30</v>
      </c>
      <c r="L559" s="40"/>
      <c r="M559" s="40"/>
      <c r="N559" s="40"/>
      <c r="O559" s="40"/>
      <c r="P559" s="40"/>
    </row>
    <row r="560" spans="1:16" s="32" customFormat="1" ht="10.5">
      <c r="A560" s="331">
        <v>93007000</v>
      </c>
      <c r="B560" s="33">
        <v>9</v>
      </c>
      <c r="C560" s="32" t="s">
        <v>413</v>
      </c>
      <c r="D560" s="46" t="s">
        <v>143</v>
      </c>
      <c r="E560" s="35">
        <v>39821</v>
      </c>
      <c r="F560" s="34" t="s">
        <v>37</v>
      </c>
      <c r="G560" s="37">
        <v>5000</v>
      </c>
      <c r="H560" s="34" t="s">
        <v>59</v>
      </c>
      <c r="I560" s="38">
        <v>4.9000000000000004</v>
      </c>
      <c r="J560" s="36" t="s">
        <v>81</v>
      </c>
      <c r="K560" s="38">
        <v>21</v>
      </c>
      <c r="L560" s="40">
        <v>4000000</v>
      </c>
      <c r="M560" s="40">
        <v>4000000</v>
      </c>
      <c r="N560" s="40">
        <v>89176120</v>
      </c>
      <c r="O560" s="40">
        <v>2100026</v>
      </c>
      <c r="P560" s="40">
        <v>91276146</v>
      </c>
    </row>
    <row r="561" spans="1:16" s="32" customFormat="1" ht="10.5">
      <c r="A561" s="331">
        <v>93007000</v>
      </c>
      <c r="B561" s="33">
        <v>9</v>
      </c>
      <c r="C561" s="32" t="s">
        <v>415</v>
      </c>
      <c r="D561" s="46" t="s">
        <v>152</v>
      </c>
      <c r="E561" s="35">
        <v>39938</v>
      </c>
      <c r="F561" s="34" t="s">
        <v>37</v>
      </c>
      <c r="G561" s="37">
        <v>1000</v>
      </c>
      <c r="H561" s="34" t="s">
        <v>75</v>
      </c>
      <c r="I561" s="38">
        <v>4.25</v>
      </c>
      <c r="J561" s="36" t="s">
        <v>81</v>
      </c>
      <c r="K561" s="38">
        <v>21</v>
      </c>
      <c r="L561" s="40"/>
      <c r="M561" s="40"/>
      <c r="N561" s="40"/>
      <c r="O561" s="40"/>
      <c r="P561" s="40"/>
    </row>
    <row r="562" spans="1:16" s="32" customFormat="1" ht="10.5">
      <c r="A562" s="332">
        <v>99598300</v>
      </c>
      <c r="B562" s="57">
        <v>1</v>
      </c>
      <c r="C562" s="32" t="s">
        <v>416</v>
      </c>
      <c r="D562" s="46">
        <v>565</v>
      </c>
      <c r="E562" s="35">
        <v>39846</v>
      </c>
      <c r="F562" s="34" t="s">
        <v>37</v>
      </c>
      <c r="G562" s="37">
        <v>3000</v>
      </c>
      <c r="H562" s="34"/>
      <c r="I562" s="38"/>
      <c r="J562" s="36" t="s">
        <v>410</v>
      </c>
      <c r="K562" s="38">
        <v>10</v>
      </c>
      <c r="L562" s="40"/>
      <c r="M562" s="40"/>
      <c r="N562" s="40"/>
      <c r="O562" s="40"/>
      <c r="P562" s="40"/>
    </row>
    <row r="563" spans="1:16" s="32" customFormat="1" ht="10.5">
      <c r="A563" s="332">
        <v>99598300</v>
      </c>
      <c r="B563" s="57">
        <v>1</v>
      </c>
      <c r="C563" s="32" t="s">
        <v>970</v>
      </c>
      <c r="D563" s="46" t="s">
        <v>143</v>
      </c>
      <c r="E563" s="35">
        <v>39862</v>
      </c>
      <c r="F563" s="34" t="s">
        <v>171</v>
      </c>
      <c r="G563" s="37">
        <v>63500000</v>
      </c>
      <c r="H563" s="34" t="s">
        <v>46</v>
      </c>
      <c r="I563" s="38">
        <v>6.75</v>
      </c>
      <c r="J563" s="36" t="s">
        <v>81</v>
      </c>
      <c r="K563" s="38">
        <v>9.5</v>
      </c>
      <c r="L563" s="40"/>
      <c r="M563" s="40"/>
      <c r="N563" s="40"/>
      <c r="O563" s="40"/>
      <c r="P563" s="40"/>
    </row>
    <row r="564" spans="1:16" s="32" customFormat="1" ht="10.5">
      <c r="A564" s="332">
        <v>99598300</v>
      </c>
      <c r="B564" s="57">
        <v>1</v>
      </c>
      <c r="C564" s="32" t="s">
        <v>1190</v>
      </c>
      <c r="D564" s="46" t="s">
        <v>143</v>
      </c>
      <c r="E564" s="35">
        <v>39862</v>
      </c>
      <c r="F564" s="34" t="s">
        <v>37</v>
      </c>
      <c r="G564" s="37">
        <v>3000</v>
      </c>
      <c r="H564" s="34" t="s">
        <v>90</v>
      </c>
      <c r="I564" s="38">
        <v>4.55</v>
      </c>
      <c r="J564" s="36" t="s">
        <v>81</v>
      </c>
      <c r="K564" s="38">
        <v>9.5</v>
      </c>
      <c r="L564" s="40">
        <v>1000000</v>
      </c>
      <c r="M564" s="40">
        <v>1000000</v>
      </c>
      <c r="N564" s="40">
        <v>22294030</v>
      </c>
      <c r="O564" s="40">
        <v>301496</v>
      </c>
      <c r="P564" s="40">
        <v>22595526</v>
      </c>
    </row>
    <row r="565" spans="1:16" s="32" customFormat="1" ht="10.5">
      <c r="A565" s="332">
        <v>99598300</v>
      </c>
      <c r="B565" s="57">
        <v>1</v>
      </c>
      <c r="C565" s="32" t="s">
        <v>416</v>
      </c>
      <c r="D565" s="46">
        <v>566</v>
      </c>
      <c r="E565" s="35">
        <v>39846</v>
      </c>
      <c r="F565" s="34" t="s">
        <v>37</v>
      </c>
      <c r="G565" s="37">
        <v>3000</v>
      </c>
      <c r="H565" s="34"/>
      <c r="I565" s="38"/>
      <c r="J565" s="36" t="s">
        <v>410</v>
      </c>
      <c r="K565" s="38">
        <v>30</v>
      </c>
      <c r="L565" s="40"/>
      <c r="M565" s="40"/>
      <c r="N565" s="40"/>
      <c r="O565" s="40"/>
      <c r="P565" s="40"/>
    </row>
    <row r="566" spans="1:16" s="32" customFormat="1" ht="10.5">
      <c r="A566" s="332">
        <v>99598300</v>
      </c>
      <c r="B566" s="57">
        <v>1</v>
      </c>
      <c r="C566" s="32" t="s">
        <v>1190</v>
      </c>
      <c r="D566" s="46" t="s">
        <v>143</v>
      </c>
      <c r="E566" s="35">
        <v>39862</v>
      </c>
      <c r="F566" s="34" t="s">
        <v>37</v>
      </c>
      <c r="G566" s="37">
        <v>3000</v>
      </c>
      <c r="H566" s="34" t="s">
        <v>92</v>
      </c>
      <c r="I566" s="38">
        <v>5.3</v>
      </c>
      <c r="J566" s="36" t="s">
        <v>81</v>
      </c>
      <c r="K566" s="38">
        <v>21</v>
      </c>
      <c r="L566" s="40">
        <v>2000000</v>
      </c>
      <c r="M566" s="40">
        <v>2000000</v>
      </c>
      <c r="N566" s="40">
        <v>44588060</v>
      </c>
      <c r="O566" s="40">
        <v>702386</v>
      </c>
      <c r="P566" s="40">
        <v>45290446</v>
      </c>
    </row>
    <row r="567" spans="1:16" s="32" customFormat="1" ht="10.5">
      <c r="A567" s="332">
        <v>96591040</v>
      </c>
      <c r="B567" s="57">
        <v>9</v>
      </c>
      <c r="C567" s="32" t="s">
        <v>164</v>
      </c>
      <c r="D567" s="46">
        <v>567</v>
      </c>
      <c r="E567" s="35">
        <v>39885</v>
      </c>
      <c r="F567" s="34" t="s">
        <v>37</v>
      </c>
      <c r="G567" s="37">
        <v>3500</v>
      </c>
      <c r="H567" s="34"/>
      <c r="I567" s="38"/>
      <c r="J567" s="36" t="s">
        <v>68</v>
      </c>
      <c r="K567" s="38">
        <v>30</v>
      </c>
      <c r="L567" s="40"/>
      <c r="M567" s="40"/>
      <c r="N567" s="40"/>
      <c r="O567" s="40"/>
      <c r="P567" s="40"/>
    </row>
    <row r="568" spans="1:16" s="32" customFormat="1" ht="10.5">
      <c r="A568" s="332">
        <v>96591040</v>
      </c>
      <c r="B568" s="57">
        <v>9</v>
      </c>
      <c r="C568" s="32" t="s">
        <v>1161</v>
      </c>
      <c r="D568" s="46" t="s">
        <v>143</v>
      </c>
      <c r="E568" s="35">
        <v>39919</v>
      </c>
      <c r="F568" s="34" t="s">
        <v>37</v>
      </c>
      <c r="G568" s="37">
        <v>3500</v>
      </c>
      <c r="H568" s="34" t="s">
        <v>64</v>
      </c>
      <c r="I568" s="38">
        <v>5.15</v>
      </c>
      <c r="J568" s="36" t="s">
        <v>68</v>
      </c>
      <c r="K568" s="38">
        <v>21</v>
      </c>
      <c r="L568" s="40">
        <v>2500000</v>
      </c>
      <c r="M568" s="40">
        <v>2500000</v>
      </c>
      <c r="N568" s="40">
        <v>55735075</v>
      </c>
      <c r="O568" s="40">
        <v>530170</v>
      </c>
      <c r="P568" s="40">
        <v>56265245</v>
      </c>
    </row>
    <row r="569" spans="1:16" s="32" customFormat="1" ht="10.5">
      <c r="A569" s="332">
        <v>96591040</v>
      </c>
      <c r="B569" s="57">
        <v>9</v>
      </c>
      <c r="C569" s="32" t="s">
        <v>164</v>
      </c>
      <c r="D569" s="46">
        <v>568</v>
      </c>
      <c r="E569" s="35">
        <v>39885</v>
      </c>
      <c r="F569" s="34" t="s">
        <v>37</v>
      </c>
      <c r="G569" s="37">
        <v>3500</v>
      </c>
      <c r="H569" s="34"/>
      <c r="I569" s="38"/>
      <c r="J569" s="36" t="s">
        <v>68</v>
      </c>
      <c r="K569" s="38">
        <v>10</v>
      </c>
      <c r="L569" s="40"/>
      <c r="M569" s="40"/>
      <c r="N569" s="40"/>
      <c r="O569" s="40"/>
      <c r="P569" s="40"/>
    </row>
    <row r="570" spans="1:16" s="32" customFormat="1" ht="10.5">
      <c r="A570" s="332">
        <v>96591040</v>
      </c>
      <c r="B570" s="57">
        <v>9</v>
      </c>
      <c r="C570" s="32" t="s">
        <v>110</v>
      </c>
      <c r="D570" s="46" t="s">
        <v>143</v>
      </c>
      <c r="E570" s="35">
        <v>39919</v>
      </c>
      <c r="F570" s="34" t="s">
        <v>171</v>
      </c>
      <c r="G570" s="37">
        <v>73000000</v>
      </c>
      <c r="H570" s="34" t="s">
        <v>59</v>
      </c>
      <c r="I570" s="38">
        <v>6.9</v>
      </c>
      <c r="J570" s="36" t="s">
        <v>68</v>
      </c>
      <c r="K570" s="38">
        <v>7</v>
      </c>
      <c r="L570" s="40"/>
      <c r="M570" s="40"/>
      <c r="N570" s="40"/>
      <c r="O570" s="40"/>
      <c r="P570" s="40"/>
    </row>
    <row r="571" spans="1:16" s="32" customFormat="1" ht="10.5">
      <c r="A571" s="332">
        <v>96591040</v>
      </c>
      <c r="B571" s="57">
        <v>9</v>
      </c>
      <c r="C571" s="32" t="s">
        <v>1161</v>
      </c>
      <c r="D571" s="46" t="s">
        <v>143</v>
      </c>
      <c r="E571" s="35">
        <v>39919</v>
      </c>
      <c r="F571" s="34" t="s">
        <v>37</v>
      </c>
      <c r="G571" s="37">
        <v>3500</v>
      </c>
      <c r="H571" s="34" t="s">
        <v>60</v>
      </c>
      <c r="I571" s="38">
        <v>4</v>
      </c>
      <c r="J571" s="36" t="s">
        <v>68</v>
      </c>
      <c r="K571" s="38">
        <v>7</v>
      </c>
      <c r="L571" s="40">
        <v>1000000</v>
      </c>
      <c r="M571" s="40">
        <v>1000000</v>
      </c>
      <c r="N571" s="40">
        <v>22294030</v>
      </c>
      <c r="O571" s="40">
        <v>165455</v>
      </c>
      <c r="P571" s="40">
        <v>22459485</v>
      </c>
    </row>
    <row r="572" spans="1:16" s="32" customFormat="1" ht="10.5">
      <c r="A572" s="332">
        <v>96596540</v>
      </c>
      <c r="B572" s="57">
        <v>8</v>
      </c>
      <c r="C572" s="32" t="s">
        <v>420</v>
      </c>
      <c r="D572" s="46">
        <v>569</v>
      </c>
      <c r="E572" s="35">
        <v>39888</v>
      </c>
      <c r="F572" s="34" t="s">
        <v>37</v>
      </c>
      <c r="G572" s="37">
        <v>10000</v>
      </c>
      <c r="H572" s="34"/>
      <c r="I572" s="38"/>
      <c r="J572" s="36"/>
      <c r="K572" s="38">
        <v>10</v>
      </c>
      <c r="L572" s="40"/>
      <c r="M572" s="40"/>
      <c r="N572" s="40"/>
      <c r="O572" s="40"/>
      <c r="P572" s="40"/>
    </row>
    <row r="573" spans="1:16" s="32" customFormat="1" ht="10.5">
      <c r="A573" s="332">
        <v>96596540</v>
      </c>
      <c r="B573" s="57">
        <v>8</v>
      </c>
      <c r="C573" s="32" t="s">
        <v>421</v>
      </c>
      <c r="D573" s="46" t="s">
        <v>143</v>
      </c>
      <c r="E573" s="35">
        <v>39892</v>
      </c>
      <c r="F573" s="34" t="s">
        <v>171</v>
      </c>
      <c r="G573" s="37">
        <v>209900000</v>
      </c>
      <c r="H573" s="34" t="s">
        <v>92</v>
      </c>
      <c r="I573" s="38">
        <v>5.5</v>
      </c>
      <c r="J573" s="36" t="s">
        <v>422</v>
      </c>
      <c r="K573" s="38">
        <v>5</v>
      </c>
      <c r="L573" s="40"/>
      <c r="M573" s="40"/>
      <c r="N573" s="40"/>
      <c r="O573" s="40"/>
      <c r="P573" s="40"/>
    </row>
    <row r="574" spans="1:16" s="32" customFormat="1" ht="10.5">
      <c r="A574" s="332">
        <v>96596540</v>
      </c>
      <c r="B574" s="57">
        <v>8</v>
      </c>
      <c r="C574" s="32" t="s">
        <v>423</v>
      </c>
      <c r="D574" s="46" t="s">
        <v>143</v>
      </c>
      <c r="E574" s="35">
        <v>39892</v>
      </c>
      <c r="F574" s="34" t="s">
        <v>37</v>
      </c>
      <c r="G574" s="37">
        <v>10000</v>
      </c>
      <c r="H574" s="34" t="s">
        <v>63</v>
      </c>
      <c r="I574" s="38">
        <v>2.9</v>
      </c>
      <c r="J574" s="36" t="s">
        <v>422</v>
      </c>
      <c r="K574" s="38">
        <v>5</v>
      </c>
      <c r="L574" s="40">
        <v>3000000</v>
      </c>
      <c r="M574" s="40">
        <v>3000000</v>
      </c>
      <c r="N574" s="40">
        <v>66882090</v>
      </c>
      <c r="O574" s="40">
        <v>518861</v>
      </c>
      <c r="P574" s="40">
        <v>67400951</v>
      </c>
    </row>
    <row r="575" spans="1:16" s="32" customFormat="1" ht="10.5">
      <c r="A575" s="332">
        <v>96596540</v>
      </c>
      <c r="B575" s="57">
        <v>8</v>
      </c>
      <c r="C575" s="32" t="s">
        <v>421</v>
      </c>
      <c r="D575" s="46" t="s">
        <v>143</v>
      </c>
      <c r="E575" s="35">
        <v>39892</v>
      </c>
      <c r="F575" s="34" t="s">
        <v>37</v>
      </c>
      <c r="G575" s="37">
        <v>10000</v>
      </c>
      <c r="H575" s="34" t="s">
        <v>56</v>
      </c>
      <c r="I575" s="38">
        <v>3.7</v>
      </c>
      <c r="J575" s="36" t="s">
        <v>422</v>
      </c>
      <c r="K575" s="38">
        <v>10</v>
      </c>
      <c r="L575" s="40"/>
      <c r="M575" s="40"/>
      <c r="N575" s="40"/>
      <c r="O575" s="40"/>
      <c r="P575" s="40"/>
    </row>
    <row r="576" spans="1:16" s="32" customFormat="1" ht="10.5">
      <c r="A576" s="332">
        <v>96596540</v>
      </c>
      <c r="B576" s="57">
        <v>8</v>
      </c>
      <c r="C576" s="32" t="s">
        <v>290</v>
      </c>
      <c r="D576" s="46">
        <v>570</v>
      </c>
      <c r="E576" s="35">
        <v>39888</v>
      </c>
      <c r="F576" s="34" t="s">
        <v>37</v>
      </c>
      <c r="G576" s="37">
        <v>10000</v>
      </c>
      <c r="H576" s="34"/>
      <c r="I576" s="38"/>
      <c r="J576" s="36"/>
      <c r="K576" s="38">
        <v>30</v>
      </c>
      <c r="L576" s="40"/>
      <c r="M576" s="40"/>
      <c r="N576" s="40"/>
      <c r="O576" s="40"/>
      <c r="P576" s="40"/>
    </row>
    <row r="577" spans="1:16" s="32" customFormat="1" ht="10.5">
      <c r="A577" s="332">
        <v>96596540</v>
      </c>
      <c r="B577" s="57">
        <v>8</v>
      </c>
      <c r="C577" s="32" t="s">
        <v>423</v>
      </c>
      <c r="D577" s="46" t="s">
        <v>143</v>
      </c>
      <c r="E577" s="35">
        <v>39892</v>
      </c>
      <c r="F577" s="34" t="s">
        <v>37</v>
      </c>
      <c r="G577" s="37">
        <v>10000</v>
      </c>
      <c r="H577" s="34" t="s">
        <v>51</v>
      </c>
      <c r="I577" s="38">
        <v>4.3</v>
      </c>
      <c r="J577" s="36" t="s">
        <v>422</v>
      </c>
      <c r="K577" s="38">
        <v>21</v>
      </c>
      <c r="L577" s="40">
        <v>7000000</v>
      </c>
      <c r="M577" s="40">
        <v>7000000</v>
      </c>
      <c r="N577" s="40">
        <v>156058210</v>
      </c>
      <c r="O577" s="40">
        <v>1789102</v>
      </c>
      <c r="P577" s="40">
        <v>157847312</v>
      </c>
    </row>
    <row r="578" spans="1:16" s="32" customFormat="1" ht="10.5">
      <c r="A578" s="332">
        <v>90413000</v>
      </c>
      <c r="B578" s="57">
        <v>1</v>
      </c>
      <c r="C578" s="32" t="s">
        <v>424</v>
      </c>
      <c r="D578" s="46">
        <v>572</v>
      </c>
      <c r="E578" s="35">
        <v>39895</v>
      </c>
      <c r="F578" s="34" t="s">
        <v>37</v>
      </c>
      <c r="G578" s="37">
        <v>5000</v>
      </c>
      <c r="H578" s="34"/>
      <c r="I578" s="38"/>
      <c r="J578" s="36" t="s">
        <v>81</v>
      </c>
      <c r="K578" s="38">
        <v>10</v>
      </c>
      <c r="L578" s="40"/>
      <c r="M578" s="40"/>
      <c r="N578" s="40"/>
      <c r="O578" s="40"/>
      <c r="P578" s="40"/>
    </row>
    <row r="579" spans="1:16" s="32" customFormat="1" ht="10.5">
      <c r="A579" s="332">
        <v>90413000</v>
      </c>
      <c r="B579" s="57">
        <v>1</v>
      </c>
      <c r="C579" s="32" t="s">
        <v>425</v>
      </c>
      <c r="D579" s="46" t="s">
        <v>143</v>
      </c>
      <c r="E579" s="35">
        <v>39899</v>
      </c>
      <c r="F579" s="34" t="s">
        <v>171</v>
      </c>
      <c r="G579" s="37">
        <v>100000000</v>
      </c>
      <c r="H579" s="34" t="s">
        <v>51</v>
      </c>
      <c r="I579" s="38">
        <v>5.5</v>
      </c>
      <c r="J579" s="36" t="s">
        <v>68</v>
      </c>
      <c r="K579" s="38">
        <v>5</v>
      </c>
      <c r="L579" s="40"/>
      <c r="M579" s="40"/>
      <c r="N579" s="40"/>
      <c r="O579" s="40"/>
      <c r="P579" s="40"/>
    </row>
    <row r="580" spans="1:16" s="32" customFormat="1" ht="10.5">
      <c r="A580" s="332">
        <v>90413000</v>
      </c>
      <c r="B580" s="57">
        <v>1</v>
      </c>
      <c r="C580" s="32" t="s">
        <v>425</v>
      </c>
      <c r="D580" s="46" t="s">
        <v>143</v>
      </c>
      <c r="E580" s="35">
        <v>39899</v>
      </c>
      <c r="F580" s="34" t="s">
        <v>37</v>
      </c>
      <c r="G580" s="37">
        <v>5000</v>
      </c>
      <c r="H580" s="34" t="s">
        <v>53</v>
      </c>
      <c r="I580" s="38">
        <v>3.9</v>
      </c>
      <c r="J580" s="36" t="s">
        <v>68</v>
      </c>
      <c r="K580" s="38">
        <v>10</v>
      </c>
      <c r="L580" s="40"/>
      <c r="M580" s="40"/>
      <c r="N580" s="40"/>
      <c r="O580" s="40"/>
      <c r="P580" s="40"/>
    </row>
    <row r="581" spans="1:16" s="32" customFormat="1" ht="10.5">
      <c r="A581" s="332">
        <v>90413000</v>
      </c>
      <c r="B581" s="57">
        <v>1</v>
      </c>
      <c r="C581" s="32" t="s">
        <v>224</v>
      </c>
      <c r="D581" s="46" t="s">
        <v>152</v>
      </c>
      <c r="E581" s="35">
        <v>39902</v>
      </c>
      <c r="F581" s="34" t="s">
        <v>37</v>
      </c>
      <c r="G581" s="37">
        <v>5000</v>
      </c>
      <c r="H581" s="34" t="s">
        <v>60</v>
      </c>
      <c r="I581" s="38">
        <v>3</v>
      </c>
      <c r="J581" s="36" t="s">
        <v>68</v>
      </c>
      <c r="K581" s="38">
        <v>5</v>
      </c>
      <c r="L581" s="40">
        <v>3000000</v>
      </c>
      <c r="M581" s="40">
        <v>3000000</v>
      </c>
      <c r="N581" s="40">
        <v>66882090</v>
      </c>
      <c r="O581" s="40">
        <v>585453</v>
      </c>
      <c r="P581" s="40">
        <v>67467543</v>
      </c>
    </row>
    <row r="582" spans="1:16" s="32" customFormat="1" ht="10.5">
      <c r="A582" s="332">
        <v>90413000</v>
      </c>
      <c r="B582" s="57">
        <v>1</v>
      </c>
      <c r="C582" s="32" t="s">
        <v>424</v>
      </c>
      <c r="D582" s="46">
        <v>573</v>
      </c>
      <c r="E582" s="35">
        <v>39895</v>
      </c>
      <c r="F582" s="34" t="s">
        <v>37</v>
      </c>
      <c r="G582" s="37">
        <v>5000</v>
      </c>
      <c r="H582" s="34"/>
      <c r="I582" s="38"/>
      <c r="J582" s="36" t="s">
        <v>81</v>
      </c>
      <c r="K582" s="38">
        <v>30</v>
      </c>
      <c r="L582" s="40"/>
      <c r="M582" s="40"/>
      <c r="N582" s="40"/>
      <c r="O582" s="40"/>
      <c r="P582" s="40"/>
    </row>
    <row r="583" spans="1:16" s="32" customFormat="1" ht="10.5">
      <c r="A583" s="332">
        <v>90413000</v>
      </c>
      <c r="B583" s="57">
        <v>1</v>
      </c>
      <c r="C583" s="32" t="s">
        <v>426</v>
      </c>
      <c r="D583" s="46" t="s">
        <v>143</v>
      </c>
      <c r="E583" s="35">
        <v>39899</v>
      </c>
      <c r="F583" s="34" t="s">
        <v>37</v>
      </c>
      <c r="G583" s="37">
        <v>5000</v>
      </c>
      <c r="H583" s="34" t="s">
        <v>59</v>
      </c>
      <c r="I583" s="38">
        <v>4.25</v>
      </c>
      <c r="J583" s="36" t="s">
        <v>68</v>
      </c>
      <c r="K583" s="38">
        <v>21</v>
      </c>
      <c r="L583" s="40">
        <v>2000000</v>
      </c>
      <c r="M583" s="40">
        <v>2000000</v>
      </c>
      <c r="N583" s="40">
        <v>44588060</v>
      </c>
      <c r="O583" s="40">
        <v>551248</v>
      </c>
      <c r="P583" s="40">
        <v>45139308</v>
      </c>
    </row>
    <row r="584" spans="1:16" s="32" customFormat="1" ht="10.5">
      <c r="A584" s="332">
        <v>90227000</v>
      </c>
      <c r="B584" s="57">
        <v>0</v>
      </c>
      <c r="C584" s="32" t="s">
        <v>427</v>
      </c>
      <c r="D584" s="46">
        <v>574</v>
      </c>
      <c r="E584" s="35">
        <v>39895</v>
      </c>
      <c r="F584" s="34" t="s">
        <v>37</v>
      </c>
      <c r="G584" s="37">
        <v>2000</v>
      </c>
      <c r="H584" s="34"/>
      <c r="I584" s="38"/>
      <c r="J584" s="36" t="s">
        <v>329</v>
      </c>
      <c r="K584" s="38">
        <v>10</v>
      </c>
      <c r="L584" s="40"/>
      <c r="M584" s="40"/>
      <c r="N584" s="40"/>
      <c r="O584" s="40"/>
      <c r="P584" s="40"/>
    </row>
    <row r="585" spans="1:16" s="32" customFormat="1" ht="10.5">
      <c r="A585" s="332">
        <v>90227000</v>
      </c>
      <c r="B585" s="57">
        <v>0</v>
      </c>
      <c r="C585" s="32" t="s">
        <v>428</v>
      </c>
      <c r="D585" s="46" t="s">
        <v>143</v>
      </c>
      <c r="E585" s="35">
        <v>39990</v>
      </c>
      <c r="F585" s="34" t="s">
        <v>37</v>
      </c>
      <c r="G585" s="37">
        <v>1500</v>
      </c>
      <c r="H585" s="34" t="s">
        <v>63</v>
      </c>
      <c r="I585" s="38">
        <v>3.6</v>
      </c>
      <c r="J585" s="36" t="s">
        <v>68</v>
      </c>
      <c r="K585" s="38">
        <v>6</v>
      </c>
      <c r="L585" s="40"/>
      <c r="M585" s="40"/>
      <c r="N585" s="40"/>
      <c r="O585" s="40"/>
      <c r="P585" s="40"/>
    </row>
    <row r="586" spans="1:16" s="32" customFormat="1" ht="10.5">
      <c r="A586" s="332">
        <v>90227000</v>
      </c>
      <c r="B586" s="57">
        <v>0</v>
      </c>
      <c r="C586" s="32" t="s">
        <v>428</v>
      </c>
      <c r="D586" s="46" t="s">
        <v>143</v>
      </c>
      <c r="E586" s="35">
        <v>39990</v>
      </c>
      <c r="F586" s="34" t="s">
        <v>171</v>
      </c>
      <c r="G586" s="37">
        <v>31000000</v>
      </c>
      <c r="H586" s="34" t="s">
        <v>56</v>
      </c>
      <c r="I586" s="38">
        <v>6</v>
      </c>
      <c r="J586" s="36" t="s">
        <v>68</v>
      </c>
      <c r="K586" s="38">
        <v>6</v>
      </c>
      <c r="L586" s="40"/>
      <c r="M586" s="40"/>
      <c r="N586" s="40"/>
      <c r="O586" s="40"/>
      <c r="P586" s="40"/>
    </row>
    <row r="587" spans="1:16" s="32" customFormat="1" ht="10.5">
      <c r="A587" s="332">
        <v>90227000</v>
      </c>
      <c r="B587" s="57">
        <v>0</v>
      </c>
      <c r="C587" s="32" t="s">
        <v>429</v>
      </c>
      <c r="D587" s="46">
        <v>575</v>
      </c>
      <c r="E587" s="35">
        <v>39895</v>
      </c>
      <c r="F587" s="34" t="s">
        <v>37</v>
      </c>
      <c r="G587" s="37">
        <v>2000</v>
      </c>
      <c r="H587" s="34"/>
      <c r="I587" s="38"/>
      <c r="J587" s="36" t="s">
        <v>329</v>
      </c>
      <c r="K587" s="38">
        <v>30</v>
      </c>
      <c r="L587" s="40"/>
      <c r="M587" s="40"/>
      <c r="N587" s="40"/>
      <c r="O587" s="40"/>
      <c r="P587" s="40"/>
    </row>
    <row r="588" spans="1:16" s="32" customFormat="1" ht="10.5">
      <c r="A588" s="332">
        <v>90635000</v>
      </c>
      <c r="B588" s="57">
        <v>9</v>
      </c>
      <c r="C588" s="32" t="s">
        <v>430</v>
      </c>
      <c r="D588" s="46">
        <v>576</v>
      </c>
      <c r="E588" s="35">
        <v>39903</v>
      </c>
      <c r="F588" s="34" t="s">
        <v>37</v>
      </c>
      <c r="G588" s="37">
        <v>8000</v>
      </c>
      <c r="H588" s="34"/>
      <c r="I588" s="38"/>
      <c r="J588" s="36" t="s">
        <v>81</v>
      </c>
      <c r="K588" s="38">
        <v>10</v>
      </c>
      <c r="L588" s="40"/>
      <c r="M588" s="40"/>
      <c r="N588" s="40"/>
      <c r="O588" s="40"/>
      <c r="P588" s="40"/>
    </row>
    <row r="589" spans="1:16" s="32" customFormat="1" ht="10.5">
      <c r="A589" s="332">
        <v>90635000</v>
      </c>
      <c r="B589" s="57">
        <v>9</v>
      </c>
      <c r="C589" s="32" t="s">
        <v>1191</v>
      </c>
      <c r="D589" s="46" t="s">
        <v>143</v>
      </c>
      <c r="E589" s="35">
        <v>39910</v>
      </c>
      <c r="F589" s="34" t="s">
        <v>171</v>
      </c>
      <c r="G589" s="37">
        <v>125500000</v>
      </c>
      <c r="H589" s="34" t="s">
        <v>132</v>
      </c>
      <c r="I589" s="38">
        <v>6.05</v>
      </c>
      <c r="J589" s="36" t="s">
        <v>68</v>
      </c>
      <c r="K589" s="38">
        <v>5</v>
      </c>
      <c r="L589" s="40">
        <v>20500000000</v>
      </c>
      <c r="M589" s="40">
        <v>20500000000</v>
      </c>
      <c r="N589" s="40">
        <v>20500000</v>
      </c>
      <c r="O589" s="40">
        <v>301599</v>
      </c>
      <c r="P589" s="40">
        <v>20801599</v>
      </c>
    </row>
    <row r="590" spans="1:16" s="32" customFormat="1" ht="10.5">
      <c r="A590" s="332">
        <v>90635000</v>
      </c>
      <c r="B590" s="57">
        <v>9</v>
      </c>
      <c r="C590" s="32" t="s">
        <v>1191</v>
      </c>
      <c r="D590" s="46" t="s">
        <v>143</v>
      </c>
      <c r="E590" s="35">
        <v>39910</v>
      </c>
      <c r="F590" s="34" t="s">
        <v>37</v>
      </c>
      <c r="G590" s="37">
        <v>6000</v>
      </c>
      <c r="H590" s="34" t="s">
        <v>176</v>
      </c>
      <c r="I590" s="38">
        <v>3.5</v>
      </c>
      <c r="J590" s="36" t="s">
        <v>68</v>
      </c>
      <c r="K590" s="38">
        <v>5</v>
      </c>
      <c r="L590" s="40">
        <v>5000000</v>
      </c>
      <c r="M590" s="40">
        <v>5000000</v>
      </c>
      <c r="N590" s="40">
        <v>111470150</v>
      </c>
      <c r="O590" s="40">
        <v>957506</v>
      </c>
      <c r="P590" s="40">
        <v>112427656</v>
      </c>
    </row>
    <row r="591" spans="1:16" s="32" customFormat="1" ht="10.5">
      <c r="A591" s="332">
        <v>90635000</v>
      </c>
      <c r="B591" s="57">
        <v>9</v>
      </c>
      <c r="C591" s="32" t="s">
        <v>971</v>
      </c>
      <c r="D591" s="46" t="s">
        <v>143</v>
      </c>
      <c r="E591" s="35">
        <v>39910</v>
      </c>
      <c r="F591" s="34" t="s">
        <v>171</v>
      </c>
      <c r="G591" s="37">
        <v>125500000</v>
      </c>
      <c r="H591" s="34" t="s">
        <v>177</v>
      </c>
      <c r="I591" s="38">
        <v>7</v>
      </c>
      <c r="J591" s="36" t="s">
        <v>68</v>
      </c>
      <c r="K591" s="38">
        <v>9.5</v>
      </c>
      <c r="L591" s="40"/>
      <c r="M591" s="40"/>
      <c r="N591" s="40"/>
      <c r="O591" s="40"/>
      <c r="P591" s="40"/>
    </row>
    <row r="592" spans="1:16" s="32" customFormat="1" ht="10.5">
      <c r="A592" s="332">
        <v>90635000</v>
      </c>
      <c r="B592" s="57">
        <v>9</v>
      </c>
      <c r="C592" s="32" t="s">
        <v>971</v>
      </c>
      <c r="D592" s="46" t="s">
        <v>143</v>
      </c>
      <c r="E592" s="35">
        <v>39910</v>
      </c>
      <c r="F592" s="34" t="s">
        <v>37</v>
      </c>
      <c r="G592" s="37">
        <v>6000</v>
      </c>
      <c r="H592" s="34" t="s">
        <v>201</v>
      </c>
      <c r="I592" s="38">
        <v>4.25</v>
      </c>
      <c r="J592" s="36" t="s">
        <v>68</v>
      </c>
      <c r="K592" s="38">
        <v>9.5</v>
      </c>
      <c r="L592" s="40"/>
      <c r="M592" s="40"/>
      <c r="N592" s="40"/>
      <c r="O592" s="40"/>
      <c r="P592" s="40"/>
    </row>
    <row r="593" spans="1:16" s="32" customFormat="1" ht="10.5">
      <c r="A593" s="332">
        <v>90635000</v>
      </c>
      <c r="B593" s="57">
        <v>9</v>
      </c>
      <c r="C593" s="32" t="s">
        <v>433</v>
      </c>
      <c r="D593" s="46">
        <v>577</v>
      </c>
      <c r="E593" s="35">
        <v>39903</v>
      </c>
      <c r="F593" s="34" t="s">
        <v>37</v>
      </c>
      <c r="G593" s="37">
        <v>8000</v>
      </c>
      <c r="H593" s="34"/>
      <c r="I593" s="38"/>
      <c r="J593" s="36" t="s">
        <v>81</v>
      </c>
      <c r="K593" s="38">
        <v>30</v>
      </c>
      <c r="L593" s="40"/>
      <c r="M593" s="40"/>
      <c r="N593" s="40"/>
      <c r="O593" s="40"/>
      <c r="P593" s="40"/>
    </row>
    <row r="594" spans="1:16" s="32" customFormat="1" ht="10.5">
      <c r="A594" s="330">
        <v>90749000</v>
      </c>
      <c r="B594" s="33" t="s">
        <v>35</v>
      </c>
      <c r="C594" s="32" t="s">
        <v>231</v>
      </c>
      <c r="D594" s="46">
        <v>578</v>
      </c>
      <c r="E594" s="35">
        <v>39919</v>
      </c>
      <c r="F594" s="34" t="s">
        <v>37</v>
      </c>
      <c r="G594" s="37">
        <v>8000</v>
      </c>
      <c r="H594" s="34"/>
      <c r="I594" s="38"/>
      <c r="J594" s="36" t="s">
        <v>81</v>
      </c>
      <c r="K594" s="38">
        <v>10</v>
      </c>
      <c r="L594" s="40"/>
      <c r="M594" s="40"/>
      <c r="N594" s="40"/>
      <c r="O594" s="40"/>
      <c r="P594" s="40"/>
    </row>
    <row r="595" spans="1:16" s="32" customFormat="1" ht="10.5">
      <c r="A595" s="330">
        <v>90749000</v>
      </c>
      <c r="B595" s="33" t="s">
        <v>35</v>
      </c>
      <c r="C595" s="32" t="s">
        <v>230</v>
      </c>
      <c r="D595" s="46" t="s">
        <v>143</v>
      </c>
      <c r="E595" s="35">
        <v>39926</v>
      </c>
      <c r="F595" s="34" t="s">
        <v>171</v>
      </c>
      <c r="G595" s="37">
        <v>167630000</v>
      </c>
      <c r="H595" s="34" t="s">
        <v>53</v>
      </c>
      <c r="I595" s="38">
        <v>5.3</v>
      </c>
      <c r="J595" s="36" t="s">
        <v>68</v>
      </c>
      <c r="K595" s="38">
        <v>6</v>
      </c>
      <c r="L595" s="40">
        <v>31000000000</v>
      </c>
      <c r="M595" s="40">
        <v>31000000000</v>
      </c>
      <c r="N595" s="40">
        <v>31000000</v>
      </c>
      <c r="O595" s="40">
        <v>405455</v>
      </c>
      <c r="P595" s="40">
        <v>31405455</v>
      </c>
    </row>
    <row r="596" spans="1:16" s="32" customFormat="1" ht="10.5">
      <c r="A596" s="330">
        <v>90749000</v>
      </c>
      <c r="B596" s="33" t="s">
        <v>35</v>
      </c>
      <c r="C596" s="32" t="s">
        <v>434</v>
      </c>
      <c r="D596" s="46" t="s">
        <v>143</v>
      </c>
      <c r="E596" s="35">
        <v>39926</v>
      </c>
      <c r="F596" s="34" t="s">
        <v>37</v>
      </c>
      <c r="G596" s="37">
        <v>8000</v>
      </c>
      <c r="H596" s="34" t="s">
        <v>59</v>
      </c>
      <c r="I596" s="38">
        <v>2.8</v>
      </c>
      <c r="J596" s="36" t="s">
        <v>68</v>
      </c>
      <c r="K596" s="38">
        <v>6</v>
      </c>
      <c r="L596" s="40">
        <v>3000000</v>
      </c>
      <c r="M596" s="40">
        <v>3000000</v>
      </c>
      <c r="N596" s="40">
        <v>66882090</v>
      </c>
      <c r="O596" s="40">
        <v>464931</v>
      </c>
      <c r="P596" s="40">
        <v>67347021</v>
      </c>
    </row>
    <row r="597" spans="1:16" s="32" customFormat="1" ht="10.5">
      <c r="A597" s="330">
        <v>90749000</v>
      </c>
      <c r="B597" s="33">
        <v>9</v>
      </c>
      <c r="C597" s="32" t="s">
        <v>231</v>
      </c>
      <c r="D597" s="46">
        <v>579</v>
      </c>
      <c r="E597" s="35">
        <v>39919</v>
      </c>
      <c r="F597" s="34" t="s">
        <v>37</v>
      </c>
      <c r="G597" s="37">
        <v>8000</v>
      </c>
      <c r="H597" s="34"/>
      <c r="I597" s="38"/>
      <c r="J597" s="36" t="s">
        <v>81</v>
      </c>
      <c r="K597" s="38">
        <v>30</v>
      </c>
      <c r="L597" s="40"/>
      <c r="M597" s="40"/>
      <c r="N597" s="40"/>
      <c r="O597" s="40"/>
      <c r="P597" s="40"/>
    </row>
    <row r="598" spans="1:16" s="32" customFormat="1" ht="10.5">
      <c r="A598" s="330">
        <v>90749000</v>
      </c>
      <c r="B598" s="33">
        <v>9</v>
      </c>
      <c r="C598" s="32" t="s">
        <v>435</v>
      </c>
      <c r="D598" s="46" t="s">
        <v>143</v>
      </c>
      <c r="E598" s="35">
        <v>39926</v>
      </c>
      <c r="F598" s="34" t="s">
        <v>37</v>
      </c>
      <c r="G598" s="37">
        <v>8000</v>
      </c>
      <c r="H598" s="34" t="s">
        <v>60</v>
      </c>
      <c r="I598" s="38">
        <v>3.8</v>
      </c>
      <c r="J598" s="36" t="s">
        <v>81</v>
      </c>
      <c r="K598" s="38">
        <v>12</v>
      </c>
      <c r="L598" s="40"/>
      <c r="M598" s="40"/>
      <c r="N598" s="40"/>
      <c r="O598" s="40"/>
      <c r="P598" s="40"/>
    </row>
    <row r="599" spans="1:16" s="32" customFormat="1" ht="10.5">
      <c r="A599" s="330">
        <v>90749000</v>
      </c>
      <c r="B599" s="33">
        <v>9</v>
      </c>
      <c r="C599" s="32" t="s">
        <v>434</v>
      </c>
      <c r="D599" s="46" t="s">
        <v>143</v>
      </c>
      <c r="E599" s="35">
        <v>39926</v>
      </c>
      <c r="F599" s="34" t="s">
        <v>37</v>
      </c>
      <c r="G599" s="37">
        <v>8000</v>
      </c>
      <c r="H599" s="34" t="s">
        <v>64</v>
      </c>
      <c r="I599" s="38">
        <v>4</v>
      </c>
      <c r="J599" s="36" t="s">
        <v>81</v>
      </c>
      <c r="K599" s="38">
        <v>24</v>
      </c>
      <c r="L599" s="40">
        <v>3500000</v>
      </c>
      <c r="M599" s="40">
        <v>3500000</v>
      </c>
      <c r="N599" s="40">
        <v>78029105</v>
      </c>
      <c r="O599" s="40">
        <v>772644</v>
      </c>
      <c r="P599" s="40">
        <v>78801749</v>
      </c>
    </row>
    <row r="600" spans="1:16" s="32" customFormat="1" ht="10.5">
      <c r="A600" s="330">
        <v>61808000</v>
      </c>
      <c r="B600" s="33" t="s">
        <v>83</v>
      </c>
      <c r="C600" s="32" t="s">
        <v>360</v>
      </c>
      <c r="D600" s="46">
        <v>580</v>
      </c>
      <c r="E600" s="35">
        <v>39924</v>
      </c>
      <c r="F600" s="34" t="s">
        <v>37</v>
      </c>
      <c r="G600" s="37">
        <v>3500</v>
      </c>
      <c r="H600" s="34"/>
      <c r="I600" s="38"/>
      <c r="J600" s="36" t="s">
        <v>81</v>
      </c>
      <c r="K600" s="38">
        <v>10</v>
      </c>
      <c r="L600" s="40"/>
      <c r="M600" s="40"/>
      <c r="N600" s="40"/>
      <c r="O600" s="40"/>
      <c r="P600" s="40"/>
    </row>
    <row r="601" spans="1:16" s="32" customFormat="1" ht="10.5">
      <c r="A601" s="330">
        <v>61808000</v>
      </c>
      <c r="B601" s="33" t="s">
        <v>83</v>
      </c>
      <c r="C601" s="32" t="s">
        <v>158</v>
      </c>
      <c r="D601" s="46" t="s">
        <v>143</v>
      </c>
      <c r="E601" s="35">
        <v>39946</v>
      </c>
      <c r="F601" s="34" t="s">
        <v>37</v>
      </c>
      <c r="G601" s="37">
        <v>3000</v>
      </c>
      <c r="H601" s="34" t="s">
        <v>60</v>
      </c>
      <c r="I601" s="38">
        <v>3.7</v>
      </c>
      <c r="J601" s="36" t="s">
        <v>39</v>
      </c>
      <c r="K601" s="38">
        <v>6.5</v>
      </c>
      <c r="L601" s="40">
        <v>2000000</v>
      </c>
      <c r="M601" s="40">
        <v>1680000</v>
      </c>
      <c r="N601" s="40">
        <v>37453970</v>
      </c>
      <c r="O601" s="40">
        <v>114434</v>
      </c>
      <c r="P601" s="40">
        <v>37568404</v>
      </c>
    </row>
    <row r="602" spans="1:16" s="32" customFormat="1" ht="10.5">
      <c r="A602" s="330">
        <v>61808000</v>
      </c>
      <c r="B602" s="33" t="s">
        <v>83</v>
      </c>
      <c r="C602" s="32" t="s">
        <v>436</v>
      </c>
      <c r="D602" s="46" t="s">
        <v>143</v>
      </c>
      <c r="E602" s="35">
        <v>39946</v>
      </c>
      <c r="F602" s="34" t="s">
        <v>37</v>
      </c>
      <c r="G602" s="37">
        <v>3000</v>
      </c>
      <c r="H602" s="34" t="s">
        <v>64</v>
      </c>
      <c r="I602" s="38">
        <v>4</v>
      </c>
      <c r="J602" s="36" t="s">
        <v>39</v>
      </c>
      <c r="K602" s="38">
        <v>9.5</v>
      </c>
      <c r="L602" s="40">
        <v>1000000</v>
      </c>
      <c r="M602" s="40">
        <v>1000000</v>
      </c>
      <c r="N602" s="40">
        <v>22294030</v>
      </c>
      <c r="O602" s="40">
        <v>73585</v>
      </c>
      <c r="P602" s="40">
        <v>22367615</v>
      </c>
    </row>
    <row r="603" spans="1:16" s="32" customFormat="1" ht="10.5">
      <c r="A603" s="330">
        <v>61808000</v>
      </c>
      <c r="B603" s="33" t="s">
        <v>83</v>
      </c>
      <c r="C603" s="32" t="s">
        <v>437</v>
      </c>
      <c r="D603" s="46">
        <v>581</v>
      </c>
      <c r="E603" s="35">
        <v>39924</v>
      </c>
      <c r="F603" s="34" t="s">
        <v>37</v>
      </c>
      <c r="G603" s="37">
        <v>3500</v>
      </c>
      <c r="H603" s="34"/>
      <c r="I603" s="38"/>
      <c r="J603" s="36" t="s">
        <v>81</v>
      </c>
      <c r="K603" s="38">
        <v>30</v>
      </c>
      <c r="L603" s="40"/>
      <c r="M603" s="40"/>
      <c r="N603" s="40"/>
      <c r="O603" s="40"/>
      <c r="P603" s="40"/>
    </row>
    <row r="604" spans="1:16" s="32" customFormat="1" ht="10.5">
      <c r="A604" s="330">
        <v>76017019</v>
      </c>
      <c r="B604" s="33">
        <v>4</v>
      </c>
      <c r="C604" s="32" t="s">
        <v>438</v>
      </c>
      <c r="D604" s="46">
        <v>583</v>
      </c>
      <c r="E604" s="35">
        <v>39933</v>
      </c>
      <c r="F604" s="34" t="s">
        <v>37</v>
      </c>
      <c r="G604" s="37">
        <v>5000</v>
      </c>
      <c r="H604" s="34"/>
      <c r="I604" s="38"/>
      <c r="J604" s="36" t="s">
        <v>81</v>
      </c>
      <c r="K604" s="38">
        <v>10</v>
      </c>
      <c r="L604" s="40"/>
      <c r="M604" s="40"/>
      <c r="N604" s="40"/>
      <c r="O604" s="40"/>
      <c r="P604" s="40"/>
    </row>
    <row r="605" spans="1:16" s="32" customFormat="1" ht="10.5">
      <c r="A605" s="330">
        <v>76017019</v>
      </c>
      <c r="B605" s="33">
        <v>4</v>
      </c>
      <c r="C605" s="32" t="s">
        <v>439</v>
      </c>
      <c r="D605" s="46" t="s">
        <v>143</v>
      </c>
      <c r="E605" s="35">
        <v>39941</v>
      </c>
      <c r="F605" s="34" t="s">
        <v>37</v>
      </c>
      <c r="G605" s="37">
        <v>5000</v>
      </c>
      <c r="H605" s="34" t="s">
        <v>46</v>
      </c>
      <c r="I605" s="38">
        <v>3</v>
      </c>
      <c r="J605" s="36" t="s">
        <v>68</v>
      </c>
      <c r="K605" s="38">
        <v>5</v>
      </c>
      <c r="L605" s="40">
        <v>2000000</v>
      </c>
      <c r="M605" s="40">
        <v>2000000</v>
      </c>
      <c r="N605" s="40">
        <v>44588060</v>
      </c>
      <c r="O605" s="40">
        <v>219225</v>
      </c>
      <c r="P605" s="40">
        <v>44807285</v>
      </c>
    </row>
    <row r="606" spans="1:16" s="32" customFormat="1" ht="10.5">
      <c r="A606" s="330">
        <v>76017019</v>
      </c>
      <c r="B606" s="33">
        <v>4</v>
      </c>
      <c r="C606" s="32" t="s">
        <v>440</v>
      </c>
      <c r="D606" s="46" t="s">
        <v>143</v>
      </c>
      <c r="E606" s="35">
        <v>39941</v>
      </c>
      <c r="F606" s="34" t="s">
        <v>171</v>
      </c>
      <c r="G606" s="37">
        <v>105000000</v>
      </c>
      <c r="H606" s="34" t="s">
        <v>90</v>
      </c>
      <c r="I606" s="38">
        <v>5</v>
      </c>
      <c r="J606" s="36" t="s">
        <v>68</v>
      </c>
      <c r="K606" s="38">
        <v>5</v>
      </c>
      <c r="L606" s="40"/>
      <c r="M606" s="40"/>
      <c r="N606" s="40"/>
      <c r="O606" s="40"/>
      <c r="P606" s="40"/>
    </row>
    <row r="607" spans="1:16" s="32" customFormat="1" ht="10.5">
      <c r="A607" s="330">
        <v>76017019</v>
      </c>
      <c r="B607" s="33">
        <v>4</v>
      </c>
      <c r="C607" s="32" t="s">
        <v>439</v>
      </c>
      <c r="D607" s="46" t="s">
        <v>152</v>
      </c>
      <c r="E607" s="35">
        <v>40470</v>
      </c>
      <c r="F607" s="34" t="s">
        <v>37</v>
      </c>
      <c r="G607" s="37">
        <v>3000</v>
      </c>
      <c r="H607" s="34" t="s">
        <v>63</v>
      </c>
      <c r="I607" s="38">
        <v>3.85</v>
      </c>
      <c r="J607" s="36" t="s">
        <v>68</v>
      </c>
      <c r="K607" s="38">
        <v>21</v>
      </c>
      <c r="L607" s="40">
        <v>3000000</v>
      </c>
      <c r="M607" s="40">
        <v>3000000</v>
      </c>
      <c r="N607" s="40">
        <v>66882090</v>
      </c>
      <c r="O607" s="40">
        <v>479229</v>
      </c>
      <c r="P607" s="40">
        <v>67361319</v>
      </c>
    </row>
    <row r="608" spans="1:16" s="32" customFormat="1" ht="10.5">
      <c r="A608" s="330">
        <v>76017019</v>
      </c>
      <c r="B608" s="33">
        <v>4</v>
      </c>
      <c r="C608" s="32" t="s">
        <v>438</v>
      </c>
      <c r="D608" s="46">
        <v>584</v>
      </c>
      <c r="E608" s="35">
        <v>39933</v>
      </c>
      <c r="F608" s="34" t="s">
        <v>37</v>
      </c>
      <c r="G608" s="37">
        <v>5000</v>
      </c>
      <c r="H608" s="34"/>
      <c r="I608" s="38"/>
      <c r="J608" s="36" t="s">
        <v>81</v>
      </c>
      <c r="K608" s="38">
        <v>30</v>
      </c>
      <c r="L608" s="40"/>
      <c r="M608" s="40"/>
      <c r="N608" s="40"/>
      <c r="O608" s="40"/>
      <c r="P608" s="40"/>
    </row>
    <row r="609" spans="1:16" s="32" customFormat="1" ht="10.5">
      <c r="A609" s="330">
        <v>76017019</v>
      </c>
      <c r="B609" s="33">
        <v>4</v>
      </c>
      <c r="C609" s="32" t="s">
        <v>439</v>
      </c>
      <c r="D609" s="46" t="s">
        <v>143</v>
      </c>
      <c r="E609" s="35">
        <v>39941</v>
      </c>
      <c r="F609" s="34" t="s">
        <v>37</v>
      </c>
      <c r="G609" s="37">
        <v>5000</v>
      </c>
      <c r="H609" s="34" t="s">
        <v>92</v>
      </c>
      <c r="I609" s="38">
        <v>4.5</v>
      </c>
      <c r="J609" s="36" t="s">
        <v>68</v>
      </c>
      <c r="K609" s="38">
        <v>21</v>
      </c>
      <c r="L609" s="40">
        <v>3000000</v>
      </c>
      <c r="M609" s="40">
        <v>3000000</v>
      </c>
      <c r="N609" s="40">
        <v>66882090</v>
      </c>
      <c r="O609" s="40">
        <v>493255</v>
      </c>
      <c r="P609" s="40">
        <v>67375345</v>
      </c>
    </row>
    <row r="610" spans="1:16" s="32" customFormat="1" ht="10.5">
      <c r="A610" s="330">
        <v>76017019</v>
      </c>
      <c r="B610" s="33">
        <v>4</v>
      </c>
      <c r="C610" s="32" t="s">
        <v>439</v>
      </c>
      <c r="D610" s="46" t="s">
        <v>152</v>
      </c>
      <c r="E610" s="35">
        <v>40470</v>
      </c>
      <c r="F610" s="34" t="s">
        <v>37</v>
      </c>
      <c r="G610" s="37">
        <v>2000</v>
      </c>
      <c r="H610" s="34" t="s">
        <v>56</v>
      </c>
      <c r="I610" s="38">
        <v>3.85</v>
      </c>
      <c r="J610" s="36" t="s">
        <v>68</v>
      </c>
      <c r="K610" s="38">
        <v>21</v>
      </c>
      <c r="L610" s="40">
        <v>2000000</v>
      </c>
      <c r="M610" s="40">
        <v>2000000</v>
      </c>
      <c r="N610" s="40">
        <v>44588060</v>
      </c>
      <c r="O610" s="40">
        <v>319486</v>
      </c>
      <c r="P610" s="40">
        <v>44907546</v>
      </c>
    </row>
    <row r="611" spans="1:16" s="32" customFormat="1" ht="10.5">
      <c r="A611" s="330">
        <v>76017019</v>
      </c>
      <c r="B611" s="33">
        <v>4</v>
      </c>
      <c r="C611" s="32" t="s">
        <v>440</v>
      </c>
      <c r="D611" s="46" t="s">
        <v>152</v>
      </c>
      <c r="E611" s="35">
        <v>40470</v>
      </c>
      <c r="F611" s="34" t="s">
        <v>37</v>
      </c>
      <c r="G611" s="37">
        <v>2000</v>
      </c>
      <c r="H611" s="34" t="s">
        <v>51</v>
      </c>
      <c r="I611" s="38">
        <v>3.55</v>
      </c>
      <c r="J611" s="36" t="s">
        <v>68</v>
      </c>
      <c r="K611" s="38">
        <v>7</v>
      </c>
      <c r="L611" s="40"/>
      <c r="M611" s="40"/>
      <c r="N611" s="40"/>
      <c r="O611" s="40"/>
      <c r="P611" s="40"/>
    </row>
    <row r="612" spans="1:16" s="32" customFormat="1" ht="10.5">
      <c r="A612" s="330">
        <v>92604000</v>
      </c>
      <c r="B612" s="33" t="s">
        <v>96</v>
      </c>
      <c r="C612" s="32" t="s">
        <v>441</v>
      </c>
      <c r="D612" s="46">
        <v>585</v>
      </c>
      <c r="E612" s="35">
        <v>39940</v>
      </c>
      <c r="F612" s="34" t="s">
        <v>37</v>
      </c>
      <c r="G612" s="37">
        <v>14500</v>
      </c>
      <c r="H612" s="34"/>
      <c r="I612" s="38"/>
      <c r="J612" s="36" t="s">
        <v>81</v>
      </c>
      <c r="K612" s="38">
        <v>10</v>
      </c>
      <c r="L612" s="40"/>
      <c r="M612" s="40"/>
      <c r="N612" s="40"/>
      <c r="O612" s="40"/>
      <c r="P612" s="40"/>
    </row>
    <row r="613" spans="1:16" s="32" customFormat="1" ht="10.5">
      <c r="A613" s="330">
        <v>93458000</v>
      </c>
      <c r="B613" s="33">
        <v>1</v>
      </c>
      <c r="C613" s="45" t="s">
        <v>442</v>
      </c>
      <c r="D613" s="46">
        <v>587</v>
      </c>
      <c r="E613" s="35">
        <v>39968</v>
      </c>
      <c r="F613" s="34" t="s">
        <v>37</v>
      </c>
      <c r="G613" s="37">
        <v>20000</v>
      </c>
      <c r="H613" s="34"/>
      <c r="I613" s="38"/>
      <c r="J613" s="36" t="s">
        <v>390</v>
      </c>
      <c r="K613" s="38">
        <v>10</v>
      </c>
      <c r="L613" s="40"/>
      <c r="M613" s="40"/>
      <c r="N613" s="40"/>
      <c r="O613" s="40"/>
      <c r="P613" s="40"/>
    </row>
    <row r="614" spans="1:16" s="32" customFormat="1" ht="10.5">
      <c r="A614" s="330">
        <v>93458000</v>
      </c>
      <c r="B614" s="33">
        <v>1</v>
      </c>
      <c r="C614" s="45" t="s">
        <v>388</v>
      </c>
      <c r="D614" s="46" t="s">
        <v>143</v>
      </c>
      <c r="E614" s="35">
        <v>40413</v>
      </c>
      <c r="F614" s="34" t="s">
        <v>37</v>
      </c>
      <c r="G614" s="37">
        <v>5000</v>
      </c>
      <c r="H614" s="34" t="s">
        <v>60</v>
      </c>
      <c r="I614" s="38">
        <v>3.25</v>
      </c>
      <c r="J614" s="36" t="s">
        <v>68</v>
      </c>
      <c r="K614" s="38">
        <v>8</v>
      </c>
      <c r="L614" s="40"/>
      <c r="M614" s="40"/>
      <c r="N614" s="40"/>
      <c r="O614" s="40"/>
      <c r="P614" s="40"/>
    </row>
    <row r="615" spans="1:16" s="32" customFormat="1" ht="10.5">
      <c r="A615" s="330">
        <v>93458000</v>
      </c>
      <c r="B615" s="33">
        <v>1</v>
      </c>
      <c r="C615" s="45" t="s">
        <v>388</v>
      </c>
      <c r="D615" s="46" t="s">
        <v>152</v>
      </c>
      <c r="E615" s="35">
        <v>40870</v>
      </c>
      <c r="F615" s="34" t="s">
        <v>37</v>
      </c>
      <c r="G615" s="37">
        <v>5000</v>
      </c>
      <c r="H615" s="34" t="s">
        <v>75</v>
      </c>
      <c r="I615" s="38">
        <v>3.5</v>
      </c>
      <c r="J615" s="36" t="s">
        <v>329</v>
      </c>
      <c r="K615" s="38">
        <v>5</v>
      </c>
      <c r="L615" s="40"/>
      <c r="M615" s="40"/>
      <c r="N615" s="40"/>
      <c r="O615" s="40"/>
      <c r="P615" s="40"/>
    </row>
    <row r="616" spans="1:16" s="32" customFormat="1" ht="10.5">
      <c r="A616" s="330">
        <v>93458000</v>
      </c>
      <c r="B616" s="33">
        <v>1</v>
      </c>
      <c r="C616" s="45" t="s">
        <v>388</v>
      </c>
      <c r="D616" s="46" t="s">
        <v>152</v>
      </c>
      <c r="E616" s="35">
        <v>40870</v>
      </c>
      <c r="F616" s="34" t="s">
        <v>171</v>
      </c>
      <c r="G616" s="37">
        <v>110000000</v>
      </c>
      <c r="H616" s="34" t="s">
        <v>125</v>
      </c>
      <c r="I616" s="38">
        <v>6.25</v>
      </c>
      <c r="J616" s="36" t="s">
        <v>329</v>
      </c>
      <c r="K616" s="38">
        <v>5</v>
      </c>
      <c r="L616" s="40"/>
      <c r="M616" s="40"/>
      <c r="N616" s="40"/>
      <c r="O616" s="40"/>
      <c r="P616" s="40"/>
    </row>
    <row r="617" spans="1:16" s="32" customFormat="1" ht="10.5">
      <c r="A617" s="330">
        <v>93458000</v>
      </c>
      <c r="B617" s="33">
        <v>1</v>
      </c>
      <c r="C617" s="45" t="s">
        <v>388</v>
      </c>
      <c r="D617" s="46" t="s">
        <v>152</v>
      </c>
      <c r="E617" s="35">
        <v>40870</v>
      </c>
      <c r="F617" s="34" t="s">
        <v>66</v>
      </c>
      <c r="G617" s="37">
        <v>220000</v>
      </c>
      <c r="H617" s="34" t="s">
        <v>132</v>
      </c>
      <c r="I617" s="38">
        <v>3.75</v>
      </c>
      <c r="J617" s="36" t="s">
        <v>329</v>
      </c>
      <c r="K617" s="38">
        <v>5</v>
      </c>
      <c r="L617" s="40"/>
      <c r="M617" s="40"/>
      <c r="N617" s="40"/>
      <c r="O617" s="40"/>
      <c r="P617" s="40"/>
    </row>
    <row r="618" spans="1:16" s="32" customFormat="1" ht="10.5">
      <c r="A618" s="330">
        <v>93458000</v>
      </c>
      <c r="B618" s="33">
        <v>1</v>
      </c>
      <c r="C618" s="45" t="s">
        <v>388</v>
      </c>
      <c r="D618" s="46" t="s">
        <v>152</v>
      </c>
      <c r="E618" s="35">
        <v>40870</v>
      </c>
      <c r="F618" s="34" t="s">
        <v>37</v>
      </c>
      <c r="G618" s="37">
        <v>5000</v>
      </c>
      <c r="H618" s="34" t="s">
        <v>176</v>
      </c>
      <c r="I618" s="38">
        <v>4</v>
      </c>
      <c r="J618" s="36" t="s">
        <v>329</v>
      </c>
      <c r="K618" s="38">
        <v>30</v>
      </c>
      <c r="L618" s="40"/>
      <c r="M618" s="40"/>
      <c r="N618" s="40"/>
      <c r="O618" s="40"/>
      <c r="P618" s="40"/>
    </row>
    <row r="619" spans="1:16" s="32" customFormat="1" ht="10.5">
      <c r="A619" s="330">
        <v>93458000</v>
      </c>
      <c r="B619" s="33">
        <v>1</v>
      </c>
      <c r="C619" s="45" t="s">
        <v>442</v>
      </c>
      <c r="D619" s="46">
        <v>588</v>
      </c>
      <c r="E619" s="35">
        <v>39968</v>
      </c>
      <c r="F619" s="34" t="s">
        <v>37</v>
      </c>
      <c r="G619" s="37">
        <v>20000</v>
      </c>
      <c r="H619" s="34"/>
      <c r="I619" s="38"/>
      <c r="J619" s="36" t="s">
        <v>390</v>
      </c>
      <c r="K619" s="38">
        <v>30</v>
      </c>
      <c r="L619" s="40"/>
      <c r="M619" s="40"/>
      <c r="N619" s="40"/>
      <c r="O619" s="40"/>
      <c r="P619" s="40"/>
    </row>
    <row r="620" spans="1:16" s="32" customFormat="1" ht="10.5">
      <c r="A620" s="330">
        <v>93458000</v>
      </c>
      <c r="B620" s="33">
        <v>1</v>
      </c>
      <c r="C620" s="45" t="s">
        <v>392</v>
      </c>
      <c r="D620" s="46" t="s">
        <v>143</v>
      </c>
      <c r="E620" s="35">
        <v>40413</v>
      </c>
      <c r="F620" s="34" t="s">
        <v>37</v>
      </c>
      <c r="G620" s="37">
        <v>5000</v>
      </c>
      <c r="H620" s="34" t="s">
        <v>64</v>
      </c>
      <c r="I620" s="38">
        <v>3.25</v>
      </c>
      <c r="J620" s="36" t="s">
        <v>68</v>
      </c>
      <c r="K620" s="38">
        <v>10</v>
      </c>
      <c r="L620" s="40">
        <v>5000000</v>
      </c>
      <c r="M620" s="40">
        <v>5000000</v>
      </c>
      <c r="N620" s="40">
        <v>111470150</v>
      </c>
      <c r="O620" s="40">
        <v>1197933</v>
      </c>
      <c r="P620" s="40">
        <v>112668083</v>
      </c>
    </row>
    <row r="621" spans="1:16" s="32" customFormat="1" ht="10.5">
      <c r="A621" s="330">
        <v>93458000</v>
      </c>
      <c r="B621" s="33">
        <v>1</v>
      </c>
      <c r="C621" s="45" t="s">
        <v>388</v>
      </c>
      <c r="D621" s="46" t="s">
        <v>152</v>
      </c>
      <c r="E621" s="35">
        <v>40870</v>
      </c>
      <c r="F621" s="34" t="s">
        <v>66</v>
      </c>
      <c r="G621" s="37">
        <v>220000</v>
      </c>
      <c r="H621" s="34" t="s">
        <v>177</v>
      </c>
      <c r="I621" s="38">
        <v>5</v>
      </c>
      <c r="J621" s="36" t="s">
        <v>329</v>
      </c>
      <c r="K621" s="38">
        <v>10</v>
      </c>
      <c r="L621" s="40"/>
      <c r="M621" s="40"/>
      <c r="N621" s="40"/>
      <c r="O621" s="40"/>
      <c r="P621" s="40"/>
    </row>
    <row r="622" spans="1:16" s="32" customFormat="1" ht="10.5">
      <c r="A622" s="330">
        <v>93458000</v>
      </c>
      <c r="B622" s="33">
        <v>1</v>
      </c>
      <c r="C622" s="45" t="s">
        <v>388</v>
      </c>
      <c r="D622" s="46" t="s">
        <v>152</v>
      </c>
      <c r="E622" s="35">
        <v>40870</v>
      </c>
      <c r="F622" s="34" t="s">
        <v>37</v>
      </c>
      <c r="G622" s="37">
        <v>5000</v>
      </c>
      <c r="H622" s="34" t="s">
        <v>201</v>
      </c>
      <c r="I622" s="38">
        <v>4</v>
      </c>
      <c r="J622" s="36" t="s">
        <v>329</v>
      </c>
      <c r="K622" s="38">
        <v>21</v>
      </c>
      <c r="L622" s="40"/>
      <c r="M622" s="40"/>
      <c r="N622" s="40"/>
      <c r="O622" s="40"/>
      <c r="P622" s="40"/>
    </row>
    <row r="623" spans="1:16" s="32" customFormat="1" ht="10.5">
      <c r="A623" s="330">
        <v>87845500</v>
      </c>
      <c r="B623" s="33">
        <v>2</v>
      </c>
      <c r="C623" s="32" t="s">
        <v>443</v>
      </c>
      <c r="D623" s="46">
        <v>589</v>
      </c>
      <c r="E623" s="35">
        <v>39974</v>
      </c>
      <c r="F623" s="34" t="s">
        <v>37</v>
      </c>
      <c r="G623" s="37">
        <v>11000</v>
      </c>
      <c r="H623" s="34"/>
      <c r="I623" s="38"/>
      <c r="J623" s="36" t="s">
        <v>390</v>
      </c>
      <c r="K623" s="38">
        <v>10</v>
      </c>
      <c r="L623" s="40"/>
      <c r="M623" s="40"/>
      <c r="N623" s="40"/>
      <c r="O623" s="40"/>
      <c r="P623" s="40"/>
    </row>
    <row r="624" spans="1:16" s="32" customFormat="1" ht="10.5">
      <c r="A624" s="330">
        <v>87845500</v>
      </c>
      <c r="B624" s="33">
        <v>2</v>
      </c>
      <c r="C624" s="32" t="s">
        <v>1192</v>
      </c>
      <c r="D624" s="46" t="s">
        <v>143</v>
      </c>
      <c r="E624" s="35">
        <v>40015</v>
      </c>
      <c r="F624" s="34" t="s">
        <v>171</v>
      </c>
      <c r="G624" s="37">
        <v>32000000</v>
      </c>
      <c r="H624" s="34" t="s">
        <v>46</v>
      </c>
      <c r="I624" s="38">
        <v>5.6</v>
      </c>
      <c r="J624" s="36" t="s">
        <v>445</v>
      </c>
      <c r="K624" s="38">
        <v>5</v>
      </c>
      <c r="L624" s="40">
        <v>32000000000</v>
      </c>
      <c r="M624" s="40">
        <v>32000000000</v>
      </c>
      <c r="N624" s="40">
        <v>32000000</v>
      </c>
      <c r="O624" s="40">
        <v>810854</v>
      </c>
      <c r="P624" s="40">
        <v>32810854</v>
      </c>
    </row>
    <row r="625" spans="1:16" s="32" customFormat="1" ht="10.5">
      <c r="A625" s="330">
        <v>87845500</v>
      </c>
      <c r="B625" s="33">
        <v>2</v>
      </c>
      <c r="C625" s="32" t="s">
        <v>972</v>
      </c>
      <c r="D625" s="46" t="s">
        <v>143</v>
      </c>
      <c r="E625" s="35">
        <v>40015</v>
      </c>
      <c r="F625" s="34" t="s">
        <v>37</v>
      </c>
      <c r="G625" s="37">
        <v>1500</v>
      </c>
      <c r="H625" s="34" t="s">
        <v>90</v>
      </c>
      <c r="I625" s="38">
        <v>3.5</v>
      </c>
      <c r="J625" s="36" t="s">
        <v>445</v>
      </c>
      <c r="K625" s="38">
        <v>5</v>
      </c>
      <c r="L625" s="40"/>
      <c r="M625" s="40"/>
      <c r="N625" s="40"/>
      <c r="O625" s="40"/>
      <c r="P625" s="40"/>
    </row>
    <row r="626" spans="1:16" s="32" customFormat="1" ht="10.5">
      <c r="A626" s="330">
        <v>87845500</v>
      </c>
      <c r="B626" s="33">
        <v>2</v>
      </c>
      <c r="C626" s="32" t="s">
        <v>1193</v>
      </c>
      <c r="D626" s="46">
        <v>590</v>
      </c>
      <c r="E626" s="35">
        <v>39974</v>
      </c>
      <c r="F626" s="34" t="s">
        <v>37</v>
      </c>
      <c r="G626" s="37">
        <v>11000</v>
      </c>
      <c r="H626" s="34"/>
      <c r="I626" s="38"/>
      <c r="J626" s="36" t="s">
        <v>390</v>
      </c>
      <c r="K626" s="38">
        <v>30</v>
      </c>
      <c r="L626" s="40"/>
      <c r="M626" s="40"/>
      <c r="N626" s="40"/>
      <c r="O626" s="40"/>
      <c r="P626" s="40"/>
    </row>
    <row r="627" spans="1:16" s="32" customFormat="1" ht="10.5">
      <c r="A627" s="330">
        <v>87845500</v>
      </c>
      <c r="B627" s="33">
        <v>2</v>
      </c>
      <c r="C627" s="32" t="s">
        <v>1194</v>
      </c>
      <c r="D627" s="46" t="s">
        <v>143</v>
      </c>
      <c r="E627" s="35">
        <v>40862</v>
      </c>
      <c r="F627" s="34" t="s">
        <v>171</v>
      </c>
      <c r="G627" s="37">
        <v>110000000</v>
      </c>
      <c r="H627" s="34" t="s">
        <v>92</v>
      </c>
      <c r="I627" s="38">
        <v>6.3</v>
      </c>
      <c r="J627" s="36" t="s">
        <v>81</v>
      </c>
      <c r="K627" s="38">
        <v>5</v>
      </c>
      <c r="L627" s="40">
        <v>66000000000</v>
      </c>
      <c r="M627" s="40">
        <v>66000000000</v>
      </c>
      <c r="N627" s="40">
        <v>66000000</v>
      </c>
      <c r="O627" s="40">
        <v>511546</v>
      </c>
      <c r="P627" s="40">
        <v>66511546</v>
      </c>
    </row>
    <row r="628" spans="1:16" s="32" customFormat="1" ht="10.5">
      <c r="A628" s="330">
        <v>87845500</v>
      </c>
      <c r="B628" s="33">
        <v>2</v>
      </c>
      <c r="C628" s="32" t="s">
        <v>1194</v>
      </c>
      <c r="D628" s="46" t="s">
        <v>143</v>
      </c>
      <c r="E628" s="35">
        <v>40862</v>
      </c>
      <c r="F628" s="34" t="s">
        <v>37</v>
      </c>
      <c r="G628" s="37">
        <v>5000</v>
      </c>
      <c r="H628" s="34" t="s">
        <v>63</v>
      </c>
      <c r="I628" s="38">
        <v>3.6</v>
      </c>
      <c r="J628" s="36" t="s">
        <v>81</v>
      </c>
      <c r="K628" s="38">
        <v>5</v>
      </c>
      <c r="L628" s="40">
        <v>2000000</v>
      </c>
      <c r="M628" s="40">
        <v>2000000</v>
      </c>
      <c r="N628" s="40">
        <v>44588060</v>
      </c>
      <c r="O628" s="40">
        <v>199731</v>
      </c>
      <c r="P628" s="40">
        <v>44787791</v>
      </c>
    </row>
    <row r="629" spans="1:16" s="32" customFormat="1" ht="10.5">
      <c r="A629" s="330">
        <v>87845500</v>
      </c>
      <c r="B629" s="33">
        <v>2</v>
      </c>
      <c r="C629" s="32" t="s">
        <v>446</v>
      </c>
      <c r="D629" s="46" t="s">
        <v>143</v>
      </c>
      <c r="E629" s="35">
        <v>40862</v>
      </c>
      <c r="F629" s="34" t="s">
        <v>171</v>
      </c>
      <c r="G629" s="37">
        <v>110000000</v>
      </c>
      <c r="H629" s="34" t="s">
        <v>56</v>
      </c>
      <c r="I629" s="38">
        <v>6.6</v>
      </c>
      <c r="J629" s="36" t="s">
        <v>81</v>
      </c>
      <c r="K629" s="38">
        <v>10</v>
      </c>
      <c r="L629" s="40"/>
      <c r="M629" s="40"/>
      <c r="N629" s="40"/>
      <c r="O629" s="40"/>
      <c r="P629" s="40"/>
    </row>
    <row r="630" spans="1:16" s="32" customFormat="1" ht="10.5">
      <c r="A630" s="330">
        <v>91297000</v>
      </c>
      <c r="B630" s="33">
        <v>0</v>
      </c>
      <c r="C630" s="32" t="s">
        <v>448</v>
      </c>
      <c r="D630" s="46">
        <v>591</v>
      </c>
      <c r="E630" s="35">
        <v>39975</v>
      </c>
      <c r="F630" s="34" t="s">
        <v>37</v>
      </c>
      <c r="G630" s="37">
        <v>5000</v>
      </c>
      <c r="H630" s="34"/>
      <c r="I630" s="38"/>
      <c r="J630" s="36" t="s">
        <v>81</v>
      </c>
      <c r="K630" s="38">
        <v>10</v>
      </c>
      <c r="L630" s="40"/>
      <c r="M630" s="40"/>
      <c r="N630" s="40"/>
      <c r="O630" s="40"/>
      <c r="P630" s="40"/>
    </row>
    <row r="631" spans="1:16" s="32" customFormat="1" ht="10.5">
      <c r="A631" s="330">
        <v>91297000</v>
      </c>
      <c r="B631" s="33">
        <v>0</v>
      </c>
      <c r="C631" s="32" t="s">
        <v>448</v>
      </c>
      <c r="D631" s="46">
        <v>592</v>
      </c>
      <c r="E631" s="35">
        <v>39975</v>
      </c>
      <c r="F631" s="34" t="s">
        <v>37</v>
      </c>
      <c r="G631" s="37">
        <v>5000</v>
      </c>
      <c r="H631" s="34"/>
      <c r="I631" s="38"/>
      <c r="J631" s="36" t="s">
        <v>81</v>
      </c>
      <c r="K631" s="38">
        <v>10</v>
      </c>
      <c r="L631" s="40"/>
      <c r="M631" s="40"/>
      <c r="N631" s="40"/>
      <c r="O631" s="40"/>
      <c r="P631" s="40"/>
    </row>
    <row r="632" spans="1:16" s="32" customFormat="1" ht="10.5">
      <c r="A632" s="330">
        <v>90320000</v>
      </c>
      <c r="B632" s="33">
        <v>6</v>
      </c>
      <c r="C632" s="32" t="s">
        <v>449</v>
      </c>
      <c r="D632" s="46">
        <v>593</v>
      </c>
      <c r="E632" s="35">
        <v>39995</v>
      </c>
      <c r="F632" s="34" t="s">
        <v>37</v>
      </c>
      <c r="G632" s="37">
        <v>1500</v>
      </c>
      <c r="H632" s="34"/>
      <c r="I632" s="38"/>
      <c r="J632" s="36" t="s">
        <v>81</v>
      </c>
      <c r="K632" s="38">
        <v>10</v>
      </c>
      <c r="L632" s="40"/>
      <c r="M632" s="40"/>
      <c r="N632" s="40"/>
      <c r="O632" s="40"/>
      <c r="P632" s="40"/>
    </row>
    <row r="633" spans="1:16" s="32" customFormat="1" ht="10.5">
      <c r="A633" s="330">
        <v>90320000</v>
      </c>
      <c r="B633" s="33">
        <v>6</v>
      </c>
      <c r="C633" s="32" t="s">
        <v>450</v>
      </c>
      <c r="D633" s="46">
        <v>594</v>
      </c>
      <c r="E633" s="35">
        <v>39995</v>
      </c>
      <c r="F633" s="34" t="s">
        <v>37</v>
      </c>
      <c r="G633" s="37">
        <v>1500</v>
      </c>
      <c r="H633" s="34"/>
      <c r="I633" s="38"/>
      <c r="J633" s="36" t="s">
        <v>81</v>
      </c>
      <c r="K633" s="38">
        <v>30</v>
      </c>
      <c r="L633" s="40"/>
      <c r="M633" s="40"/>
      <c r="N633" s="40"/>
      <c r="O633" s="40"/>
      <c r="P633" s="40"/>
    </row>
    <row r="634" spans="1:16" s="32" customFormat="1" ht="10.5">
      <c r="A634" s="330">
        <v>90320000</v>
      </c>
      <c r="B634" s="33">
        <v>6</v>
      </c>
      <c r="C634" s="32" t="s">
        <v>1195</v>
      </c>
      <c r="D634" s="46" t="s">
        <v>143</v>
      </c>
      <c r="E634" s="35">
        <v>39996</v>
      </c>
      <c r="F634" s="34" t="s">
        <v>37</v>
      </c>
      <c r="G634" s="37">
        <v>1500</v>
      </c>
      <c r="H634" s="34" t="s">
        <v>63</v>
      </c>
      <c r="I634" s="38">
        <v>4.5999999999999996</v>
      </c>
      <c r="J634" s="36" t="s">
        <v>68</v>
      </c>
      <c r="K634" s="38">
        <v>23</v>
      </c>
      <c r="L634" s="40">
        <v>1500000</v>
      </c>
      <c r="M634" s="40">
        <v>1500000</v>
      </c>
      <c r="N634" s="40">
        <v>33441045</v>
      </c>
      <c r="O634" s="40">
        <v>696599</v>
      </c>
      <c r="P634" s="40">
        <v>34137644</v>
      </c>
    </row>
    <row r="635" spans="1:16" s="32" customFormat="1" ht="10.5">
      <c r="A635" s="330">
        <v>91705000</v>
      </c>
      <c r="B635" s="33">
        <v>7</v>
      </c>
      <c r="C635" s="32" t="s">
        <v>871</v>
      </c>
      <c r="D635" s="46">
        <v>595</v>
      </c>
      <c r="E635" s="35">
        <v>40001</v>
      </c>
      <c r="F635" s="34" t="s">
        <v>37</v>
      </c>
      <c r="G635" s="37">
        <v>5000</v>
      </c>
      <c r="H635" s="34"/>
      <c r="I635" s="38"/>
      <c r="J635" s="36" t="s">
        <v>390</v>
      </c>
      <c r="K635" s="38">
        <v>10</v>
      </c>
      <c r="L635" s="40"/>
      <c r="M635" s="40"/>
      <c r="N635" s="40"/>
      <c r="O635" s="40"/>
      <c r="P635" s="40"/>
    </row>
    <row r="636" spans="1:16" s="32" customFormat="1" ht="10.5">
      <c r="A636" s="330">
        <v>91705000</v>
      </c>
      <c r="B636" s="33">
        <v>7</v>
      </c>
      <c r="C636" s="32" t="s">
        <v>872</v>
      </c>
      <c r="D636" s="46" t="s">
        <v>143</v>
      </c>
      <c r="E636" s="35">
        <v>40695</v>
      </c>
      <c r="F636" s="34" t="s">
        <v>37</v>
      </c>
      <c r="G636" s="37">
        <v>5000</v>
      </c>
      <c r="H636" s="34" t="s">
        <v>56</v>
      </c>
      <c r="I636" s="38">
        <v>3.2</v>
      </c>
      <c r="J636" s="36" t="s">
        <v>68</v>
      </c>
      <c r="K636" s="38">
        <v>7</v>
      </c>
      <c r="L636" s="40">
        <v>2500000</v>
      </c>
      <c r="M636" s="40">
        <v>2500000</v>
      </c>
      <c r="N636" s="40">
        <v>55735075</v>
      </c>
      <c r="O636" s="40">
        <v>1086606</v>
      </c>
      <c r="P636" s="40">
        <v>56821681</v>
      </c>
    </row>
    <row r="637" spans="1:16" s="32" customFormat="1" ht="10.5">
      <c r="A637" s="330">
        <v>91705000</v>
      </c>
      <c r="B637" s="33">
        <v>7</v>
      </c>
      <c r="C637" s="32" t="s">
        <v>871</v>
      </c>
      <c r="D637" s="46">
        <v>596</v>
      </c>
      <c r="E637" s="35">
        <v>40001</v>
      </c>
      <c r="F637" s="34" t="s">
        <v>37</v>
      </c>
      <c r="G637" s="37">
        <v>7000</v>
      </c>
      <c r="H637" s="34"/>
      <c r="I637" s="38"/>
      <c r="J637" s="36" t="s">
        <v>390</v>
      </c>
      <c r="K637" s="38">
        <v>30</v>
      </c>
      <c r="L637" s="40"/>
      <c r="M637" s="40"/>
      <c r="N637" s="40"/>
      <c r="O637" s="40"/>
      <c r="P637" s="40"/>
    </row>
    <row r="638" spans="1:16" s="32" customFormat="1" ht="10.5">
      <c r="A638" s="330">
        <v>91705000</v>
      </c>
      <c r="B638" s="33">
        <v>7</v>
      </c>
      <c r="C638" s="32" t="s">
        <v>872</v>
      </c>
      <c r="D638" s="46" t="s">
        <v>143</v>
      </c>
      <c r="E638" s="35">
        <v>40695</v>
      </c>
      <c r="F638" s="34" t="s">
        <v>37</v>
      </c>
      <c r="G638" s="37">
        <v>7000</v>
      </c>
      <c r="H638" s="34" t="s">
        <v>51</v>
      </c>
      <c r="I638" s="38">
        <v>3.75</v>
      </c>
      <c r="J638" s="36" t="s">
        <v>390</v>
      </c>
      <c r="K638" s="38">
        <v>21</v>
      </c>
      <c r="L638" s="40">
        <v>4500000</v>
      </c>
      <c r="M638" s="40">
        <v>4500000</v>
      </c>
      <c r="N638" s="40">
        <v>100323135</v>
      </c>
      <c r="O638" s="40">
        <v>2247814</v>
      </c>
      <c r="P638" s="40">
        <v>102570949</v>
      </c>
    </row>
    <row r="639" spans="1:16" s="32" customFormat="1" ht="10.5">
      <c r="A639" s="330">
        <v>96929880</v>
      </c>
      <c r="B639" s="33">
        <v>5</v>
      </c>
      <c r="C639" s="32" t="s">
        <v>216</v>
      </c>
      <c r="D639" s="46">
        <v>597</v>
      </c>
      <c r="E639" s="35">
        <v>40004</v>
      </c>
      <c r="F639" s="34" t="s">
        <v>37</v>
      </c>
      <c r="G639" s="37">
        <v>3000</v>
      </c>
      <c r="H639" s="34"/>
      <c r="I639" s="38"/>
      <c r="J639" s="36" t="s">
        <v>390</v>
      </c>
      <c r="K639" s="38">
        <v>30</v>
      </c>
      <c r="L639" s="40"/>
      <c r="M639" s="40"/>
      <c r="N639" s="40"/>
      <c r="O639" s="40"/>
      <c r="P639" s="40"/>
    </row>
    <row r="640" spans="1:16" s="32" customFormat="1" ht="10.5">
      <c r="A640" s="330">
        <v>96929880</v>
      </c>
      <c r="B640" s="33">
        <v>5</v>
      </c>
      <c r="C640" s="32" t="s">
        <v>217</v>
      </c>
      <c r="D640" s="46" t="s">
        <v>143</v>
      </c>
      <c r="E640" s="35">
        <v>40008</v>
      </c>
      <c r="F640" s="34" t="s">
        <v>37</v>
      </c>
      <c r="G640" s="37">
        <v>3000</v>
      </c>
      <c r="H640" s="34" t="s">
        <v>92</v>
      </c>
      <c r="I640" s="38">
        <v>4.8499999999999996</v>
      </c>
      <c r="J640" s="36" t="s">
        <v>68</v>
      </c>
      <c r="K640" s="38">
        <v>30</v>
      </c>
      <c r="L640" s="40">
        <v>3000000</v>
      </c>
      <c r="M640" s="40">
        <v>3000000</v>
      </c>
      <c r="N640" s="40">
        <v>66882090</v>
      </c>
      <c r="O640" s="40">
        <v>2072416</v>
      </c>
      <c r="P640" s="40">
        <v>68954506</v>
      </c>
    </row>
    <row r="641" spans="1:16" s="32" customFormat="1" ht="10.5">
      <c r="A641" s="330">
        <v>76555400</v>
      </c>
      <c r="B641" s="33">
        <v>4</v>
      </c>
      <c r="C641" s="32" t="s">
        <v>314</v>
      </c>
      <c r="D641" s="46">
        <v>598</v>
      </c>
      <c r="E641" s="35">
        <v>40025</v>
      </c>
      <c r="F641" s="34" t="s">
        <v>37</v>
      </c>
      <c r="G641" s="37">
        <v>20000</v>
      </c>
      <c r="H641" s="34"/>
      <c r="I641" s="38"/>
      <c r="J641" s="36" t="s">
        <v>390</v>
      </c>
      <c r="K641" s="38">
        <v>10</v>
      </c>
      <c r="L641" s="40"/>
      <c r="M641" s="40"/>
      <c r="N641" s="40"/>
      <c r="O641" s="40"/>
      <c r="P641" s="40"/>
    </row>
    <row r="642" spans="1:16" s="32" customFormat="1" ht="10.5">
      <c r="A642" s="330">
        <v>76555400</v>
      </c>
      <c r="B642" s="33">
        <v>4</v>
      </c>
      <c r="C642" s="32" t="s">
        <v>315</v>
      </c>
      <c r="D642" s="46" t="s">
        <v>143</v>
      </c>
      <c r="E642" s="35">
        <v>40030</v>
      </c>
      <c r="F642" s="34" t="s">
        <v>37</v>
      </c>
      <c r="G642" s="37">
        <v>9000</v>
      </c>
      <c r="H642" s="34" t="s">
        <v>56</v>
      </c>
      <c r="I642" s="38">
        <v>3.9</v>
      </c>
      <c r="J642" s="36" t="s">
        <v>68</v>
      </c>
      <c r="K642" s="38">
        <v>5</v>
      </c>
      <c r="L642" s="40">
        <v>3300000</v>
      </c>
      <c r="M642" s="40">
        <v>3300000</v>
      </c>
      <c r="N642" s="40">
        <v>73570299</v>
      </c>
      <c r="O642" s="40">
        <v>1182161</v>
      </c>
      <c r="P642" s="40">
        <v>74752460</v>
      </c>
    </row>
    <row r="643" spans="1:16" s="32" customFormat="1" ht="10.5">
      <c r="A643" s="330">
        <v>76555400</v>
      </c>
      <c r="B643" s="33">
        <v>4</v>
      </c>
      <c r="C643" s="32" t="s">
        <v>315</v>
      </c>
      <c r="D643" s="46" t="s">
        <v>143</v>
      </c>
      <c r="E643" s="35">
        <v>40030</v>
      </c>
      <c r="F643" s="34" t="s">
        <v>171</v>
      </c>
      <c r="G643" s="37">
        <v>180000000</v>
      </c>
      <c r="H643" s="34" t="s">
        <v>51</v>
      </c>
      <c r="I643" s="38">
        <v>5.7</v>
      </c>
      <c r="J643" s="36" t="s">
        <v>68</v>
      </c>
      <c r="K643" s="38">
        <v>5</v>
      </c>
      <c r="L643" s="40">
        <v>33600000000</v>
      </c>
      <c r="M643" s="40">
        <v>33600000000</v>
      </c>
      <c r="N643" s="40">
        <v>33600000</v>
      </c>
      <c r="O643" s="40">
        <v>785117</v>
      </c>
      <c r="P643" s="40">
        <v>34385117</v>
      </c>
    </row>
    <row r="644" spans="1:16" s="32" customFormat="1" ht="10.5">
      <c r="A644" s="330">
        <v>76555400</v>
      </c>
      <c r="B644" s="33">
        <v>4</v>
      </c>
      <c r="C644" s="32" t="s">
        <v>452</v>
      </c>
      <c r="D644" s="46" t="s">
        <v>152</v>
      </c>
      <c r="E644" s="35">
        <v>40133</v>
      </c>
      <c r="F644" s="34" t="s">
        <v>171</v>
      </c>
      <c r="G644" s="37">
        <v>65020000</v>
      </c>
      <c r="H644" s="34" t="s">
        <v>64</v>
      </c>
      <c r="I644" s="38">
        <v>6.3</v>
      </c>
      <c r="J644" s="36" t="s">
        <v>445</v>
      </c>
      <c r="K644" s="38">
        <v>5</v>
      </c>
      <c r="L644" s="40"/>
      <c r="M644" s="40"/>
      <c r="N644" s="40"/>
      <c r="O644" s="40"/>
      <c r="P644" s="40"/>
    </row>
    <row r="645" spans="1:16" s="32" customFormat="1" ht="10.5">
      <c r="A645" s="330">
        <v>76555400</v>
      </c>
      <c r="B645" s="33">
        <v>4</v>
      </c>
      <c r="C645" s="32" t="s">
        <v>315</v>
      </c>
      <c r="D645" s="46" t="s">
        <v>152</v>
      </c>
      <c r="E645" s="35">
        <v>40133</v>
      </c>
      <c r="F645" s="34" t="s">
        <v>37</v>
      </c>
      <c r="G645" s="37">
        <v>3100</v>
      </c>
      <c r="H645" s="34" t="s">
        <v>60</v>
      </c>
      <c r="I645" s="38">
        <v>3.5</v>
      </c>
      <c r="J645" s="36" t="s">
        <v>445</v>
      </c>
      <c r="K645" s="38">
        <v>5</v>
      </c>
      <c r="L645" s="40">
        <v>1500000</v>
      </c>
      <c r="M645" s="40">
        <v>1500000</v>
      </c>
      <c r="N645" s="40">
        <v>33441045</v>
      </c>
      <c r="O645" s="40">
        <v>385669</v>
      </c>
      <c r="P645" s="40">
        <v>33826714</v>
      </c>
    </row>
    <row r="646" spans="1:16" s="32" customFormat="1" ht="10.5">
      <c r="A646" s="330">
        <v>76555400</v>
      </c>
      <c r="B646" s="33">
        <v>4</v>
      </c>
      <c r="C646" s="32" t="s">
        <v>315</v>
      </c>
      <c r="D646" s="46" t="s">
        <v>162</v>
      </c>
      <c r="E646" s="35">
        <v>40541</v>
      </c>
      <c r="F646" s="34" t="s">
        <v>37</v>
      </c>
      <c r="G646" s="37">
        <v>6500</v>
      </c>
      <c r="H646" s="34" t="s">
        <v>125</v>
      </c>
      <c r="I646" s="38">
        <v>3.65</v>
      </c>
      <c r="J646" s="36" t="s">
        <v>445</v>
      </c>
      <c r="K646" s="38">
        <v>5</v>
      </c>
      <c r="L646" s="40">
        <v>2500000</v>
      </c>
      <c r="M646" s="40">
        <v>2500000</v>
      </c>
      <c r="N646" s="40">
        <v>55735075</v>
      </c>
      <c r="O646" s="40">
        <v>88872</v>
      </c>
      <c r="P646" s="40">
        <v>55823947</v>
      </c>
    </row>
    <row r="647" spans="1:16" s="32" customFormat="1" ht="10.5">
      <c r="A647" s="330">
        <v>76555400</v>
      </c>
      <c r="B647" s="33">
        <v>4</v>
      </c>
      <c r="C647" s="32" t="s">
        <v>314</v>
      </c>
      <c r="D647" s="46">
        <v>599</v>
      </c>
      <c r="E647" s="35">
        <v>40025</v>
      </c>
      <c r="F647" s="34" t="s">
        <v>37</v>
      </c>
      <c r="G647" s="37">
        <v>20000</v>
      </c>
      <c r="H647" s="34"/>
      <c r="I647" s="38"/>
      <c r="J647" s="36" t="s">
        <v>390</v>
      </c>
      <c r="K647" s="38">
        <v>30</v>
      </c>
      <c r="L647" s="40"/>
      <c r="M647" s="40"/>
      <c r="N647" s="40"/>
      <c r="O647" s="40"/>
      <c r="P647" s="40"/>
    </row>
    <row r="648" spans="1:16" s="32" customFormat="1" ht="10.5">
      <c r="A648" s="330">
        <v>76555400</v>
      </c>
      <c r="B648" s="33">
        <v>4</v>
      </c>
      <c r="C648" s="32" t="s">
        <v>452</v>
      </c>
      <c r="D648" s="46" t="s">
        <v>143</v>
      </c>
      <c r="E648" s="35">
        <v>40030</v>
      </c>
      <c r="F648" s="34" t="s">
        <v>37</v>
      </c>
      <c r="G648" s="37">
        <v>9000</v>
      </c>
      <c r="H648" s="34" t="s">
        <v>53</v>
      </c>
      <c r="I648" s="38">
        <v>4.2</v>
      </c>
      <c r="J648" s="36" t="s">
        <v>68</v>
      </c>
      <c r="K648" s="38">
        <v>10</v>
      </c>
      <c r="L648" s="40"/>
      <c r="M648" s="40"/>
      <c r="N648" s="40"/>
      <c r="O648" s="40"/>
      <c r="P648" s="40"/>
    </row>
    <row r="649" spans="1:16" s="32" customFormat="1" ht="10.5">
      <c r="A649" s="330">
        <v>76555400</v>
      </c>
      <c r="B649" s="33">
        <v>4</v>
      </c>
      <c r="C649" s="32" t="s">
        <v>315</v>
      </c>
      <c r="D649" s="46" t="s">
        <v>143</v>
      </c>
      <c r="E649" s="35">
        <v>40030</v>
      </c>
      <c r="F649" s="34" t="s">
        <v>37</v>
      </c>
      <c r="G649" s="37">
        <v>9000</v>
      </c>
      <c r="H649" s="34" t="s">
        <v>59</v>
      </c>
      <c r="I649" s="38">
        <v>4.8</v>
      </c>
      <c r="J649" s="36" t="s">
        <v>68</v>
      </c>
      <c r="K649" s="38">
        <v>22</v>
      </c>
      <c r="L649" s="40">
        <v>3000000</v>
      </c>
      <c r="M649" s="40">
        <v>3000000</v>
      </c>
      <c r="N649" s="40">
        <v>66882090</v>
      </c>
      <c r="O649" s="40">
        <v>1319391</v>
      </c>
      <c r="P649" s="40">
        <v>68201481</v>
      </c>
    </row>
    <row r="650" spans="1:16" s="32" customFormat="1" ht="10.5">
      <c r="A650" s="330">
        <v>76555400</v>
      </c>
      <c r="B650" s="33">
        <v>4</v>
      </c>
      <c r="C650" s="32" t="s">
        <v>453</v>
      </c>
      <c r="D650" s="46" t="s">
        <v>152</v>
      </c>
      <c r="E650" s="35">
        <v>40133</v>
      </c>
      <c r="F650" s="34" t="s">
        <v>37</v>
      </c>
      <c r="G650" s="37">
        <v>3100</v>
      </c>
      <c r="H650" s="34" t="s">
        <v>75</v>
      </c>
      <c r="I650" s="38">
        <v>4.5999999999999996</v>
      </c>
      <c r="J650" s="36" t="s">
        <v>445</v>
      </c>
      <c r="K650" s="38">
        <v>22</v>
      </c>
      <c r="L650" s="40">
        <v>1600000</v>
      </c>
      <c r="M650" s="40">
        <v>1600000</v>
      </c>
      <c r="N650" s="40">
        <v>35670448</v>
      </c>
      <c r="O650" s="40">
        <v>538758</v>
      </c>
      <c r="P650" s="40">
        <v>36209206</v>
      </c>
    </row>
    <row r="651" spans="1:16" s="32" customFormat="1" ht="10.5">
      <c r="A651" s="330">
        <v>76555400</v>
      </c>
      <c r="B651" s="33">
        <v>4</v>
      </c>
      <c r="C651" s="32" t="s">
        <v>315</v>
      </c>
      <c r="D651" s="46" t="s">
        <v>162</v>
      </c>
      <c r="E651" s="35">
        <v>40541</v>
      </c>
      <c r="F651" s="34" t="s">
        <v>37</v>
      </c>
      <c r="G651" s="37">
        <v>6500</v>
      </c>
      <c r="H651" s="34" t="s">
        <v>132</v>
      </c>
      <c r="I651" s="38">
        <v>4.05</v>
      </c>
      <c r="J651" s="36" t="s">
        <v>445</v>
      </c>
      <c r="K651" s="38">
        <v>22</v>
      </c>
      <c r="L651" s="40">
        <v>3400000</v>
      </c>
      <c r="M651" s="40">
        <v>3400000</v>
      </c>
      <c r="N651" s="40">
        <v>75799702</v>
      </c>
      <c r="O651" s="40">
        <v>133867</v>
      </c>
      <c r="P651" s="40">
        <v>75933569</v>
      </c>
    </row>
    <row r="652" spans="1:16" s="32" customFormat="1" ht="10.5">
      <c r="A652" s="330">
        <v>76555400</v>
      </c>
      <c r="B652" s="33">
        <v>4</v>
      </c>
      <c r="C652" s="32" t="s">
        <v>315</v>
      </c>
      <c r="D652" s="46" t="s">
        <v>162</v>
      </c>
      <c r="E652" s="35">
        <v>40541</v>
      </c>
      <c r="F652" s="34" t="s">
        <v>37</v>
      </c>
      <c r="G652" s="37">
        <v>6500</v>
      </c>
      <c r="H652" s="34" t="s">
        <v>176</v>
      </c>
      <c r="I652" s="38">
        <v>3.95</v>
      </c>
      <c r="J652" s="36" t="s">
        <v>445</v>
      </c>
      <c r="K652" s="38">
        <v>28</v>
      </c>
      <c r="L652" s="40">
        <v>3000000</v>
      </c>
      <c r="M652" s="40">
        <v>3000000</v>
      </c>
      <c r="N652" s="40">
        <v>66882090</v>
      </c>
      <c r="O652" s="40">
        <v>115256</v>
      </c>
      <c r="P652" s="40">
        <v>66997346</v>
      </c>
    </row>
    <row r="653" spans="1:16" s="32" customFormat="1" ht="10.5">
      <c r="A653" s="330">
        <v>96505760</v>
      </c>
      <c r="B653" s="33">
        <v>9</v>
      </c>
      <c r="C653" s="32" t="s">
        <v>454</v>
      </c>
      <c r="D653" s="46">
        <v>600</v>
      </c>
      <c r="E653" s="35">
        <v>40039</v>
      </c>
      <c r="F653" s="34" t="s">
        <v>37</v>
      </c>
      <c r="G653" s="37">
        <v>7000</v>
      </c>
      <c r="H653" s="34"/>
      <c r="I653" s="38"/>
      <c r="J653" s="36" t="s">
        <v>455</v>
      </c>
      <c r="K653" s="38">
        <v>10</v>
      </c>
      <c r="L653" s="40"/>
      <c r="M653" s="40"/>
      <c r="N653" s="40"/>
      <c r="O653" s="40"/>
      <c r="P653" s="40"/>
    </row>
    <row r="654" spans="1:16" s="32" customFormat="1" ht="10.5">
      <c r="A654" s="330">
        <v>96505760</v>
      </c>
      <c r="B654" s="33">
        <v>9</v>
      </c>
      <c r="C654" s="32" t="s">
        <v>454</v>
      </c>
      <c r="D654" s="46">
        <v>601</v>
      </c>
      <c r="E654" s="35">
        <v>40039</v>
      </c>
      <c r="F654" s="34" t="s">
        <v>37</v>
      </c>
      <c r="G654" s="37">
        <v>7000</v>
      </c>
      <c r="H654" s="34"/>
      <c r="I654" s="38"/>
      <c r="J654" s="36" t="s">
        <v>455</v>
      </c>
      <c r="K654" s="38">
        <v>30</v>
      </c>
      <c r="L654" s="40"/>
      <c r="M654" s="40"/>
      <c r="N654" s="40"/>
      <c r="O654" s="40"/>
      <c r="P654" s="40"/>
    </row>
    <row r="655" spans="1:16" s="32" customFormat="1" ht="10.5">
      <c r="A655" s="330">
        <v>76023435</v>
      </c>
      <c r="B655" s="33">
        <v>4</v>
      </c>
      <c r="C655" s="32" t="s">
        <v>456</v>
      </c>
      <c r="D655" s="46">
        <v>603</v>
      </c>
      <c r="E655" s="35">
        <v>40043</v>
      </c>
      <c r="F655" s="34" t="s">
        <v>37</v>
      </c>
      <c r="G655" s="37">
        <v>7500</v>
      </c>
      <c r="H655" s="34"/>
      <c r="I655" s="38"/>
      <c r="J655" s="36" t="s">
        <v>455</v>
      </c>
      <c r="K655" s="38">
        <v>10</v>
      </c>
      <c r="L655" s="40"/>
      <c r="M655" s="40"/>
      <c r="N655" s="40"/>
      <c r="O655" s="40"/>
      <c r="P655" s="40"/>
    </row>
    <row r="656" spans="1:16" s="32" customFormat="1" ht="10.5">
      <c r="A656" s="330">
        <v>76023435</v>
      </c>
      <c r="B656" s="33">
        <v>4</v>
      </c>
      <c r="C656" s="32" t="s">
        <v>1196</v>
      </c>
      <c r="D656" s="46" t="s">
        <v>143</v>
      </c>
      <c r="E656" s="35">
        <v>40063</v>
      </c>
      <c r="F656" s="34" t="s">
        <v>171</v>
      </c>
      <c r="G656" s="37">
        <v>156675000</v>
      </c>
      <c r="H656" s="34" t="s">
        <v>46</v>
      </c>
      <c r="I656" s="38">
        <v>4.5999999999999996</v>
      </c>
      <c r="J656" s="36" t="s">
        <v>68</v>
      </c>
      <c r="K656" s="38">
        <v>5</v>
      </c>
      <c r="L656" s="40"/>
      <c r="M656" s="40"/>
      <c r="N656" s="40"/>
      <c r="O656" s="40"/>
      <c r="P656" s="40"/>
    </row>
    <row r="657" spans="1:16" s="32" customFormat="1" ht="10.5">
      <c r="A657" s="330">
        <v>76023435</v>
      </c>
      <c r="B657" s="33">
        <v>4</v>
      </c>
      <c r="C657" s="32" t="s">
        <v>1196</v>
      </c>
      <c r="D657" s="46" t="s">
        <v>143</v>
      </c>
      <c r="E657" s="35">
        <v>40063</v>
      </c>
      <c r="F657" s="34" t="s">
        <v>171</v>
      </c>
      <c r="G657" s="37">
        <v>156675000</v>
      </c>
      <c r="H657" s="34" t="s">
        <v>90</v>
      </c>
      <c r="I657" s="38">
        <v>5.9</v>
      </c>
      <c r="J657" s="36" t="s">
        <v>68</v>
      </c>
      <c r="K657" s="38">
        <v>5</v>
      </c>
      <c r="L657" s="40"/>
      <c r="M657" s="40"/>
      <c r="N657" s="40"/>
      <c r="O657" s="40"/>
      <c r="P657" s="40"/>
    </row>
    <row r="658" spans="1:16" s="32" customFormat="1" ht="10.5">
      <c r="A658" s="330">
        <v>76023435</v>
      </c>
      <c r="B658" s="33">
        <v>4</v>
      </c>
      <c r="C658" s="32" t="s">
        <v>1197</v>
      </c>
      <c r="D658" s="46" t="s">
        <v>143</v>
      </c>
      <c r="E658" s="35">
        <v>40063</v>
      </c>
      <c r="F658" s="34" t="s">
        <v>37</v>
      </c>
      <c r="G658" s="37">
        <v>7500</v>
      </c>
      <c r="H658" s="34" t="s">
        <v>92</v>
      </c>
      <c r="I658" s="38">
        <v>2.9</v>
      </c>
      <c r="J658" s="36" t="s">
        <v>68</v>
      </c>
      <c r="K658" s="38">
        <v>5</v>
      </c>
      <c r="L658" s="40">
        <v>2200000</v>
      </c>
      <c r="M658" s="40">
        <v>1320000</v>
      </c>
      <c r="N658" s="40">
        <v>29428120</v>
      </c>
      <c r="O658" s="40">
        <v>265361</v>
      </c>
      <c r="P658" s="40">
        <v>29693481</v>
      </c>
    </row>
    <row r="659" spans="1:16" s="32" customFormat="1" ht="10.5">
      <c r="A659" s="330">
        <v>76023435</v>
      </c>
      <c r="B659" s="33">
        <v>4</v>
      </c>
      <c r="C659" s="32" t="s">
        <v>1196</v>
      </c>
      <c r="D659" s="46" t="s">
        <v>143</v>
      </c>
      <c r="E659" s="35">
        <v>40063</v>
      </c>
      <c r="F659" s="34" t="s">
        <v>37</v>
      </c>
      <c r="G659" s="37">
        <v>7500</v>
      </c>
      <c r="H659" s="34" t="s">
        <v>63</v>
      </c>
      <c r="I659" s="38">
        <v>3.5</v>
      </c>
      <c r="J659" s="36" t="s">
        <v>68</v>
      </c>
      <c r="K659" s="38">
        <v>7</v>
      </c>
      <c r="L659" s="40"/>
      <c r="M659" s="40"/>
      <c r="N659" s="40"/>
      <c r="O659" s="40"/>
      <c r="P659" s="40"/>
    </row>
    <row r="660" spans="1:16" s="32" customFormat="1" ht="10.5">
      <c r="A660" s="330">
        <v>76023435</v>
      </c>
      <c r="B660" s="33">
        <v>4</v>
      </c>
      <c r="C660" s="32" t="s">
        <v>456</v>
      </c>
      <c r="D660" s="46">
        <v>604</v>
      </c>
      <c r="E660" s="35">
        <v>40043</v>
      </c>
      <c r="F660" s="34" t="s">
        <v>37</v>
      </c>
      <c r="G660" s="37">
        <v>7500</v>
      </c>
      <c r="H660" s="34"/>
      <c r="I660" s="38"/>
      <c r="J660" s="36" t="s">
        <v>455</v>
      </c>
      <c r="K660" s="38">
        <v>30</v>
      </c>
      <c r="L660" s="40"/>
      <c r="M660" s="40"/>
      <c r="N660" s="40"/>
      <c r="O660" s="40"/>
      <c r="P660" s="40"/>
    </row>
    <row r="661" spans="1:16" s="32" customFormat="1" ht="10.5">
      <c r="A661" s="330">
        <v>76023435</v>
      </c>
      <c r="B661" s="33">
        <v>4</v>
      </c>
      <c r="C661" s="32" t="s">
        <v>1197</v>
      </c>
      <c r="D661" s="46" t="s">
        <v>143</v>
      </c>
      <c r="E661" s="35">
        <v>40063</v>
      </c>
      <c r="F661" s="34" t="s">
        <v>37</v>
      </c>
      <c r="G661" s="37">
        <v>7500</v>
      </c>
      <c r="H661" s="34" t="s">
        <v>56</v>
      </c>
      <c r="I661" s="38">
        <v>4.7</v>
      </c>
      <c r="J661" s="36" t="s">
        <v>68</v>
      </c>
      <c r="K661" s="38">
        <v>25</v>
      </c>
      <c r="L661" s="40">
        <v>5000000</v>
      </c>
      <c r="M661" s="40">
        <v>5000000</v>
      </c>
      <c r="N661" s="40">
        <v>111470150</v>
      </c>
      <c r="O661" s="40">
        <v>1621964</v>
      </c>
      <c r="P661" s="40">
        <v>113092114</v>
      </c>
    </row>
    <row r="662" spans="1:16" s="32" customFormat="1" ht="10.5">
      <c r="A662" s="330">
        <v>76023435</v>
      </c>
      <c r="B662" s="33">
        <v>4</v>
      </c>
      <c r="C662" s="32" t="s">
        <v>1196</v>
      </c>
      <c r="D662" s="46" t="s">
        <v>143</v>
      </c>
      <c r="E662" s="35">
        <v>40063</v>
      </c>
      <c r="F662" s="34" t="s">
        <v>37</v>
      </c>
      <c r="G662" s="37">
        <v>7500</v>
      </c>
      <c r="H662" s="34" t="s">
        <v>51</v>
      </c>
      <c r="I662" s="38">
        <v>4.8</v>
      </c>
      <c r="J662" s="36" t="s">
        <v>68</v>
      </c>
      <c r="K662" s="38">
        <v>25</v>
      </c>
      <c r="L662" s="40"/>
      <c r="M662" s="40"/>
      <c r="N662" s="40"/>
      <c r="O662" s="40"/>
      <c r="P662" s="40"/>
    </row>
    <row r="663" spans="1:16" s="32" customFormat="1" ht="10.5">
      <c r="A663" s="330">
        <v>90331000</v>
      </c>
      <c r="B663" s="33">
        <v>6</v>
      </c>
      <c r="C663" s="32" t="s">
        <v>254</v>
      </c>
      <c r="D663" s="46">
        <v>605</v>
      </c>
      <c r="E663" s="35">
        <v>40043</v>
      </c>
      <c r="F663" s="34" t="s">
        <v>37</v>
      </c>
      <c r="G663" s="37">
        <v>2000</v>
      </c>
      <c r="H663" s="34"/>
      <c r="I663" s="38"/>
      <c r="J663" s="36" t="s">
        <v>455</v>
      </c>
      <c r="K663" s="38">
        <v>10</v>
      </c>
      <c r="L663" s="40"/>
      <c r="M663" s="40"/>
      <c r="N663" s="40"/>
      <c r="O663" s="40"/>
      <c r="P663" s="40"/>
    </row>
    <row r="664" spans="1:16" s="32" customFormat="1" ht="10.5">
      <c r="A664" s="330">
        <v>90331000</v>
      </c>
      <c r="B664" s="33">
        <v>6</v>
      </c>
      <c r="C664" s="32" t="s">
        <v>459</v>
      </c>
      <c r="D664" s="46" t="s">
        <v>143</v>
      </c>
      <c r="E664" s="35">
        <v>40044</v>
      </c>
      <c r="F664" s="34" t="s">
        <v>37</v>
      </c>
      <c r="G664" s="37">
        <v>2000</v>
      </c>
      <c r="H664" s="34" t="s">
        <v>53</v>
      </c>
      <c r="I664" s="38">
        <v>3.25</v>
      </c>
      <c r="J664" s="36" t="s">
        <v>68</v>
      </c>
      <c r="K664" s="38">
        <v>5</v>
      </c>
      <c r="L664" s="40">
        <v>1000000</v>
      </c>
      <c r="M664" s="40">
        <v>1000000</v>
      </c>
      <c r="N664" s="40">
        <v>22294030</v>
      </c>
      <c r="O664" s="40">
        <v>259552</v>
      </c>
      <c r="P664" s="40">
        <v>22553582</v>
      </c>
    </row>
    <row r="665" spans="1:16" s="32" customFormat="1" ht="10.5">
      <c r="A665" s="330">
        <v>90331000</v>
      </c>
      <c r="B665" s="33">
        <v>6</v>
      </c>
      <c r="C665" s="32" t="s">
        <v>254</v>
      </c>
      <c r="D665" s="46">
        <v>606</v>
      </c>
      <c r="E665" s="35">
        <v>40043</v>
      </c>
      <c r="F665" s="34" t="s">
        <v>37</v>
      </c>
      <c r="G665" s="37">
        <v>2000</v>
      </c>
      <c r="H665" s="34"/>
      <c r="I665" s="38"/>
      <c r="J665" s="36" t="s">
        <v>455</v>
      </c>
      <c r="K665" s="38">
        <v>30</v>
      </c>
      <c r="L665" s="40"/>
      <c r="M665" s="40"/>
      <c r="N665" s="40"/>
      <c r="O665" s="40"/>
      <c r="P665" s="40"/>
    </row>
    <row r="666" spans="1:16" s="32" customFormat="1" ht="10.5">
      <c r="A666" s="330">
        <v>90331000</v>
      </c>
      <c r="B666" s="33">
        <v>6</v>
      </c>
      <c r="C666" s="32" t="s">
        <v>459</v>
      </c>
      <c r="D666" s="46" t="s">
        <v>143</v>
      </c>
      <c r="E666" s="35">
        <v>40044</v>
      </c>
      <c r="F666" s="34" t="s">
        <v>37</v>
      </c>
      <c r="G666" s="37">
        <v>2000</v>
      </c>
      <c r="H666" s="34" t="s">
        <v>51</v>
      </c>
      <c r="I666" s="38">
        <v>3.75</v>
      </c>
      <c r="J666" s="36" t="s">
        <v>68</v>
      </c>
      <c r="K666" s="38">
        <v>21</v>
      </c>
      <c r="L666" s="40">
        <v>1000000</v>
      </c>
      <c r="M666" s="40">
        <v>1000000</v>
      </c>
      <c r="N666" s="40">
        <v>22294030</v>
      </c>
      <c r="O666" s="40">
        <v>299113</v>
      </c>
      <c r="P666" s="40">
        <v>22593143</v>
      </c>
    </row>
    <row r="667" spans="1:16" s="32" customFormat="1" ht="10.5">
      <c r="A667" s="330">
        <v>61704000</v>
      </c>
      <c r="B667" s="33" t="s">
        <v>75</v>
      </c>
      <c r="C667" s="32" t="s">
        <v>460</v>
      </c>
      <c r="D667" s="46">
        <v>608</v>
      </c>
      <c r="E667" s="35">
        <v>40051</v>
      </c>
      <c r="F667" s="34" t="s">
        <v>37</v>
      </c>
      <c r="G667" s="37">
        <v>11000</v>
      </c>
      <c r="H667" s="34"/>
      <c r="I667" s="38"/>
      <c r="J667" s="36" t="s">
        <v>455</v>
      </c>
      <c r="K667" s="38">
        <v>25</v>
      </c>
      <c r="L667" s="40"/>
      <c r="M667" s="40"/>
      <c r="N667" s="40"/>
      <c r="O667" s="40"/>
      <c r="P667" s="40"/>
    </row>
    <row r="668" spans="1:16" s="32" customFormat="1" ht="10.5">
      <c r="A668" s="330">
        <v>96719210</v>
      </c>
      <c r="B668" s="33">
        <v>4</v>
      </c>
      <c r="C668" s="32" t="s">
        <v>191</v>
      </c>
      <c r="D668" s="46">
        <v>609</v>
      </c>
      <c r="E668" s="35">
        <v>40060</v>
      </c>
      <c r="F668" s="34" t="s">
        <v>37</v>
      </c>
      <c r="G668" s="37">
        <v>3000</v>
      </c>
      <c r="H668" s="34"/>
      <c r="I668" s="38"/>
      <c r="J668" s="36" t="s">
        <v>81</v>
      </c>
      <c r="K668" s="38">
        <v>10</v>
      </c>
      <c r="L668" s="40"/>
      <c r="M668" s="40"/>
      <c r="N668" s="40"/>
      <c r="O668" s="40"/>
      <c r="P668" s="40"/>
    </row>
    <row r="669" spans="1:16" s="32" customFormat="1" ht="10.5">
      <c r="A669" s="330">
        <v>96719210</v>
      </c>
      <c r="B669" s="33">
        <v>4</v>
      </c>
      <c r="C669" s="32" t="s">
        <v>461</v>
      </c>
      <c r="D669" s="46" t="s">
        <v>143</v>
      </c>
      <c r="E669" s="35">
        <v>40065</v>
      </c>
      <c r="F669" s="34" t="s">
        <v>37</v>
      </c>
      <c r="G669" s="37">
        <v>1000</v>
      </c>
      <c r="H669" s="34" t="s">
        <v>92</v>
      </c>
      <c r="I669" s="38">
        <v>3</v>
      </c>
      <c r="J669" s="36" t="s">
        <v>81</v>
      </c>
      <c r="K669" s="38">
        <v>7</v>
      </c>
      <c r="L669" s="40"/>
      <c r="M669" s="40"/>
      <c r="N669" s="40"/>
      <c r="O669" s="40"/>
      <c r="P669" s="40"/>
    </row>
    <row r="670" spans="1:16" s="32" customFormat="1" ht="10.5">
      <c r="A670" s="330">
        <v>96719210</v>
      </c>
      <c r="B670" s="33">
        <v>4</v>
      </c>
      <c r="C670" s="32" t="s">
        <v>191</v>
      </c>
      <c r="D670" s="46">
        <v>610</v>
      </c>
      <c r="E670" s="35">
        <v>40060</v>
      </c>
      <c r="F670" s="34" t="s">
        <v>37</v>
      </c>
      <c r="G670" s="37">
        <v>5000</v>
      </c>
      <c r="H670" s="34"/>
      <c r="I670" s="38"/>
      <c r="J670" s="36" t="s">
        <v>81</v>
      </c>
      <c r="K670" s="38">
        <v>30</v>
      </c>
      <c r="L670" s="40"/>
      <c r="M670" s="40"/>
      <c r="N670" s="40"/>
      <c r="O670" s="40"/>
      <c r="P670" s="40"/>
    </row>
    <row r="671" spans="1:16" s="32" customFormat="1" ht="10.5">
      <c r="A671" s="330">
        <v>96719210</v>
      </c>
      <c r="B671" s="33">
        <v>4</v>
      </c>
      <c r="C671" s="32" t="s">
        <v>462</v>
      </c>
      <c r="D671" s="46" t="s">
        <v>143</v>
      </c>
      <c r="E671" s="35">
        <v>40065</v>
      </c>
      <c r="F671" s="34" t="s">
        <v>37</v>
      </c>
      <c r="G671" s="37">
        <v>3500</v>
      </c>
      <c r="H671" s="34" t="s">
        <v>63</v>
      </c>
      <c r="I671" s="38">
        <v>4.3</v>
      </c>
      <c r="J671" s="36" t="s">
        <v>81</v>
      </c>
      <c r="K671" s="38">
        <v>21</v>
      </c>
      <c r="L671" s="40">
        <v>3500000</v>
      </c>
      <c r="M671" s="40">
        <v>3500000</v>
      </c>
      <c r="N671" s="40">
        <v>78029105</v>
      </c>
      <c r="O671" s="40">
        <v>1030654</v>
      </c>
      <c r="P671" s="40">
        <v>79059759</v>
      </c>
    </row>
    <row r="672" spans="1:16" s="32" customFormat="1" ht="10.5">
      <c r="A672" s="330">
        <v>76045822</v>
      </c>
      <c r="B672" s="33">
        <v>8</v>
      </c>
      <c r="C672" s="32" t="s">
        <v>463</v>
      </c>
      <c r="D672" s="46">
        <v>611</v>
      </c>
      <c r="E672" s="35">
        <v>40067</v>
      </c>
      <c r="F672" s="34" t="s">
        <v>66</v>
      </c>
      <c r="G672" s="37">
        <v>300000</v>
      </c>
      <c r="H672" s="34"/>
      <c r="I672" s="38"/>
      <c r="J672" s="36" t="s">
        <v>374</v>
      </c>
      <c r="K672" s="38">
        <v>10</v>
      </c>
      <c r="L672" s="40"/>
      <c r="M672" s="40"/>
      <c r="N672" s="40"/>
      <c r="O672" s="40"/>
      <c r="P672" s="40"/>
    </row>
    <row r="673" spans="1:16" s="32" customFormat="1" ht="10.5">
      <c r="A673" s="330">
        <v>76045822</v>
      </c>
      <c r="B673" s="33">
        <v>8</v>
      </c>
      <c r="C673" s="32" t="s">
        <v>464</v>
      </c>
      <c r="D673" s="46" t="s">
        <v>143</v>
      </c>
      <c r="E673" s="35">
        <v>40095</v>
      </c>
      <c r="F673" s="34" t="s">
        <v>37</v>
      </c>
      <c r="G673" s="37">
        <v>2700</v>
      </c>
      <c r="H673" s="34" t="s">
        <v>46</v>
      </c>
      <c r="I673" s="38">
        <v>3.5</v>
      </c>
      <c r="J673" s="36" t="s">
        <v>374</v>
      </c>
      <c r="K673" s="38">
        <v>5</v>
      </c>
      <c r="L673" s="40">
        <v>2700000</v>
      </c>
      <c r="M673" s="40">
        <v>2700000</v>
      </c>
      <c r="N673" s="40">
        <v>60193881</v>
      </c>
      <c r="O673" s="40">
        <v>358279</v>
      </c>
      <c r="P673" s="40">
        <v>60552160</v>
      </c>
    </row>
    <row r="674" spans="1:16" s="32" customFormat="1" ht="10.5">
      <c r="A674" s="330">
        <v>76045822</v>
      </c>
      <c r="B674" s="33">
        <v>8</v>
      </c>
      <c r="C674" s="32" t="s">
        <v>465</v>
      </c>
      <c r="D674" s="46" t="s">
        <v>143</v>
      </c>
      <c r="E674" s="35">
        <v>40095</v>
      </c>
      <c r="F674" s="34" t="s">
        <v>171</v>
      </c>
      <c r="G674" s="37">
        <v>41000000</v>
      </c>
      <c r="H674" s="34" t="s">
        <v>90</v>
      </c>
      <c r="I674" s="38">
        <v>6.5</v>
      </c>
      <c r="J674" s="36" t="s">
        <v>374</v>
      </c>
      <c r="K674" s="38">
        <v>5</v>
      </c>
      <c r="L674" s="40"/>
      <c r="M674" s="40"/>
      <c r="N674" s="40"/>
      <c r="O674" s="40"/>
      <c r="P674" s="40"/>
    </row>
    <row r="675" spans="1:16" s="32" customFormat="1" ht="10.5">
      <c r="A675" s="330">
        <v>96686870</v>
      </c>
      <c r="B675" s="33">
        <v>8</v>
      </c>
      <c r="C675" s="32" t="s">
        <v>466</v>
      </c>
      <c r="D675" s="46">
        <v>613</v>
      </c>
      <c r="E675" s="35">
        <v>40094</v>
      </c>
      <c r="F675" s="34" t="s">
        <v>37</v>
      </c>
      <c r="G675" s="37">
        <v>1000</v>
      </c>
      <c r="H675" s="34"/>
      <c r="I675" s="38"/>
      <c r="J675" s="36" t="s">
        <v>81</v>
      </c>
      <c r="K675" s="38">
        <v>10</v>
      </c>
      <c r="L675" s="40"/>
      <c r="M675" s="40"/>
      <c r="N675" s="40"/>
      <c r="O675" s="40"/>
      <c r="P675" s="40"/>
    </row>
    <row r="676" spans="1:16" s="32" customFormat="1" ht="10.5">
      <c r="A676" s="330">
        <v>96686870</v>
      </c>
      <c r="B676" s="33">
        <v>8</v>
      </c>
      <c r="C676" s="32" t="s">
        <v>467</v>
      </c>
      <c r="D676" s="46" t="s">
        <v>143</v>
      </c>
      <c r="E676" s="35">
        <v>40106</v>
      </c>
      <c r="F676" s="34" t="s">
        <v>171</v>
      </c>
      <c r="G676" s="37">
        <v>15000000</v>
      </c>
      <c r="H676" s="34" t="s">
        <v>46</v>
      </c>
      <c r="I676" s="38">
        <v>7</v>
      </c>
      <c r="J676" s="36" t="s">
        <v>81</v>
      </c>
      <c r="K676" s="38">
        <v>6</v>
      </c>
      <c r="L676" s="40"/>
      <c r="M676" s="40"/>
      <c r="N676" s="40"/>
      <c r="O676" s="40"/>
      <c r="P676" s="40"/>
    </row>
    <row r="677" spans="1:16" s="32" customFormat="1" ht="10.5">
      <c r="A677" s="330">
        <v>96686870</v>
      </c>
      <c r="B677" s="33">
        <v>8</v>
      </c>
      <c r="C677" s="32" t="s">
        <v>467</v>
      </c>
      <c r="D677" s="46" t="s">
        <v>143</v>
      </c>
      <c r="E677" s="35">
        <v>40106</v>
      </c>
      <c r="F677" s="34" t="s">
        <v>37</v>
      </c>
      <c r="G677" s="37">
        <v>750</v>
      </c>
      <c r="H677" s="34" t="s">
        <v>90</v>
      </c>
      <c r="I677" s="38">
        <v>4</v>
      </c>
      <c r="J677" s="36" t="s">
        <v>81</v>
      </c>
      <c r="K677" s="38">
        <v>6</v>
      </c>
      <c r="L677" s="40"/>
      <c r="M677" s="40"/>
      <c r="N677" s="40"/>
      <c r="O677" s="40"/>
      <c r="P677" s="40"/>
    </row>
    <row r="678" spans="1:16" s="32" customFormat="1" ht="10.5">
      <c r="A678" s="330">
        <v>96686870</v>
      </c>
      <c r="B678" s="33">
        <v>8</v>
      </c>
      <c r="C678" s="32" t="s">
        <v>467</v>
      </c>
      <c r="D678" s="46" t="s">
        <v>152</v>
      </c>
      <c r="E678" s="35">
        <v>40651</v>
      </c>
      <c r="F678" s="34" t="s">
        <v>171</v>
      </c>
      <c r="G678" s="37">
        <v>15000000</v>
      </c>
      <c r="H678" s="34" t="s">
        <v>92</v>
      </c>
      <c r="I678" s="38" t="s">
        <v>731</v>
      </c>
      <c r="J678" s="36" t="s">
        <v>81</v>
      </c>
      <c r="K678" s="38">
        <v>5</v>
      </c>
      <c r="L678" s="40"/>
      <c r="M678" s="40"/>
      <c r="N678" s="40"/>
      <c r="O678" s="40"/>
      <c r="P678" s="40"/>
    </row>
    <row r="679" spans="1:16" s="32" customFormat="1" ht="10.5">
      <c r="A679" s="330">
        <v>96686870</v>
      </c>
      <c r="B679" s="33">
        <v>8</v>
      </c>
      <c r="C679" s="32" t="s">
        <v>732</v>
      </c>
      <c r="D679" s="46" t="s">
        <v>152</v>
      </c>
      <c r="E679" s="35">
        <v>40651</v>
      </c>
      <c r="F679" s="34" t="s">
        <v>37</v>
      </c>
      <c r="G679" s="37">
        <v>750</v>
      </c>
      <c r="H679" s="34" t="s">
        <v>63</v>
      </c>
      <c r="I679" s="38">
        <v>4.5</v>
      </c>
      <c r="J679" s="36" t="s">
        <v>81</v>
      </c>
      <c r="K679" s="38">
        <v>5</v>
      </c>
      <c r="L679" s="40">
        <v>650000</v>
      </c>
      <c r="M679" s="40">
        <v>650000</v>
      </c>
      <c r="N679" s="40">
        <v>14491120</v>
      </c>
      <c r="O679" s="40">
        <v>169406</v>
      </c>
      <c r="P679" s="40">
        <v>14660526</v>
      </c>
    </row>
    <row r="680" spans="1:16" s="32" customFormat="1" ht="10.5">
      <c r="A680" s="330">
        <v>86547900</v>
      </c>
      <c r="B680" s="33" t="s">
        <v>75</v>
      </c>
      <c r="C680" s="32" t="s">
        <v>468</v>
      </c>
      <c r="D680" s="46">
        <v>615</v>
      </c>
      <c r="E680" s="35">
        <v>40099</v>
      </c>
      <c r="F680" s="34" t="s">
        <v>37</v>
      </c>
      <c r="G680" s="37">
        <v>2000</v>
      </c>
      <c r="H680" s="34"/>
      <c r="I680" s="38"/>
      <c r="J680" s="36" t="s">
        <v>81</v>
      </c>
      <c r="K680" s="38">
        <v>10</v>
      </c>
      <c r="L680" s="40"/>
      <c r="M680" s="40"/>
      <c r="N680" s="40"/>
      <c r="O680" s="40"/>
      <c r="P680" s="40"/>
    </row>
    <row r="681" spans="1:16" s="32" customFormat="1" ht="10.5">
      <c r="A681" s="330">
        <v>86547900</v>
      </c>
      <c r="B681" s="33" t="s">
        <v>75</v>
      </c>
      <c r="C681" s="32" t="s">
        <v>469</v>
      </c>
      <c r="D681" s="46" t="s">
        <v>143</v>
      </c>
      <c r="E681" s="35">
        <v>40108</v>
      </c>
      <c r="F681" s="34" t="s">
        <v>37</v>
      </c>
      <c r="G681" s="37">
        <v>2000</v>
      </c>
      <c r="H681" s="34" t="s">
        <v>56</v>
      </c>
      <c r="I681" s="38">
        <v>3.1</v>
      </c>
      <c r="J681" s="36" t="s">
        <v>81</v>
      </c>
      <c r="K681" s="38">
        <v>7</v>
      </c>
      <c r="L681" s="40"/>
      <c r="M681" s="40"/>
      <c r="N681" s="40"/>
      <c r="O681" s="40"/>
      <c r="P681" s="40"/>
    </row>
    <row r="682" spans="1:16" s="32" customFormat="1" ht="10.5">
      <c r="A682" s="330">
        <v>86547900</v>
      </c>
      <c r="B682" s="33" t="s">
        <v>75</v>
      </c>
      <c r="C682" s="32" t="s">
        <v>468</v>
      </c>
      <c r="D682" s="46">
        <v>616</v>
      </c>
      <c r="E682" s="35">
        <v>40099</v>
      </c>
      <c r="F682" s="34" t="s">
        <v>37</v>
      </c>
      <c r="G682" s="37">
        <v>2000</v>
      </c>
      <c r="H682" s="34"/>
      <c r="I682" s="38"/>
      <c r="J682" s="36" t="s">
        <v>81</v>
      </c>
      <c r="K682" s="38">
        <v>30</v>
      </c>
      <c r="L682" s="40"/>
      <c r="M682" s="40"/>
      <c r="N682" s="40"/>
      <c r="O682" s="40"/>
      <c r="P682" s="40"/>
    </row>
    <row r="683" spans="1:16" s="32" customFormat="1" ht="10.5">
      <c r="A683" s="330">
        <v>86547900</v>
      </c>
      <c r="B683" s="33" t="s">
        <v>75</v>
      </c>
      <c r="C683" s="32" t="s">
        <v>470</v>
      </c>
      <c r="D683" s="46" t="s">
        <v>143</v>
      </c>
      <c r="E683" s="35">
        <v>40108</v>
      </c>
      <c r="F683" s="34" t="s">
        <v>37</v>
      </c>
      <c r="G683" s="37">
        <v>2000</v>
      </c>
      <c r="H683" s="34" t="s">
        <v>51</v>
      </c>
      <c r="I683" s="38">
        <v>4.4000000000000004</v>
      </c>
      <c r="J683" s="36" t="s">
        <v>81</v>
      </c>
      <c r="K683" s="38">
        <v>21</v>
      </c>
      <c r="L683" s="40">
        <v>1750000</v>
      </c>
      <c r="M683" s="40">
        <v>1750000</v>
      </c>
      <c r="N683" s="40">
        <v>39014553</v>
      </c>
      <c r="O683" s="40">
        <v>501935</v>
      </c>
      <c r="P683" s="40">
        <v>39516488</v>
      </c>
    </row>
    <row r="684" spans="1:16" s="32" customFormat="1" ht="10.5">
      <c r="A684" s="330">
        <v>96751830</v>
      </c>
      <c r="B684" s="33">
        <v>1</v>
      </c>
      <c r="C684" s="32" t="s">
        <v>471</v>
      </c>
      <c r="D684" s="46">
        <v>617</v>
      </c>
      <c r="E684" s="35">
        <v>40102</v>
      </c>
      <c r="F684" s="34" t="s">
        <v>37</v>
      </c>
      <c r="G684" s="37">
        <v>6000</v>
      </c>
      <c r="H684" s="34"/>
      <c r="I684" s="38"/>
      <c r="J684" s="36" t="s">
        <v>390</v>
      </c>
      <c r="K684" s="38">
        <v>10</v>
      </c>
      <c r="L684" s="40"/>
      <c r="M684" s="40"/>
      <c r="N684" s="40"/>
      <c r="O684" s="40"/>
      <c r="P684" s="40"/>
    </row>
    <row r="685" spans="1:16" s="32" customFormat="1" ht="10.5">
      <c r="A685" s="330">
        <v>96751830</v>
      </c>
      <c r="B685" s="33">
        <v>1</v>
      </c>
      <c r="C685" s="32" t="s">
        <v>1198</v>
      </c>
      <c r="D685" s="46" t="s">
        <v>143</v>
      </c>
      <c r="E685" s="35">
        <v>40107</v>
      </c>
      <c r="F685" s="34" t="s">
        <v>37</v>
      </c>
      <c r="G685" s="37">
        <v>6000</v>
      </c>
      <c r="H685" s="34" t="s">
        <v>46</v>
      </c>
      <c r="I685" s="38">
        <v>3.2</v>
      </c>
      <c r="J685" s="36" t="s">
        <v>39</v>
      </c>
      <c r="K685" s="38">
        <v>7.5</v>
      </c>
      <c r="L685" s="40">
        <v>2500000</v>
      </c>
      <c r="M685" s="40">
        <v>2142857</v>
      </c>
      <c r="N685" s="40">
        <v>47772918</v>
      </c>
      <c r="O685" s="40">
        <v>1231486</v>
      </c>
      <c r="P685" s="40">
        <v>49004404</v>
      </c>
    </row>
    <row r="686" spans="1:16" s="32" customFormat="1" ht="10.5">
      <c r="A686" s="330">
        <v>96751830</v>
      </c>
      <c r="B686" s="33">
        <v>1</v>
      </c>
      <c r="C686" s="32" t="s">
        <v>471</v>
      </c>
      <c r="D686" s="46">
        <v>618</v>
      </c>
      <c r="E686" s="35">
        <v>40102</v>
      </c>
      <c r="F686" s="34" t="s">
        <v>37</v>
      </c>
      <c r="G686" s="37">
        <v>6000</v>
      </c>
      <c r="H686" s="34"/>
      <c r="I686" s="38"/>
      <c r="J686" s="36" t="s">
        <v>390</v>
      </c>
      <c r="K686" s="38">
        <v>30</v>
      </c>
      <c r="L686" s="40"/>
      <c r="M686" s="40"/>
      <c r="N686" s="40"/>
      <c r="O686" s="40"/>
      <c r="P686" s="40"/>
    </row>
    <row r="687" spans="1:16" s="32" customFormat="1" ht="10.5">
      <c r="A687" s="330">
        <v>96751830</v>
      </c>
      <c r="B687" s="33">
        <v>1</v>
      </c>
      <c r="C687" s="32" t="s">
        <v>1198</v>
      </c>
      <c r="D687" s="46" t="s">
        <v>143</v>
      </c>
      <c r="E687" s="35">
        <v>40107</v>
      </c>
      <c r="F687" s="34" t="s">
        <v>37</v>
      </c>
      <c r="G687" s="37">
        <v>6000</v>
      </c>
      <c r="H687" s="34" t="s">
        <v>90</v>
      </c>
      <c r="I687" s="38">
        <v>4.5</v>
      </c>
      <c r="J687" s="36" t="s">
        <v>39</v>
      </c>
      <c r="K687" s="38">
        <v>20.5</v>
      </c>
      <c r="L687" s="40">
        <v>3200000</v>
      </c>
      <c r="M687" s="40">
        <v>3200000</v>
      </c>
      <c r="N687" s="40">
        <v>71340896</v>
      </c>
      <c r="O687" s="40">
        <v>2586107</v>
      </c>
      <c r="P687" s="40">
        <v>73927003</v>
      </c>
    </row>
    <row r="688" spans="1:16" s="32" customFormat="1" ht="10.5">
      <c r="A688" s="330">
        <v>61219000</v>
      </c>
      <c r="B688" s="33">
        <v>3</v>
      </c>
      <c r="C688" s="32" t="s">
        <v>345</v>
      </c>
      <c r="D688" s="46">
        <v>619</v>
      </c>
      <c r="E688" s="35">
        <v>40116</v>
      </c>
      <c r="F688" s="34" t="s">
        <v>37</v>
      </c>
      <c r="G688" s="37">
        <v>4000</v>
      </c>
      <c r="H688" s="34"/>
      <c r="I688" s="38"/>
      <c r="J688" s="36" t="s">
        <v>81</v>
      </c>
      <c r="K688" s="38">
        <v>30</v>
      </c>
      <c r="L688" s="40"/>
      <c r="M688" s="40"/>
      <c r="N688" s="40"/>
      <c r="O688" s="40"/>
      <c r="P688" s="40"/>
    </row>
    <row r="689" spans="1:16" s="32" customFormat="1" ht="10.5">
      <c r="A689" s="330">
        <v>61219000</v>
      </c>
      <c r="B689" s="33">
        <v>3</v>
      </c>
      <c r="C689" s="32" t="s">
        <v>474</v>
      </c>
      <c r="D689" s="46" t="s">
        <v>143</v>
      </c>
      <c r="E689" s="35">
        <v>40126</v>
      </c>
      <c r="F689" s="34" t="s">
        <v>37</v>
      </c>
      <c r="G689" s="37">
        <v>4000</v>
      </c>
      <c r="H689" s="34" t="s">
        <v>64</v>
      </c>
      <c r="I689" s="38">
        <v>4.5</v>
      </c>
      <c r="J689" s="36" t="s">
        <v>81</v>
      </c>
      <c r="K689" s="38">
        <v>25</v>
      </c>
      <c r="L689" s="40">
        <v>4000000</v>
      </c>
      <c r="M689" s="40">
        <v>4000000</v>
      </c>
      <c r="N689" s="40">
        <v>89176120</v>
      </c>
      <c r="O689" s="40">
        <v>474038</v>
      </c>
      <c r="P689" s="40">
        <v>89650158</v>
      </c>
    </row>
    <row r="690" spans="1:16" s="32" customFormat="1" ht="10.5">
      <c r="A690" s="330">
        <v>96604380</v>
      </c>
      <c r="B690" s="33">
        <v>6</v>
      </c>
      <c r="C690" s="32" t="s">
        <v>338</v>
      </c>
      <c r="D690" s="46">
        <v>620</v>
      </c>
      <c r="E690" s="35">
        <v>40137</v>
      </c>
      <c r="F690" s="34" t="s">
        <v>37</v>
      </c>
      <c r="G690" s="37">
        <v>1250</v>
      </c>
      <c r="H690" s="34"/>
      <c r="I690" s="38"/>
      <c r="J690" s="36" t="s">
        <v>81</v>
      </c>
      <c r="K690" s="38">
        <v>25</v>
      </c>
      <c r="L690" s="40"/>
      <c r="M690" s="40"/>
      <c r="N690" s="40"/>
      <c r="O690" s="40"/>
      <c r="P690" s="40"/>
    </row>
    <row r="691" spans="1:16" s="32" customFormat="1" ht="10.5">
      <c r="A691" s="330">
        <v>96604380</v>
      </c>
      <c r="B691" s="33">
        <v>6</v>
      </c>
      <c r="C691" s="32" t="s">
        <v>208</v>
      </c>
      <c r="D691" s="46" t="s">
        <v>143</v>
      </c>
      <c r="E691" s="35">
        <v>40137</v>
      </c>
      <c r="F691" s="34" t="s">
        <v>37</v>
      </c>
      <c r="G691" s="37">
        <v>1250</v>
      </c>
      <c r="H691" s="34" t="s">
        <v>51</v>
      </c>
      <c r="I691" s="38">
        <v>4.5</v>
      </c>
      <c r="J691" s="36" t="s">
        <v>81</v>
      </c>
      <c r="K691" s="38">
        <v>23</v>
      </c>
      <c r="L691" s="40">
        <v>750000</v>
      </c>
      <c r="M691" s="40">
        <v>750000</v>
      </c>
      <c r="N691" s="40">
        <v>16720523</v>
      </c>
      <c r="O691" s="40">
        <v>218742</v>
      </c>
      <c r="P691" s="40">
        <v>16939265</v>
      </c>
    </row>
    <row r="692" spans="1:16" s="32" customFormat="1" ht="10.5">
      <c r="A692" s="330">
        <v>83628100</v>
      </c>
      <c r="B692" s="33">
        <v>4</v>
      </c>
      <c r="C692" s="32" t="s">
        <v>475</v>
      </c>
      <c r="D692" s="46">
        <v>621</v>
      </c>
      <c r="E692" s="35">
        <v>40148</v>
      </c>
      <c r="F692" s="34" t="s">
        <v>37</v>
      </c>
      <c r="G692" s="37">
        <v>3000</v>
      </c>
      <c r="H692" s="34"/>
      <c r="I692" s="38"/>
      <c r="J692" s="36" t="s">
        <v>81</v>
      </c>
      <c r="K692" s="38">
        <v>25</v>
      </c>
      <c r="L692" s="40"/>
      <c r="M692" s="40"/>
      <c r="N692" s="40"/>
      <c r="O692" s="40"/>
      <c r="P692" s="40"/>
    </row>
    <row r="693" spans="1:16" s="32" customFormat="1" ht="10.5">
      <c r="A693" s="330">
        <v>83628100</v>
      </c>
      <c r="B693" s="33">
        <v>4</v>
      </c>
      <c r="C693" s="32" t="s">
        <v>476</v>
      </c>
      <c r="D693" s="46" t="s">
        <v>143</v>
      </c>
      <c r="E693" s="35">
        <v>40154</v>
      </c>
      <c r="F693" s="34" t="s">
        <v>37</v>
      </c>
      <c r="G693" s="37">
        <v>3000</v>
      </c>
      <c r="H693" s="34" t="s">
        <v>92</v>
      </c>
      <c r="I693" s="38">
        <v>4.5</v>
      </c>
      <c r="J693" s="36" t="s">
        <v>39</v>
      </c>
      <c r="K693" s="38">
        <v>21</v>
      </c>
      <c r="L693" s="40">
        <v>1500000</v>
      </c>
      <c r="M693" s="40">
        <v>1500000</v>
      </c>
      <c r="N693" s="40">
        <v>33441045</v>
      </c>
      <c r="O693" s="40">
        <v>121989</v>
      </c>
      <c r="P693" s="40">
        <v>33563034</v>
      </c>
    </row>
    <row r="694" spans="1:16" s="32" customFormat="1" ht="10.5">
      <c r="A694" s="330">
        <v>83628100</v>
      </c>
      <c r="B694" s="33">
        <v>4</v>
      </c>
      <c r="C694" s="32" t="s">
        <v>475</v>
      </c>
      <c r="D694" s="46">
        <v>622</v>
      </c>
      <c r="E694" s="35">
        <v>40148</v>
      </c>
      <c r="F694" s="34" t="s">
        <v>37</v>
      </c>
      <c r="G694" s="37">
        <v>3000</v>
      </c>
      <c r="H694" s="34"/>
      <c r="I694" s="38"/>
      <c r="J694" s="36" t="s">
        <v>81</v>
      </c>
      <c r="K694" s="38">
        <v>10</v>
      </c>
      <c r="L694" s="40"/>
      <c r="M694" s="40"/>
      <c r="N694" s="40"/>
      <c r="O694" s="40"/>
      <c r="P694" s="40"/>
    </row>
    <row r="695" spans="1:16" s="32" customFormat="1" ht="10.5">
      <c r="A695" s="330">
        <v>83628100</v>
      </c>
      <c r="B695" s="33">
        <v>4</v>
      </c>
      <c r="C695" s="32" t="s">
        <v>476</v>
      </c>
      <c r="D695" s="46" t="s">
        <v>143</v>
      </c>
      <c r="E695" s="35">
        <v>40154</v>
      </c>
      <c r="F695" s="34" t="s">
        <v>37</v>
      </c>
      <c r="G695" s="37">
        <v>3000</v>
      </c>
      <c r="H695" s="34" t="s">
        <v>46</v>
      </c>
      <c r="I695" s="38">
        <v>3.5</v>
      </c>
      <c r="J695" s="36" t="s">
        <v>39</v>
      </c>
      <c r="K695" s="38">
        <v>5</v>
      </c>
      <c r="L695" s="40">
        <v>1500000</v>
      </c>
      <c r="M695" s="40">
        <v>1500000</v>
      </c>
      <c r="N695" s="40">
        <v>33441045</v>
      </c>
      <c r="O695" s="40">
        <v>95110</v>
      </c>
      <c r="P695" s="40">
        <v>33536155</v>
      </c>
    </row>
    <row r="696" spans="1:16" s="32" customFormat="1" ht="10.5">
      <c r="A696" s="330">
        <v>83628100</v>
      </c>
      <c r="B696" s="33">
        <v>4</v>
      </c>
      <c r="C696" s="32" t="s">
        <v>477</v>
      </c>
      <c r="D696" s="46" t="s">
        <v>143</v>
      </c>
      <c r="E696" s="35">
        <v>40154</v>
      </c>
      <c r="F696" s="34" t="s">
        <v>171</v>
      </c>
      <c r="G696" s="37">
        <v>60000000</v>
      </c>
      <c r="H696" s="34" t="s">
        <v>90</v>
      </c>
      <c r="I696" s="38">
        <v>6</v>
      </c>
      <c r="J696" s="36" t="s">
        <v>39</v>
      </c>
      <c r="K696" s="38">
        <v>5</v>
      </c>
      <c r="L696" s="40"/>
      <c r="M696" s="40"/>
      <c r="N696" s="40"/>
      <c r="O696" s="40"/>
      <c r="P696" s="40"/>
    </row>
    <row r="697" spans="1:16" s="32" customFormat="1" ht="10.5">
      <c r="A697" s="330">
        <v>90690000</v>
      </c>
      <c r="B697" s="33">
        <v>9</v>
      </c>
      <c r="C697" s="32" t="s">
        <v>478</v>
      </c>
      <c r="D697" s="46">
        <v>623</v>
      </c>
      <c r="E697" s="35">
        <v>40158</v>
      </c>
      <c r="F697" s="34" t="s">
        <v>37</v>
      </c>
      <c r="G697" s="37">
        <v>10000</v>
      </c>
      <c r="H697" s="34"/>
      <c r="I697" s="38"/>
      <c r="J697" s="36" t="s">
        <v>390</v>
      </c>
      <c r="K697" s="38">
        <v>10</v>
      </c>
      <c r="L697" s="40"/>
      <c r="M697" s="40"/>
      <c r="N697" s="40"/>
      <c r="O697" s="40"/>
      <c r="P697" s="40"/>
    </row>
    <row r="698" spans="1:16" s="32" customFormat="1" ht="10.5">
      <c r="A698" s="330">
        <v>90690000</v>
      </c>
      <c r="B698" s="33">
        <v>9</v>
      </c>
      <c r="C698" s="32" t="s">
        <v>479</v>
      </c>
      <c r="D698" s="46" t="s">
        <v>143</v>
      </c>
      <c r="E698" s="35">
        <v>40158</v>
      </c>
      <c r="F698" s="34" t="s">
        <v>37</v>
      </c>
      <c r="G698" s="37">
        <v>10000</v>
      </c>
      <c r="H698" s="34" t="s">
        <v>46</v>
      </c>
      <c r="I698" s="38">
        <v>3.25</v>
      </c>
      <c r="J698" s="36" t="s">
        <v>81</v>
      </c>
      <c r="K698" s="38">
        <v>5</v>
      </c>
      <c r="L698" s="40"/>
      <c r="M698" s="40"/>
      <c r="N698" s="40"/>
      <c r="O698" s="40"/>
      <c r="P698" s="40"/>
    </row>
    <row r="699" spans="1:16" s="32" customFormat="1" ht="10.5">
      <c r="A699" s="330">
        <v>90690000</v>
      </c>
      <c r="B699" s="33">
        <v>9</v>
      </c>
      <c r="C699" s="32" t="s">
        <v>479</v>
      </c>
      <c r="D699" s="46" t="s">
        <v>143</v>
      </c>
      <c r="E699" s="35">
        <v>40158</v>
      </c>
      <c r="F699" s="34" t="s">
        <v>171</v>
      </c>
      <c r="G699" s="37">
        <v>209500000</v>
      </c>
      <c r="H699" s="34" t="s">
        <v>90</v>
      </c>
      <c r="I699" s="38">
        <v>5.75</v>
      </c>
      <c r="J699" s="36" t="s">
        <v>81</v>
      </c>
      <c r="K699" s="38">
        <v>5</v>
      </c>
      <c r="L699" s="40"/>
      <c r="M699" s="40"/>
      <c r="N699" s="40"/>
      <c r="O699" s="40"/>
      <c r="P699" s="40"/>
    </row>
    <row r="700" spans="1:16" s="32" customFormat="1" ht="10.5">
      <c r="A700" s="330">
        <v>90690000</v>
      </c>
      <c r="B700" s="33">
        <v>9</v>
      </c>
      <c r="C700" s="32" t="s">
        <v>478</v>
      </c>
      <c r="D700" s="46">
        <v>624</v>
      </c>
      <c r="E700" s="35">
        <v>40158</v>
      </c>
      <c r="F700" s="34" t="s">
        <v>37</v>
      </c>
      <c r="G700" s="37">
        <v>10000</v>
      </c>
      <c r="H700" s="34"/>
      <c r="I700" s="38"/>
      <c r="J700" s="36" t="s">
        <v>390</v>
      </c>
      <c r="K700" s="38">
        <v>30</v>
      </c>
      <c r="L700" s="40"/>
      <c r="M700" s="40"/>
      <c r="N700" s="40"/>
      <c r="O700" s="40"/>
      <c r="P700" s="40"/>
    </row>
    <row r="701" spans="1:16" s="32" customFormat="1" ht="10.5">
      <c r="A701" s="330">
        <v>90690000</v>
      </c>
      <c r="B701" s="33">
        <v>9</v>
      </c>
      <c r="C701" s="32" t="s">
        <v>480</v>
      </c>
      <c r="D701" s="46" t="s">
        <v>143</v>
      </c>
      <c r="E701" s="35">
        <v>40158</v>
      </c>
      <c r="F701" s="34" t="s">
        <v>37</v>
      </c>
      <c r="G701" s="37">
        <v>10000</v>
      </c>
      <c r="H701" s="34" t="s">
        <v>92</v>
      </c>
      <c r="I701" s="38">
        <v>4.25</v>
      </c>
      <c r="J701" s="36" t="s">
        <v>81</v>
      </c>
      <c r="K701" s="38">
        <v>21</v>
      </c>
      <c r="L701" s="40">
        <v>7000000</v>
      </c>
      <c r="M701" s="40">
        <v>7000000</v>
      </c>
      <c r="N701" s="40">
        <v>156058210</v>
      </c>
      <c r="O701" s="40">
        <v>558979</v>
      </c>
      <c r="P701" s="40">
        <v>156617189</v>
      </c>
    </row>
    <row r="702" spans="1:16" s="32" customFormat="1" ht="10.5">
      <c r="A702" s="330">
        <v>90690000</v>
      </c>
      <c r="B702" s="33">
        <v>9</v>
      </c>
      <c r="C702" s="32" t="s">
        <v>479</v>
      </c>
      <c r="D702" s="46" t="s">
        <v>143</v>
      </c>
      <c r="E702" s="35">
        <v>40158</v>
      </c>
      <c r="F702" s="34" t="s">
        <v>37</v>
      </c>
      <c r="G702" s="37">
        <v>10000</v>
      </c>
      <c r="H702" s="34" t="s">
        <v>63</v>
      </c>
      <c r="I702" s="38">
        <v>4.25</v>
      </c>
      <c r="J702" s="36" t="s">
        <v>81</v>
      </c>
      <c r="K702" s="38">
        <v>21</v>
      </c>
      <c r="L702" s="40"/>
      <c r="M702" s="40"/>
      <c r="N702" s="40"/>
      <c r="O702" s="40"/>
      <c r="P702" s="40"/>
    </row>
    <row r="703" spans="1:16" s="32" customFormat="1" ht="10.5">
      <c r="A703" s="330">
        <v>90690000</v>
      </c>
      <c r="B703" s="33">
        <v>9</v>
      </c>
      <c r="C703" s="32" t="s">
        <v>631</v>
      </c>
      <c r="D703" s="46" t="s">
        <v>152</v>
      </c>
      <c r="E703" s="35">
        <v>40787</v>
      </c>
      <c r="F703" s="34" t="s">
        <v>37</v>
      </c>
      <c r="G703" s="37">
        <v>1500</v>
      </c>
      <c r="H703" s="34" t="s">
        <v>56</v>
      </c>
      <c r="I703" s="38">
        <v>3.25</v>
      </c>
      <c r="J703" s="36" t="s">
        <v>81</v>
      </c>
      <c r="K703" s="38">
        <v>10</v>
      </c>
      <c r="L703" s="40">
        <v>1300000</v>
      </c>
      <c r="M703" s="40">
        <v>1300000</v>
      </c>
      <c r="N703" s="40">
        <v>28982239</v>
      </c>
      <c r="O703" s="40">
        <v>388482</v>
      </c>
      <c r="P703" s="40">
        <v>29370721</v>
      </c>
    </row>
    <row r="704" spans="1:16" s="32" customFormat="1" ht="10.5">
      <c r="A704" s="330">
        <v>90690000</v>
      </c>
      <c r="B704" s="33">
        <v>9</v>
      </c>
      <c r="C704" s="32" t="s">
        <v>479</v>
      </c>
      <c r="D704" s="46" t="s">
        <v>152</v>
      </c>
      <c r="E704" s="35">
        <v>40787</v>
      </c>
      <c r="F704" s="34" t="s">
        <v>171</v>
      </c>
      <c r="G704" s="37">
        <v>32900000</v>
      </c>
      <c r="H704" s="34" t="s">
        <v>51</v>
      </c>
      <c r="I704" s="38">
        <v>6.25</v>
      </c>
      <c r="J704" s="36" t="s">
        <v>81</v>
      </c>
      <c r="K704" s="38">
        <v>10</v>
      </c>
      <c r="L704" s="40"/>
      <c r="M704" s="40"/>
      <c r="N704" s="40"/>
      <c r="O704" s="40"/>
      <c r="P704" s="40"/>
    </row>
    <row r="705" spans="1:16" s="32" customFormat="1" ht="10.5">
      <c r="A705" s="330">
        <v>96667560</v>
      </c>
      <c r="B705" s="33">
        <v>8</v>
      </c>
      <c r="C705" s="32" t="s">
        <v>339</v>
      </c>
      <c r="D705" s="46">
        <v>625</v>
      </c>
      <c r="E705" s="35">
        <v>40162</v>
      </c>
      <c r="F705" s="34" t="s">
        <v>37</v>
      </c>
      <c r="G705" s="37">
        <v>2000</v>
      </c>
      <c r="H705" s="34"/>
      <c r="I705" s="38"/>
      <c r="J705" s="36" t="s">
        <v>81</v>
      </c>
      <c r="K705" s="38">
        <v>10</v>
      </c>
      <c r="L705" s="40"/>
      <c r="M705" s="40"/>
      <c r="N705" s="40"/>
      <c r="O705" s="40"/>
      <c r="P705" s="40"/>
    </row>
    <row r="706" spans="1:16" s="32" customFormat="1" ht="10.5">
      <c r="A706" s="330">
        <v>96667560</v>
      </c>
      <c r="B706" s="33">
        <v>8</v>
      </c>
      <c r="C706" s="32" t="s">
        <v>340</v>
      </c>
      <c r="D706" s="46" t="s">
        <v>143</v>
      </c>
      <c r="E706" s="35">
        <v>40164</v>
      </c>
      <c r="F706" s="34" t="s">
        <v>171</v>
      </c>
      <c r="G706" s="37">
        <v>20000000</v>
      </c>
      <c r="H706" s="34" t="s">
        <v>92</v>
      </c>
      <c r="I706" s="38">
        <v>6.5</v>
      </c>
      <c r="J706" s="36" t="s">
        <v>39</v>
      </c>
      <c r="K706" s="38">
        <v>4.5</v>
      </c>
      <c r="L706" s="40">
        <v>20000000000</v>
      </c>
      <c r="M706" s="40">
        <v>20000000000</v>
      </c>
      <c r="N706" s="40">
        <v>20000000</v>
      </c>
      <c r="O706" s="40">
        <v>53313</v>
      </c>
      <c r="P706" s="40">
        <v>20053313</v>
      </c>
    </row>
    <row r="707" spans="1:16" s="32" customFormat="1" ht="10.5">
      <c r="A707" s="330">
        <v>96667560</v>
      </c>
      <c r="B707" s="33">
        <v>8</v>
      </c>
      <c r="C707" s="32" t="s">
        <v>481</v>
      </c>
      <c r="D707" s="46" t="s">
        <v>152</v>
      </c>
      <c r="E707" s="35">
        <v>40399</v>
      </c>
      <c r="F707" s="34" t="s">
        <v>171</v>
      </c>
      <c r="G707" s="37">
        <v>20000000</v>
      </c>
      <c r="H707" s="34" t="s">
        <v>56</v>
      </c>
      <c r="I707" s="38">
        <v>7</v>
      </c>
      <c r="J707" s="36" t="s">
        <v>39</v>
      </c>
      <c r="K707" s="38">
        <v>5</v>
      </c>
      <c r="L707" s="40">
        <v>20000000000</v>
      </c>
      <c r="M707" s="40">
        <v>20000000000</v>
      </c>
      <c r="N707" s="40">
        <v>20000000</v>
      </c>
      <c r="O707" s="40">
        <v>519943</v>
      </c>
      <c r="P707" s="40">
        <v>20519943</v>
      </c>
    </row>
    <row r="708" spans="1:16" s="32" customFormat="1" ht="10.5">
      <c r="A708" s="330">
        <v>96667560</v>
      </c>
      <c r="B708" s="33">
        <v>8</v>
      </c>
      <c r="C708" s="32" t="s">
        <v>482</v>
      </c>
      <c r="D708" s="46" t="s">
        <v>152</v>
      </c>
      <c r="E708" s="35">
        <v>40399</v>
      </c>
      <c r="F708" s="34" t="s">
        <v>37</v>
      </c>
      <c r="G708" s="37">
        <v>1000</v>
      </c>
      <c r="H708" s="34" t="s">
        <v>63</v>
      </c>
      <c r="I708" s="38">
        <v>3.3</v>
      </c>
      <c r="J708" s="36" t="s">
        <v>39</v>
      </c>
      <c r="K708" s="38">
        <v>5</v>
      </c>
      <c r="L708" s="40"/>
      <c r="M708" s="40"/>
      <c r="N708" s="40"/>
      <c r="O708" s="40"/>
      <c r="P708" s="40"/>
    </row>
    <row r="709" spans="1:16" s="32" customFormat="1" ht="10.5">
      <c r="A709" s="330">
        <v>95819000</v>
      </c>
      <c r="B709" s="33" t="s">
        <v>75</v>
      </c>
      <c r="C709" s="32" t="s">
        <v>483</v>
      </c>
      <c r="D709" s="46">
        <v>627</v>
      </c>
      <c r="E709" s="35">
        <v>40199</v>
      </c>
      <c r="F709" s="34" t="s">
        <v>37</v>
      </c>
      <c r="G709" s="37">
        <v>1000</v>
      </c>
      <c r="H709" s="34"/>
      <c r="I709" s="38"/>
      <c r="J709" s="36" t="s">
        <v>484</v>
      </c>
      <c r="K709" s="38">
        <v>10</v>
      </c>
      <c r="L709" s="40"/>
      <c r="M709" s="40"/>
      <c r="N709" s="40"/>
      <c r="O709" s="40"/>
      <c r="P709" s="40"/>
    </row>
    <row r="710" spans="1:16" s="32" customFormat="1" ht="10.5">
      <c r="A710" s="330">
        <v>95819000</v>
      </c>
      <c r="B710" s="33" t="s">
        <v>75</v>
      </c>
      <c r="C710" s="32" t="s">
        <v>485</v>
      </c>
      <c r="D710" s="46" t="s">
        <v>143</v>
      </c>
      <c r="E710" s="35">
        <v>40210</v>
      </c>
      <c r="F710" s="34" t="s">
        <v>171</v>
      </c>
      <c r="G710" s="37">
        <v>20900000</v>
      </c>
      <c r="H710" s="34" t="s">
        <v>46</v>
      </c>
      <c r="I710" s="38">
        <v>6.5</v>
      </c>
      <c r="J710" s="36" t="s">
        <v>81</v>
      </c>
      <c r="K710" s="38">
        <v>5</v>
      </c>
      <c r="L710" s="40"/>
      <c r="M710" s="40"/>
      <c r="N710" s="40"/>
      <c r="O710" s="40"/>
      <c r="P710" s="40"/>
    </row>
    <row r="711" spans="1:16" s="32" customFormat="1" ht="10.5">
      <c r="A711" s="330">
        <v>61808000</v>
      </c>
      <c r="B711" s="33">
        <v>5</v>
      </c>
      <c r="C711" s="32" t="s">
        <v>360</v>
      </c>
      <c r="D711" s="46">
        <v>629</v>
      </c>
      <c r="E711" s="35">
        <v>40252</v>
      </c>
      <c r="F711" s="34" t="s">
        <v>37</v>
      </c>
      <c r="G711" s="37">
        <v>4000</v>
      </c>
      <c r="H711" s="34"/>
      <c r="I711" s="38"/>
      <c r="J711" s="36" t="s">
        <v>81</v>
      </c>
      <c r="K711" s="38">
        <v>10</v>
      </c>
      <c r="L711" s="40"/>
      <c r="M711" s="40"/>
      <c r="N711" s="40"/>
      <c r="O711" s="40"/>
      <c r="P711" s="40"/>
    </row>
    <row r="712" spans="1:16" s="32" customFormat="1" ht="10.5">
      <c r="A712" s="330">
        <v>61808000</v>
      </c>
      <c r="B712" s="33">
        <v>5</v>
      </c>
      <c r="C712" s="32" t="s">
        <v>158</v>
      </c>
      <c r="D712" s="46" t="s">
        <v>143</v>
      </c>
      <c r="E712" s="35">
        <v>40267</v>
      </c>
      <c r="F712" s="34" t="s">
        <v>37</v>
      </c>
      <c r="G712" s="37">
        <v>4000</v>
      </c>
      <c r="H712" s="34" t="s">
        <v>75</v>
      </c>
      <c r="I712" s="38">
        <v>20.9</v>
      </c>
      <c r="J712" s="36" t="s">
        <v>39</v>
      </c>
      <c r="K712" s="38">
        <v>6.5</v>
      </c>
      <c r="L712" s="40">
        <v>1000000</v>
      </c>
      <c r="M712" s="40">
        <v>1000000</v>
      </c>
      <c r="N712" s="40">
        <v>22294030</v>
      </c>
      <c r="O712" s="40">
        <v>160472</v>
      </c>
      <c r="P712" s="40">
        <v>22454502</v>
      </c>
    </row>
    <row r="713" spans="1:16" s="32" customFormat="1" ht="10.5">
      <c r="A713" s="330">
        <v>61808000</v>
      </c>
      <c r="B713" s="33">
        <v>5</v>
      </c>
      <c r="C713" s="32" t="s">
        <v>486</v>
      </c>
      <c r="D713" s="46" t="s">
        <v>143</v>
      </c>
      <c r="E713" s="35">
        <v>40267</v>
      </c>
      <c r="F713" s="34" t="s">
        <v>37</v>
      </c>
      <c r="G713" s="37">
        <v>4000</v>
      </c>
      <c r="H713" s="34" t="s">
        <v>125</v>
      </c>
      <c r="I713" s="38">
        <v>3.9</v>
      </c>
      <c r="J713" s="36" t="s">
        <v>39</v>
      </c>
      <c r="K713" s="38">
        <v>9.5</v>
      </c>
      <c r="L713" s="40"/>
      <c r="M713" s="40"/>
      <c r="N713" s="40"/>
      <c r="O713" s="40"/>
      <c r="P713" s="40"/>
    </row>
    <row r="714" spans="1:16" s="32" customFormat="1" ht="10.5">
      <c r="A714" s="330">
        <v>61808000</v>
      </c>
      <c r="B714" s="33">
        <v>5</v>
      </c>
      <c r="C714" s="32" t="s">
        <v>156</v>
      </c>
      <c r="D714" s="46">
        <v>630</v>
      </c>
      <c r="E714" s="35">
        <v>40252</v>
      </c>
      <c r="F714" s="34" t="s">
        <v>37</v>
      </c>
      <c r="G714" s="37">
        <v>4000</v>
      </c>
      <c r="H714" s="34"/>
      <c r="I714" s="38"/>
      <c r="J714" s="36" t="s">
        <v>81</v>
      </c>
      <c r="K714" s="38">
        <v>30</v>
      </c>
      <c r="L714" s="40"/>
      <c r="M714" s="40"/>
      <c r="N714" s="40"/>
      <c r="O714" s="40"/>
      <c r="P714" s="40"/>
    </row>
    <row r="715" spans="1:16" s="32" customFormat="1" ht="10.5">
      <c r="A715" s="330">
        <v>61808000</v>
      </c>
      <c r="B715" s="33">
        <v>5</v>
      </c>
      <c r="C715" s="32" t="s">
        <v>118</v>
      </c>
      <c r="D715" s="46" t="s">
        <v>143</v>
      </c>
      <c r="E715" s="35">
        <v>40267</v>
      </c>
      <c r="F715" s="34" t="s">
        <v>37</v>
      </c>
      <c r="G715" s="37">
        <v>4000</v>
      </c>
      <c r="H715" s="34" t="s">
        <v>132</v>
      </c>
      <c r="I715" s="38">
        <v>4.2</v>
      </c>
      <c r="J715" s="36" t="s">
        <v>39</v>
      </c>
      <c r="K715" s="38">
        <v>21</v>
      </c>
      <c r="L715" s="40">
        <v>1750000</v>
      </c>
      <c r="M715" s="40">
        <v>1750000</v>
      </c>
      <c r="N715" s="40">
        <v>39014553</v>
      </c>
      <c r="O715" s="40">
        <v>405439</v>
      </c>
      <c r="P715" s="40">
        <v>39419992</v>
      </c>
    </row>
    <row r="716" spans="1:16" s="32" customFormat="1" ht="10.5">
      <c r="A716" s="330">
        <v>90299000</v>
      </c>
      <c r="B716" s="33">
        <v>3</v>
      </c>
      <c r="C716" s="32" t="s">
        <v>487</v>
      </c>
      <c r="D716" s="46">
        <v>632</v>
      </c>
      <c r="E716" s="35">
        <v>40324</v>
      </c>
      <c r="F716" s="34" t="s">
        <v>37</v>
      </c>
      <c r="G716" s="37">
        <v>2000</v>
      </c>
      <c r="H716" s="34"/>
      <c r="I716" s="38"/>
      <c r="J716" s="36" t="s">
        <v>390</v>
      </c>
      <c r="K716" s="38">
        <v>10</v>
      </c>
      <c r="L716" s="40"/>
      <c r="M716" s="40"/>
      <c r="N716" s="40"/>
      <c r="O716" s="40"/>
      <c r="P716" s="40"/>
    </row>
    <row r="717" spans="1:16" s="32" customFormat="1" ht="10.5">
      <c r="A717" s="330">
        <v>90299000</v>
      </c>
      <c r="B717" s="33">
        <v>3</v>
      </c>
      <c r="C717" s="32" t="s">
        <v>488</v>
      </c>
      <c r="D717" s="46" t="s">
        <v>143</v>
      </c>
      <c r="E717" s="35">
        <v>40325</v>
      </c>
      <c r="F717" s="34" t="s">
        <v>37</v>
      </c>
      <c r="G717" s="37">
        <v>2000</v>
      </c>
      <c r="H717" s="34" t="s">
        <v>60</v>
      </c>
      <c r="I717" s="38">
        <v>2.75</v>
      </c>
      <c r="J717" s="36" t="s">
        <v>68</v>
      </c>
      <c r="K717" s="38">
        <v>5</v>
      </c>
      <c r="L717" s="40"/>
      <c r="M717" s="40"/>
      <c r="N717" s="40"/>
      <c r="O717" s="40"/>
      <c r="P717" s="40"/>
    </row>
    <row r="718" spans="1:16" s="32" customFormat="1" ht="10.5">
      <c r="A718" s="330">
        <v>90299000</v>
      </c>
      <c r="B718" s="33">
        <v>3</v>
      </c>
      <c r="C718" s="32" t="s">
        <v>488</v>
      </c>
      <c r="D718" s="46" t="s">
        <v>143</v>
      </c>
      <c r="E718" s="35">
        <v>40325</v>
      </c>
      <c r="F718" s="34" t="s">
        <v>171</v>
      </c>
      <c r="G718" s="37">
        <v>42000000</v>
      </c>
      <c r="H718" s="34" t="s">
        <v>64</v>
      </c>
      <c r="I718" s="38">
        <v>6.25</v>
      </c>
      <c r="J718" s="36" t="s">
        <v>68</v>
      </c>
      <c r="K718" s="38">
        <v>5</v>
      </c>
      <c r="L718" s="40"/>
      <c r="M718" s="40"/>
      <c r="N718" s="40"/>
      <c r="O718" s="40"/>
      <c r="P718" s="40"/>
    </row>
    <row r="719" spans="1:16" s="32" customFormat="1" ht="10.5">
      <c r="A719" s="330">
        <v>90299000</v>
      </c>
      <c r="B719" s="33">
        <v>3</v>
      </c>
      <c r="C719" s="32" t="s">
        <v>488</v>
      </c>
      <c r="D719" s="46" t="s">
        <v>152</v>
      </c>
      <c r="E719" s="35">
        <v>40690</v>
      </c>
      <c r="F719" s="34" t="s">
        <v>171</v>
      </c>
      <c r="G719" s="37">
        <v>43000000</v>
      </c>
      <c r="H719" s="34" t="s">
        <v>132</v>
      </c>
      <c r="I719" s="38">
        <v>7</v>
      </c>
      <c r="J719" s="36" t="s">
        <v>68</v>
      </c>
      <c r="K719" s="38">
        <v>5</v>
      </c>
      <c r="L719" s="40"/>
      <c r="M719" s="40"/>
      <c r="N719" s="40"/>
      <c r="O719" s="40"/>
      <c r="P719" s="40"/>
    </row>
    <row r="720" spans="1:16" s="32" customFormat="1" ht="10.5">
      <c r="A720" s="330">
        <v>90299000</v>
      </c>
      <c r="B720" s="33">
        <v>3</v>
      </c>
      <c r="C720" s="32" t="s">
        <v>488</v>
      </c>
      <c r="D720" s="46" t="s">
        <v>152</v>
      </c>
      <c r="E720" s="35">
        <v>40690</v>
      </c>
      <c r="F720" s="34" t="s">
        <v>37</v>
      </c>
      <c r="G720" s="37">
        <v>2000</v>
      </c>
      <c r="H720" s="34" t="s">
        <v>176</v>
      </c>
      <c r="I720" s="38">
        <v>3.25</v>
      </c>
      <c r="J720" s="36" t="s">
        <v>68</v>
      </c>
      <c r="K720" s="38">
        <v>5</v>
      </c>
      <c r="L720" s="40"/>
      <c r="M720" s="40"/>
      <c r="N720" s="40"/>
      <c r="O720" s="40"/>
      <c r="P720" s="40"/>
    </row>
    <row r="721" spans="1:16" s="32" customFormat="1" ht="10.5">
      <c r="A721" s="330">
        <v>90299000</v>
      </c>
      <c r="B721" s="33">
        <v>3</v>
      </c>
      <c r="C721" s="32" t="s">
        <v>489</v>
      </c>
      <c r="D721" s="46">
        <v>633</v>
      </c>
      <c r="E721" s="35">
        <v>40324</v>
      </c>
      <c r="F721" s="34" t="s">
        <v>37</v>
      </c>
      <c r="G721" s="37">
        <v>2000</v>
      </c>
      <c r="H721" s="34"/>
      <c r="I721" s="38"/>
      <c r="J721" s="36" t="s">
        <v>390</v>
      </c>
      <c r="K721" s="38">
        <v>30</v>
      </c>
      <c r="L721" s="40"/>
      <c r="M721" s="40"/>
      <c r="N721" s="40"/>
      <c r="O721" s="40"/>
      <c r="P721" s="40"/>
    </row>
    <row r="722" spans="1:16" s="32" customFormat="1" ht="10.5">
      <c r="A722" s="330">
        <v>90299000</v>
      </c>
      <c r="B722" s="33">
        <v>3</v>
      </c>
      <c r="C722" s="32" t="s">
        <v>490</v>
      </c>
      <c r="D722" s="46" t="s">
        <v>143</v>
      </c>
      <c r="E722" s="35">
        <v>40325</v>
      </c>
      <c r="F722" s="34" t="s">
        <v>37</v>
      </c>
      <c r="G722" s="37">
        <v>2000</v>
      </c>
      <c r="H722" s="34" t="s">
        <v>75</v>
      </c>
      <c r="I722" s="38">
        <v>4.2</v>
      </c>
      <c r="J722" s="36" t="s">
        <v>68</v>
      </c>
      <c r="K722" s="38">
        <v>21</v>
      </c>
      <c r="L722" s="40">
        <v>1770000</v>
      </c>
      <c r="M722" s="40">
        <v>1770000</v>
      </c>
      <c r="N722" s="40">
        <v>39460433</v>
      </c>
      <c r="O722" s="40">
        <v>136691</v>
      </c>
      <c r="P722" s="40">
        <v>39597124</v>
      </c>
    </row>
    <row r="723" spans="1:16" s="32" customFormat="1" ht="10.5">
      <c r="A723" s="330">
        <v>91755000</v>
      </c>
      <c r="B723" s="33" t="s">
        <v>75</v>
      </c>
      <c r="C723" s="32" t="s">
        <v>491</v>
      </c>
      <c r="D723" s="46">
        <v>635</v>
      </c>
      <c r="E723" s="35">
        <v>40346</v>
      </c>
      <c r="F723" s="34" t="s">
        <v>37</v>
      </c>
      <c r="G723" s="37">
        <v>5000</v>
      </c>
      <c r="H723" s="34"/>
      <c r="I723" s="38"/>
      <c r="J723" s="36" t="s">
        <v>492</v>
      </c>
      <c r="K723" s="38">
        <v>10</v>
      </c>
      <c r="L723" s="40"/>
      <c r="M723" s="40"/>
      <c r="N723" s="40"/>
      <c r="O723" s="40"/>
      <c r="P723" s="40"/>
    </row>
    <row r="724" spans="1:16" s="32" customFormat="1" ht="10.5">
      <c r="A724" s="330">
        <v>91755000</v>
      </c>
      <c r="B724" s="33" t="s">
        <v>75</v>
      </c>
      <c r="C724" s="32" t="s">
        <v>491</v>
      </c>
      <c r="D724" s="46">
        <v>636</v>
      </c>
      <c r="E724" s="35">
        <v>40346</v>
      </c>
      <c r="F724" s="34" t="s">
        <v>37</v>
      </c>
      <c r="G724" s="37">
        <v>5000</v>
      </c>
      <c r="H724" s="34"/>
      <c r="I724" s="38"/>
      <c r="J724" s="36" t="s">
        <v>492</v>
      </c>
      <c r="K724" s="38">
        <v>30</v>
      </c>
      <c r="L724" s="40"/>
      <c r="M724" s="40"/>
      <c r="N724" s="40"/>
      <c r="O724" s="40"/>
      <c r="P724" s="40"/>
    </row>
    <row r="725" spans="1:16" s="32" customFormat="1" ht="10.5">
      <c r="A725" s="330">
        <v>96970380</v>
      </c>
      <c r="B725" s="33">
        <v>7</v>
      </c>
      <c r="C725" s="32" t="s">
        <v>493</v>
      </c>
      <c r="D725" s="46">
        <v>637</v>
      </c>
      <c r="E725" s="35">
        <v>40346</v>
      </c>
      <c r="F725" s="34" t="s">
        <v>37</v>
      </c>
      <c r="G725" s="37">
        <v>3000</v>
      </c>
      <c r="H725" s="34"/>
      <c r="I725" s="38"/>
      <c r="J725" s="36" t="s">
        <v>390</v>
      </c>
      <c r="K725" s="38">
        <v>10</v>
      </c>
      <c r="L725" s="40"/>
      <c r="M725" s="40"/>
      <c r="N725" s="40"/>
      <c r="O725" s="40"/>
      <c r="P725" s="40"/>
    </row>
    <row r="726" spans="1:16" s="32" customFormat="1" ht="10.5">
      <c r="A726" s="330">
        <v>96970380</v>
      </c>
      <c r="B726" s="33">
        <v>7</v>
      </c>
      <c r="C726" s="32" t="s">
        <v>494</v>
      </c>
      <c r="D726" s="46" t="s">
        <v>143</v>
      </c>
      <c r="E726" s="35">
        <v>40346</v>
      </c>
      <c r="F726" s="34" t="s">
        <v>37</v>
      </c>
      <c r="G726" s="37">
        <v>3000</v>
      </c>
      <c r="H726" s="34" t="s">
        <v>46</v>
      </c>
      <c r="I726" s="38">
        <v>4</v>
      </c>
      <c r="J726" s="36" t="s">
        <v>68</v>
      </c>
      <c r="K726" s="38">
        <v>5</v>
      </c>
      <c r="L726" s="40">
        <v>1000000</v>
      </c>
      <c r="M726" s="40">
        <v>1000000</v>
      </c>
      <c r="N726" s="40">
        <v>22294030</v>
      </c>
      <c r="O726" s="40">
        <v>26539</v>
      </c>
      <c r="P726" s="40">
        <v>22320569</v>
      </c>
    </row>
    <row r="727" spans="1:16" s="32" customFormat="1" ht="10.5">
      <c r="A727" s="330">
        <v>96970380</v>
      </c>
      <c r="B727" s="33">
        <v>7</v>
      </c>
      <c r="C727" s="32" t="s">
        <v>495</v>
      </c>
      <c r="D727" s="46" t="s">
        <v>143</v>
      </c>
      <c r="E727" s="35">
        <v>40346</v>
      </c>
      <c r="F727" s="34" t="s">
        <v>171</v>
      </c>
      <c r="G727" s="37">
        <v>63400000</v>
      </c>
      <c r="H727" s="34" t="s">
        <v>90</v>
      </c>
      <c r="I727" s="38">
        <v>7.25</v>
      </c>
      <c r="J727" s="36" t="s">
        <v>68</v>
      </c>
      <c r="K727" s="38">
        <v>5</v>
      </c>
      <c r="L727" s="40"/>
      <c r="M727" s="40"/>
      <c r="N727" s="40"/>
      <c r="O727" s="40"/>
      <c r="P727" s="40"/>
    </row>
    <row r="728" spans="1:16" s="32" customFormat="1" ht="10.5">
      <c r="A728" s="330">
        <v>96970380</v>
      </c>
      <c r="B728" s="33">
        <v>7</v>
      </c>
      <c r="C728" s="32" t="s">
        <v>494</v>
      </c>
      <c r="D728" s="46" t="s">
        <v>152</v>
      </c>
      <c r="E728" s="35">
        <v>40423</v>
      </c>
      <c r="F728" s="34" t="s">
        <v>171</v>
      </c>
      <c r="G728" s="37">
        <v>42630000</v>
      </c>
      <c r="H728" s="34" t="s">
        <v>63</v>
      </c>
      <c r="I728" s="38">
        <v>7</v>
      </c>
      <c r="J728" s="36" t="s">
        <v>81</v>
      </c>
      <c r="K728" s="38">
        <v>5</v>
      </c>
      <c r="L728" s="40">
        <v>21300000000</v>
      </c>
      <c r="M728" s="40">
        <v>21300000000</v>
      </c>
      <c r="N728" s="40">
        <v>21300000</v>
      </c>
      <c r="O728" s="40">
        <v>44054</v>
      </c>
      <c r="P728" s="40">
        <v>21344054</v>
      </c>
    </row>
    <row r="729" spans="1:16" s="32" customFormat="1" ht="10.5">
      <c r="A729" s="330">
        <v>96970380</v>
      </c>
      <c r="B729" s="33">
        <v>7</v>
      </c>
      <c r="C729" s="32" t="s">
        <v>493</v>
      </c>
      <c r="D729" s="46">
        <v>638</v>
      </c>
      <c r="E729" s="35">
        <v>40346</v>
      </c>
      <c r="F729" s="34" t="s">
        <v>37</v>
      </c>
      <c r="G729" s="37">
        <v>3000</v>
      </c>
      <c r="H729" s="34"/>
      <c r="I729" s="38"/>
      <c r="J729" s="36" t="s">
        <v>390</v>
      </c>
      <c r="K729" s="38">
        <v>30</v>
      </c>
      <c r="L729" s="40"/>
      <c r="M729" s="40"/>
      <c r="N729" s="40"/>
      <c r="O729" s="40"/>
      <c r="P729" s="40"/>
    </row>
    <row r="730" spans="1:16" s="32" customFormat="1" ht="10.5">
      <c r="A730" s="330">
        <v>96970380</v>
      </c>
      <c r="B730" s="33">
        <v>7</v>
      </c>
      <c r="C730" s="32" t="s">
        <v>494</v>
      </c>
      <c r="D730" s="46" t="s">
        <v>143</v>
      </c>
      <c r="E730" s="35">
        <v>40346</v>
      </c>
      <c r="F730" s="34" t="s">
        <v>37</v>
      </c>
      <c r="G730" s="37">
        <v>3000</v>
      </c>
      <c r="H730" s="34" t="s">
        <v>92</v>
      </c>
      <c r="I730" s="38">
        <v>4.75</v>
      </c>
      <c r="J730" s="36" t="s">
        <v>68</v>
      </c>
      <c r="K730" s="38">
        <v>14</v>
      </c>
      <c r="L730" s="40">
        <v>2000000</v>
      </c>
      <c r="M730" s="40">
        <v>2000000</v>
      </c>
      <c r="N730" s="40">
        <v>44588060</v>
      </c>
      <c r="O730" s="40">
        <v>62914</v>
      </c>
      <c r="P730" s="40">
        <v>44650974</v>
      </c>
    </row>
    <row r="731" spans="1:16" s="32" customFormat="1" ht="10.5">
      <c r="A731" s="330">
        <v>96970380</v>
      </c>
      <c r="B731" s="33">
        <v>7</v>
      </c>
      <c r="C731" s="32" t="s">
        <v>496</v>
      </c>
      <c r="D731" s="46" t="s">
        <v>152</v>
      </c>
      <c r="E731" s="35">
        <v>40423</v>
      </c>
      <c r="F731" s="34" t="s">
        <v>37</v>
      </c>
      <c r="G731" s="37">
        <v>1000</v>
      </c>
      <c r="H731" s="34" t="s">
        <v>56</v>
      </c>
      <c r="I731" s="38">
        <v>4.25</v>
      </c>
      <c r="J731" s="36" t="s">
        <v>81</v>
      </c>
      <c r="K731" s="38">
        <v>14</v>
      </c>
      <c r="L731" s="40">
        <v>1000000</v>
      </c>
      <c r="M731" s="40">
        <v>1000000</v>
      </c>
      <c r="N731" s="40">
        <v>22294030</v>
      </c>
      <c r="O731" s="40">
        <v>28181</v>
      </c>
      <c r="P731" s="40">
        <v>22322211</v>
      </c>
    </row>
    <row r="732" spans="1:16" s="32" customFormat="1" ht="10.5">
      <c r="A732" s="330">
        <v>76100458</v>
      </c>
      <c r="B732" s="33">
        <v>1</v>
      </c>
      <c r="C732" s="32" t="s">
        <v>497</v>
      </c>
      <c r="D732" s="46">
        <v>639</v>
      </c>
      <c r="E732" s="35">
        <v>40382</v>
      </c>
      <c r="F732" s="34" t="s">
        <v>66</v>
      </c>
      <c r="G732" s="37">
        <v>200000</v>
      </c>
      <c r="H732" s="34"/>
      <c r="I732" s="38"/>
      <c r="J732" s="36" t="s">
        <v>390</v>
      </c>
      <c r="K732" s="38">
        <v>10</v>
      </c>
      <c r="L732" s="40"/>
      <c r="M732" s="40"/>
      <c r="N732" s="40"/>
      <c r="O732" s="40"/>
      <c r="P732" s="40"/>
    </row>
    <row r="733" spans="1:16" s="32" customFormat="1" ht="10.5">
      <c r="A733" s="330">
        <v>76100458</v>
      </c>
      <c r="B733" s="33">
        <v>1</v>
      </c>
      <c r="C733" s="32" t="s">
        <v>498</v>
      </c>
      <c r="D733" s="46" t="s">
        <v>143</v>
      </c>
      <c r="E733" s="35">
        <v>40555</v>
      </c>
      <c r="F733" s="34" t="s">
        <v>37</v>
      </c>
      <c r="G733" s="37">
        <v>2500</v>
      </c>
      <c r="H733" s="34" t="s">
        <v>46</v>
      </c>
      <c r="I733" s="38">
        <v>3.3</v>
      </c>
      <c r="J733" s="36" t="s">
        <v>499</v>
      </c>
      <c r="K733" s="38">
        <v>3</v>
      </c>
      <c r="L733" s="40"/>
      <c r="M733" s="40"/>
      <c r="N733" s="40"/>
      <c r="O733" s="40"/>
      <c r="P733" s="40"/>
    </row>
    <row r="734" spans="1:16" s="32" customFormat="1" ht="10.5">
      <c r="A734" s="330">
        <v>76100458</v>
      </c>
      <c r="B734" s="33">
        <v>1</v>
      </c>
      <c r="C734" s="32" t="s">
        <v>498</v>
      </c>
      <c r="D734" s="46" t="s">
        <v>143</v>
      </c>
      <c r="E734" s="35">
        <v>40555</v>
      </c>
      <c r="F734" s="34" t="s">
        <v>37</v>
      </c>
      <c r="G734" s="37">
        <v>2500</v>
      </c>
      <c r="H734" s="34" t="s">
        <v>90</v>
      </c>
      <c r="I734" s="38">
        <v>3.85</v>
      </c>
      <c r="J734" s="36" t="s">
        <v>499</v>
      </c>
      <c r="K734" s="38">
        <v>5</v>
      </c>
      <c r="L734" s="40"/>
      <c r="M734" s="40"/>
      <c r="N734" s="40"/>
      <c r="O734" s="40"/>
      <c r="P734" s="40"/>
    </row>
    <row r="735" spans="1:16" s="32" customFormat="1" ht="10.5">
      <c r="A735" s="330">
        <v>93473000</v>
      </c>
      <c r="B735" s="33">
        <v>3</v>
      </c>
      <c r="C735" s="32" t="s">
        <v>256</v>
      </c>
      <c r="D735" s="46">
        <v>640</v>
      </c>
      <c r="E735" s="35">
        <v>40413</v>
      </c>
      <c r="F735" s="34" t="s">
        <v>37</v>
      </c>
      <c r="G735" s="37">
        <v>2500</v>
      </c>
      <c r="H735" s="34"/>
      <c r="I735" s="38"/>
      <c r="J735" s="36" t="s">
        <v>390</v>
      </c>
      <c r="K735" s="38">
        <v>10</v>
      </c>
      <c r="L735" s="40"/>
      <c r="M735" s="40"/>
      <c r="N735" s="40"/>
      <c r="O735" s="40"/>
      <c r="P735" s="40"/>
    </row>
    <row r="736" spans="1:16" s="32" customFormat="1" ht="10.5">
      <c r="A736" s="330">
        <v>93473000</v>
      </c>
      <c r="B736" s="33">
        <v>3</v>
      </c>
      <c r="C736" s="32" t="s">
        <v>500</v>
      </c>
      <c r="D736" s="46" t="s">
        <v>143</v>
      </c>
      <c r="E736" s="35">
        <v>40413</v>
      </c>
      <c r="F736" s="34" t="s">
        <v>37</v>
      </c>
      <c r="G736" s="37">
        <v>2500</v>
      </c>
      <c r="H736" s="34" t="s">
        <v>46</v>
      </c>
      <c r="I736" s="38">
        <v>3</v>
      </c>
      <c r="J736" s="36" t="s">
        <v>81</v>
      </c>
      <c r="K736" s="38">
        <v>7</v>
      </c>
      <c r="L736" s="40">
        <v>1000000</v>
      </c>
      <c r="M736" s="40">
        <v>1000000</v>
      </c>
      <c r="N736" s="40">
        <v>22294030</v>
      </c>
      <c r="O736" s="40">
        <v>248952</v>
      </c>
      <c r="P736" s="40">
        <v>22542982</v>
      </c>
    </row>
    <row r="737" spans="1:16" s="32" customFormat="1" ht="10.5">
      <c r="A737" s="330">
        <v>93473000</v>
      </c>
      <c r="B737" s="33">
        <v>3</v>
      </c>
      <c r="C737" s="32" t="s">
        <v>501</v>
      </c>
      <c r="D737" s="46" t="s">
        <v>143</v>
      </c>
      <c r="E737" s="35">
        <v>40413</v>
      </c>
      <c r="F737" s="34" t="s">
        <v>171</v>
      </c>
      <c r="G737" s="37">
        <v>53000000</v>
      </c>
      <c r="H737" s="34" t="s">
        <v>90</v>
      </c>
      <c r="I737" s="38">
        <v>6.5</v>
      </c>
      <c r="J737" s="36" t="s">
        <v>81</v>
      </c>
      <c r="K737" s="38">
        <v>7</v>
      </c>
      <c r="L737" s="40"/>
      <c r="M737" s="40"/>
      <c r="N737" s="40"/>
      <c r="O737" s="40"/>
      <c r="P737" s="40"/>
    </row>
    <row r="738" spans="1:16" s="32" customFormat="1" ht="10.5">
      <c r="A738" s="330">
        <v>93473000</v>
      </c>
      <c r="B738" s="33">
        <v>3</v>
      </c>
      <c r="C738" s="32" t="s">
        <v>256</v>
      </c>
      <c r="D738" s="46">
        <v>641</v>
      </c>
      <c r="E738" s="35">
        <v>40413</v>
      </c>
      <c r="F738" s="34" t="s">
        <v>37</v>
      </c>
      <c r="G738" s="37">
        <v>2500</v>
      </c>
      <c r="H738" s="34"/>
      <c r="I738" s="38"/>
      <c r="J738" s="36" t="s">
        <v>390</v>
      </c>
      <c r="K738" s="38">
        <v>30</v>
      </c>
      <c r="L738" s="40"/>
      <c r="M738" s="40"/>
      <c r="N738" s="40"/>
      <c r="O738" s="40"/>
      <c r="P738" s="40"/>
    </row>
    <row r="739" spans="1:16" s="32" customFormat="1" ht="10.5">
      <c r="A739" s="330">
        <v>93473000</v>
      </c>
      <c r="B739" s="33">
        <v>3</v>
      </c>
      <c r="C739" s="32" t="s">
        <v>500</v>
      </c>
      <c r="D739" s="46" t="s">
        <v>143</v>
      </c>
      <c r="E739" s="35">
        <v>40413</v>
      </c>
      <c r="F739" s="34" t="s">
        <v>37</v>
      </c>
      <c r="G739" s="37">
        <v>2500</v>
      </c>
      <c r="H739" s="34" t="s">
        <v>92</v>
      </c>
      <c r="I739" s="38">
        <v>4</v>
      </c>
      <c r="J739" s="36" t="s">
        <v>81</v>
      </c>
      <c r="K739" s="38">
        <v>21</v>
      </c>
      <c r="L739" s="40">
        <v>1500000</v>
      </c>
      <c r="M739" s="40">
        <v>1500000</v>
      </c>
      <c r="N739" s="40">
        <v>33441045</v>
      </c>
      <c r="O739" s="40">
        <v>496700</v>
      </c>
      <c r="P739" s="40">
        <v>33937745</v>
      </c>
    </row>
    <row r="740" spans="1:16" s="32" customFormat="1" ht="10.5">
      <c r="A740" s="330">
        <v>96885880</v>
      </c>
      <c r="B740" s="33">
        <v>7</v>
      </c>
      <c r="C740" s="32" t="s">
        <v>502</v>
      </c>
      <c r="D740" s="46">
        <v>642</v>
      </c>
      <c r="E740" s="35">
        <v>40423</v>
      </c>
      <c r="F740" s="34" t="s">
        <v>37</v>
      </c>
      <c r="G740" s="37">
        <v>2000</v>
      </c>
      <c r="H740" s="34"/>
      <c r="I740" s="38"/>
      <c r="J740" s="36" t="s">
        <v>371</v>
      </c>
      <c r="K740" s="38">
        <v>10</v>
      </c>
      <c r="L740" s="40"/>
      <c r="M740" s="40"/>
      <c r="N740" s="40"/>
      <c r="O740" s="40"/>
      <c r="P740" s="40"/>
    </row>
    <row r="741" spans="1:16" s="32" customFormat="1" ht="10.5">
      <c r="A741" s="330">
        <v>96885880</v>
      </c>
      <c r="B741" s="33">
        <v>7</v>
      </c>
      <c r="C741" s="32" t="s">
        <v>369</v>
      </c>
      <c r="D741" s="46" t="s">
        <v>143</v>
      </c>
      <c r="E741" s="35">
        <v>40424</v>
      </c>
      <c r="F741" s="34" t="s">
        <v>37</v>
      </c>
      <c r="G741" s="37">
        <v>2000</v>
      </c>
      <c r="H741" s="34" t="s">
        <v>51</v>
      </c>
      <c r="I741" s="38">
        <v>3.25</v>
      </c>
      <c r="J741" s="36" t="s">
        <v>68</v>
      </c>
      <c r="K741" s="38">
        <v>5</v>
      </c>
      <c r="L741" s="40">
        <v>1000000</v>
      </c>
      <c r="M741" s="40">
        <v>1000000</v>
      </c>
      <c r="N741" s="40">
        <v>22294030</v>
      </c>
      <c r="O741" s="40">
        <v>151214</v>
      </c>
      <c r="P741" s="40">
        <v>22445244</v>
      </c>
    </row>
    <row r="742" spans="1:16" s="32" customFormat="1" ht="10.5">
      <c r="A742" s="330">
        <v>96885880</v>
      </c>
      <c r="B742" s="33">
        <v>7</v>
      </c>
      <c r="C742" s="32" t="s">
        <v>639</v>
      </c>
      <c r="D742" s="46" t="s">
        <v>152</v>
      </c>
      <c r="E742" s="35">
        <v>40590</v>
      </c>
      <c r="F742" s="34" t="s">
        <v>37</v>
      </c>
      <c r="G742" s="37">
        <v>1000</v>
      </c>
      <c r="H742" s="34" t="s">
        <v>59</v>
      </c>
      <c r="I742" s="38">
        <v>3.5</v>
      </c>
      <c r="J742" s="36" t="s">
        <v>68</v>
      </c>
      <c r="K742" s="38">
        <v>5</v>
      </c>
      <c r="L742" s="40"/>
      <c r="M742" s="40"/>
      <c r="N742" s="40"/>
      <c r="O742" s="40"/>
      <c r="P742" s="40"/>
    </row>
    <row r="743" spans="1:16" s="32" customFormat="1" ht="10.5">
      <c r="A743" s="330">
        <v>96885880</v>
      </c>
      <c r="B743" s="33">
        <v>7</v>
      </c>
      <c r="C743" s="32" t="s">
        <v>368</v>
      </c>
      <c r="D743" s="46">
        <v>643</v>
      </c>
      <c r="E743" s="35">
        <v>40423</v>
      </c>
      <c r="F743" s="34" t="s">
        <v>37</v>
      </c>
      <c r="G743" s="37">
        <v>2000</v>
      </c>
      <c r="H743" s="34"/>
      <c r="I743" s="38"/>
      <c r="J743" s="36" t="s">
        <v>371</v>
      </c>
      <c r="K743" s="38">
        <v>30</v>
      </c>
      <c r="L743" s="40"/>
      <c r="M743" s="40"/>
      <c r="N743" s="40"/>
      <c r="O743" s="40"/>
      <c r="P743" s="40"/>
    </row>
    <row r="744" spans="1:16" s="32" customFormat="1" ht="10.5">
      <c r="A744" s="330">
        <v>96885880</v>
      </c>
      <c r="B744" s="33">
        <v>7</v>
      </c>
      <c r="C744" s="32" t="s">
        <v>370</v>
      </c>
      <c r="D744" s="46" t="s">
        <v>143</v>
      </c>
      <c r="E744" s="35">
        <v>40424</v>
      </c>
      <c r="F744" s="34" t="s">
        <v>37</v>
      </c>
      <c r="G744" s="37">
        <v>2000</v>
      </c>
      <c r="H744" s="34" t="s">
        <v>53</v>
      </c>
      <c r="I744" s="38">
        <v>4</v>
      </c>
      <c r="J744" s="36" t="s">
        <v>68</v>
      </c>
      <c r="K744" s="38">
        <v>21</v>
      </c>
      <c r="L744" s="40">
        <v>1000000</v>
      </c>
      <c r="M744" s="40">
        <v>1000000</v>
      </c>
      <c r="N744" s="40">
        <v>22294030</v>
      </c>
      <c r="O744" s="40">
        <v>185772</v>
      </c>
      <c r="P744" s="40">
        <v>22479802</v>
      </c>
    </row>
    <row r="745" spans="1:16" s="32" customFormat="1" ht="10.5">
      <c r="A745" s="330">
        <v>96885880</v>
      </c>
      <c r="B745" s="33">
        <v>7</v>
      </c>
      <c r="C745" s="32" t="s">
        <v>640</v>
      </c>
      <c r="D745" s="46" t="s">
        <v>152</v>
      </c>
      <c r="E745" s="35">
        <v>40590</v>
      </c>
      <c r="F745" s="34" t="s">
        <v>37</v>
      </c>
      <c r="G745" s="37">
        <v>1000</v>
      </c>
      <c r="H745" s="34" t="s">
        <v>60</v>
      </c>
      <c r="I745" s="38">
        <v>4</v>
      </c>
      <c r="J745" s="36" t="s">
        <v>68</v>
      </c>
      <c r="K745" s="38">
        <v>14</v>
      </c>
      <c r="L745" s="40"/>
      <c r="M745" s="40"/>
      <c r="N745" s="40"/>
      <c r="O745" s="40"/>
      <c r="P745" s="40"/>
    </row>
    <row r="746" spans="1:16" s="32" customFormat="1" ht="10.5">
      <c r="A746" s="330">
        <v>96885880</v>
      </c>
      <c r="B746" s="33">
        <v>7</v>
      </c>
      <c r="C746" s="32" t="s">
        <v>640</v>
      </c>
      <c r="D746" s="46" t="s">
        <v>152</v>
      </c>
      <c r="E746" s="35">
        <v>40590</v>
      </c>
      <c r="F746" s="34" t="s">
        <v>37</v>
      </c>
      <c r="G746" s="37">
        <v>1000</v>
      </c>
      <c r="H746" s="34" t="s">
        <v>64</v>
      </c>
      <c r="I746" s="38">
        <v>4.25</v>
      </c>
      <c r="J746" s="36" t="s">
        <v>68</v>
      </c>
      <c r="K746" s="38">
        <v>21</v>
      </c>
      <c r="L746" s="40"/>
      <c r="M746" s="40"/>
      <c r="N746" s="40"/>
      <c r="O746" s="40"/>
      <c r="P746" s="40"/>
    </row>
    <row r="747" spans="1:16" s="32" customFormat="1" ht="11.25" customHeight="1">
      <c r="A747" s="330">
        <v>91550000</v>
      </c>
      <c r="B747" s="33">
        <v>5</v>
      </c>
      <c r="C747" s="32" t="s">
        <v>503</v>
      </c>
      <c r="D747" s="46">
        <v>644</v>
      </c>
      <c r="E747" s="35">
        <v>40485</v>
      </c>
      <c r="F747" s="34" t="s">
        <v>37</v>
      </c>
      <c r="G747" s="37">
        <v>2000</v>
      </c>
      <c r="H747" s="34"/>
      <c r="I747" s="38"/>
      <c r="J747" s="36" t="s">
        <v>445</v>
      </c>
      <c r="K747" s="38">
        <v>10</v>
      </c>
      <c r="L747" s="40"/>
      <c r="M747" s="40"/>
      <c r="N747" s="40"/>
      <c r="O747" s="40"/>
      <c r="P747" s="40"/>
    </row>
    <row r="748" spans="1:16" s="32" customFormat="1" ht="10.5">
      <c r="A748" s="330">
        <v>91550000</v>
      </c>
      <c r="B748" s="33">
        <v>5</v>
      </c>
      <c r="C748" s="32" t="s">
        <v>504</v>
      </c>
      <c r="D748" s="46" t="s">
        <v>143</v>
      </c>
      <c r="E748" s="35">
        <v>40486</v>
      </c>
      <c r="F748" s="34" t="s">
        <v>37</v>
      </c>
      <c r="G748" s="37">
        <v>2000</v>
      </c>
      <c r="H748" s="34" t="s">
        <v>46</v>
      </c>
      <c r="I748" s="38">
        <v>4</v>
      </c>
      <c r="J748" s="36" t="s">
        <v>68</v>
      </c>
      <c r="K748" s="38">
        <v>7</v>
      </c>
      <c r="L748" s="40">
        <v>1590000</v>
      </c>
      <c r="M748" s="40">
        <v>1590000</v>
      </c>
      <c r="N748" s="40">
        <v>35447508</v>
      </c>
      <c r="O748" s="40">
        <v>178057</v>
      </c>
      <c r="P748" s="40">
        <v>35625565</v>
      </c>
    </row>
    <row r="749" spans="1:16" s="32" customFormat="1" ht="10.5">
      <c r="A749" s="330">
        <v>70016160</v>
      </c>
      <c r="B749" s="33">
        <v>9</v>
      </c>
      <c r="C749" s="32" t="s">
        <v>505</v>
      </c>
      <c r="D749" s="46">
        <v>645</v>
      </c>
      <c r="E749" s="35">
        <v>40498</v>
      </c>
      <c r="F749" s="34" t="s">
        <v>171</v>
      </c>
      <c r="G749" s="37">
        <v>45000000</v>
      </c>
      <c r="H749" s="34"/>
      <c r="I749" s="38"/>
      <c r="J749" s="36" t="s">
        <v>250</v>
      </c>
      <c r="K749" s="38">
        <v>10</v>
      </c>
      <c r="L749" s="40"/>
      <c r="M749" s="40"/>
      <c r="N749" s="40"/>
      <c r="O749" s="40"/>
      <c r="P749" s="40"/>
    </row>
    <row r="750" spans="1:16" s="32" customFormat="1" ht="10.5">
      <c r="A750" s="330">
        <v>70016160</v>
      </c>
      <c r="B750" s="33">
        <v>9</v>
      </c>
      <c r="C750" s="32" t="s">
        <v>506</v>
      </c>
      <c r="D750" s="46" t="s">
        <v>143</v>
      </c>
      <c r="E750" s="35">
        <v>40501</v>
      </c>
      <c r="F750" s="34" t="s">
        <v>171</v>
      </c>
      <c r="G750" s="37">
        <v>45000000</v>
      </c>
      <c r="H750" s="34" t="s">
        <v>46</v>
      </c>
      <c r="I750" s="38">
        <v>7</v>
      </c>
      <c r="J750" s="36" t="s">
        <v>250</v>
      </c>
      <c r="K750" s="38">
        <v>5</v>
      </c>
      <c r="L750" s="40">
        <v>45000000000</v>
      </c>
      <c r="M750" s="40">
        <v>45000000000</v>
      </c>
      <c r="N750" s="40">
        <v>45000000</v>
      </c>
      <c r="O750" s="40">
        <v>401993</v>
      </c>
      <c r="P750" s="40">
        <v>45401993</v>
      </c>
    </row>
    <row r="751" spans="1:16" s="32" customFormat="1" ht="10.5">
      <c r="A751" s="330">
        <v>76022072</v>
      </c>
      <c r="B751" s="33">
        <v>8</v>
      </c>
      <c r="C751" s="32" t="s">
        <v>407</v>
      </c>
      <c r="D751" s="46">
        <v>646</v>
      </c>
      <c r="E751" s="35">
        <v>40499</v>
      </c>
      <c r="F751" s="34" t="s">
        <v>37</v>
      </c>
      <c r="G751" s="37">
        <v>10000</v>
      </c>
      <c r="H751" s="34"/>
      <c r="I751" s="38"/>
      <c r="J751" s="36" t="s">
        <v>390</v>
      </c>
      <c r="K751" s="38">
        <v>30</v>
      </c>
      <c r="L751" s="40"/>
      <c r="M751" s="40"/>
      <c r="N751" s="40"/>
      <c r="O751" s="40"/>
      <c r="P751" s="40"/>
    </row>
    <row r="752" spans="1:16" s="32" customFormat="1" ht="10.5">
      <c r="A752" s="330">
        <v>76022072</v>
      </c>
      <c r="B752" s="33">
        <v>8</v>
      </c>
      <c r="C752" s="32" t="s">
        <v>337</v>
      </c>
      <c r="D752" s="46" t="s">
        <v>143</v>
      </c>
      <c r="E752" s="35">
        <v>40504</v>
      </c>
      <c r="F752" s="34" t="s">
        <v>37</v>
      </c>
      <c r="G752" s="37">
        <v>4500</v>
      </c>
      <c r="H752" s="34" t="s">
        <v>56</v>
      </c>
      <c r="I752" s="38">
        <v>4</v>
      </c>
      <c r="J752" s="36" t="s">
        <v>68</v>
      </c>
      <c r="K752" s="38">
        <v>21</v>
      </c>
      <c r="L752" s="40">
        <v>4000000</v>
      </c>
      <c r="M752" s="40">
        <v>4000000</v>
      </c>
      <c r="N752" s="40">
        <v>89176120</v>
      </c>
      <c r="O752" s="40">
        <v>1766035</v>
      </c>
      <c r="P752" s="40">
        <v>90942155</v>
      </c>
    </row>
    <row r="753" spans="1:16" s="32" customFormat="1" ht="10.5">
      <c r="A753" s="330">
        <v>96874030</v>
      </c>
      <c r="B753" s="33" t="s">
        <v>75</v>
      </c>
      <c r="C753" s="32" t="s">
        <v>1174</v>
      </c>
      <c r="D753" s="46">
        <v>647</v>
      </c>
      <c r="E753" s="35">
        <v>40528</v>
      </c>
      <c r="F753" s="34" t="s">
        <v>37</v>
      </c>
      <c r="G753" s="37">
        <v>5000</v>
      </c>
      <c r="H753" s="34"/>
      <c r="I753" s="38"/>
      <c r="J753" s="36" t="s">
        <v>390</v>
      </c>
      <c r="K753" s="38">
        <v>10</v>
      </c>
      <c r="L753" s="40"/>
      <c r="M753" s="40"/>
      <c r="N753" s="40"/>
      <c r="O753" s="40"/>
      <c r="P753" s="40"/>
    </row>
    <row r="754" spans="1:16" s="32" customFormat="1" ht="10.5">
      <c r="A754" s="330">
        <v>96874030</v>
      </c>
      <c r="B754" s="33" t="s">
        <v>75</v>
      </c>
      <c r="C754" s="32" t="s">
        <v>1199</v>
      </c>
      <c r="D754" s="46" t="s">
        <v>143</v>
      </c>
      <c r="E754" s="35">
        <v>40534</v>
      </c>
      <c r="F754" s="34" t="s">
        <v>37</v>
      </c>
      <c r="G754" s="37">
        <v>5000</v>
      </c>
      <c r="H754" s="34" t="s">
        <v>92</v>
      </c>
      <c r="I754" s="38">
        <v>3.85</v>
      </c>
      <c r="J754" s="36" t="s">
        <v>68</v>
      </c>
      <c r="K754" s="38">
        <v>6</v>
      </c>
      <c r="L754" s="40">
        <v>1000000</v>
      </c>
      <c r="M754" s="40">
        <v>1000000</v>
      </c>
      <c r="N754" s="40">
        <v>21936267</v>
      </c>
      <c r="O754" s="40">
        <v>448475</v>
      </c>
      <c r="P754" s="40">
        <v>22384742</v>
      </c>
    </row>
    <row r="755" spans="1:16" s="32" customFormat="1" ht="10.5">
      <c r="A755" s="330">
        <v>96874030</v>
      </c>
      <c r="B755" s="33" t="s">
        <v>75</v>
      </c>
      <c r="C755" s="32" t="s">
        <v>1199</v>
      </c>
      <c r="D755" s="46" t="s">
        <v>143</v>
      </c>
      <c r="E755" s="35">
        <v>40534</v>
      </c>
      <c r="F755" s="34" t="s">
        <v>37</v>
      </c>
      <c r="G755" s="37">
        <v>5000</v>
      </c>
      <c r="H755" s="34" t="s">
        <v>63</v>
      </c>
      <c r="I755" s="38">
        <v>4.25</v>
      </c>
      <c r="J755" s="36" t="s">
        <v>68</v>
      </c>
      <c r="K755" s="38">
        <v>10</v>
      </c>
      <c r="L755" s="40">
        <v>1000000</v>
      </c>
      <c r="M755" s="40">
        <v>1000000</v>
      </c>
      <c r="N755" s="40">
        <v>21941037</v>
      </c>
      <c r="O755" s="40">
        <v>448572</v>
      </c>
      <c r="P755" s="40">
        <v>22389609</v>
      </c>
    </row>
    <row r="756" spans="1:16" s="32" customFormat="1" ht="10.5">
      <c r="A756" s="330">
        <v>96874030</v>
      </c>
      <c r="B756" s="33" t="s">
        <v>75</v>
      </c>
      <c r="C756" s="32" t="s">
        <v>1174</v>
      </c>
      <c r="D756" s="46">
        <v>648</v>
      </c>
      <c r="E756" s="35">
        <v>40528</v>
      </c>
      <c r="F756" s="34" t="s">
        <v>37</v>
      </c>
      <c r="G756" s="37">
        <v>5000</v>
      </c>
      <c r="H756" s="34"/>
      <c r="I756" s="38"/>
      <c r="J756" s="36" t="s">
        <v>390</v>
      </c>
      <c r="K756" s="38">
        <v>25</v>
      </c>
      <c r="L756" s="40"/>
      <c r="M756" s="40"/>
      <c r="N756" s="40"/>
      <c r="O756" s="40"/>
      <c r="P756" s="40"/>
    </row>
    <row r="757" spans="1:16" s="32" customFormat="1" ht="10.5">
      <c r="A757" s="330">
        <v>96874030</v>
      </c>
      <c r="B757" s="33" t="s">
        <v>75</v>
      </c>
      <c r="C757" s="32" t="s">
        <v>1199</v>
      </c>
      <c r="D757" s="46" t="s">
        <v>143</v>
      </c>
      <c r="E757" s="35">
        <v>40534</v>
      </c>
      <c r="F757" s="34" t="s">
        <v>37</v>
      </c>
      <c r="G757" s="37">
        <v>5000</v>
      </c>
      <c r="H757" s="34" t="s">
        <v>56</v>
      </c>
      <c r="I757" s="38">
        <v>4.55</v>
      </c>
      <c r="J757" s="36" t="s">
        <v>68</v>
      </c>
      <c r="K757" s="38">
        <v>21</v>
      </c>
      <c r="L757" s="40">
        <v>3000000</v>
      </c>
      <c r="M757" s="40">
        <v>3000000</v>
      </c>
      <c r="N757" s="40">
        <v>65833822</v>
      </c>
      <c r="O757" s="40">
        <v>1345936</v>
      </c>
      <c r="P757" s="40">
        <v>67179758</v>
      </c>
    </row>
    <row r="758" spans="1:16" s="32" customFormat="1" ht="10.5">
      <c r="A758" s="330">
        <v>76012676</v>
      </c>
      <c r="B758" s="33">
        <v>4</v>
      </c>
      <c r="C758" s="32" t="s">
        <v>1003</v>
      </c>
      <c r="D758" s="46">
        <v>649</v>
      </c>
      <c r="E758" s="35">
        <v>40532</v>
      </c>
      <c r="F758" s="34" t="s">
        <v>37</v>
      </c>
      <c r="G758" s="37">
        <v>5500</v>
      </c>
      <c r="H758" s="34"/>
      <c r="I758" s="38"/>
      <c r="J758" s="36" t="s">
        <v>509</v>
      </c>
      <c r="K758" s="38">
        <v>10</v>
      </c>
      <c r="L758" s="40"/>
      <c r="M758" s="40"/>
      <c r="N758" s="40"/>
      <c r="O758" s="40"/>
      <c r="P758" s="40"/>
    </row>
    <row r="759" spans="1:16" s="32" customFormat="1" ht="10.5">
      <c r="A759" s="330">
        <v>76012676</v>
      </c>
      <c r="B759" s="33">
        <v>4</v>
      </c>
      <c r="C759" s="32" t="s">
        <v>1004</v>
      </c>
      <c r="D759" s="46" t="s">
        <v>143</v>
      </c>
      <c r="E759" s="35">
        <v>40556</v>
      </c>
      <c r="F759" s="34" t="s">
        <v>37</v>
      </c>
      <c r="G759" s="37">
        <v>3000</v>
      </c>
      <c r="H759" s="34" t="s">
        <v>46</v>
      </c>
      <c r="I759" s="38">
        <v>4.0999999999999996</v>
      </c>
      <c r="J759" s="36" t="s">
        <v>492</v>
      </c>
      <c r="K759" s="38">
        <v>4.8</v>
      </c>
      <c r="L759" s="40">
        <v>2000000</v>
      </c>
      <c r="M759" s="40">
        <v>2000000</v>
      </c>
      <c r="N759" s="40">
        <v>44588060</v>
      </c>
      <c r="O759" s="40">
        <v>258982</v>
      </c>
      <c r="P759" s="40">
        <v>44847042</v>
      </c>
    </row>
    <row r="760" spans="1:16" s="32" customFormat="1" ht="10.5">
      <c r="A760" s="330">
        <v>76012676</v>
      </c>
      <c r="B760" s="33">
        <v>4</v>
      </c>
      <c r="C760" s="32" t="s">
        <v>1005</v>
      </c>
      <c r="D760" s="46" t="s">
        <v>143</v>
      </c>
      <c r="E760" s="35">
        <v>40556</v>
      </c>
      <c r="F760" s="34" t="s">
        <v>171</v>
      </c>
      <c r="G760" s="37">
        <v>60000000</v>
      </c>
      <c r="H760" s="34" t="s">
        <v>90</v>
      </c>
      <c r="I760" s="38">
        <v>7.2</v>
      </c>
      <c r="J760" s="36" t="s">
        <v>492</v>
      </c>
      <c r="K760" s="38">
        <v>4.8</v>
      </c>
      <c r="L760" s="40"/>
      <c r="M760" s="40"/>
      <c r="N760" s="40"/>
      <c r="O760" s="40"/>
      <c r="P760" s="40"/>
    </row>
    <row r="761" spans="1:16" s="32" customFormat="1" ht="10.5">
      <c r="A761" s="330">
        <v>76012676</v>
      </c>
      <c r="B761" s="33">
        <v>4</v>
      </c>
      <c r="C761" s="32" t="s">
        <v>1005</v>
      </c>
      <c r="D761" s="46" t="s">
        <v>143</v>
      </c>
      <c r="E761" s="35">
        <v>40556</v>
      </c>
      <c r="F761" s="34" t="s">
        <v>37</v>
      </c>
      <c r="G761" s="37">
        <v>3000</v>
      </c>
      <c r="H761" s="34" t="s">
        <v>92</v>
      </c>
      <c r="I761" s="38">
        <v>4.3</v>
      </c>
      <c r="J761" s="36" t="s">
        <v>492</v>
      </c>
      <c r="K761" s="38">
        <v>9.8000000000000007</v>
      </c>
      <c r="L761" s="40"/>
      <c r="M761" s="40"/>
      <c r="N761" s="40"/>
      <c r="O761" s="40"/>
      <c r="P761" s="40"/>
    </row>
    <row r="762" spans="1:16" s="32" customFormat="1" ht="10.5">
      <c r="A762" s="330">
        <v>76012676</v>
      </c>
      <c r="B762" s="33">
        <v>4</v>
      </c>
      <c r="C762" s="32" t="s">
        <v>1005</v>
      </c>
      <c r="D762" s="46" t="s">
        <v>152</v>
      </c>
      <c r="E762" s="35">
        <v>40680</v>
      </c>
      <c r="F762" s="34" t="s">
        <v>37</v>
      </c>
      <c r="G762" s="37">
        <v>2500</v>
      </c>
      <c r="H762" s="34" t="s">
        <v>56</v>
      </c>
      <c r="I762" s="38">
        <v>3.7</v>
      </c>
      <c r="J762" s="36" t="s">
        <v>798</v>
      </c>
      <c r="K762" s="38">
        <v>4</v>
      </c>
      <c r="L762" s="40"/>
      <c r="M762" s="40"/>
      <c r="N762" s="40"/>
      <c r="O762" s="40"/>
      <c r="P762" s="40"/>
    </row>
    <row r="763" spans="1:16" s="32" customFormat="1" ht="10.5">
      <c r="A763" s="330">
        <v>76012676</v>
      </c>
      <c r="B763" s="33">
        <v>4</v>
      </c>
      <c r="C763" s="32" t="s">
        <v>1006</v>
      </c>
      <c r="D763" s="46">
        <v>650</v>
      </c>
      <c r="E763" s="35">
        <v>40532</v>
      </c>
      <c r="F763" s="34" t="s">
        <v>37</v>
      </c>
      <c r="G763" s="37">
        <v>5500</v>
      </c>
      <c r="H763" s="34"/>
      <c r="I763" s="38"/>
      <c r="J763" s="36" t="s">
        <v>509</v>
      </c>
      <c r="K763" s="38">
        <v>30</v>
      </c>
      <c r="L763" s="40"/>
      <c r="M763" s="40"/>
      <c r="N763" s="40"/>
      <c r="O763" s="40"/>
      <c r="P763" s="40"/>
    </row>
    <row r="764" spans="1:16" s="32" customFormat="1" ht="10.5">
      <c r="A764" s="330">
        <v>76012676</v>
      </c>
      <c r="B764" s="33">
        <v>4</v>
      </c>
      <c r="C764" s="32" t="s">
        <v>1007</v>
      </c>
      <c r="D764" s="46" t="s">
        <v>143</v>
      </c>
      <c r="E764" s="35">
        <v>40556</v>
      </c>
      <c r="F764" s="34" t="s">
        <v>37</v>
      </c>
      <c r="G764" s="37">
        <v>3000</v>
      </c>
      <c r="H764" s="34" t="s">
        <v>63</v>
      </c>
      <c r="I764" s="38">
        <v>4.7</v>
      </c>
      <c r="J764" s="36" t="s">
        <v>492</v>
      </c>
      <c r="K764" s="38">
        <v>27.8</v>
      </c>
      <c r="L764" s="40">
        <v>1000000</v>
      </c>
      <c r="M764" s="40">
        <v>1000000</v>
      </c>
      <c r="N764" s="40">
        <v>22294030</v>
      </c>
      <c r="O764" s="40">
        <v>148441</v>
      </c>
      <c r="P764" s="40">
        <v>22442471</v>
      </c>
    </row>
    <row r="765" spans="1:16" s="32" customFormat="1" ht="10.5">
      <c r="A765" s="330">
        <v>76012676</v>
      </c>
      <c r="B765" s="33">
        <v>4</v>
      </c>
      <c r="C765" s="32" t="s">
        <v>1005</v>
      </c>
      <c r="D765" s="46" t="s">
        <v>152</v>
      </c>
      <c r="E765" s="35">
        <v>40680</v>
      </c>
      <c r="F765" s="34" t="s">
        <v>37</v>
      </c>
      <c r="G765" s="37">
        <v>2500</v>
      </c>
      <c r="H765" s="34" t="s">
        <v>51</v>
      </c>
      <c r="I765" s="38">
        <v>4.4000000000000004</v>
      </c>
      <c r="J765" s="36" t="s">
        <v>798</v>
      </c>
      <c r="K765" s="38">
        <v>17</v>
      </c>
      <c r="L765" s="40"/>
      <c r="M765" s="40"/>
      <c r="N765" s="40"/>
      <c r="O765" s="40"/>
      <c r="P765" s="40"/>
    </row>
    <row r="766" spans="1:16" s="32" customFormat="1" ht="10.5">
      <c r="A766" s="330">
        <v>90146000</v>
      </c>
      <c r="B766" s="33">
        <v>0</v>
      </c>
      <c r="C766" s="32" t="s">
        <v>873</v>
      </c>
      <c r="D766" s="46">
        <v>651</v>
      </c>
      <c r="E766" s="35">
        <v>40561</v>
      </c>
      <c r="F766" s="34" t="s">
        <v>37</v>
      </c>
      <c r="G766" s="37">
        <v>1000</v>
      </c>
      <c r="H766" s="34"/>
      <c r="I766" s="38"/>
      <c r="J766" s="36" t="s">
        <v>513</v>
      </c>
      <c r="K766" s="38">
        <v>10</v>
      </c>
      <c r="L766" s="40"/>
      <c r="M766" s="40"/>
      <c r="N766" s="40"/>
      <c r="O766" s="40"/>
      <c r="P766" s="40"/>
    </row>
    <row r="767" spans="1:16" s="32" customFormat="1" ht="10.5">
      <c r="A767" s="330">
        <v>90146000</v>
      </c>
      <c r="B767" s="33">
        <v>0</v>
      </c>
      <c r="C767" s="32" t="s">
        <v>874</v>
      </c>
      <c r="D767" s="46" t="s">
        <v>143</v>
      </c>
      <c r="E767" s="35">
        <v>40703</v>
      </c>
      <c r="F767" s="34" t="s">
        <v>37</v>
      </c>
      <c r="G767" s="37">
        <v>500</v>
      </c>
      <c r="H767" s="34" t="s">
        <v>46</v>
      </c>
      <c r="I767" s="38">
        <v>3.7</v>
      </c>
      <c r="J767" s="36" t="s">
        <v>39</v>
      </c>
      <c r="K767" s="38">
        <v>4</v>
      </c>
      <c r="L767" s="40"/>
      <c r="M767" s="40"/>
      <c r="N767" s="40"/>
      <c r="O767" s="40"/>
      <c r="P767" s="40"/>
    </row>
    <row r="768" spans="1:16" s="32" customFormat="1" ht="10.5">
      <c r="A768" s="330">
        <v>76038659</v>
      </c>
      <c r="B768" s="33">
        <v>6</v>
      </c>
      <c r="C768" s="32" t="s">
        <v>514</v>
      </c>
      <c r="D768" s="46">
        <v>652</v>
      </c>
      <c r="E768" s="35">
        <v>40564</v>
      </c>
      <c r="F768" s="34" t="s">
        <v>37</v>
      </c>
      <c r="G768" s="37">
        <v>5500</v>
      </c>
      <c r="H768" s="34"/>
      <c r="I768" s="38"/>
      <c r="J768" s="36" t="s">
        <v>68</v>
      </c>
      <c r="K768" s="38">
        <v>24</v>
      </c>
      <c r="L768" s="40"/>
      <c r="M768" s="40"/>
      <c r="N768" s="40"/>
      <c r="O768" s="40"/>
      <c r="P768" s="40"/>
    </row>
    <row r="769" spans="1:16" s="32" customFormat="1" ht="10.5">
      <c r="A769" s="330">
        <v>76038659</v>
      </c>
      <c r="B769" s="33">
        <v>6</v>
      </c>
      <c r="C769" s="32" t="s">
        <v>515</v>
      </c>
      <c r="D769" s="46" t="s">
        <v>143</v>
      </c>
      <c r="E769" s="35">
        <v>40564</v>
      </c>
      <c r="F769" s="34" t="s">
        <v>37</v>
      </c>
      <c r="G769" s="37">
        <v>5500</v>
      </c>
      <c r="H769" s="34" t="s">
        <v>46</v>
      </c>
      <c r="I769" s="38">
        <v>4.7</v>
      </c>
      <c r="J769" s="36" t="s">
        <v>68</v>
      </c>
      <c r="K769" s="38">
        <v>21</v>
      </c>
      <c r="L769" s="40">
        <v>5500000</v>
      </c>
      <c r="M769" s="40">
        <v>5500000</v>
      </c>
      <c r="N769" s="40">
        <v>122617165</v>
      </c>
      <c r="O769" s="40">
        <v>256136</v>
      </c>
      <c r="P769" s="40">
        <v>122873301</v>
      </c>
    </row>
    <row r="770" spans="1:16" s="32" customFormat="1" ht="10.5">
      <c r="A770" s="330">
        <v>96678790</v>
      </c>
      <c r="B770" s="33">
        <v>2</v>
      </c>
      <c r="C770" s="32" t="s">
        <v>293</v>
      </c>
      <c r="D770" s="46">
        <v>653</v>
      </c>
      <c r="E770" s="35">
        <v>40568</v>
      </c>
      <c r="F770" s="34" t="s">
        <v>37</v>
      </c>
      <c r="G770" s="37">
        <v>1000</v>
      </c>
      <c r="H770" s="34"/>
      <c r="I770" s="38"/>
      <c r="J770" s="36" t="s">
        <v>390</v>
      </c>
      <c r="K770" s="38">
        <v>10</v>
      </c>
      <c r="L770" s="40"/>
      <c r="M770" s="40"/>
      <c r="N770" s="40"/>
      <c r="O770" s="40"/>
      <c r="P770" s="40"/>
    </row>
    <row r="771" spans="1:16" s="32" customFormat="1" ht="10.5">
      <c r="A771" s="330">
        <v>96678790</v>
      </c>
      <c r="B771" s="67">
        <v>2</v>
      </c>
      <c r="C771" s="130" t="s">
        <v>677</v>
      </c>
      <c r="D771" s="46" t="s">
        <v>143</v>
      </c>
      <c r="E771" s="35">
        <v>40603</v>
      </c>
      <c r="F771" s="34" t="s">
        <v>171</v>
      </c>
      <c r="G771" s="37">
        <v>20000000</v>
      </c>
      <c r="H771" s="34" t="s">
        <v>292</v>
      </c>
      <c r="I771" s="38">
        <v>7.25</v>
      </c>
      <c r="J771" s="36" t="s">
        <v>39</v>
      </c>
      <c r="K771" s="38">
        <v>4.5</v>
      </c>
      <c r="L771" s="40"/>
      <c r="M771" s="40"/>
      <c r="N771" s="40"/>
      <c r="O771" s="40"/>
      <c r="P771" s="40"/>
    </row>
    <row r="772" spans="1:16" s="32" customFormat="1" ht="10.5">
      <c r="A772" s="330">
        <v>96678790</v>
      </c>
      <c r="B772" s="67">
        <v>2</v>
      </c>
      <c r="C772" s="130" t="s">
        <v>327</v>
      </c>
      <c r="D772" s="46" t="s">
        <v>143</v>
      </c>
      <c r="E772" s="35">
        <v>40603</v>
      </c>
      <c r="F772" s="34" t="s">
        <v>171</v>
      </c>
      <c r="G772" s="37">
        <v>20000000</v>
      </c>
      <c r="H772" s="34" t="s">
        <v>265</v>
      </c>
      <c r="I772" s="38">
        <v>6.75</v>
      </c>
      <c r="J772" s="36" t="s">
        <v>39</v>
      </c>
      <c r="K772" s="38">
        <v>2.5</v>
      </c>
      <c r="L772" s="40">
        <v>20000000000</v>
      </c>
      <c r="M772" s="40">
        <v>20000000000</v>
      </c>
      <c r="N772" s="40">
        <v>20000000</v>
      </c>
      <c r="O772" s="40">
        <v>441437</v>
      </c>
      <c r="P772" s="40">
        <v>20441437</v>
      </c>
    </row>
    <row r="773" spans="1:16" s="32" customFormat="1" ht="10.5">
      <c r="A773" s="330">
        <v>96678790</v>
      </c>
      <c r="B773" s="67">
        <v>2</v>
      </c>
      <c r="C773" s="130" t="s">
        <v>677</v>
      </c>
      <c r="D773" s="46" t="s">
        <v>143</v>
      </c>
      <c r="E773" s="35">
        <v>40603</v>
      </c>
      <c r="F773" s="34" t="s">
        <v>37</v>
      </c>
      <c r="G773" s="37">
        <v>1000</v>
      </c>
      <c r="H773" s="34" t="s">
        <v>678</v>
      </c>
      <c r="I773" s="38">
        <v>3.5</v>
      </c>
      <c r="J773" s="36" t="s">
        <v>39</v>
      </c>
      <c r="K773" s="38">
        <v>5</v>
      </c>
      <c r="L773" s="40"/>
      <c r="M773" s="40"/>
      <c r="N773" s="40"/>
      <c r="O773" s="40"/>
      <c r="P773" s="40"/>
    </row>
    <row r="774" spans="1:16" s="32" customFormat="1" ht="10.5">
      <c r="A774" s="330">
        <v>61808000</v>
      </c>
      <c r="B774" s="67">
        <v>5</v>
      </c>
      <c r="C774" s="130" t="s">
        <v>360</v>
      </c>
      <c r="D774" s="46">
        <v>654</v>
      </c>
      <c r="E774" s="35">
        <v>40617</v>
      </c>
      <c r="F774" s="34" t="s">
        <v>37</v>
      </c>
      <c r="G774" s="37">
        <v>4400</v>
      </c>
      <c r="H774" s="34"/>
      <c r="I774" s="38"/>
      <c r="J774" s="36" t="s">
        <v>81</v>
      </c>
      <c r="K774" s="38">
        <v>10</v>
      </c>
      <c r="L774" s="40"/>
      <c r="M774" s="40"/>
      <c r="N774" s="40"/>
      <c r="O774" s="40"/>
      <c r="P774" s="40"/>
    </row>
    <row r="775" spans="1:16" s="32" customFormat="1" ht="10.5">
      <c r="A775" s="330">
        <v>61808000</v>
      </c>
      <c r="B775" s="67">
        <v>5</v>
      </c>
      <c r="C775" s="130" t="s">
        <v>158</v>
      </c>
      <c r="D775" s="46" t="s">
        <v>143</v>
      </c>
      <c r="E775" s="35">
        <v>40633</v>
      </c>
      <c r="F775" s="34" t="s">
        <v>37</v>
      </c>
      <c r="G775" s="37">
        <v>4400</v>
      </c>
      <c r="H775" s="34" t="s">
        <v>176</v>
      </c>
      <c r="I775" s="38">
        <v>3.17</v>
      </c>
      <c r="J775" s="36" t="s">
        <v>39</v>
      </c>
      <c r="K775" s="38">
        <v>5</v>
      </c>
      <c r="L775" s="40">
        <v>1250000</v>
      </c>
      <c r="M775" s="40">
        <v>1250000</v>
      </c>
      <c r="N775" s="40">
        <v>27867538</v>
      </c>
      <c r="O775" s="40">
        <v>219122</v>
      </c>
      <c r="P775" s="40">
        <v>28086660</v>
      </c>
    </row>
    <row r="776" spans="1:16" s="32" customFormat="1" ht="10.5">
      <c r="A776" s="330">
        <v>61808000</v>
      </c>
      <c r="B776" s="67">
        <v>5</v>
      </c>
      <c r="C776" s="130" t="s">
        <v>486</v>
      </c>
      <c r="D776" s="46" t="s">
        <v>143</v>
      </c>
      <c r="E776" s="35">
        <v>40633</v>
      </c>
      <c r="F776" s="34" t="s">
        <v>37</v>
      </c>
      <c r="G776" s="37">
        <v>4400</v>
      </c>
      <c r="H776" s="34" t="s">
        <v>177</v>
      </c>
      <c r="I776" s="38">
        <v>3.44</v>
      </c>
      <c r="J776" s="36" t="s">
        <v>39</v>
      </c>
      <c r="K776" s="38">
        <v>8</v>
      </c>
      <c r="L776" s="40"/>
      <c r="M776" s="40"/>
      <c r="N776" s="40"/>
      <c r="O776" s="40"/>
      <c r="P776" s="40"/>
    </row>
    <row r="777" spans="1:16" s="32" customFormat="1" ht="10.5">
      <c r="A777" s="330">
        <v>61808000</v>
      </c>
      <c r="B777" s="67">
        <v>5</v>
      </c>
      <c r="C777" s="130" t="s">
        <v>486</v>
      </c>
      <c r="D777" s="46" t="s">
        <v>152</v>
      </c>
      <c r="E777" s="35">
        <v>40891</v>
      </c>
      <c r="F777" s="34" t="s">
        <v>37</v>
      </c>
      <c r="G777" s="37">
        <v>1650</v>
      </c>
      <c r="H777" s="34" t="s">
        <v>177</v>
      </c>
      <c r="I777" s="38">
        <v>3.7</v>
      </c>
      <c r="J777" s="36" t="s">
        <v>39</v>
      </c>
      <c r="K777" s="38">
        <v>10</v>
      </c>
      <c r="L777" s="40"/>
      <c r="M777" s="40"/>
      <c r="N777" s="40"/>
      <c r="O777" s="40"/>
      <c r="P777" s="40"/>
    </row>
    <row r="778" spans="1:16" s="32" customFormat="1" ht="10.5">
      <c r="A778" s="330">
        <v>61808000</v>
      </c>
      <c r="B778" s="67">
        <v>5</v>
      </c>
      <c r="C778" s="130" t="s">
        <v>360</v>
      </c>
      <c r="D778" s="46">
        <v>655</v>
      </c>
      <c r="E778" s="35">
        <v>40617</v>
      </c>
      <c r="F778" s="34" t="s">
        <v>37</v>
      </c>
      <c r="G778" s="37">
        <v>4400</v>
      </c>
      <c r="H778" s="34"/>
      <c r="I778" s="38"/>
      <c r="J778" s="36" t="s">
        <v>81</v>
      </c>
      <c r="K778" s="38">
        <v>30</v>
      </c>
      <c r="L778" s="40"/>
      <c r="M778" s="40"/>
      <c r="N778" s="40"/>
      <c r="O778" s="40"/>
      <c r="P778" s="40"/>
    </row>
    <row r="779" spans="1:16" s="32" customFormat="1" ht="10.5">
      <c r="A779" s="330">
        <v>61808000</v>
      </c>
      <c r="B779" s="67">
        <v>5</v>
      </c>
      <c r="C779" s="130" t="s">
        <v>158</v>
      </c>
      <c r="D779" s="46" t="s">
        <v>143</v>
      </c>
      <c r="E779" s="35">
        <v>40633</v>
      </c>
      <c r="F779" s="34" t="s">
        <v>37</v>
      </c>
      <c r="G779" s="37">
        <v>4400</v>
      </c>
      <c r="H779" s="34" t="s">
        <v>201</v>
      </c>
      <c r="I779" s="38">
        <v>3.86</v>
      </c>
      <c r="J779" s="36" t="s">
        <v>39</v>
      </c>
      <c r="K779" s="38">
        <v>22.5</v>
      </c>
      <c r="L779" s="40">
        <v>1500000</v>
      </c>
      <c r="M779" s="40">
        <v>1500000</v>
      </c>
      <c r="N779" s="40">
        <v>33441045</v>
      </c>
      <c r="O779" s="40">
        <v>319646</v>
      </c>
      <c r="P779" s="40">
        <v>33760691</v>
      </c>
    </row>
    <row r="780" spans="1:16" s="32" customFormat="1" ht="10.5">
      <c r="A780" s="330">
        <v>61808000</v>
      </c>
      <c r="B780" s="67">
        <v>5</v>
      </c>
      <c r="C780" s="130" t="s">
        <v>486</v>
      </c>
      <c r="D780" s="46" t="s">
        <v>152</v>
      </c>
      <c r="E780" s="35">
        <v>40891</v>
      </c>
      <c r="F780" s="34"/>
      <c r="G780" s="37">
        <v>1650</v>
      </c>
      <c r="H780" s="34" t="s">
        <v>202</v>
      </c>
      <c r="I780" s="38">
        <v>4</v>
      </c>
      <c r="J780" s="36" t="s">
        <v>39</v>
      </c>
      <c r="K780" s="38">
        <v>20.5</v>
      </c>
      <c r="L780" s="40"/>
      <c r="M780" s="40"/>
      <c r="N780" s="40"/>
      <c r="O780" s="40"/>
      <c r="P780" s="40"/>
    </row>
    <row r="781" spans="1:16" s="32" customFormat="1" ht="10.5">
      <c r="A781" s="330">
        <v>96667560</v>
      </c>
      <c r="B781" s="67">
        <v>8</v>
      </c>
      <c r="C781" s="130" t="s">
        <v>679</v>
      </c>
      <c r="D781" s="46">
        <v>656</v>
      </c>
      <c r="E781" s="35">
        <v>40625</v>
      </c>
      <c r="F781" s="34" t="s">
        <v>171</v>
      </c>
      <c r="G781" s="37">
        <v>50000000</v>
      </c>
      <c r="H781" s="34"/>
      <c r="I781" s="38"/>
      <c r="J781" s="36" t="s">
        <v>250</v>
      </c>
      <c r="K781" s="38">
        <v>10</v>
      </c>
      <c r="L781" s="40"/>
      <c r="M781" s="40"/>
      <c r="N781" s="40"/>
      <c r="O781" s="40"/>
      <c r="P781" s="40"/>
    </row>
    <row r="782" spans="1:16" s="32" customFormat="1" ht="10.5">
      <c r="A782" s="330">
        <v>96667560</v>
      </c>
      <c r="B782" s="67">
        <v>8</v>
      </c>
      <c r="C782" s="130" t="s">
        <v>733</v>
      </c>
      <c r="D782" s="46" t="s">
        <v>143</v>
      </c>
      <c r="E782" s="35">
        <v>40631</v>
      </c>
      <c r="F782" s="34" t="s">
        <v>37</v>
      </c>
      <c r="G782" s="37">
        <v>2300</v>
      </c>
      <c r="H782" s="34" t="s">
        <v>60</v>
      </c>
      <c r="I782" s="38">
        <v>3.8</v>
      </c>
      <c r="J782" s="36" t="s">
        <v>250</v>
      </c>
      <c r="K782" s="38">
        <v>10</v>
      </c>
      <c r="L782" s="40">
        <v>1600000</v>
      </c>
      <c r="M782" s="40">
        <v>1600000</v>
      </c>
      <c r="N782" s="40">
        <v>35670448</v>
      </c>
      <c r="O782" s="40">
        <v>59682</v>
      </c>
      <c r="P782" s="40">
        <v>35730130</v>
      </c>
    </row>
    <row r="783" spans="1:16" s="32" customFormat="1" ht="10.5">
      <c r="A783" s="330">
        <v>96667560</v>
      </c>
      <c r="B783" s="67">
        <v>8</v>
      </c>
      <c r="C783" s="130" t="s">
        <v>733</v>
      </c>
      <c r="D783" s="46" t="s">
        <v>143</v>
      </c>
      <c r="E783" s="35">
        <v>40631</v>
      </c>
      <c r="F783" s="34" t="s">
        <v>171</v>
      </c>
      <c r="G783" s="37">
        <v>25000000</v>
      </c>
      <c r="H783" s="34" t="s">
        <v>53</v>
      </c>
      <c r="I783" s="38">
        <v>7</v>
      </c>
      <c r="J783" s="36" t="s">
        <v>250</v>
      </c>
      <c r="K783" s="38">
        <v>5</v>
      </c>
      <c r="L783" s="40">
        <v>15000000000</v>
      </c>
      <c r="M783" s="40">
        <v>15000000000</v>
      </c>
      <c r="N783" s="40">
        <v>15000000</v>
      </c>
      <c r="O783" s="40">
        <v>223652</v>
      </c>
      <c r="P783" s="40">
        <v>15223652</v>
      </c>
    </row>
    <row r="784" spans="1:16" s="32" customFormat="1" ht="10.5">
      <c r="A784" s="330">
        <v>96667560</v>
      </c>
      <c r="B784" s="67">
        <v>8</v>
      </c>
      <c r="C784" s="130" t="s">
        <v>680</v>
      </c>
      <c r="D784" s="46" t="s">
        <v>143</v>
      </c>
      <c r="E784" s="35">
        <v>40631</v>
      </c>
      <c r="F784" s="34" t="s">
        <v>37</v>
      </c>
      <c r="G784" s="37">
        <v>2300</v>
      </c>
      <c r="H784" s="34" t="s">
        <v>59</v>
      </c>
      <c r="I784" s="38">
        <v>3.5</v>
      </c>
      <c r="J784" s="36" t="s">
        <v>250</v>
      </c>
      <c r="K784" s="38">
        <v>7</v>
      </c>
      <c r="L784" s="40"/>
      <c r="M784" s="40"/>
      <c r="N784" s="40"/>
      <c r="O784" s="40"/>
      <c r="P784" s="40"/>
    </row>
    <row r="785" spans="1:16" s="32" customFormat="1" ht="10.5">
      <c r="A785" s="330">
        <v>95134000</v>
      </c>
      <c r="B785" s="67">
        <v>6</v>
      </c>
      <c r="C785" s="130" t="s">
        <v>734</v>
      </c>
      <c r="D785" s="46">
        <v>659</v>
      </c>
      <c r="E785" s="35">
        <v>40645</v>
      </c>
      <c r="F785" s="34" t="s">
        <v>37</v>
      </c>
      <c r="G785" s="37">
        <v>2000</v>
      </c>
      <c r="H785" s="34"/>
      <c r="I785" s="38"/>
      <c r="J785" s="36" t="s">
        <v>513</v>
      </c>
      <c r="K785" s="38">
        <v>30</v>
      </c>
      <c r="L785" s="40"/>
      <c r="M785" s="40"/>
      <c r="N785" s="40"/>
      <c r="O785" s="40"/>
      <c r="P785" s="40"/>
    </row>
    <row r="786" spans="1:16" s="32" customFormat="1" ht="10.5">
      <c r="A786" s="330">
        <v>95134000</v>
      </c>
      <c r="B786" s="67">
        <v>6</v>
      </c>
      <c r="C786" s="130" t="s">
        <v>735</v>
      </c>
      <c r="D786" s="46" t="s">
        <v>143</v>
      </c>
      <c r="E786" s="35">
        <v>40647</v>
      </c>
      <c r="F786" s="34" t="s">
        <v>37</v>
      </c>
      <c r="G786" s="37">
        <v>1200</v>
      </c>
      <c r="H786" s="34" t="s">
        <v>46</v>
      </c>
      <c r="I786" s="38">
        <v>4.2</v>
      </c>
      <c r="J786" s="36" t="s">
        <v>513</v>
      </c>
      <c r="K786" s="38">
        <v>14</v>
      </c>
      <c r="L786" s="40">
        <v>1200000</v>
      </c>
      <c r="M786" s="40">
        <v>1200000</v>
      </c>
      <c r="N786" s="40">
        <v>26752836</v>
      </c>
      <c r="O786" s="40">
        <v>414001</v>
      </c>
      <c r="P786" s="40">
        <v>27166837</v>
      </c>
    </row>
    <row r="787" spans="1:16" s="32" customFormat="1" ht="10.5">
      <c r="A787" s="330">
        <v>92236000</v>
      </c>
      <c r="B787" s="33">
        <v>6</v>
      </c>
      <c r="C787" s="45" t="s">
        <v>801</v>
      </c>
      <c r="D787" s="46">
        <v>660</v>
      </c>
      <c r="E787" s="35">
        <v>40668</v>
      </c>
      <c r="F787" s="34" t="s">
        <v>37</v>
      </c>
      <c r="G787" s="37">
        <v>3000</v>
      </c>
      <c r="H787" s="34"/>
      <c r="I787" s="38"/>
      <c r="J787" s="36" t="s">
        <v>492</v>
      </c>
      <c r="K787" s="38">
        <v>10</v>
      </c>
      <c r="L787" s="40"/>
      <c r="M787" s="40"/>
      <c r="N787" s="40"/>
      <c r="O787" s="40"/>
      <c r="P787" s="40"/>
    </row>
    <row r="788" spans="1:16" s="32" customFormat="1" ht="10.5">
      <c r="A788" s="330">
        <v>92236000</v>
      </c>
      <c r="B788" s="33">
        <v>6</v>
      </c>
      <c r="C788" s="45" t="s">
        <v>800</v>
      </c>
      <c r="D788" s="46" t="s">
        <v>143</v>
      </c>
      <c r="E788" s="35">
        <v>40672</v>
      </c>
      <c r="F788" s="34" t="s">
        <v>37</v>
      </c>
      <c r="G788" s="37">
        <v>2000</v>
      </c>
      <c r="H788" s="34" t="s">
        <v>53</v>
      </c>
      <c r="I788" s="38">
        <v>3.4</v>
      </c>
      <c r="J788" s="36" t="s">
        <v>68</v>
      </c>
      <c r="K788" s="38">
        <v>5</v>
      </c>
      <c r="L788" s="40">
        <v>1000000</v>
      </c>
      <c r="M788" s="40">
        <v>1000000</v>
      </c>
      <c r="N788" s="40">
        <v>22294030</v>
      </c>
      <c r="O788" s="40">
        <v>187916</v>
      </c>
      <c r="P788" s="40">
        <v>22481946</v>
      </c>
    </row>
    <row r="789" spans="1:16" s="32" customFormat="1" ht="10.5">
      <c r="A789" s="330">
        <v>92236000</v>
      </c>
      <c r="B789" s="33">
        <v>6</v>
      </c>
      <c r="C789" s="45" t="s">
        <v>395</v>
      </c>
      <c r="D789" s="46" t="s">
        <v>143</v>
      </c>
      <c r="E789" s="35">
        <v>40672</v>
      </c>
      <c r="F789" s="34" t="s">
        <v>37</v>
      </c>
      <c r="G789" s="37">
        <v>2000</v>
      </c>
      <c r="H789" s="34" t="s">
        <v>59</v>
      </c>
      <c r="I789" s="38">
        <v>3.8</v>
      </c>
      <c r="J789" s="36" t="s">
        <v>68</v>
      </c>
      <c r="K789" s="38">
        <v>10</v>
      </c>
      <c r="L789" s="40"/>
      <c r="M789" s="40"/>
      <c r="N789" s="40"/>
      <c r="O789" s="40"/>
      <c r="P789" s="40"/>
    </row>
    <row r="790" spans="1:16" s="32" customFormat="1" ht="10.5">
      <c r="A790" s="330">
        <v>92236000</v>
      </c>
      <c r="B790" s="33">
        <v>6</v>
      </c>
      <c r="C790" s="45" t="s">
        <v>801</v>
      </c>
      <c r="D790" s="46">
        <v>661</v>
      </c>
      <c r="E790" s="35">
        <v>40668</v>
      </c>
      <c r="F790" s="34" t="s">
        <v>37</v>
      </c>
      <c r="G790" s="37">
        <v>3000</v>
      </c>
      <c r="H790" s="34"/>
      <c r="I790" s="38"/>
      <c r="J790" s="36" t="s">
        <v>492</v>
      </c>
      <c r="K790" s="38">
        <v>30</v>
      </c>
      <c r="L790" s="40"/>
      <c r="M790" s="40"/>
      <c r="N790" s="40"/>
      <c r="O790" s="40"/>
      <c r="P790" s="40"/>
    </row>
    <row r="791" spans="1:16" s="32" customFormat="1" ht="10.5">
      <c r="A791" s="330">
        <v>92236000</v>
      </c>
      <c r="B791" s="33">
        <v>6</v>
      </c>
      <c r="C791" s="45" t="s">
        <v>394</v>
      </c>
      <c r="D791" s="46" t="s">
        <v>143</v>
      </c>
      <c r="E791" s="35">
        <v>40672</v>
      </c>
      <c r="F791" s="34" t="s">
        <v>37</v>
      </c>
      <c r="G791" s="37">
        <v>2000</v>
      </c>
      <c r="H791" s="34" t="s">
        <v>60</v>
      </c>
      <c r="I791" s="38">
        <v>4.2</v>
      </c>
      <c r="J791" s="36" t="s">
        <v>68</v>
      </c>
      <c r="K791" s="38">
        <v>20</v>
      </c>
      <c r="L791" s="40">
        <v>1000000</v>
      </c>
      <c r="M791" s="40">
        <v>1000000</v>
      </c>
      <c r="N791" s="40">
        <v>22294030</v>
      </c>
      <c r="O791" s="40">
        <v>231680</v>
      </c>
      <c r="P791" s="40">
        <v>22525710</v>
      </c>
    </row>
    <row r="792" spans="1:16" s="32" customFormat="1" ht="10.5">
      <c r="A792" s="330">
        <v>76073164</v>
      </c>
      <c r="B792" s="33">
        <v>1</v>
      </c>
      <c r="C792" s="32" t="s">
        <v>875</v>
      </c>
      <c r="D792" s="46">
        <v>662</v>
      </c>
      <c r="E792" s="35">
        <v>40682</v>
      </c>
      <c r="F792" s="34" t="s">
        <v>37</v>
      </c>
      <c r="G792" s="37">
        <v>3000</v>
      </c>
      <c r="H792" s="34"/>
      <c r="I792" s="38"/>
      <c r="J792" s="36" t="s">
        <v>513</v>
      </c>
      <c r="K792" s="38">
        <v>10</v>
      </c>
      <c r="L792" s="40"/>
      <c r="M792" s="40"/>
      <c r="N792" s="40"/>
      <c r="O792" s="40"/>
      <c r="P792" s="40"/>
    </row>
    <row r="793" spans="1:16" s="32" customFormat="1" ht="10.5">
      <c r="A793" s="330">
        <v>76073164</v>
      </c>
      <c r="B793" s="33">
        <v>1</v>
      </c>
      <c r="C793" s="32" t="s">
        <v>875</v>
      </c>
      <c r="D793" s="46">
        <v>663</v>
      </c>
      <c r="E793" s="35">
        <v>40682</v>
      </c>
      <c r="F793" s="34" t="s">
        <v>37</v>
      </c>
      <c r="G793" s="37">
        <v>3000</v>
      </c>
      <c r="H793" s="34"/>
      <c r="I793" s="38"/>
      <c r="J793" s="36" t="s">
        <v>513</v>
      </c>
      <c r="K793" s="38">
        <v>30</v>
      </c>
      <c r="L793" s="40"/>
      <c r="M793" s="40"/>
      <c r="N793" s="40"/>
      <c r="O793" s="40"/>
      <c r="P793" s="40"/>
    </row>
    <row r="794" spans="1:16" s="32" customFormat="1" ht="10.5">
      <c r="A794" s="330">
        <v>76073162</v>
      </c>
      <c r="B794" s="33">
        <v>5</v>
      </c>
      <c r="C794" s="32" t="s">
        <v>866</v>
      </c>
      <c r="D794" s="46">
        <v>664</v>
      </c>
      <c r="E794" s="35">
        <v>40682</v>
      </c>
      <c r="F794" s="34" t="s">
        <v>37</v>
      </c>
      <c r="G794" s="37">
        <v>10000</v>
      </c>
      <c r="H794" s="34"/>
      <c r="I794" s="38"/>
      <c r="J794" s="36" t="s">
        <v>513</v>
      </c>
      <c r="K794" s="38">
        <v>10</v>
      </c>
      <c r="L794" s="40"/>
      <c r="M794" s="40"/>
      <c r="N794" s="40"/>
      <c r="O794" s="40"/>
      <c r="P794" s="40"/>
    </row>
    <row r="795" spans="1:16" s="32" customFormat="1" ht="10.5">
      <c r="A795" s="330">
        <v>76073162</v>
      </c>
      <c r="B795" s="33">
        <v>5</v>
      </c>
      <c r="C795" s="32" t="s">
        <v>755</v>
      </c>
      <c r="D795" s="46" t="s">
        <v>143</v>
      </c>
      <c r="E795" s="35">
        <v>40814</v>
      </c>
      <c r="F795" s="34" t="s">
        <v>37</v>
      </c>
      <c r="G795" s="37">
        <v>2000</v>
      </c>
      <c r="H795" s="34" t="s">
        <v>60</v>
      </c>
      <c r="I795" s="38">
        <v>3</v>
      </c>
      <c r="J795" s="36" t="s">
        <v>68</v>
      </c>
      <c r="K795" s="38">
        <v>8</v>
      </c>
      <c r="L795" s="40">
        <v>1000000</v>
      </c>
      <c r="M795" s="40">
        <v>1000000</v>
      </c>
      <c r="N795" s="40">
        <v>22294030</v>
      </c>
      <c r="O795" s="40">
        <v>185651</v>
      </c>
      <c r="P795" s="40">
        <v>22479681</v>
      </c>
    </row>
    <row r="796" spans="1:16" s="32" customFormat="1" ht="10.5">
      <c r="A796" s="330">
        <v>76073162</v>
      </c>
      <c r="B796" s="33">
        <v>5</v>
      </c>
      <c r="C796" s="32" t="s">
        <v>866</v>
      </c>
      <c r="D796" s="46">
        <v>665</v>
      </c>
      <c r="E796" s="35">
        <v>40682</v>
      </c>
      <c r="F796" s="34" t="s">
        <v>37</v>
      </c>
      <c r="G796" s="37">
        <v>10000</v>
      </c>
      <c r="H796" s="34"/>
      <c r="I796" s="38"/>
      <c r="J796" s="36" t="s">
        <v>513</v>
      </c>
      <c r="K796" s="38">
        <v>30</v>
      </c>
      <c r="L796" s="40"/>
      <c r="M796" s="40"/>
      <c r="N796" s="40"/>
      <c r="O796" s="40"/>
      <c r="P796" s="40"/>
    </row>
    <row r="797" spans="1:16" s="32" customFormat="1" ht="10.5">
      <c r="A797" s="330">
        <v>76073162</v>
      </c>
      <c r="B797" s="33">
        <v>5</v>
      </c>
      <c r="C797" s="32" t="s">
        <v>990</v>
      </c>
      <c r="D797" s="46" t="s">
        <v>143</v>
      </c>
      <c r="E797" s="35">
        <v>40777</v>
      </c>
      <c r="F797" s="34" t="s">
        <v>37</v>
      </c>
      <c r="G797" s="37">
        <v>2000</v>
      </c>
      <c r="H797" s="34" t="s">
        <v>59</v>
      </c>
      <c r="I797" s="38">
        <v>3.35</v>
      </c>
      <c r="J797" s="36" t="s">
        <v>68</v>
      </c>
      <c r="K797" s="38">
        <v>21</v>
      </c>
      <c r="L797" s="40"/>
      <c r="M797" s="40"/>
      <c r="N797" s="40"/>
      <c r="O797" s="40"/>
      <c r="P797" s="40"/>
    </row>
    <row r="798" spans="1:16" s="32" customFormat="1" ht="10.5">
      <c r="A798" s="330">
        <v>76073162</v>
      </c>
      <c r="B798" s="33">
        <v>5</v>
      </c>
      <c r="C798" s="32" t="s">
        <v>232</v>
      </c>
      <c r="D798" s="46" t="s">
        <v>152</v>
      </c>
      <c r="E798" s="35">
        <v>40814</v>
      </c>
      <c r="F798" s="34" t="s">
        <v>37</v>
      </c>
      <c r="G798" s="37">
        <v>2000</v>
      </c>
      <c r="H798" s="34" t="s">
        <v>64</v>
      </c>
      <c r="I798" s="38">
        <v>3.6</v>
      </c>
      <c r="J798" s="36" t="s">
        <v>68</v>
      </c>
      <c r="K798" s="38">
        <v>21</v>
      </c>
      <c r="L798" s="40">
        <v>1000000</v>
      </c>
      <c r="M798" s="40">
        <v>1000000</v>
      </c>
      <c r="N798" s="40">
        <v>22294030</v>
      </c>
      <c r="O798" s="40">
        <v>222312</v>
      </c>
      <c r="P798" s="40">
        <v>22516342</v>
      </c>
    </row>
    <row r="799" spans="1:16" s="32" customFormat="1" ht="10.5">
      <c r="A799" s="330">
        <v>90299000</v>
      </c>
      <c r="B799" s="33">
        <v>3</v>
      </c>
      <c r="C799" s="32" t="s">
        <v>489</v>
      </c>
      <c r="D799" s="46">
        <v>666</v>
      </c>
      <c r="E799" s="35">
        <v>40689</v>
      </c>
      <c r="F799" s="34" t="s">
        <v>37</v>
      </c>
      <c r="G799" s="37">
        <v>2000</v>
      </c>
      <c r="H799" s="34"/>
      <c r="I799" s="38"/>
      <c r="J799" s="36" t="s">
        <v>513</v>
      </c>
      <c r="K799" s="38">
        <v>30</v>
      </c>
      <c r="L799" s="40"/>
      <c r="M799" s="40"/>
      <c r="N799" s="40"/>
      <c r="O799" s="40"/>
      <c r="P799" s="40"/>
    </row>
    <row r="800" spans="1:16" s="32" customFormat="1" ht="10.5">
      <c r="A800" s="330">
        <v>90299000</v>
      </c>
      <c r="B800" s="33">
        <v>3</v>
      </c>
      <c r="C800" s="32" t="s">
        <v>490</v>
      </c>
      <c r="D800" s="46" t="s">
        <v>143</v>
      </c>
      <c r="E800" s="35">
        <v>40690</v>
      </c>
      <c r="F800" s="34" t="s">
        <v>37</v>
      </c>
      <c r="G800" s="37">
        <v>2000</v>
      </c>
      <c r="H800" s="34" t="s">
        <v>125</v>
      </c>
      <c r="I800" s="38">
        <v>4</v>
      </c>
      <c r="J800" s="36" t="s">
        <v>68</v>
      </c>
      <c r="K800" s="38">
        <v>21</v>
      </c>
      <c r="L800" s="40">
        <v>440000</v>
      </c>
      <c r="M800" s="40">
        <v>440000</v>
      </c>
      <c r="N800" s="40">
        <v>9809373</v>
      </c>
      <c r="O800" s="40">
        <v>48566</v>
      </c>
      <c r="P800" s="40">
        <v>9857939</v>
      </c>
    </row>
    <row r="801" spans="1:16" s="32" customFormat="1" ht="10.5">
      <c r="A801" s="330">
        <v>76012676</v>
      </c>
      <c r="B801" s="33">
        <v>4</v>
      </c>
      <c r="C801" s="32" t="s">
        <v>877</v>
      </c>
      <c r="D801" s="46">
        <v>667</v>
      </c>
      <c r="E801" s="35">
        <v>40689</v>
      </c>
      <c r="F801" s="34" t="s">
        <v>37</v>
      </c>
      <c r="G801" s="37">
        <v>7000</v>
      </c>
      <c r="H801" s="34"/>
      <c r="I801" s="38"/>
      <c r="J801" s="36" t="s">
        <v>513</v>
      </c>
      <c r="K801" s="38">
        <v>10</v>
      </c>
      <c r="L801" s="40"/>
      <c r="M801" s="40"/>
      <c r="N801" s="40"/>
      <c r="O801" s="40"/>
      <c r="P801" s="40"/>
    </row>
    <row r="802" spans="1:16" s="32" customFormat="1" ht="10.5">
      <c r="A802" s="330">
        <v>76012676</v>
      </c>
      <c r="B802" s="33">
        <v>4</v>
      </c>
      <c r="C802" s="32" t="s">
        <v>878</v>
      </c>
      <c r="D802" s="46" t="s">
        <v>143</v>
      </c>
      <c r="E802" s="35">
        <v>40695</v>
      </c>
      <c r="F802" s="34" t="s">
        <v>37</v>
      </c>
      <c r="G802" s="37">
        <v>2000</v>
      </c>
      <c r="H802" s="34" t="s">
        <v>46</v>
      </c>
      <c r="I802" s="38">
        <v>3.4</v>
      </c>
      <c r="J802" s="36" t="s">
        <v>68</v>
      </c>
      <c r="K802" s="38">
        <v>5</v>
      </c>
      <c r="L802" s="40">
        <v>2000000</v>
      </c>
      <c r="M802" s="40">
        <v>2000000</v>
      </c>
      <c r="N802" s="40">
        <v>44588060</v>
      </c>
      <c r="O802" s="40">
        <v>123224</v>
      </c>
      <c r="P802" s="40">
        <v>44711284</v>
      </c>
    </row>
    <row r="803" spans="1:16" s="32" customFormat="1" ht="10.5">
      <c r="A803" s="330">
        <v>76012676</v>
      </c>
      <c r="B803" s="33">
        <v>4</v>
      </c>
      <c r="C803" s="32" t="s">
        <v>877</v>
      </c>
      <c r="D803" s="46">
        <v>668</v>
      </c>
      <c r="E803" s="35">
        <v>40689</v>
      </c>
      <c r="F803" s="34" t="s">
        <v>37</v>
      </c>
      <c r="G803" s="37">
        <v>7000</v>
      </c>
      <c r="H803" s="34"/>
      <c r="I803" s="38"/>
      <c r="J803" s="36" t="s">
        <v>513</v>
      </c>
      <c r="K803" s="38">
        <v>30</v>
      </c>
      <c r="L803" s="40"/>
      <c r="M803" s="40"/>
      <c r="N803" s="40"/>
      <c r="O803" s="40"/>
      <c r="P803" s="40"/>
    </row>
    <row r="804" spans="1:16" s="32" customFormat="1" ht="10.5">
      <c r="A804" s="330">
        <v>76012676</v>
      </c>
      <c r="B804" s="33">
        <v>4</v>
      </c>
      <c r="C804" s="32" t="s">
        <v>878</v>
      </c>
      <c r="D804" s="46" t="s">
        <v>143</v>
      </c>
      <c r="E804" s="35">
        <v>40695</v>
      </c>
      <c r="F804" s="34" t="s">
        <v>37</v>
      </c>
      <c r="G804" s="37">
        <v>3000</v>
      </c>
      <c r="H804" s="34" t="s">
        <v>90</v>
      </c>
      <c r="I804" s="38">
        <v>3.8</v>
      </c>
      <c r="J804" s="36" t="s">
        <v>68</v>
      </c>
      <c r="K804" s="38">
        <v>21</v>
      </c>
      <c r="L804" s="40">
        <v>3000000</v>
      </c>
      <c r="M804" s="40">
        <v>3000000</v>
      </c>
      <c r="N804" s="40">
        <v>66882090</v>
      </c>
      <c r="O804" s="40">
        <v>206381</v>
      </c>
      <c r="P804" s="40">
        <v>67088471</v>
      </c>
    </row>
    <row r="805" spans="1:16" s="32" customFormat="1" ht="10.5">
      <c r="A805" s="330">
        <v>76017019</v>
      </c>
      <c r="B805" s="33">
        <v>4</v>
      </c>
      <c r="C805" s="32" t="s">
        <v>438</v>
      </c>
      <c r="D805" s="46">
        <v>669</v>
      </c>
      <c r="E805" s="35">
        <v>40693</v>
      </c>
      <c r="F805" s="34" t="s">
        <v>37</v>
      </c>
      <c r="G805" s="37">
        <v>3000</v>
      </c>
      <c r="H805" s="34"/>
      <c r="I805" s="38"/>
      <c r="J805" s="36" t="s">
        <v>492</v>
      </c>
      <c r="K805" s="38">
        <v>10</v>
      </c>
      <c r="L805" s="40"/>
      <c r="M805" s="40"/>
      <c r="N805" s="40"/>
      <c r="O805" s="40"/>
      <c r="P805" s="40"/>
    </row>
    <row r="806" spans="1:16" s="32" customFormat="1" ht="10.5">
      <c r="A806" s="330">
        <v>76017019</v>
      </c>
      <c r="B806" s="33">
        <v>4</v>
      </c>
      <c r="C806" s="32" t="s">
        <v>439</v>
      </c>
      <c r="D806" s="46" t="s">
        <v>143</v>
      </c>
      <c r="E806" s="35">
        <v>40694</v>
      </c>
      <c r="F806" s="34" t="s">
        <v>37</v>
      </c>
      <c r="G806" s="37">
        <v>3000</v>
      </c>
      <c r="H806" s="34" t="s">
        <v>53</v>
      </c>
      <c r="I806" s="38">
        <v>3</v>
      </c>
      <c r="J806" s="36" t="s">
        <v>68</v>
      </c>
      <c r="K806" s="38">
        <v>5</v>
      </c>
      <c r="L806" s="40">
        <v>1000000</v>
      </c>
      <c r="M806" s="40">
        <v>1000000</v>
      </c>
      <c r="N806" s="40">
        <v>22294030</v>
      </c>
      <c r="O806" s="40">
        <v>85460</v>
      </c>
      <c r="P806" s="40">
        <v>22379490</v>
      </c>
    </row>
    <row r="807" spans="1:16" s="32" customFormat="1" ht="10.5">
      <c r="A807" s="330">
        <v>76017019</v>
      </c>
      <c r="B807" s="33">
        <v>4</v>
      </c>
      <c r="C807" s="32" t="s">
        <v>806</v>
      </c>
      <c r="D807" s="46">
        <v>670</v>
      </c>
      <c r="E807" s="35">
        <v>40693</v>
      </c>
      <c r="F807" s="34" t="s">
        <v>37</v>
      </c>
      <c r="G807" s="37">
        <v>6000</v>
      </c>
      <c r="H807" s="34"/>
      <c r="I807" s="38"/>
      <c r="J807" s="36" t="s">
        <v>492</v>
      </c>
      <c r="K807" s="38">
        <v>30</v>
      </c>
      <c r="L807" s="40"/>
      <c r="M807" s="40"/>
      <c r="N807" s="40"/>
      <c r="O807" s="40"/>
      <c r="P807" s="40"/>
    </row>
    <row r="808" spans="1:16" s="32" customFormat="1" ht="10.5">
      <c r="A808" s="330">
        <v>76017019</v>
      </c>
      <c r="B808" s="33">
        <v>4</v>
      </c>
      <c r="C808" s="32" t="s">
        <v>439</v>
      </c>
      <c r="D808" s="46" t="s">
        <v>143</v>
      </c>
      <c r="E808" s="35">
        <v>40694</v>
      </c>
      <c r="F808" s="34" t="s">
        <v>37</v>
      </c>
      <c r="G808" s="37">
        <v>4000</v>
      </c>
      <c r="H808" s="34" t="s">
        <v>59</v>
      </c>
      <c r="I808" s="38">
        <v>3.5</v>
      </c>
      <c r="J808" s="36" t="s">
        <v>68</v>
      </c>
      <c r="K808" s="38">
        <v>22</v>
      </c>
      <c r="L808" s="40">
        <v>2500000</v>
      </c>
      <c r="M808" s="40">
        <v>2500000</v>
      </c>
      <c r="N808" s="40">
        <v>55735075</v>
      </c>
      <c r="O808" s="40">
        <v>249260</v>
      </c>
      <c r="P808" s="40">
        <v>55984335</v>
      </c>
    </row>
    <row r="809" spans="1:16" s="32" customFormat="1" ht="10.5">
      <c r="A809" s="330">
        <v>94139000</v>
      </c>
      <c r="B809" s="33">
        <v>5</v>
      </c>
      <c r="C809" s="32" t="s">
        <v>973</v>
      </c>
      <c r="D809" s="46">
        <v>671</v>
      </c>
      <c r="E809" s="35">
        <v>40736</v>
      </c>
      <c r="F809" s="34" t="s">
        <v>37</v>
      </c>
      <c r="G809" s="37">
        <v>2500</v>
      </c>
      <c r="H809" s="34"/>
      <c r="I809" s="38"/>
      <c r="J809" s="36" t="s">
        <v>492</v>
      </c>
      <c r="K809" s="38">
        <v>10</v>
      </c>
      <c r="L809" s="40"/>
      <c r="M809" s="40"/>
      <c r="N809" s="40"/>
      <c r="O809" s="40"/>
      <c r="P809" s="40"/>
    </row>
    <row r="810" spans="1:16" s="32" customFormat="1" ht="10.5">
      <c r="A810" s="330">
        <v>94139000</v>
      </c>
      <c r="B810" s="33">
        <v>5</v>
      </c>
      <c r="C810" s="32" t="s">
        <v>974</v>
      </c>
      <c r="D810" s="46" t="s">
        <v>143</v>
      </c>
      <c r="E810" s="35">
        <v>40743</v>
      </c>
      <c r="F810" s="34" t="s">
        <v>171</v>
      </c>
      <c r="G810" s="37">
        <v>54400000</v>
      </c>
      <c r="H810" s="34" t="s">
        <v>46</v>
      </c>
      <c r="I810" s="38">
        <v>6.8</v>
      </c>
      <c r="J810" s="36" t="s">
        <v>68</v>
      </c>
      <c r="K810" s="38">
        <v>5</v>
      </c>
      <c r="L810" s="40">
        <v>21800000000</v>
      </c>
      <c r="M810" s="40">
        <v>21800000000</v>
      </c>
      <c r="N810" s="40">
        <v>21800000</v>
      </c>
      <c r="O810" s="40">
        <v>842651</v>
      </c>
      <c r="P810" s="40">
        <v>22642651</v>
      </c>
    </row>
    <row r="811" spans="1:16" s="32" customFormat="1" ht="10.5">
      <c r="A811" s="330">
        <v>94139000</v>
      </c>
      <c r="B811" s="33">
        <v>5</v>
      </c>
      <c r="C811" s="32" t="s">
        <v>975</v>
      </c>
      <c r="D811" s="46" t="s">
        <v>143</v>
      </c>
      <c r="E811" s="35">
        <v>40743</v>
      </c>
      <c r="F811" s="34" t="s">
        <v>37</v>
      </c>
      <c r="G811" s="37">
        <v>2500</v>
      </c>
      <c r="H811" s="34" t="s">
        <v>90</v>
      </c>
      <c r="I811" s="38">
        <v>3.2</v>
      </c>
      <c r="J811" s="36" t="s">
        <v>68</v>
      </c>
      <c r="K811" s="38">
        <v>5</v>
      </c>
      <c r="L811" s="40"/>
      <c r="M811" s="40"/>
      <c r="N811" s="40"/>
      <c r="O811" s="40"/>
      <c r="P811" s="40"/>
    </row>
    <row r="812" spans="1:16" s="32" customFormat="1" ht="10.5">
      <c r="A812" s="330">
        <v>94139000</v>
      </c>
      <c r="B812" s="33">
        <v>5</v>
      </c>
      <c r="C812" s="32" t="s">
        <v>973</v>
      </c>
      <c r="D812" s="46">
        <v>672</v>
      </c>
      <c r="E812" s="35">
        <v>40736</v>
      </c>
      <c r="F812" s="34" t="s">
        <v>37</v>
      </c>
      <c r="G812" s="37">
        <v>2500</v>
      </c>
      <c r="H812" s="34"/>
      <c r="I812" s="38"/>
      <c r="J812" s="36" t="s">
        <v>492</v>
      </c>
      <c r="K812" s="38">
        <v>30</v>
      </c>
      <c r="L812" s="40"/>
      <c r="M812" s="40"/>
      <c r="N812" s="40"/>
      <c r="O812" s="40"/>
      <c r="P812" s="40"/>
    </row>
    <row r="813" spans="1:16" s="32" customFormat="1" ht="10.5">
      <c r="A813" s="330">
        <v>94139000</v>
      </c>
      <c r="B813" s="33">
        <v>5</v>
      </c>
      <c r="C813" s="32" t="s">
        <v>976</v>
      </c>
      <c r="D813" s="46" t="s">
        <v>143</v>
      </c>
      <c r="E813" s="35">
        <v>40743</v>
      </c>
      <c r="F813" s="34" t="s">
        <v>37</v>
      </c>
      <c r="G813" s="37">
        <v>2500</v>
      </c>
      <c r="H813" s="34" t="s">
        <v>92</v>
      </c>
      <c r="I813" s="38">
        <v>3.6</v>
      </c>
      <c r="J813" s="36" t="s">
        <v>68</v>
      </c>
      <c r="K813" s="38">
        <v>21</v>
      </c>
      <c r="L813" s="40">
        <v>1500000</v>
      </c>
      <c r="M813" s="40">
        <v>1500000</v>
      </c>
      <c r="N813" s="40">
        <v>33441045</v>
      </c>
      <c r="O813" s="40">
        <v>713432</v>
      </c>
      <c r="P813" s="40">
        <v>34154477</v>
      </c>
    </row>
    <row r="814" spans="1:16" s="32" customFormat="1" ht="10.5">
      <c r="A814" s="330">
        <v>76022072</v>
      </c>
      <c r="B814" s="33">
        <v>8</v>
      </c>
      <c r="C814" s="32" t="s">
        <v>408</v>
      </c>
      <c r="D814" s="46">
        <v>673</v>
      </c>
      <c r="E814" s="35">
        <v>40738</v>
      </c>
      <c r="F814" s="34" t="s">
        <v>37</v>
      </c>
      <c r="G814" s="37">
        <v>1500</v>
      </c>
      <c r="H814" s="34"/>
      <c r="I814" s="38"/>
      <c r="J814" s="36" t="s">
        <v>513</v>
      </c>
      <c r="K814" s="38">
        <v>10</v>
      </c>
      <c r="L814" s="40"/>
      <c r="M814" s="40"/>
      <c r="N814" s="40"/>
      <c r="O814" s="40"/>
      <c r="P814" s="40"/>
    </row>
    <row r="815" spans="1:16" s="32" customFormat="1" ht="10.5">
      <c r="A815" s="330">
        <v>92580000</v>
      </c>
      <c r="B815" s="33">
        <v>7</v>
      </c>
      <c r="C815" s="32" t="s">
        <v>991</v>
      </c>
      <c r="D815" s="46">
        <v>674</v>
      </c>
      <c r="E815" s="35">
        <v>40779</v>
      </c>
      <c r="F815" s="34" t="s">
        <v>37</v>
      </c>
      <c r="G815" s="37">
        <v>5000</v>
      </c>
      <c r="H815" s="34"/>
      <c r="I815" s="38"/>
      <c r="J815" s="36" t="s">
        <v>992</v>
      </c>
      <c r="K815" s="38">
        <v>10</v>
      </c>
      <c r="L815" s="40"/>
      <c r="M815" s="40"/>
      <c r="N815" s="40"/>
      <c r="O815" s="40"/>
      <c r="P815" s="40"/>
    </row>
    <row r="816" spans="1:16" s="32" customFormat="1" ht="10.5">
      <c r="A816" s="330">
        <v>92580000</v>
      </c>
      <c r="B816" s="33">
        <v>7</v>
      </c>
      <c r="C816" s="32" t="s">
        <v>993</v>
      </c>
      <c r="D816" s="46" t="s">
        <v>143</v>
      </c>
      <c r="E816" s="35">
        <v>40780</v>
      </c>
      <c r="F816" s="34" t="s">
        <v>171</v>
      </c>
      <c r="G816" s="37">
        <v>105000000</v>
      </c>
      <c r="H816" s="34" t="s">
        <v>59</v>
      </c>
      <c r="I816" s="38">
        <v>6.1</v>
      </c>
      <c r="J816" s="36" t="s">
        <v>992</v>
      </c>
      <c r="K816" s="38">
        <v>5</v>
      </c>
      <c r="L816" s="40"/>
      <c r="M816" s="40"/>
      <c r="N816" s="40"/>
      <c r="O816" s="40"/>
      <c r="P816" s="40"/>
    </row>
    <row r="817" spans="1:16" s="32" customFormat="1" ht="10.5">
      <c r="A817" s="330">
        <v>92580000</v>
      </c>
      <c r="B817" s="33">
        <v>7</v>
      </c>
      <c r="C817" s="32" t="s">
        <v>993</v>
      </c>
      <c r="D817" s="46" t="s">
        <v>143</v>
      </c>
      <c r="E817" s="35">
        <v>40780</v>
      </c>
      <c r="F817" s="34" t="s">
        <v>37</v>
      </c>
      <c r="G817" s="37">
        <v>5000</v>
      </c>
      <c r="H817" s="34" t="s">
        <v>60</v>
      </c>
      <c r="I817" s="38">
        <v>3.2</v>
      </c>
      <c r="J817" s="36" t="s">
        <v>992</v>
      </c>
      <c r="K817" s="38">
        <v>5</v>
      </c>
      <c r="L817" s="40"/>
      <c r="M817" s="40"/>
      <c r="N817" s="40"/>
      <c r="O817" s="40"/>
      <c r="P817" s="40"/>
    </row>
    <row r="818" spans="1:16" s="32" customFormat="1" ht="10.5">
      <c r="A818" s="330">
        <v>92580000</v>
      </c>
      <c r="B818" s="33">
        <v>7</v>
      </c>
      <c r="C818" s="32" t="s">
        <v>994</v>
      </c>
      <c r="D818" s="46">
        <v>675</v>
      </c>
      <c r="E818" s="35">
        <v>40779</v>
      </c>
      <c r="F818" s="34" t="s">
        <v>37</v>
      </c>
      <c r="G818" s="37">
        <v>5000</v>
      </c>
      <c r="H818" s="34"/>
      <c r="I818" s="38"/>
      <c r="J818" s="36" t="s">
        <v>992</v>
      </c>
      <c r="K818" s="38">
        <v>30</v>
      </c>
      <c r="L818" s="40"/>
      <c r="M818" s="40"/>
      <c r="N818" s="40"/>
      <c r="O818" s="40"/>
      <c r="P818" s="40"/>
    </row>
    <row r="819" spans="1:16" s="32" customFormat="1" ht="10.5">
      <c r="A819" s="330">
        <v>92580000</v>
      </c>
      <c r="B819" s="33">
        <v>7</v>
      </c>
      <c r="C819" s="32" t="s">
        <v>993</v>
      </c>
      <c r="D819" s="46" t="s">
        <v>143</v>
      </c>
      <c r="E819" s="35">
        <v>40780</v>
      </c>
      <c r="F819" s="34" t="s">
        <v>37</v>
      </c>
      <c r="G819" s="37">
        <v>5000</v>
      </c>
      <c r="H819" s="34" t="s">
        <v>64</v>
      </c>
      <c r="I819" s="38">
        <v>3.5</v>
      </c>
      <c r="J819" s="36" t="s">
        <v>992</v>
      </c>
      <c r="K819" s="38">
        <v>21</v>
      </c>
      <c r="L819" s="40"/>
      <c r="M819" s="40"/>
      <c r="N819" s="40"/>
      <c r="O819" s="40"/>
      <c r="P819" s="40"/>
    </row>
    <row r="820" spans="1:16" s="32" customFormat="1" ht="10.5">
      <c r="A820" s="330">
        <v>96792430</v>
      </c>
      <c r="B820" s="33" t="s">
        <v>75</v>
      </c>
      <c r="C820" s="32" t="s">
        <v>1009</v>
      </c>
      <c r="D820" s="46">
        <v>676</v>
      </c>
      <c r="E820" s="35">
        <v>40795</v>
      </c>
      <c r="F820" s="34" t="s">
        <v>37</v>
      </c>
      <c r="G820" s="37">
        <v>3000</v>
      </c>
      <c r="H820" s="34"/>
      <c r="I820" s="38"/>
      <c r="J820" s="36" t="s">
        <v>492</v>
      </c>
      <c r="K820" s="38">
        <v>10</v>
      </c>
      <c r="L820" s="40"/>
      <c r="M820" s="40"/>
      <c r="N820" s="40"/>
      <c r="O820" s="40"/>
      <c r="P820" s="40"/>
    </row>
    <row r="821" spans="1:16" s="32" customFormat="1" ht="10.5">
      <c r="A821" s="330">
        <v>96792430</v>
      </c>
      <c r="B821" s="33" t="s">
        <v>75</v>
      </c>
      <c r="C821" s="32" t="s">
        <v>1009</v>
      </c>
      <c r="D821" s="46">
        <v>677</v>
      </c>
      <c r="E821" s="35">
        <v>40795</v>
      </c>
      <c r="F821" s="34" t="s">
        <v>37</v>
      </c>
      <c r="G821" s="37">
        <v>1500</v>
      </c>
      <c r="H821" s="34"/>
      <c r="I821" s="38"/>
      <c r="J821" s="36" t="s">
        <v>492</v>
      </c>
      <c r="K821" s="38">
        <v>30</v>
      </c>
      <c r="L821" s="40"/>
      <c r="M821" s="40"/>
      <c r="N821" s="40"/>
      <c r="O821" s="40"/>
      <c r="P821" s="40"/>
    </row>
    <row r="822" spans="1:16" s="32" customFormat="1" ht="10.5">
      <c r="A822" s="330">
        <v>76129263</v>
      </c>
      <c r="B822" s="33">
        <v>3</v>
      </c>
      <c r="C822" s="32" t="s">
        <v>1010</v>
      </c>
      <c r="D822" s="46">
        <v>678</v>
      </c>
      <c r="E822" s="35">
        <v>40801</v>
      </c>
      <c r="F822" s="34" t="s">
        <v>37</v>
      </c>
      <c r="G822" s="37">
        <v>8500</v>
      </c>
      <c r="H822" s="34"/>
      <c r="I822" s="38"/>
      <c r="J822" s="36" t="s">
        <v>492</v>
      </c>
      <c r="K822" s="38">
        <v>10</v>
      </c>
      <c r="L822" s="40"/>
      <c r="M822" s="40"/>
      <c r="N822" s="40"/>
      <c r="O822" s="40"/>
      <c r="P822" s="40"/>
    </row>
    <row r="823" spans="1:16" s="32" customFormat="1" ht="10.5">
      <c r="A823" s="330">
        <v>76129263</v>
      </c>
      <c r="B823" s="33">
        <v>3</v>
      </c>
      <c r="C823" s="32" t="s">
        <v>1011</v>
      </c>
      <c r="D823" s="46" t="s">
        <v>143</v>
      </c>
      <c r="E823" s="35">
        <v>40802</v>
      </c>
      <c r="F823" s="34" t="s">
        <v>37</v>
      </c>
      <c r="G823" s="37">
        <v>5000</v>
      </c>
      <c r="H823" s="34" t="s">
        <v>46</v>
      </c>
      <c r="I823" s="38">
        <v>3.4</v>
      </c>
      <c r="J823" s="36" t="s">
        <v>492</v>
      </c>
      <c r="K823" s="38">
        <v>7</v>
      </c>
      <c r="L823" s="40"/>
      <c r="M823" s="40"/>
      <c r="N823" s="40"/>
      <c r="O823" s="40"/>
      <c r="P823" s="40"/>
    </row>
    <row r="824" spans="1:16" s="32" customFormat="1" ht="10.5">
      <c r="A824" s="330">
        <v>76129263</v>
      </c>
      <c r="B824" s="33">
        <v>3</v>
      </c>
      <c r="C824" s="32" t="s">
        <v>1011</v>
      </c>
      <c r="D824" s="46" t="s">
        <v>143</v>
      </c>
      <c r="E824" s="35">
        <v>40802</v>
      </c>
      <c r="F824" s="34" t="s">
        <v>171</v>
      </c>
      <c r="G824" s="37">
        <v>100000000</v>
      </c>
      <c r="H824" s="34" t="s">
        <v>90</v>
      </c>
      <c r="I824" s="38">
        <v>6.1</v>
      </c>
      <c r="J824" s="36" t="s">
        <v>492</v>
      </c>
      <c r="K824" s="38">
        <v>7</v>
      </c>
      <c r="L824" s="40"/>
      <c r="M824" s="40"/>
      <c r="N824" s="40"/>
      <c r="O824" s="40"/>
      <c r="P824" s="40"/>
    </row>
    <row r="825" spans="1:16" s="32" customFormat="1" ht="10.5">
      <c r="A825" s="330">
        <v>76129263</v>
      </c>
      <c r="B825" s="33">
        <v>3</v>
      </c>
      <c r="C825" s="32" t="s">
        <v>1011</v>
      </c>
      <c r="D825" s="46" t="s">
        <v>143</v>
      </c>
      <c r="E825" s="35">
        <v>40802</v>
      </c>
      <c r="F825" s="34" t="s">
        <v>37</v>
      </c>
      <c r="G825" s="37">
        <v>5000</v>
      </c>
      <c r="H825" s="34" t="s">
        <v>92</v>
      </c>
      <c r="I825" s="38">
        <v>3.4</v>
      </c>
      <c r="J825" s="36" t="s">
        <v>492</v>
      </c>
      <c r="K825" s="38">
        <v>10</v>
      </c>
      <c r="L825" s="40"/>
      <c r="M825" s="40"/>
      <c r="N825" s="40"/>
      <c r="O825" s="40"/>
      <c r="P825" s="40"/>
    </row>
    <row r="826" spans="1:16" s="32" customFormat="1" ht="10.5">
      <c r="A826" s="330">
        <v>76129263</v>
      </c>
      <c r="B826" s="33">
        <v>3</v>
      </c>
      <c r="C826" s="32" t="s">
        <v>1010</v>
      </c>
      <c r="D826" s="46">
        <v>679</v>
      </c>
      <c r="E826" s="35">
        <v>40801</v>
      </c>
      <c r="F826" s="34" t="s">
        <v>37</v>
      </c>
      <c r="G826" s="37">
        <v>8500</v>
      </c>
      <c r="H826" s="34"/>
      <c r="I826" s="38"/>
      <c r="J826" s="36" t="s">
        <v>492</v>
      </c>
      <c r="K826" s="38">
        <v>30</v>
      </c>
      <c r="L826" s="40"/>
      <c r="M826" s="40"/>
      <c r="N826" s="40"/>
      <c r="O826" s="40"/>
      <c r="P826" s="40"/>
    </row>
    <row r="827" spans="1:16" s="32" customFormat="1" ht="10.5">
      <c r="A827" s="330">
        <v>76129263</v>
      </c>
      <c r="B827" s="33">
        <v>3</v>
      </c>
      <c r="C827" s="32" t="s">
        <v>1219</v>
      </c>
      <c r="D827" s="46" t="s">
        <v>143</v>
      </c>
      <c r="E827" s="35">
        <v>40802</v>
      </c>
      <c r="F827" s="34" t="s">
        <v>37</v>
      </c>
      <c r="G827" s="37">
        <v>5000</v>
      </c>
      <c r="H827" s="34" t="s">
        <v>63</v>
      </c>
      <c r="I827" s="38">
        <v>3.8</v>
      </c>
      <c r="J827" s="36" t="s">
        <v>492</v>
      </c>
      <c r="K827" s="38">
        <v>21</v>
      </c>
      <c r="L827" s="40">
        <v>5000000</v>
      </c>
      <c r="M827" s="40">
        <v>5000000</v>
      </c>
      <c r="N827" s="40">
        <v>111470150</v>
      </c>
      <c r="O827" s="40">
        <v>1394959</v>
      </c>
      <c r="P827" s="40">
        <v>112865109</v>
      </c>
    </row>
    <row r="828" spans="1:16" s="32" customFormat="1" ht="10.5">
      <c r="A828" s="330">
        <v>96678790</v>
      </c>
      <c r="B828" s="33">
        <v>2</v>
      </c>
      <c r="C828" s="32" t="s">
        <v>258</v>
      </c>
      <c r="D828" s="46">
        <v>680</v>
      </c>
      <c r="E828" s="35">
        <v>40802</v>
      </c>
      <c r="F828" s="34" t="s">
        <v>37</v>
      </c>
      <c r="G828" s="37">
        <v>4000</v>
      </c>
      <c r="H828" s="34"/>
      <c r="I828" s="38"/>
      <c r="J828" s="36" t="s">
        <v>513</v>
      </c>
      <c r="K828" s="38">
        <v>10</v>
      </c>
      <c r="L828" s="40"/>
      <c r="M828" s="40"/>
      <c r="N828" s="40"/>
      <c r="O828" s="40"/>
      <c r="P828" s="40"/>
    </row>
    <row r="829" spans="1:16" s="32" customFormat="1" ht="10.5">
      <c r="A829" s="330">
        <v>96678790</v>
      </c>
      <c r="B829" s="33">
        <v>2</v>
      </c>
      <c r="C829" s="32" t="s">
        <v>673</v>
      </c>
      <c r="D829" s="46" t="s">
        <v>143</v>
      </c>
      <c r="E829" s="35">
        <v>40816</v>
      </c>
      <c r="F829" s="34" t="s">
        <v>171</v>
      </c>
      <c r="G829" s="37">
        <v>20000000</v>
      </c>
      <c r="H829" s="34" t="s">
        <v>1012</v>
      </c>
      <c r="I829" s="38">
        <v>6.3</v>
      </c>
      <c r="J829" s="36" t="s">
        <v>492</v>
      </c>
      <c r="K829" s="38">
        <v>5</v>
      </c>
      <c r="L829" s="40"/>
      <c r="M829" s="40"/>
      <c r="N829" s="40"/>
      <c r="O829" s="40"/>
      <c r="P829" s="40"/>
    </row>
    <row r="830" spans="1:16" s="32" customFormat="1" ht="10.5">
      <c r="A830" s="330">
        <v>96678790</v>
      </c>
      <c r="B830" s="33">
        <v>2</v>
      </c>
      <c r="C830" s="32" t="s">
        <v>673</v>
      </c>
      <c r="D830" s="46" t="s">
        <v>143</v>
      </c>
      <c r="E830" s="35">
        <v>40816</v>
      </c>
      <c r="F830" s="34" t="s">
        <v>37</v>
      </c>
      <c r="G830" s="37">
        <v>1000</v>
      </c>
      <c r="H830" s="34" t="s">
        <v>1013</v>
      </c>
      <c r="I830" s="38">
        <v>3.3</v>
      </c>
      <c r="J830" s="36" t="s">
        <v>492</v>
      </c>
      <c r="K830" s="38">
        <v>3</v>
      </c>
      <c r="L830" s="40"/>
      <c r="M830" s="40"/>
      <c r="N830" s="40"/>
      <c r="O830" s="40"/>
      <c r="P830" s="40"/>
    </row>
    <row r="831" spans="1:16" s="32" customFormat="1" ht="10.5">
      <c r="A831" s="330">
        <v>96678790</v>
      </c>
      <c r="B831" s="33">
        <v>2</v>
      </c>
      <c r="C831" s="32" t="s">
        <v>673</v>
      </c>
      <c r="D831" s="46" t="s">
        <v>143</v>
      </c>
      <c r="E831" s="35">
        <v>40816</v>
      </c>
      <c r="F831" s="34" t="s">
        <v>37</v>
      </c>
      <c r="G831" s="37">
        <v>1000</v>
      </c>
      <c r="H831" s="34" t="s">
        <v>1014</v>
      </c>
      <c r="I831" s="38">
        <v>3.3</v>
      </c>
      <c r="J831" s="36" t="s">
        <v>492</v>
      </c>
      <c r="K831" s="38">
        <v>5</v>
      </c>
      <c r="L831" s="40"/>
      <c r="M831" s="40"/>
      <c r="N831" s="40"/>
      <c r="O831" s="40"/>
      <c r="P831" s="40"/>
    </row>
    <row r="832" spans="1:16" s="32" customFormat="1" ht="10.5">
      <c r="A832" s="330">
        <v>96678790</v>
      </c>
      <c r="B832" s="33">
        <v>2</v>
      </c>
      <c r="C832" s="32" t="s">
        <v>327</v>
      </c>
      <c r="D832" s="46" t="s">
        <v>143</v>
      </c>
      <c r="E832" s="35">
        <v>40816</v>
      </c>
      <c r="F832" s="34" t="s">
        <v>171</v>
      </c>
      <c r="G832" s="37">
        <v>20000000</v>
      </c>
      <c r="H832" s="34" t="s">
        <v>1015</v>
      </c>
      <c r="I832" s="38">
        <v>3</v>
      </c>
      <c r="J832" s="36" t="s">
        <v>492</v>
      </c>
      <c r="K832" s="38">
        <v>3</v>
      </c>
      <c r="L832" s="40">
        <v>20000000000</v>
      </c>
      <c r="M832" s="40">
        <v>20000000000</v>
      </c>
      <c r="N832" s="40">
        <f>ROUND((M832/1000),0)</f>
        <v>20000000</v>
      </c>
      <c r="O832" s="40">
        <v>366155</v>
      </c>
      <c r="P832" s="40">
        <v>20366155</v>
      </c>
    </row>
    <row r="833" spans="1:16" s="32" customFormat="1" ht="10.5">
      <c r="A833" s="330">
        <v>96678790</v>
      </c>
      <c r="B833" s="33">
        <v>2</v>
      </c>
      <c r="C833" s="32" t="s">
        <v>677</v>
      </c>
      <c r="D833" s="46" t="s">
        <v>152</v>
      </c>
      <c r="E833" s="35">
        <v>40891</v>
      </c>
      <c r="F833" s="34" t="s">
        <v>171</v>
      </c>
      <c r="G833" s="37">
        <v>22000000</v>
      </c>
      <c r="H833" s="34" t="s">
        <v>1220</v>
      </c>
      <c r="I833" s="38">
        <v>6.15</v>
      </c>
      <c r="J833" s="36" t="s">
        <v>445</v>
      </c>
      <c r="K833" s="38">
        <v>2.5</v>
      </c>
      <c r="L833" s="40"/>
      <c r="M833" s="40"/>
      <c r="N833" s="40"/>
      <c r="O833" s="40"/>
      <c r="P833" s="40"/>
    </row>
    <row r="834" spans="1:16" s="32" customFormat="1" ht="10.5">
      <c r="A834" s="330">
        <v>96678790</v>
      </c>
      <c r="B834" s="33">
        <v>2</v>
      </c>
      <c r="C834" s="32" t="s">
        <v>677</v>
      </c>
      <c r="D834" s="46" t="s">
        <v>152</v>
      </c>
      <c r="E834" s="35">
        <v>40891</v>
      </c>
      <c r="F834" s="34" t="s">
        <v>171</v>
      </c>
      <c r="G834" s="37">
        <v>22000000</v>
      </c>
      <c r="H834" s="34" t="s">
        <v>1221</v>
      </c>
      <c r="I834" s="38">
        <v>6.3</v>
      </c>
      <c r="J834" s="36" t="s">
        <v>445</v>
      </c>
      <c r="K834" s="38">
        <v>5</v>
      </c>
      <c r="L834" s="40"/>
      <c r="M834" s="40"/>
      <c r="N834" s="40"/>
      <c r="O834" s="40"/>
      <c r="P834" s="40"/>
    </row>
    <row r="835" spans="1:16" s="32" customFormat="1" ht="10.5">
      <c r="A835" s="330">
        <v>96678790</v>
      </c>
      <c r="B835" s="33">
        <v>2</v>
      </c>
      <c r="C835" s="32" t="s">
        <v>677</v>
      </c>
      <c r="D835" s="46" t="s">
        <v>152</v>
      </c>
      <c r="E835" s="35">
        <v>40891</v>
      </c>
      <c r="F835" s="34" t="s">
        <v>37</v>
      </c>
      <c r="G835" s="37">
        <v>1000</v>
      </c>
      <c r="H835" s="34" t="s">
        <v>1222</v>
      </c>
      <c r="I835" s="38">
        <v>3.3</v>
      </c>
      <c r="J835" s="36" t="s">
        <v>445</v>
      </c>
      <c r="K835" s="38">
        <v>2.5</v>
      </c>
      <c r="L835" s="40"/>
      <c r="M835" s="40"/>
      <c r="N835" s="40"/>
      <c r="O835" s="40"/>
      <c r="P835" s="40"/>
    </row>
    <row r="836" spans="1:16" s="32" customFormat="1" ht="10.5">
      <c r="A836" s="330">
        <v>96678790</v>
      </c>
      <c r="B836" s="33">
        <v>2</v>
      </c>
      <c r="C836" s="32" t="s">
        <v>677</v>
      </c>
      <c r="D836" s="46" t="s">
        <v>152</v>
      </c>
      <c r="E836" s="35">
        <v>40891</v>
      </c>
      <c r="F836" s="34" t="s">
        <v>37</v>
      </c>
      <c r="G836" s="37">
        <v>1000</v>
      </c>
      <c r="H836" s="34" t="s">
        <v>1223</v>
      </c>
      <c r="I836" s="38">
        <v>3.3</v>
      </c>
      <c r="J836" s="36" t="s">
        <v>445</v>
      </c>
      <c r="K836" s="38">
        <v>5</v>
      </c>
      <c r="L836" s="40"/>
      <c r="M836" s="40"/>
      <c r="N836" s="40"/>
      <c r="O836" s="40"/>
      <c r="P836" s="40"/>
    </row>
    <row r="837" spans="1:16" s="32" customFormat="1" ht="10.5">
      <c r="A837" s="330">
        <v>61219000</v>
      </c>
      <c r="B837" s="33">
        <v>3</v>
      </c>
      <c r="C837" s="32" t="s">
        <v>1016</v>
      </c>
      <c r="D837" s="46">
        <v>681</v>
      </c>
      <c r="E837" s="35">
        <v>40809</v>
      </c>
      <c r="F837" s="34" t="s">
        <v>37</v>
      </c>
      <c r="G837" s="37">
        <v>6700</v>
      </c>
      <c r="H837" s="34"/>
      <c r="I837" s="38"/>
      <c r="J837" s="36" t="s">
        <v>513</v>
      </c>
      <c r="K837" s="38">
        <v>30</v>
      </c>
      <c r="L837" s="40"/>
      <c r="M837" s="40"/>
      <c r="N837" s="40"/>
      <c r="O837" s="40"/>
      <c r="P837" s="40"/>
    </row>
    <row r="838" spans="1:16" s="32" customFormat="1" ht="10.5">
      <c r="A838" s="330">
        <v>61219000</v>
      </c>
      <c r="B838" s="33">
        <v>3</v>
      </c>
      <c r="C838" s="32" t="s">
        <v>598</v>
      </c>
      <c r="D838" s="46" t="s">
        <v>143</v>
      </c>
      <c r="E838" s="35">
        <v>40815</v>
      </c>
      <c r="F838" s="34" t="s">
        <v>37</v>
      </c>
      <c r="G838" s="37">
        <v>5200</v>
      </c>
      <c r="H838" s="34" t="s">
        <v>75</v>
      </c>
      <c r="I838" s="38">
        <v>3.75</v>
      </c>
      <c r="J838" s="36" t="s">
        <v>68</v>
      </c>
      <c r="K838" s="38">
        <v>20</v>
      </c>
      <c r="L838" s="40">
        <v>5200000</v>
      </c>
      <c r="M838" s="40">
        <v>5200000</v>
      </c>
      <c r="N838" s="40">
        <f>ROUND((M838*$E$8/1000),0)</f>
        <v>115928956</v>
      </c>
      <c r="O838" s="40">
        <v>1268266</v>
      </c>
      <c r="P838" s="40">
        <v>117197222</v>
      </c>
    </row>
    <row r="839" spans="1:16" s="32" customFormat="1" ht="10.5">
      <c r="A839" s="330">
        <v>93930000</v>
      </c>
      <c r="B839" s="33">
        <v>7</v>
      </c>
      <c r="C839" s="32" t="s">
        <v>1031</v>
      </c>
      <c r="D839" s="46">
        <v>682</v>
      </c>
      <c r="E839" s="35">
        <v>40823</v>
      </c>
      <c r="F839" s="34" t="s">
        <v>37</v>
      </c>
      <c r="G839" s="37">
        <v>1000</v>
      </c>
      <c r="H839" s="34"/>
      <c r="I839" s="38"/>
      <c r="J839" s="36" t="s">
        <v>410</v>
      </c>
      <c r="K839" s="38">
        <v>10</v>
      </c>
      <c r="L839" s="40"/>
      <c r="M839" s="40"/>
      <c r="N839" s="40"/>
      <c r="O839" s="40"/>
      <c r="P839" s="40"/>
    </row>
    <row r="840" spans="1:16" s="32" customFormat="1" ht="10.5">
      <c r="A840" s="330">
        <v>70016160</v>
      </c>
      <c r="B840" s="33">
        <v>9</v>
      </c>
      <c r="C840" s="32" t="s">
        <v>505</v>
      </c>
      <c r="D840" s="46">
        <v>683</v>
      </c>
      <c r="E840" s="35">
        <v>40842</v>
      </c>
      <c r="F840" s="34" t="s">
        <v>171</v>
      </c>
      <c r="G840" s="37">
        <v>40000000</v>
      </c>
      <c r="H840" s="34"/>
      <c r="I840" s="38"/>
      <c r="J840" s="36" t="s">
        <v>250</v>
      </c>
      <c r="K840" s="38">
        <v>10</v>
      </c>
      <c r="L840" s="40"/>
      <c r="M840" s="40"/>
      <c r="N840" s="40"/>
      <c r="O840" s="40"/>
      <c r="P840" s="40"/>
    </row>
    <row r="841" spans="1:16" s="32" customFormat="1" ht="10.5">
      <c r="A841" s="330">
        <v>70016160</v>
      </c>
      <c r="B841" s="33">
        <v>9</v>
      </c>
      <c r="C841" s="32" t="s">
        <v>1200</v>
      </c>
      <c r="D841" s="46" t="s">
        <v>143</v>
      </c>
      <c r="E841" s="35">
        <v>40864</v>
      </c>
      <c r="F841" s="34" t="s">
        <v>171</v>
      </c>
      <c r="G841" s="37">
        <v>40000000</v>
      </c>
      <c r="H841" s="34" t="s">
        <v>90</v>
      </c>
      <c r="I841" s="38">
        <v>6.5</v>
      </c>
      <c r="J841" s="36" t="s">
        <v>250</v>
      </c>
      <c r="K841" s="38">
        <v>5</v>
      </c>
      <c r="L841" s="40"/>
      <c r="M841" s="40"/>
      <c r="N841" s="40"/>
      <c r="O841" s="40"/>
      <c r="P841" s="40"/>
    </row>
    <row r="842" spans="1:16" s="32" customFormat="1" ht="10.5">
      <c r="A842" s="330">
        <v>76023435</v>
      </c>
      <c r="B842" s="33">
        <v>4</v>
      </c>
      <c r="C842" s="32" t="s">
        <v>1201</v>
      </c>
      <c r="D842" s="46">
        <v>684</v>
      </c>
      <c r="E842" s="35">
        <v>40843</v>
      </c>
      <c r="F842" s="34" t="s">
        <v>37</v>
      </c>
      <c r="G842" s="37">
        <v>3500</v>
      </c>
      <c r="H842" s="34"/>
      <c r="I842" s="38"/>
      <c r="J842" s="36" t="s">
        <v>992</v>
      </c>
      <c r="K842" s="38">
        <v>10</v>
      </c>
      <c r="L842" s="40"/>
      <c r="M842" s="40"/>
      <c r="N842" s="40"/>
      <c r="O842" s="40"/>
      <c r="P842" s="40"/>
    </row>
    <row r="843" spans="1:16" s="32" customFormat="1" ht="10.5">
      <c r="A843" s="330">
        <v>76023435</v>
      </c>
      <c r="B843" s="33">
        <v>4</v>
      </c>
      <c r="C843" s="32" t="s">
        <v>457</v>
      </c>
      <c r="D843" s="46" t="s">
        <v>143</v>
      </c>
      <c r="E843" s="35">
        <v>40856</v>
      </c>
      <c r="F843" s="34" t="s">
        <v>37</v>
      </c>
      <c r="G843" s="37">
        <v>3500</v>
      </c>
      <c r="H843" s="34" t="s">
        <v>53</v>
      </c>
      <c r="I843" s="38">
        <v>3.7</v>
      </c>
      <c r="J843" s="36" t="s">
        <v>68</v>
      </c>
      <c r="K843" s="38">
        <v>7</v>
      </c>
      <c r="L843" s="40"/>
      <c r="M843" s="40"/>
      <c r="N843" s="40"/>
      <c r="O843" s="40"/>
      <c r="P843" s="40"/>
    </row>
    <row r="844" spans="1:16" s="32" customFormat="1" ht="10.5">
      <c r="A844" s="330">
        <v>76023435</v>
      </c>
      <c r="B844" s="33">
        <v>4</v>
      </c>
      <c r="C844" s="32" t="s">
        <v>457</v>
      </c>
      <c r="D844" s="46" t="s">
        <v>143</v>
      </c>
      <c r="E844" s="35">
        <v>40856</v>
      </c>
      <c r="F844" s="34" t="s">
        <v>37</v>
      </c>
      <c r="G844" s="37">
        <v>3500</v>
      </c>
      <c r="H844" s="34" t="s">
        <v>59</v>
      </c>
      <c r="I844" s="38">
        <v>4</v>
      </c>
      <c r="J844" s="36" t="s">
        <v>68</v>
      </c>
      <c r="K844" s="38">
        <v>7</v>
      </c>
      <c r="L844" s="40"/>
      <c r="M844" s="40"/>
      <c r="N844" s="40"/>
      <c r="O844" s="40"/>
      <c r="P844" s="40"/>
    </row>
    <row r="845" spans="1:16" s="32" customFormat="1" ht="10.5">
      <c r="A845" s="330">
        <v>76023435</v>
      </c>
      <c r="B845" s="33">
        <v>4</v>
      </c>
      <c r="C845" s="32" t="s">
        <v>1201</v>
      </c>
      <c r="D845" s="46">
        <v>685</v>
      </c>
      <c r="E845" s="35">
        <v>40843</v>
      </c>
      <c r="F845" s="34" t="s">
        <v>37</v>
      </c>
      <c r="G845" s="37">
        <v>5600</v>
      </c>
      <c r="H845" s="34"/>
      <c r="I845" s="38"/>
      <c r="J845" s="36" t="s">
        <v>992</v>
      </c>
      <c r="K845" s="38">
        <v>30</v>
      </c>
      <c r="L845" s="40"/>
      <c r="M845" s="40"/>
      <c r="N845" s="40"/>
      <c r="O845" s="40"/>
      <c r="P845" s="40"/>
    </row>
    <row r="846" spans="1:16" s="32" customFormat="1" ht="10.5">
      <c r="A846" s="330">
        <v>76023435</v>
      </c>
      <c r="B846" s="33">
        <v>4</v>
      </c>
      <c r="C846" s="32" t="s">
        <v>1224</v>
      </c>
      <c r="D846" s="46" t="s">
        <v>143</v>
      </c>
      <c r="E846" s="35">
        <v>40856</v>
      </c>
      <c r="F846" s="34" t="s">
        <v>37</v>
      </c>
      <c r="G846" s="37">
        <v>5600</v>
      </c>
      <c r="H846" s="34" t="s">
        <v>60</v>
      </c>
      <c r="I846" s="38">
        <v>4.5</v>
      </c>
      <c r="J846" s="36" t="s">
        <v>68</v>
      </c>
      <c r="K846" s="38">
        <v>25</v>
      </c>
      <c r="L846" s="40">
        <v>5600000</v>
      </c>
      <c r="M846" s="40">
        <v>5600000</v>
      </c>
      <c r="N846" s="40">
        <f>ROUND((M846*$E$8/1000),0)</f>
        <v>124846568</v>
      </c>
      <c r="O846" s="40">
        <v>1740120</v>
      </c>
      <c r="P846" s="40">
        <v>126586688</v>
      </c>
    </row>
    <row r="847" spans="1:16" s="32" customFormat="1" ht="10.5">
      <c r="A847" s="330">
        <v>92448000</v>
      </c>
      <c r="B847" s="33">
        <v>9</v>
      </c>
      <c r="C847" s="32" t="s">
        <v>1202</v>
      </c>
      <c r="D847" s="46">
        <v>686</v>
      </c>
      <c r="E847" s="35">
        <v>40851</v>
      </c>
      <c r="F847" s="34" t="s">
        <v>37</v>
      </c>
      <c r="G847" s="37">
        <v>2000</v>
      </c>
      <c r="H847" s="34"/>
      <c r="I847" s="38"/>
      <c r="J847" s="36" t="s">
        <v>329</v>
      </c>
      <c r="K847" s="38">
        <v>10</v>
      </c>
      <c r="L847" s="40"/>
      <c r="M847" s="40"/>
      <c r="N847" s="40"/>
      <c r="O847" s="40"/>
      <c r="P847" s="40"/>
    </row>
    <row r="848" spans="1:16" s="32" customFormat="1" ht="10.5">
      <c r="A848" s="330">
        <v>92448000</v>
      </c>
      <c r="B848" s="33">
        <v>9</v>
      </c>
      <c r="C848" s="32" t="s">
        <v>1202</v>
      </c>
      <c r="D848" s="46">
        <v>687</v>
      </c>
      <c r="E848" s="35">
        <v>40851</v>
      </c>
      <c r="F848" s="34" t="s">
        <v>37</v>
      </c>
      <c r="G848" s="37">
        <v>2000</v>
      </c>
      <c r="H848" s="34"/>
      <c r="I848" s="38"/>
      <c r="J848" s="36" t="s">
        <v>329</v>
      </c>
      <c r="K848" s="38">
        <v>30</v>
      </c>
      <c r="L848" s="40"/>
      <c r="M848" s="40"/>
      <c r="N848" s="40"/>
      <c r="O848" s="40"/>
      <c r="P848" s="40"/>
    </row>
    <row r="849" spans="1:17" s="32" customFormat="1" ht="10.5">
      <c r="A849" s="330">
        <v>76488180</v>
      </c>
      <c r="B849" s="33" t="s">
        <v>75</v>
      </c>
      <c r="C849" s="32" t="s">
        <v>1203</v>
      </c>
      <c r="D849" s="46">
        <v>688</v>
      </c>
      <c r="E849" s="35">
        <v>40868</v>
      </c>
      <c r="F849" s="34" t="s">
        <v>37</v>
      </c>
      <c r="G849" s="37">
        <v>1500</v>
      </c>
      <c r="H849" s="34"/>
      <c r="I849" s="38"/>
      <c r="J849" s="36" t="s">
        <v>992</v>
      </c>
      <c r="K849" s="38">
        <v>10</v>
      </c>
      <c r="L849" s="40"/>
      <c r="M849" s="40"/>
      <c r="N849" s="40"/>
      <c r="O849" s="40"/>
      <c r="P849" s="40"/>
    </row>
    <row r="850" spans="1:17" s="32" customFormat="1" ht="10.5">
      <c r="A850" s="330">
        <v>96751830</v>
      </c>
      <c r="B850" s="33">
        <v>1</v>
      </c>
      <c r="C850" s="32" t="s">
        <v>1204</v>
      </c>
      <c r="D850" s="46">
        <v>689</v>
      </c>
      <c r="E850" s="35">
        <v>40869</v>
      </c>
      <c r="F850" s="34" t="s">
        <v>37</v>
      </c>
      <c r="G850" s="37">
        <v>4000</v>
      </c>
      <c r="H850" s="34"/>
      <c r="I850" s="38"/>
      <c r="J850" s="36" t="s">
        <v>371</v>
      </c>
      <c r="K850" s="38">
        <v>10</v>
      </c>
      <c r="L850" s="40"/>
      <c r="M850" s="40"/>
      <c r="N850" s="40"/>
      <c r="O850" s="40"/>
      <c r="P850" s="40"/>
    </row>
    <row r="851" spans="1:17" s="32" customFormat="1" ht="10.5">
      <c r="A851" s="330">
        <v>96751830</v>
      </c>
      <c r="B851" s="33">
        <v>1</v>
      </c>
      <c r="C851" s="32" t="s">
        <v>1204</v>
      </c>
      <c r="D851" s="46">
        <v>690</v>
      </c>
      <c r="E851" s="35">
        <v>40869</v>
      </c>
      <c r="F851" s="34" t="s">
        <v>37</v>
      </c>
      <c r="G851" s="37">
        <v>4000</v>
      </c>
      <c r="H851" s="34"/>
      <c r="I851" s="38"/>
      <c r="J851" s="36" t="s">
        <v>371</v>
      </c>
      <c r="K851" s="38">
        <v>30</v>
      </c>
      <c r="L851" s="40"/>
      <c r="M851" s="40"/>
      <c r="N851" s="40"/>
      <c r="O851" s="40"/>
      <c r="P851" s="40"/>
    </row>
    <row r="852" spans="1:17" s="32" customFormat="1" ht="10.5">
      <c r="A852" s="330">
        <v>96858900</v>
      </c>
      <c r="B852" s="33">
        <v>8</v>
      </c>
      <c r="C852" s="32" t="s">
        <v>1205</v>
      </c>
      <c r="D852" s="46">
        <v>691</v>
      </c>
      <c r="E852" s="35">
        <v>40869</v>
      </c>
      <c r="F852" s="34" t="s">
        <v>37</v>
      </c>
      <c r="G852" s="37">
        <v>4000</v>
      </c>
      <c r="H852" s="34"/>
      <c r="I852" s="38"/>
      <c r="J852" s="36" t="s">
        <v>371</v>
      </c>
      <c r="K852" s="38">
        <v>10</v>
      </c>
      <c r="L852" s="40"/>
      <c r="M852" s="40"/>
      <c r="N852" s="40"/>
      <c r="O852" s="40"/>
      <c r="P852" s="40"/>
    </row>
    <row r="853" spans="1:17" s="32" customFormat="1" ht="10.5">
      <c r="A853" s="330">
        <v>96858900</v>
      </c>
      <c r="B853" s="33">
        <v>8</v>
      </c>
      <c r="C853" s="32" t="s">
        <v>1205</v>
      </c>
      <c r="D853" s="46">
        <v>692</v>
      </c>
      <c r="E853" s="35">
        <v>40869</v>
      </c>
      <c r="F853" s="34" t="s">
        <v>37</v>
      </c>
      <c r="G853" s="37">
        <v>4000</v>
      </c>
      <c r="H853" s="34"/>
      <c r="I853" s="38"/>
      <c r="J853" s="36" t="s">
        <v>371</v>
      </c>
      <c r="K853" s="38">
        <v>30</v>
      </c>
      <c r="L853" s="40"/>
      <c r="M853" s="40"/>
      <c r="N853" s="40"/>
      <c r="O853" s="40"/>
      <c r="P853" s="40"/>
    </row>
    <row r="854" spans="1:17" s="32" customFormat="1" ht="10.5">
      <c r="A854" s="330">
        <v>76675290</v>
      </c>
      <c r="B854" s="33" t="s">
        <v>75</v>
      </c>
      <c r="C854" s="32" t="s">
        <v>1225</v>
      </c>
      <c r="D854" s="46">
        <v>694</v>
      </c>
      <c r="E854" s="35">
        <v>40884</v>
      </c>
      <c r="F854" s="34" t="s">
        <v>37</v>
      </c>
      <c r="G854" s="37">
        <v>4000</v>
      </c>
      <c r="H854" s="34"/>
      <c r="I854" s="38"/>
      <c r="J854" s="36" t="s">
        <v>81</v>
      </c>
      <c r="K854" s="38">
        <v>10</v>
      </c>
      <c r="L854" s="40"/>
      <c r="M854" s="40"/>
      <c r="N854" s="333"/>
      <c r="O854" s="40"/>
      <c r="P854" s="40"/>
    </row>
    <row r="855" spans="1:17" s="32" customFormat="1" ht="10.5">
      <c r="A855" s="330">
        <v>76675290</v>
      </c>
      <c r="B855" s="33" t="s">
        <v>75</v>
      </c>
      <c r="C855" s="32" t="s">
        <v>1226</v>
      </c>
      <c r="D855" s="46" t="s">
        <v>143</v>
      </c>
      <c r="E855" s="35">
        <v>40892</v>
      </c>
      <c r="F855" s="34" t="s">
        <v>37</v>
      </c>
      <c r="G855" s="37">
        <v>2000</v>
      </c>
      <c r="H855" s="34" t="s">
        <v>46</v>
      </c>
      <c r="I855" s="38">
        <v>6.05</v>
      </c>
      <c r="J855" s="36" t="s">
        <v>81</v>
      </c>
      <c r="K855" s="38">
        <v>9.5</v>
      </c>
      <c r="L855" s="40">
        <v>2000000</v>
      </c>
      <c r="M855" s="40">
        <v>2000000</v>
      </c>
      <c r="N855" s="40">
        <f>ROUND((M855*$E$8/1000),0)</f>
        <v>44588060</v>
      </c>
      <c r="O855" s="40">
        <v>737660</v>
      </c>
      <c r="P855" s="40">
        <v>45325720</v>
      </c>
    </row>
    <row r="856" spans="1:17" s="32" customFormat="1" ht="10.5">
      <c r="A856" s="330">
        <v>93281000</v>
      </c>
      <c r="B856" s="33" t="s">
        <v>75</v>
      </c>
      <c r="C856" s="32" t="s">
        <v>1227</v>
      </c>
      <c r="D856" s="46">
        <v>695</v>
      </c>
      <c r="E856" s="35">
        <v>40890</v>
      </c>
      <c r="F856" s="34" t="s">
        <v>37</v>
      </c>
      <c r="G856" s="37">
        <v>4000</v>
      </c>
      <c r="H856" s="34"/>
      <c r="I856" s="38"/>
      <c r="J856" s="36" t="s">
        <v>81</v>
      </c>
      <c r="K856" s="38">
        <v>30</v>
      </c>
      <c r="L856" s="40"/>
      <c r="M856" s="40"/>
      <c r="N856" s="156">
        <v>0</v>
      </c>
      <c r="O856" s="40"/>
      <c r="P856" s="40"/>
    </row>
    <row r="857" spans="1:17" s="32" customFormat="1" ht="10.5">
      <c r="A857" s="330">
        <v>93281000</v>
      </c>
      <c r="B857" s="33" t="s">
        <v>75</v>
      </c>
      <c r="C857" s="32" t="s">
        <v>1227</v>
      </c>
      <c r="D857" s="46">
        <v>696</v>
      </c>
      <c r="E857" s="35">
        <v>40890</v>
      </c>
      <c r="F857" s="34" t="s">
        <v>37</v>
      </c>
      <c r="G857" s="37">
        <v>4000</v>
      </c>
      <c r="H857" s="34"/>
      <c r="I857" s="38"/>
      <c r="J857" s="36" t="s">
        <v>81</v>
      </c>
      <c r="K857" s="38">
        <v>10</v>
      </c>
      <c r="L857" s="40"/>
      <c r="M857" s="40"/>
      <c r="N857" s="156">
        <v>0</v>
      </c>
      <c r="O857" s="40"/>
      <c r="P857" s="40"/>
    </row>
    <row r="858" spans="1:17" s="32" customFormat="1" ht="10.5">
      <c r="A858" s="330">
        <v>76020458</v>
      </c>
      <c r="B858" s="33">
        <v>7</v>
      </c>
      <c r="C858" s="32" t="s">
        <v>1228</v>
      </c>
      <c r="D858" s="46">
        <v>697</v>
      </c>
      <c r="E858" s="35">
        <v>40898</v>
      </c>
      <c r="F858" s="34" t="s">
        <v>37</v>
      </c>
      <c r="G858" s="37">
        <v>2000</v>
      </c>
      <c r="H858" s="34"/>
      <c r="I858" s="38"/>
      <c r="J858" s="36" t="s">
        <v>390</v>
      </c>
      <c r="K858" s="38">
        <v>10</v>
      </c>
      <c r="L858" s="40"/>
      <c r="M858" s="40"/>
      <c r="N858" s="156">
        <v>0</v>
      </c>
      <c r="O858" s="40"/>
      <c r="P858" s="40"/>
    </row>
    <row r="859" spans="1:17" s="32" customFormat="1" ht="10.5">
      <c r="A859" s="330">
        <v>76020458</v>
      </c>
      <c r="B859" s="33">
        <v>7</v>
      </c>
      <c r="C859" s="32" t="s">
        <v>1228</v>
      </c>
      <c r="D859" s="46">
        <v>698</v>
      </c>
      <c r="E859" s="35">
        <v>40898</v>
      </c>
      <c r="F859" s="34" t="s">
        <v>37</v>
      </c>
      <c r="G859" s="37">
        <v>2000</v>
      </c>
      <c r="H859" s="34"/>
      <c r="I859" s="38"/>
      <c r="J859" s="36" t="s">
        <v>390</v>
      </c>
      <c r="K859" s="38">
        <v>30</v>
      </c>
      <c r="L859" s="40"/>
      <c r="M859" s="40"/>
      <c r="N859" s="156">
        <v>0</v>
      </c>
      <c r="O859" s="40"/>
      <c r="P859" s="40"/>
    </row>
    <row r="860" spans="1:17" s="32" customFormat="1" ht="18.75" customHeight="1">
      <c r="B860" s="67"/>
      <c r="C860" s="62" t="s">
        <v>517</v>
      </c>
      <c r="D860" s="63"/>
      <c r="E860" s="63"/>
      <c r="F860" s="60"/>
      <c r="G860" s="64"/>
      <c r="H860" s="60"/>
      <c r="I860" s="60"/>
      <c r="J860" s="60" t="s">
        <v>1</v>
      </c>
      <c r="K860" s="65"/>
      <c r="L860" s="60"/>
      <c r="M860" s="66"/>
      <c r="N860" s="320">
        <f>SUM(N10:N859)</f>
        <v>16023685347</v>
      </c>
      <c r="O860" s="320">
        <f>SUM(O10:O859)</f>
        <v>177505424</v>
      </c>
      <c r="P860" s="320">
        <f>SUM(P10:P859)</f>
        <v>16201190771</v>
      </c>
      <c r="Q860" s="320"/>
    </row>
    <row r="861" spans="1:17" s="32" customFormat="1" ht="36" customHeight="1">
      <c r="B861" s="67"/>
      <c r="C861" s="357" t="s">
        <v>807</v>
      </c>
      <c r="D861" s="357"/>
      <c r="E861" s="357"/>
      <c r="F861" s="357"/>
      <c r="G861" s="357"/>
      <c r="H861" s="385"/>
      <c r="I861" s="385"/>
      <c r="J861" s="385"/>
      <c r="K861" s="385"/>
      <c r="L861" s="385"/>
      <c r="M861" s="155"/>
      <c r="N861" s="156">
        <v>0</v>
      </c>
      <c r="O861" s="156">
        <v>0</v>
      </c>
      <c r="P861" s="156">
        <v>0</v>
      </c>
      <c r="Q861" s="155"/>
    </row>
    <row r="862" spans="1:17" s="32" customFormat="1" ht="10.5" customHeight="1">
      <c r="B862" s="67"/>
      <c r="C862" s="338" t="s">
        <v>518</v>
      </c>
      <c r="D862" s="351"/>
      <c r="E862" s="351"/>
      <c r="F862" s="351"/>
      <c r="G862" s="351"/>
      <c r="H862" s="351"/>
      <c r="I862" s="56"/>
      <c r="J862" s="56"/>
      <c r="K862" s="68"/>
      <c r="L862" s="70"/>
      <c r="M862" s="70"/>
      <c r="N862" s="156">
        <v>0</v>
      </c>
      <c r="O862" s="156">
        <v>0</v>
      </c>
      <c r="P862" s="156">
        <v>0</v>
      </c>
      <c r="Q862" s="40"/>
    </row>
    <row r="863" spans="1:17" s="32" customFormat="1" ht="10.5">
      <c r="B863" s="67"/>
      <c r="C863" s="351"/>
      <c r="D863" s="351"/>
      <c r="E863" s="351"/>
      <c r="F863" s="351"/>
      <c r="G863" s="351"/>
      <c r="H863" s="351"/>
      <c r="I863" s="56"/>
      <c r="J863" s="56"/>
      <c r="K863" s="68"/>
      <c r="L863" s="70"/>
      <c r="M863" s="70"/>
      <c r="N863" s="156">
        <v>0</v>
      </c>
      <c r="O863" s="156">
        <v>0</v>
      </c>
      <c r="P863" s="156">
        <v>0</v>
      </c>
      <c r="Q863" s="40"/>
    </row>
    <row r="864" spans="1:17" s="32" customFormat="1" ht="10.5">
      <c r="B864" s="67"/>
      <c r="C864" s="334" t="s">
        <v>1229</v>
      </c>
      <c r="D864" s="335"/>
      <c r="E864" s="46"/>
      <c r="G864" s="72"/>
      <c r="I864" s="73"/>
      <c r="J864" s="74"/>
      <c r="K864" s="68"/>
      <c r="L864" s="70"/>
      <c r="M864" s="70"/>
      <c r="N864" s="156">
        <v>0</v>
      </c>
      <c r="O864" s="156">
        <v>0</v>
      </c>
      <c r="P864" s="156">
        <v>0</v>
      </c>
    </row>
    <row r="865" spans="2:16" s="32" customFormat="1" ht="10.5">
      <c r="B865" s="67"/>
      <c r="C865" s="53" t="s">
        <v>1230</v>
      </c>
      <c r="D865" s="46"/>
      <c r="E865" s="46"/>
      <c r="G865" s="72"/>
      <c r="L865" s="70"/>
      <c r="M865" s="70"/>
      <c r="N865" s="156">
        <v>0</v>
      </c>
      <c r="O865" s="156">
        <v>0</v>
      </c>
      <c r="P865" s="156">
        <v>0</v>
      </c>
    </row>
    <row r="866" spans="2:16" s="32" customFormat="1" ht="10.5">
      <c r="B866" s="67"/>
      <c r="C866" s="53" t="s">
        <v>521</v>
      </c>
      <c r="D866" s="46"/>
      <c r="E866" s="46"/>
      <c r="G866" s="72"/>
      <c r="L866" s="70"/>
      <c r="M866" s="70"/>
      <c r="N866" s="156">
        <v>0</v>
      </c>
      <c r="O866" s="156">
        <v>0</v>
      </c>
      <c r="P866" s="156">
        <v>0</v>
      </c>
    </row>
    <row r="867" spans="2:16" s="32" customFormat="1" ht="10.5">
      <c r="B867" s="67"/>
      <c r="C867" s="53" t="s">
        <v>522</v>
      </c>
      <c r="D867" s="46"/>
      <c r="E867" s="46"/>
      <c r="G867" s="72"/>
      <c r="L867" s="70"/>
      <c r="M867" s="70"/>
      <c r="N867" s="156">
        <v>0</v>
      </c>
      <c r="O867" s="156">
        <v>0</v>
      </c>
      <c r="P867" s="156">
        <v>0</v>
      </c>
    </row>
    <row r="868" spans="2:16" s="32" customFormat="1" ht="10.5">
      <c r="B868" s="67"/>
      <c r="C868" s="53" t="s">
        <v>523</v>
      </c>
      <c r="D868" s="46"/>
      <c r="E868" s="46"/>
      <c r="G868" s="72"/>
      <c r="K868" s="330"/>
      <c r="L868" s="70"/>
      <c r="M868" s="70"/>
      <c r="N868" s="156">
        <v>0</v>
      </c>
      <c r="O868" s="156">
        <v>0</v>
      </c>
      <c r="P868" s="156">
        <v>0</v>
      </c>
    </row>
    <row r="869" spans="2:16" s="32" customFormat="1" ht="10.5">
      <c r="B869" s="67"/>
      <c r="C869" s="53" t="s">
        <v>881</v>
      </c>
      <c r="D869" s="46"/>
      <c r="E869" s="46"/>
      <c r="G869" s="72"/>
      <c r="L869" s="70"/>
      <c r="M869" s="70"/>
      <c r="N869" s="156">
        <v>0</v>
      </c>
      <c r="O869" s="156">
        <v>0</v>
      </c>
      <c r="P869" s="156">
        <v>0</v>
      </c>
    </row>
    <row r="870" spans="2:16" s="32" customFormat="1" ht="10.5">
      <c r="B870" s="67"/>
      <c r="C870" s="53" t="s">
        <v>525</v>
      </c>
      <c r="D870" s="46"/>
      <c r="E870" s="46"/>
      <c r="G870" s="72"/>
      <c r="L870" s="70"/>
      <c r="M870" s="70"/>
      <c r="N870" s="156">
        <v>0</v>
      </c>
      <c r="O870" s="156">
        <v>0</v>
      </c>
      <c r="P870" s="156">
        <v>0</v>
      </c>
    </row>
    <row r="871" spans="2:16" s="32" customFormat="1" ht="10.5">
      <c r="B871" s="67"/>
      <c r="C871" s="53" t="s">
        <v>526</v>
      </c>
      <c r="D871" s="46"/>
      <c r="E871" s="46"/>
      <c r="G871" s="72"/>
      <c r="L871" s="70"/>
      <c r="M871" s="70"/>
      <c r="N871" s="156">
        <v>0</v>
      </c>
      <c r="O871" s="156">
        <v>0</v>
      </c>
      <c r="P871" s="156">
        <v>0</v>
      </c>
    </row>
    <row r="872" spans="2:16" s="32" customFormat="1" ht="10.5">
      <c r="B872" s="67"/>
      <c r="C872" s="53" t="s">
        <v>527</v>
      </c>
      <c r="D872" s="46"/>
      <c r="E872" s="46"/>
      <c r="G872" s="72"/>
      <c r="L872" s="70"/>
      <c r="M872" s="70"/>
      <c r="N872" s="156">
        <v>0</v>
      </c>
      <c r="O872" s="156">
        <v>0</v>
      </c>
      <c r="P872" s="156">
        <v>0</v>
      </c>
    </row>
    <row r="873" spans="2:16" s="32" customFormat="1" ht="12" customHeight="1">
      <c r="B873" s="67"/>
      <c r="C873" s="53" t="s">
        <v>528</v>
      </c>
      <c r="D873" s="46"/>
      <c r="E873" s="46"/>
      <c r="G873" s="72"/>
      <c r="L873" s="70"/>
      <c r="M873" s="70"/>
      <c r="N873" s="156">
        <v>0</v>
      </c>
      <c r="O873" s="156">
        <v>0</v>
      </c>
      <c r="P873" s="156">
        <v>0</v>
      </c>
    </row>
    <row r="874" spans="2:16" s="32" customFormat="1" ht="12" customHeight="1">
      <c r="B874" s="67"/>
      <c r="C874" s="45" t="s">
        <v>529</v>
      </c>
      <c r="D874" s="46"/>
      <c r="E874" s="46"/>
      <c r="G874" s="72"/>
      <c r="L874" s="70"/>
      <c r="M874" s="70"/>
      <c r="N874" s="156">
        <v>0</v>
      </c>
      <c r="O874" s="156">
        <v>0</v>
      </c>
      <c r="P874" s="156">
        <v>0</v>
      </c>
    </row>
    <row r="875" spans="2:16" s="32" customFormat="1" ht="12" customHeight="1">
      <c r="B875" s="67"/>
      <c r="C875" s="53" t="s">
        <v>530</v>
      </c>
      <c r="D875" s="46"/>
      <c r="E875" s="46"/>
      <c r="G875" s="72"/>
      <c r="L875" s="70"/>
      <c r="M875" s="70"/>
      <c r="N875" s="156">
        <v>0</v>
      </c>
      <c r="O875" s="156">
        <v>0</v>
      </c>
      <c r="P875" s="156">
        <v>0</v>
      </c>
    </row>
    <row r="876" spans="2:16" s="32" customFormat="1" ht="12" customHeight="1">
      <c r="B876" s="67"/>
      <c r="C876" s="53" t="s">
        <v>531</v>
      </c>
      <c r="D876" s="46"/>
      <c r="E876" s="46"/>
      <c r="G876" s="72"/>
      <c r="L876" s="70"/>
      <c r="M876" s="70"/>
      <c r="N876" s="156">
        <v>0</v>
      </c>
      <c r="O876" s="156">
        <v>0</v>
      </c>
      <c r="P876" s="156">
        <v>0</v>
      </c>
    </row>
    <row r="877" spans="2:16" s="32" customFormat="1" ht="12" customHeight="1">
      <c r="B877" s="67"/>
      <c r="C877" s="45" t="s">
        <v>532</v>
      </c>
      <c r="D877" s="46"/>
      <c r="E877" s="46"/>
      <c r="G877" s="72"/>
      <c r="L877" s="70"/>
      <c r="M877" s="70"/>
      <c r="N877" s="156"/>
      <c r="O877" s="156">
        <v>0</v>
      </c>
      <c r="P877" s="156">
        <v>0</v>
      </c>
    </row>
    <row r="878" spans="2:16" s="32" customFormat="1" ht="12" customHeight="1">
      <c r="B878" s="67"/>
      <c r="C878" s="45" t="s">
        <v>533</v>
      </c>
      <c r="D878" s="46"/>
      <c r="E878" s="46"/>
      <c r="G878" s="72"/>
      <c r="L878" s="70"/>
      <c r="M878" s="70"/>
      <c r="N878" s="156"/>
      <c r="O878" s="156">
        <v>0</v>
      </c>
      <c r="P878" s="156">
        <v>0</v>
      </c>
    </row>
    <row r="879" spans="2:16" s="32" customFormat="1" ht="12" customHeight="1">
      <c r="B879" s="67"/>
      <c r="C879" s="53" t="s">
        <v>534</v>
      </c>
      <c r="D879" s="46"/>
      <c r="E879" s="46"/>
      <c r="G879" s="72"/>
      <c r="L879" s="70"/>
      <c r="M879" s="70"/>
      <c r="N879" s="156"/>
      <c r="O879" s="156">
        <v>0</v>
      </c>
      <c r="P879" s="156">
        <v>0</v>
      </c>
    </row>
    <row r="880" spans="2:16" s="32" customFormat="1" ht="12" customHeight="1">
      <c r="B880" s="67"/>
      <c r="C880" s="53" t="s">
        <v>535</v>
      </c>
      <c r="D880" s="46"/>
      <c r="E880" s="46"/>
      <c r="G880" s="72"/>
      <c r="L880" s="70"/>
      <c r="M880" s="70"/>
      <c r="N880" s="156"/>
      <c r="O880" s="156">
        <v>0</v>
      </c>
      <c r="P880" s="156">
        <v>0</v>
      </c>
    </row>
    <row r="881" spans="2:16" s="32" customFormat="1" ht="12" customHeight="1">
      <c r="B881" s="67"/>
      <c r="C881" s="45" t="s">
        <v>643</v>
      </c>
      <c r="D881" s="46"/>
      <c r="E881" s="46"/>
      <c r="G881" s="72"/>
      <c r="L881" s="70"/>
      <c r="M881" s="70"/>
      <c r="N881" s="156"/>
      <c r="O881" s="156">
        <v>0</v>
      </c>
      <c r="P881" s="156">
        <v>0</v>
      </c>
    </row>
    <row r="882" spans="2:16" s="32" customFormat="1" ht="12" customHeight="1">
      <c r="B882" s="67"/>
      <c r="C882" s="45" t="s">
        <v>882</v>
      </c>
      <c r="D882" s="46"/>
      <c r="E882" s="46"/>
      <c r="G882" s="72"/>
      <c r="L882" s="70"/>
      <c r="M882" s="70"/>
      <c r="N882" s="156"/>
      <c r="O882" s="156">
        <v>0</v>
      </c>
      <c r="P882" s="156">
        <v>0</v>
      </c>
    </row>
    <row r="883" spans="2:16" s="32" customFormat="1" ht="12" customHeight="1">
      <c r="B883" s="67"/>
      <c r="C883" s="45" t="s">
        <v>883</v>
      </c>
      <c r="D883" s="46"/>
      <c r="E883" s="46"/>
      <c r="G883" s="72"/>
      <c r="L883" s="70"/>
      <c r="M883" s="70"/>
      <c r="N883" s="156"/>
      <c r="O883" s="156">
        <v>0</v>
      </c>
      <c r="P883" s="156">
        <v>0</v>
      </c>
    </row>
    <row r="884" spans="2:16" s="32" customFormat="1" ht="12" customHeight="1">
      <c r="B884" s="67"/>
      <c r="C884" s="45" t="s">
        <v>884</v>
      </c>
      <c r="D884" s="46"/>
      <c r="E884" s="46"/>
      <c r="G884" s="72"/>
      <c r="L884" s="70"/>
      <c r="M884" s="70"/>
      <c r="N884" s="156">
        <v>0</v>
      </c>
      <c r="O884" s="156">
        <v>0</v>
      </c>
      <c r="P884" s="156">
        <v>0</v>
      </c>
    </row>
    <row r="885" spans="2:16" s="32" customFormat="1" ht="12" customHeight="1">
      <c r="B885" s="67"/>
      <c r="C885" s="45" t="s">
        <v>997</v>
      </c>
      <c r="D885" s="46"/>
      <c r="E885" s="46"/>
      <c r="G885" s="72"/>
      <c r="L885" s="70"/>
      <c r="M885" s="70"/>
      <c r="N885" s="156">
        <v>0</v>
      </c>
      <c r="O885" s="156"/>
      <c r="P885" s="156"/>
    </row>
    <row r="886" spans="2:16" s="32" customFormat="1" ht="12" customHeight="1">
      <c r="B886" s="67"/>
      <c r="C886" s="53" t="s">
        <v>1036</v>
      </c>
      <c r="D886" s="46"/>
      <c r="E886" s="46"/>
      <c r="G886" s="72"/>
      <c r="L886" s="70"/>
      <c r="M886" s="70"/>
      <c r="N886" s="156">
        <v>0</v>
      </c>
      <c r="O886" s="156"/>
      <c r="P886" s="156"/>
    </row>
    <row r="887" spans="2:16" s="32" customFormat="1" ht="12" customHeight="1">
      <c r="B887" s="67"/>
      <c r="C887" s="53" t="s">
        <v>1208</v>
      </c>
      <c r="D887" s="46"/>
      <c r="E887" s="46"/>
      <c r="G887" s="72"/>
      <c r="L887" s="70"/>
      <c r="M887" s="70"/>
      <c r="N887" s="156">
        <v>0</v>
      </c>
      <c r="O887" s="156"/>
      <c r="P887" s="156"/>
    </row>
    <row r="888" spans="2:16" s="32" customFormat="1" ht="12" customHeight="1">
      <c r="B888" s="67"/>
      <c r="C888" s="53" t="s">
        <v>1209</v>
      </c>
      <c r="D888" s="46"/>
      <c r="E888" s="46"/>
      <c r="G888" s="72"/>
      <c r="L888" s="70"/>
      <c r="M888" s="70"/>
      <c r="N888" s="156">
        <v>0</v>
      </c>
      <c r="O888" s="156"/>
      <c r="P888" s="156"/>
    </row>
    <row r="889" spans="2:16" s="32" customFormat="1" ht="10.5">
      <c r="B889" s="67"/>
      <c r="C889" s="76" t="s">
        <v>536</v>
      </c>
      <c r="D889" s="46"/>
      <c r="E889" s="46"/>
      <c r="G889" s="72"/>
      <c r="L889" s="70"/>
      <c r="M889" s="70"/>
      <c r="N889" s="156">
        <v>0</v>
      </c>
      <c r="O889" s="156">
        <v>0</v>
      </c>
      <c r="P889" s="156">
        <v>0</v>
      </c>
    </row>
    <row r="890" spans="2:16" s="32" customFormat="1" ht="10.5">
      <c r="B890" s="67"/>
      <c r="C890" s="77" t="s">
        <v>537</v>
      </c>
      <c r="D890" s="46"/>
      <c r="E890" s="46"/>
      <c r="G890" s="72"/>
      <c r="L890" s="70"/>
      <c r="M890" s="70"/>
      <c r="N890" s="156">
        <v>0</v>
      </c>
      <c r="O890" s="156">
        <v>0</v>
      </c>
      <c r="P890" s="156">
        <v>0</v>
      </c>
    </row>
    <row r="891" spans="2:16" s="32" customFormat="1" ht="10.5">
      <c r="B891" s="67"/>
      <c r="C891" s="76" t="s">
        <v>538</v>
      </c>
      <c r="D891" s="46"/>
      <c r="E891" s="46"/>
      <c r="G891" s="72"/>
      <c r="L891" s="70"/>
      <c r="M891" s="70"/>
      <c r="N891" s="156">
        <v>0</v>
      </c>
      <c r="O891" s="156">
        <v>0</v>
      </c>
      <c r="P891" s="156">
        <v>0</v>
      </c>
    </row>
    <row r="892" spans="2:16" s="32" customFormat="1" ht="10.5">
      <c r="B892" s="67"/>
      <c r="C892" s="77" t="s">
        <v>539</v>
      </c>
      <c r="D892" s="78"/>
      <c r="E892" s="46"/>
      <c r="G892" s="72"/>
      <c r="L892" s="70"/>
      <c r="M892" s="70"/>
      <c r="N892" s="156">
        <v>0</v>
      </c>
      <c r="O892" s="156">
        <v>0</v>
      </c>
      <c r="P892" s="156">
        <v>0</v>
      </c>
    </row>
    <row r="893" spans="2:16" s="32" customFormat="1" ht="10.5">
      <c r="B893" s="67"/>
      <c r="C893" s="77" t="s">
        <v>540</v>
      </c>
      <c r="D893" s="78"/>
      <c r="E893" s="79"/>
      <c r="G893" s="72"/>
      <c r="L893" s="70"/>
      <c r="M893" s="70"/>
      <c r="N893" s="156">
        <v>0</v>
      </c>
      <c r="O893" s="156">
        <v>0</v>
      </c>
      <c r="P893" s="156">
        <v>0</v>
      </c>
    </row>
    <row r="894" spans="2:16" s="32" customFormat="1" ht="10.5">
      <c r="B894" s="67"/>
      <c r="C894" s="76" t="s">
        <v>541</v>
      </c>
      <c r="D894" s="46"/>
      <c r="E894" s="46"/>
      <c r="G894" s="72"/>
      <c r="L894" s="70"/>
      <c r="M894" s="70"/>
      <c r="N894" s="156">
        <v>0</v>
      </c>
      <c r="O894" s="156">
        <v>0</v>
      </c>
      <c r="P894" s="156">
        <v>0</v>
      </c>
    </row>
    <row r="895" spans="2:16" s="32" customFormat="1" ht="10.5">
      <c r="B895" s="67"/>
      <c r="C895" s="76" t="s">
        <v>542</v>
      </c>
      <c r="D895" s="46"/>
      <c r="E895" s="46"/>
      <c r="G895" s="72"/>
      <c r="L895" s="70"/>
      <c r="M895" s="70"/>
      <c r="N895" s="156">
        <v>0</v>
      </c>
      <c r="O895" s="156">
        <v>0</v>
      </c>
      <c r="P895" s="156">
        <v>0</v>
      </c>
    </row>
    <row r="896" spans="2:16" s="32" customFormat="1" ht="10.5">
      <c r="B896" s="67"/>
      <c r="C896" s="77" t="s">
        <v>543</v>
      </c>
      <c r="D896" s="46"/>
      <c r="E896" s="46"/>
      <c r="G896" s="72"/>
      <c r="L896" s="70"/>
      <c r="M896" s="70"/>
      <c r="N896" s="156">
        <v>0</v>
      </c>
      <c r="O896" s="156">
        <v>0</v>
      </c>
      <c r="P896" s="156">
        <v>0</v>
      </c>
    </row>
    <row r="897" spans="2:16" s="32" customFormat="1" ht="10.5">
      <c r="B897" s="67"/>
      <c r="C897" s="77" t="s">
        <v>544</v>
      </c>
      <c r="D897" s="46"/>
      <c r="E897" s="46"/>
      <c r="G897" s="72"/>
      <c r="L897" s="70"/>
      <c r="M897" s="70"/>
      <c r="N897" s="156">
        <v>0</v>
      </c>
      <c r="O897" s="156">
        <v>0</v>
      </c>
      <c r="P897" s="156">
        <v>0</v>
      </c>
    </row>
    <row r="898" spans="2:16" s="32" customFormat="1" ht="10.5">
      <c r="B898" s="67"/>
      <c r="L898" s="70"/>
      <c r="M898" s="70"/>
      <c r="N898" s="156">
        <v>0</v>
      </c>
      <c r="O898" s="156">
        <v>0</v>
      </c>
      <c r="P898" s="156">
        <v>0</v>
      </c>
    </row>
    <row r="899" spans="2:16" s="32" customFormat="1" ht="10.5">
      <c r="B899" s="67"/>
      <c r="D899" s="46"/>
      <c r="E899" s="46"/>
      <c r="G899" s="72"/>
      <c r="L899" s="70"/>
      <c r="M899" s="70"/>
      <c r="N899" s="156">
        <v>0</v>
      </c>
      <c r="O899" s="156">
        <v>0</v>
      </c>
      <c r="P899" s="156">
        <v>0</v>
      </c>
    </row>
    <row r="900" spans="2:16" s="32" customFormat="1">
      <c r="B900" s="67"/>
      <c r="C900" s="89" t="s">
        <v>545</v>
      </c>
      <c r="D900" s="84"/>
      <c r="E900" s="84"/>
      <c r="F900" s="1"/>
      <c r="G900" s="1"/>
      <c r="H900" s="1"/>
      <c r="I900" s="90"/>
      <c r="J900" s="5"/>
      <c r="K900" s="1"/>
      <c r="L900" s="1"/>
      <c r="M900" s="1"/>
      <c r="N900" s="1"/>
      <c r="O900" s="91"/>
      <c r="P900" s="156">
        <v>0</v>
      </c>
    </row>
    <row r="901" spans="2:16" s="32" customFormat="1">
      <c r="B901" s="67"/>
      <c r="C901" s="3" t="s">
        <v>2</v>
      </c>
      <c r="D901" s="84"/>
      <c r="E901" s="84"/>
      <c r="F901" s="1"/>
      <c r="G901" s="1"/>
      <c r="H901" s="1"/>
      <c r="I901" s="90"/>
      <c r="J901" s="5"/>
      <c r="K901" s="1"/>
      <c r="L901" s="1"/>
      <c r="M901" s="1"/>
      <c r="N901" s="1"/>
      <c r="O901" s="91"/>
      <c r="P901" s="156">
        <v>0</v>
      </c>
    </row>
    <row r="902" spans="2:16" s="32" customFormat="1">
      <c r="B902" s="67"/>
      <c r="C902" s="119" t="s">
        <v>1231</v>
      </c>
      <c r="D902" s="1"/>
      <c r="E902" s="1"/>
      <c r="F902" s="1"/>
      <c r="G902" s="1"/>
      <c r="H902" s="1"/>
      <c r="I902" s="90"/>
      <c r="J902" s="5"/>
      <c r="K902" s="1"/>
      <c r="L902" s="1"/>
      <c r="M902" s="1"/>
      <c r="N902" s="1"/>
      <c r="O902" s="91"/>
      <c r="P902" s="156">
        <v>0</v>
      </c>
    </row>
    <row r="903" spans="2:16" s="32" customFormat="1" ht="10.5">
      <c r="B903" s="67"/>
      <c r="C903" s="11"/>
      <c r="D903" s="11"/>
      <c r="E903" s="11"/>
      <c r="F903" s="11"/>
      <c r="G903" s="11"/>
      <c r="H903" s="11"/>
      <c r="I903" s="93"/>
      <c r="J903" s="4"/>
      <c r="K903" s="11"/>
      <c r="L903" s="11"/>
      <c r="M903" s="11"/>
      <c r="N903" s="11"/>
      <c r="O903" s="91"/>
      <c r="P903" s="156">
        <v>0</v>
      </c>
    </row>
    <row r="904" spans="2:16" s="32" customFormat="1">
      <c r="B904" s="67"/>
      <c r="C904" s="94"/>
      <c r="D904" s="95" t="s">
        <v>546</v>
      </c>
      <c r="E904" s="95"/>
      <c r="F904" s="95"/>
      <c r="G904" s="95"/>
      <c r="H904" s="96"/>
      <c r="I904" s="97" t="s">
        <v>547</v>
      </c>
      <c r="J904" s="95" t="s">
        <v>548</v>
      </c>
      <c r="K904" s="95" t="s">
        <v>549</v>
      </c>
      <c r="L904" s="95" t="s">
        <v>550</v>
      </c>
      <c r="M904" s="95" t="s">
        <v>549</v>
      </c>
      <c r="N904" s="95" t="s">
        <v>551</v>
      </c>
      <c r="O904" s="98" t="s">
        <v>552</v>
      </c>
      <c r="P904" s="156">
        <v>0</v>
      </c>
    </row>
    <row r="905" spans="2:16" s="32" customFormat="1">
      <c r="B905" s="67"/>
      <c r="C905" s="99" t="s">
        <v>5</v>
      </c>
      <c r="D905" s="100" t="s">
        <v>553</v>
      </c>
      <c r="E905" s="100" t="s">
        <v>554</v>
      </c>
      <c r="F905" s="100" t="s">
        <v>6</v>
      </c>
      <c r="G905" s="100" t="s">
        <v>6</v>
      </c>
      <c r="H905" s="100" t="s">
        <v>8</v>
      </c>
      <c r="I905" s="101" t="s">
        <v>555</v>
      </c>
      <c r="J905" s="100" t="s">
        <v>556</v>
      </c>
      <c r="K905" s="100" t="s">
        <v>557</v>
      </c>
      <c r="L905" s="100" t="s">
        <v>558</v>
      </c>
      <c r="M905" s="100" t="s">
        <v>559</v>
      </c>
      <c r="N905" s="100" t="s">
        <v>560</v>
      </c>
      <c r="O905" s="102" t="s">
        <v>561</v>
      </c>
      <c r="P905" s="156">
        <v>0</v>
      </c>
    </row>
    <row r="906" spans="2:16" s="32" customFormat="1">
      <c r="B906" s="67"/>
      <c r="C906" s="99" t="s">
        <v>562</v>
      </c>
      <c r="D906" s="100" t="s">
        <v>563</v>
      </c>
      <c r="E906" s="100" t="s">
        <v>564</v>
      </c>
      <c r="F906" s="100" t="s">
        <v>565</v>
      </c>
      <c r="G906" s="100" t="s">
        <v>565</v>
      </c>
      <c r="H906" s="18"/>
      <c r="I906" s="101" t="s">
        <v>566</v>
      </c>
      <c r="J906" s="100" t="s">
        <v>567</v>
      </c>
      <c r="K906" s="100" t="s">
        <v>559</v>
      </c>
      <c r="L906" s="100" t="s">
        <v>568</v>
      </c>
      <c r="M906" s="100" t="s">
        <v>21</v>
      </c>
      <c r="N906" s="103" t="s">
        <v>21</v>
      </c>
      <c r="O906" s="104" t="s">
        <v>569</v>
      </c>
      <c r="P906" s="156">
        <v>0</v>
      </c>
    </row>
    <row r="907" spans="2:16" s="32" customFormat="1">
      <c r="B907" s="67"/>
      <c r="C907" s="105"/>
      <c r="D907" s="106" t="s">
        <v>570</v>
      </c>
      <c r="E907" s="106"/>
      <c r="F907" s="106"/>
      <c r="G907" s="106"/>
      <c r="H907" s="28"/>
      <c r="I907" s="107"/>
      <c r="J907" s="106"/>
      <c r="K907" s="106"/>
      <c r="L907" s="106" t="s">
        <v>34</v>
      </c>
      <c r="M907" s="106"/>
      <c r="N907" s="108"/>
      <c r="O907" s="109" t="s">
        <v>571</v>
      </c>
      <c r="P907" s="156">
        <v>0</v>
      </c>
    </row>
    <row r="908" spans="2:16" s="32" customFormat="1" ht="10.5">
      <c r="B908" s="67"/>
      <c r="C908" s="11"/>
      <c r="D908" s="11"/>
      <c r="E908" s="11"/>
      <c r="F908" s="11"/>
      <c r="G908" s="11"/>
      <c r="H908" s="11"/>
      <c r="I908" s="93"/>
      <c r="J908" s="4"/>
      <c r="K908" s="11"/>
      <c r="L908" s="11"/>
      <c r="M908" s="11"/>
      <c r="N908" s="11"/>
      <c r="O908" s="91"/>
      <c r="P908" s="156">
        <v>0</v>
      </c>
    </row>
    <row r="909" spans="2:16" s="32" customFormat="1" ht="10.5">
      <c r="B909" s="67"/>
      <c r="C909" s="32" t="s">
        <v>1219</v>
      </c>
      <c r="D909" s="32" t="s">
        <v>1232</v>
      </c>
      <c r="E909" s="32" t="s">
        <v>573</v>
      </c>
      <c r="F909" s="46">
        <v>679</v>
      </c>
      <c r="G909" s="46" t="s">
        <v>1233</v>
      </c>
      <c r="H909" s="34" t="s">
        <v>63</v>
      </c>
      <c r="I909" s="111">
        <v>40787</v>
      </c>
      <c r="J909" s="34" t="s">
        <v>37</v>
      </c>
      <c r="K909" s="113">
        <v>5000000</v>
      </c>
      <c r="L909" s="113">
        <v>112738294</v>
      </c>
      <c r="M909" s="113">
        <v>101098488</v>
      </c>
      <c r="N909" s="113">
        <v>1062230</v>
      </c>
      <c r="O909" s="114">
        <v>4.8800000000000003E-2</v>
      </c>
      <c r="P909" s="156">
        <v>0</v>
      </c>
    </row>
    <row r="910" spans="2:16" s="32" customFormat="1" ht="10.5">
      <c r="B910" s="67"/>
      <c r="C910" s="32" t="s">
        <v>1224</v>
      </c>
      <c r="D910" s="32" t="s">
        <v>685</v>
      </c>
      <c r="E910" s="32" t="s">
        <v>573</v>
      </c>
      <c r="F910" s="46">
        <v>685</v>
      </c>
      <c r="G910" s="46" t="s">
        <v>1234</v>
      </c>
      <c r="H910" s="34" t="s">
        <v>60</v>
      </c>
      <c r="I910" s="111">
        <v>40794</v>
      </c>
      <c r="J910" s="34" t="s">
        <v>37</v>
      </c>
      <c r="K910" s="113">
        <v>5600000</v>
      </c>
      <c r="L910" s="113">
        <v>126144026</v>
      </c>
      <c r="M910" s="113">
        <v>128966617</v>
      </c>
      <c r="N910" s="113">
        <v>897002</v>
      </c>
      <c r="O910" s="114">
        <v>4.2999999999999997E-2</v>
      </c>
      <c r="P910" s="156">
        <v>0</v>
      </c>
    </row>
    <row r="911" spans="2:16" s="32" customFormat="1" ht="10.5">
      <c r="B911" s="67"/>
      <c r="C911" s="32" t="s">
        <v>1226</v>
      </c>
      <c r="D911" s="32" t="s">
        <v>895</v>
      </c>
      <c r="E911" s="32" t="s">
        <v>817</v>
      </c>
      <c r="F911" s="46">
        <v>694</v>
      </c>
      <c r="G911" s="46" t="s">
        <v>1235</v>
      </c>
      <c r="H911" s="34" t="s">
        <v>46</v>
      </c>
      <c r="I911" s="111">
        <v>40806</v>
      </c>
      <c r="J911" s="34" t="s">
        <v>37</v>
      </c>
      <c r="K911" s="113">
        <v>2000000</v>
      </c>
      <c r="L911" s="113">
        <v>45325720</v>
      </c>
      <c r="M911" s="113">
        <v>45325720</v>
      </c>
      <c r="N911" s="113">
        <v>521081</v>
      </c>
      <c r="O911" s="114">
        <v>6.0499999999999998E-2</v>
      </c>
      <c r="P911" s="156">
        <v>0</v>
      </c>
    </row>
    <row r="912" spans="2:16" s="32" customFormat="1" ht="10.5">
      <c r="B912" s="67"/>
      <c r="C912" s="115" t="s">
        <v>517</v>
      </c>
      <c r="D912" s="60"/>
      <c r="E912" s="60"/>
      <c r="F912" s="60"/>
      <c r="G912" s="60"/>
      <c r="H912" s="60"/>
      <c r="I912" s="116"/>
      <c r="J912" s="63"/>
      <c r="K912" s="62"/>
      <c r="L912" s="62">
        <f>SUM(L909:L911)</f>
        <v>284208040</v>
      </c>
      <c r="M912" s="62">
        <f>SUM(M909:M911)</f>
        <v>275390825</v>
      </c>
      <c r="N912" s="62">
        <f>SUM(N909:N911)</f>
        <v>2480313</v>
      </c>
      <c r="O912" s="117"/>
      <c r="P912" s="156">
        <v>0</v>
      </c>
    </row>
    <row r="913" spans="1:17" s="32" customFormat="1" ht="10.5">
      <c r="B913" s="67"/>
      <c r="C913" s="355" t="s">
        <v>581</v>
      </c>
      <c r="D913" s="355"/>
      <c r="E913" s="355"/>
      <c r="F913" s="355"/>
      <c r="G913" s="355"/>
      <c r="H913" s="355"/>
      <c r="I913" s="355"/>
      <c r="J913" s="355"/>
      <c r="K913" s="118"/>
      <c r="L913" s="158">
        <v>0</v>
      </c>
      <c r="M913" s="158">
        <v>0</v>
      </c>
      <c r="N913" s="158">
        <v>0</v>
      </c>
      <c r="O913" s="158">
        <v>0</v>
      </c>
      <c r="P913" s="156">
        <v>0</v>
      </c>
    </row>
    <row r="914" spans="1:17" s="32" customFormat="1" ht="10.5">
      <c r="B914" s="67"/>
      <c r="D914" s="46"/>
      <c r="E914" s="46"/>
      <c r="G914" s="72"/>
      <c r="J914" s="80"/>
      <c r="L914" s="70"/>
      <c r="M914" s="70"/>
      <c r="N914" s="70"/>
      <c r="O914" s="156">
        <v>0</v>
      </c>
      <c r="P914" s="156">
        <v>0</v>
      </c>
    </row>
    <row r="915" spans="1:17" s="83" customFormat="1">
      <c r="A915" s="32"/>
      <c r="B915" s="82"/>
      <c r="C915" s="32"/>
      <c r="D915" s="46"/>
      <c r="E915" s="46"/>
      <c r="F915" s="80"/>
      <c r="G915" s="72"/>
      <c r="H915" s="32"/>
      <c r="I915" s="32"/>
      <c r="J915" s="80"/>
      <c r="K915" s="1"/>
      <c r="L915" s="70"/>
      <c r="M915" s="70"/>
      <c r="N915" s="70"/>
      <c r="O915" s="156">
        <v>0</v>
      </c>
      <c r="P915" s="156">
        <v>0</v>
      </c>
      <c r="Q915" s="1"/>
    </row>
    <row r="916" spans="1:17">
      <c r="D916" s="4"/>
      <c r="F916" s="84"/>
      <c r="L916" s="70"/>
      <c r="M916" s="70"/>
      <c r="N916" s="70"/>
      <c r="O916" s="156">
        <v>0</v>
      </c>
      <c r="P916" s="156">
        <v>0</v>
      </c>
    </row>
    <row r="917" spans="1:17">
      <c r="C917" s="92" t="s">
        <v>582</v>
      </c>
      <c r="E917" s="1"/>
      <c r="G917" s="1"/>
      <c r="L917" s="70"/>
      <c r="M917" s="70"/>
      <c r="N917" s="70"/>
      <c r="O917" s="156">
        <v>0</v>
      </c>
      <c r="P917" s="156">
        <v>0</v>
      </c>
    </row>
    <row r="918" spans="1:17">
      <c r="C918" s="3" t="s">
        <v>2</v>
      </c>
      <c r="E918" s="1"/>
      <c r="G918" s="1"/>
      <c r="L918" s="70"/>
      <c r="M918" s="70"/>
      <c r="N918" s="70"/>
      <c r="O918" s="156">
        <v>0</v>
      </c>
      <c r="P918" s="156">
        <v>0</v>
      </c>
    </row>
    <row r="919" spans="1:17">
      <c r="C919" s="119" t="s">
        <v>1231</v>
      </c>
      <c r="E919" s="1"/>
      <c r="G919" s="1"/>
      <c r="K919" s="84"/>
      <c r="L919" s="70"/>
      <c r="M919" s="70"/>
      <c r="N919" s="70"/>
      <c r="O919" s="156">
        <v>0</v>
      </c>
      <c r="P919" s="156">
        <v>0</v>
      </c>
      <c r="Q919" s="84"/>
    </row>
    <row r="920" spans="1:17">
      <c r="C920" s="11"/>
      <c r="D920" s="4"/>
      <c r="E920" s="11"/>
      <c r="F920" s="11"/>
      <c r="G920" s="11"/>
      <c r="H920" s="11"/>
      <c r="I920" s="84"/>
      <c r="J920" s="84"/>
      <c r="L920" s="70"/>
      <c r="M920" s="70"/>
      <c r="N920" s="70"/>
      <c r="O920" s="156">
        <v>0</v>
      </c>
      <c r="P920" s="156">
        <v>0</v>
      </c>
    </row>
    <row r="921" spans="1:17">
      <c r="C921" s="94"/>
      <c r="D921" s="95"/>
      <c r="E921" s="120"/>
      <c r="F921" s="120" t="s">
        <v>584</v>
      </c>
      <c r="G921" s="95"/>
      <c r="H921" s="98" t="s">
        <v>585</v>
      </c>
      <c r="L921" s="70"/>
      <c r="M921" s="70"/>
      <c r="N921" s="70"/>
      <c r="O921" s="156">
        <v>0</v>
      </c>
      <c r="P921" s="156">
        <v>0</v>
      </c>
    </row>
    <row r="922" spans="1:17">
      <c r="C922" s="99" t="s">
        <v>5</v>
      </c>
      <c r="D922" s="100" t="s">
        <v>6</v>
      </c>
      <c r="E922" s="18"/>
      <c r="F922" s="100" t="s">
        <v>586</v>
      </c>
      <c r="G922" s="100" t="s">
        <v>587</v>
      </c>
      <c r="H922" s="102" t="s">
        <v>588</v>
      </c>
      <c r="L922" s="70"/>
      <c r="M922" s="70"/>
      <c r="N922" s="70"/>
      <c r="O922" s="156">
        <v>0</v>
      </c>
      <c r="P922" s="156">
        <v>0</v>
      </c>
    </row>
    <row r="923" spans="1:17">
      <c r="C923" s="99" t="s">
        <v>562</v>
      </c>
      <c r="D923" s="100" t="s">
        <v>589</v>
      </c>
      <c r="E923" s="100" t="s">
        <v>8</v>
      </c>
      <c r="F923" s="100" t="s">
        <v>590</v>
      </c>
      <c r="G923" s="100" t="s">
        <v>591</v>
      </c>
      <c r="H923" s="102" t="s">
        <v>592</v>
      </c>
      <c r="L923" s="70"/>
      <c r="M923" s="70"/>
      <c r="N923" s="70"/>
      <c r="O923" s="156">
        <v>0</v>
      </c>
      <c r="P923" s="156">
        <v>0</v>
      </c>
    </row>
    <row r="924" spans="1:17">
      <c r="C924" s="105"/>
      <c r="D924" s="106"/>
      <c r="E924" s="28"/>
      <c r="F924" s="106" t="s">
        <v>34</v>
      </c>
      <c r="G924" s="106" t="s">
        <v>34</v>
      </c>
      <c r="H924" s="121" t="s">
        <v>34</v>
      </c>
      <c r="K924" s="84"/>
      <c r="L924" s="70"/>
      <c r="M924" s="70"/>
      <c r="N924" s="70"/>
      <c r="O924" s="156">
        <v>0</v>
      </c>
      <c r="P924" s="156">
        <v>0</v>
      </c>
      <c r="Q924" s="84"/>
    </row>
    <row r="925" spans="1:17">
      <c r="C925" s="11"/>
      <c r="D925" s="4"/>
      <c r="E925" s="11"/>
      <c r="F925" s="11"/>
      <c r="G925" s="11"/>
      <c r="H925" s="11"/>
      <c r="I925" s="84"/>
      <c r="J925" s="84"/>
      <c r="K925" s="7"/>
      <c r="L925" s="70"/>
      <c r="M925" s="70"/>
      <c r="N925" s="70"/>
      <c r="O925" s="156">
        <v>0</v>
      </c>
      <c r="P925" s="156">
        <v>0</v>
      </c>
    </row>
    <row r="926" spans="1:17">
      <c r="C926" s="45" t="s">
        <v>77</v>
      </c>
      <c r="D926" s="34">
        <v>259</v>
      </c>
      <c r="E926" s="34" t="s">
        <v>48</v>
      </c>
      <c r="F926" s="122"/>
      <c r="G926" s="122">
        <v>568552</v>
      </c>
      <c r="H926" s="122"/>
      <c r="I926" s="86"/>
      <c r="K926" s="7"/>
      <c r="L926" s="70"/>
      <c r="M926" s="70"/>
      <c r="N926" s="70"/>
      <c r="O926" s="156">
        <v>0</v>
      </c>
      <c r="P926" s="156">
        <v>0</v>
      </c>
    </row>
    <row r="927" spans="1:17">
      <c r="C927" s="45" t="s">
        <v>77</v>
      </c>
      <c r="D927" s="34">
        <v>259</v>
      </c>
      <c r="E927" s="34" t="s">
        <v>111</v>
      </c>
      <c r="F927" s="122"/>
      <c r="G927" s="122">
        <v>2274206</v>
      </c>
      <c r="H927" s="122"/>
      <c r="I927" s="86"/>
      <c r="K927" s="7"/>
      <c r="L927" s="70"/>
      <c r="M927" s="70"/>
      <c r="N927" s="70"/>
      <c r="O927" s="156">
        <v>0</v>
      </c>
      <c r="P927" s="156">
        <v>0</v>
      </c>
    </row>
    <row r="928" spans="1:17">
      <c r="C928" s="45" t="s">
        <v>122</v>
      </c>
      <c r="D928" s="34">
        <v>269</v>
      </c>
      <c r="E928" s="34" t="s">
        <v>72</v>
      </c>
      <c r="F928" s="122">
        <v>1118354</v>
      </c>
      <c r="G928" s="122">
        <v>950175</v>
      </c>
      <c r="H928" s="122"/>
      <c r="I928" s="86"/>
      <c r="K928" s="7"/>
      <c r="L928" s="70"/>
      <c r="M928" s="70"/>
      <c r="N928" s="70"/>
      <c r="O928" s="156">
        <v>0</v>
      </c>
      <c r="P928" s="156">
        <v>0</v>
      </c>
    </row>
    <row r="929" spans="3:16">
      <c r="C929" s="45" t="s">
        <v>434</v>
      </c>
      <c r="D929" s="34">
        <v>276</v>
      </c>
      <c r="E929" s="34" t="s">
        <v>90</v>
      </c>
      <c r="F929" s="122">
        <v>1393377</v>
      </c>
      <c r="G929" s="122">
        <v>1025153</v>
      </c>
      <c r="H929" s="122"/>
      <c r="I929" s="86"/>
      <c r="K929" s="7"/>
      <c r="L929" s="70"/>
      <c r="M929" s="70"/>
      <c r="N929" s="70"/>
      <c r="O929" s="156">
        <v>0</v>
      </c>
      <c r="P929" s="156">
        <v>0</v>
      </c>
    </row>
    <row r="930" spans="3:16">
      <c r="C930" s="77" t="s">
        <v>899</v>
      </c>
      <c r="D930" s="34">
        <v>284</v>
      </c>
      <c r="E930" s="34" t="s">
        <v>71</v>
      </c>
      <c r="F930" s="122">
        <v>1286254</v>
      </c>
      <c r="G930" s="122">
        <v>1292868</v>
      </c>
      <c r="H930" s="122"/>
      <c r="I930" s="86"/>
      <c r="K930" s="7"/>
      <c r="L930" s="70"/>
      <c r="M930" s="70"/>
      <c r="N930" s="70"/>
      <c r="O930" s="156">
        <v>0</v>
      </c>
      <c r="P930" s="156">
        <v>0</v>
      </c>
    </row>
    <row r="931" spans="3:16">
      <c r="C931" s="45" t="s">
        <v>900</v>
      </c>
      <c r="D931" s="34">
        <v>289</v>
      </c>
      <c r="E931" s="34" t="s">
        <v>136</v>
      </c>
      <c r="F931" s="122">
        <v>302681</v>
      </c>
      <c r="G931" s="122">
        <v>202585</v>
      </c>
      <c r="H931" s="122"/>
      <c r="K931" s="7"/>
      <c r="L931" s="70"/>
      <c r="M931" s="70"/>
      <c r="N931" s="70"/>
      <c r="O931" s="156">
        <v>0</v>
      </c>
      <c r="P931" s="156">
        <v>0</v>
      </c>
    </row>
    <row r="932" spans="3:16">
      <c r="C932" s="45" t="s">
        <v>900</v>
      </c>
      <c r="D932" s="34">
        <v>289</v>
      </c>
      <c r="E932" s="34" t="s">
        <v>137</v>
      </c>
      <c r="F932" s="122">
        <v>3873169</v>
      </c>
      <c r="G932" s="122">
        <v>5732461</v>
      </c>
      <c r="H932" s="122"/>
      <c r="I932" s="86"/>
      <c r="K932" s="7"/>
      <c r="L932" s="70"/>
      <c r="M932" s="70"/>
      <c r="N932" s="70"/>
      <c r="O932" s="156">
        <v>0</v>
      </c>
      <c r="P932" s="156">
        <v>0</v>
      </c>
    </row>
    <row r="933" spans="3:16">
      <c r="C933" s="45" t="s">
        <v>900</v>
      </c>
      <c r="D933" s="34">
        <v>289</v>
      </c>
      <c r="E933" s="34" t="s">
        <v>92</v>
      </c>
      <c r="F933" s="122">
        <v>260</v>
      </c>
      <c r="G933" s="122">
        <v>639</v>
      </c>
      <c r="H933" s="122"/>
      <c r="I933" s="86"/>
      <c r="K933" s="7"/>
      <c r="L933" s="70"/>
      <c r="M933" s="70"/>
      <c r="N933" s="70"/>
      <c r="O933" s="156">
        <v>0</v>
      </c>
      <c r="P933" s="156">
        <v>0</v>
      </c>
    </row>
    <row r="934" spans="3:16">
      <c r="C934" s="45" t="s">
        <v>118</v>
      </c>
      <c r="D934" s="34" t="s">
        <v>901</v>
      </c>
      <c r="E934" s="34" t="s">
        <v>56</v>
      </c>
      <c r="F934" s="122"/>
      <c r="G934" s="122">
        <v>728493</v>
      </c>
      <c r="H934" s="122"/>
      <c r="I934" s="86"/>
      <c r="K934" s="7"/>
      <c r="L934" s="70"/>
      <c r="M934" s="70"/>
      <c r="N934" s="70"/>
      <c r="O934" s="156">
        <v>0</v>
      </c>
      <c r="P934" s="156">
        <v>0</v>
      </c>
    </row>
    <row r="935" spans="3:16">
      <c r="C935" s="45" t="s">
        <v>118</v>
      </c>
      <c r="D935" s="34" t="s">
        <v>902</v>
      </c>
      <c r="E935" s="34" t="s">
        <v>51</v>
      </c>
      <c r="F935" s="122">
        <v>2933426</v>
      </c>
      <c r="G935" s="122">
        <v>1867727</v>
      </c>
      <c r="H935" s="324"/>
      <c r="I935" s="86"/>
      <c r="K935" s="7"/>
      <c r="L935" s="70"/>
      <c r="M935" s="70"/>
      <c r="N935" s="87"/>
      <c r="O935" s="156">
        <v>0</v>
      </c>
      <c r="P935" s="156">
        <v>0</v>
      </c>
    </row>
    <row r="936" spans="3:16">
      <c r="C936" s="45" t="s">
        <v>903</v>
      </c>
      <c r="D936" s="46">
        <v>335</v>
      </c>
      <c r="E936" s="34" t="s">
        <v>46</v>
      </c>
      <c r="F936" s="122"/>
      <c r="G936" s="122">
        <v>404422</v>
      </c>
      <c r="H936" s="122"/>
      <c r="I936" s="86"/>
      <c r="K936" s="7"/>
      <c r="L936" s="70"/>
      <c r="M936" s="70"/>
      <c r="N936" s="87"/>
      <c r="O936" s="156">
        <v>0</v>
      </c>
      <c r="P936" s="156">
        <v>0</v>
      </c>
    </row>
    <row r="937" spans="3:16">
      <c r="C937" s="45" t="s">
        <v>184</v>
      </c>
      <c r="D937" s="46" t="s">
        <v>904</v>
      </c>
      <c r="E937" s="46" t="s">
        <v>72</v>
      </c>
      <c r="F937" s="122">
        <v>655707</v>
      </c>
      <c r="G937" s="122">
        <v>419641</v>
      </c>
      <c r="H937" s="122"/>
      <c r="I937" s="86"/>
      <c r="K937" s="7"/>
      <c r="L937" s="70"/>
      <c r="M937" s="70"/>
      <c r="N937" s="87"/>
      <c r="O937" s="156">
        <v>0</v>
      </c>
      <c r="P937" s="156">
        <v>0</v>
      </c>
    </row>
    <row r="938" spans="3:16">
      <c r="C938" s="45" t="s">
        <v>193</v>
      </c>
      <c r="D938" s="46">
        <v>355</v>
      </c>
      <c r="E938" s="34" t="s">
        <v>90</v>
      </c>
      <c r="F938" s="122">
        <v>558943</v>
      </c>
      <c r="G938" s="122">
        <v>464455</v>
      </c>
      <c r="H938" s="122"/>
      <c r="I938" s="86"/>
      <c r="K938" s="7"/>
      <c r="L938" s="70"/>
      <c r="M938" s="70"/>
      <c r="O938" s="156">
        <v>0</v>
      </c>
      <c r="P938" s="156">
        <v>0</v>
      </c>
    </row>
    <row r="939" spans="3:16">
      <c r="C939" s="45" t="s">
        <v>905</v>
      </c>
      <c r="D939" s="46">
        <v>359</v>
      </c>
      <c r="E939" s="34" t="s">
        <v>67</v>
      </c>
      <c r="F939" s="122">
        <v>724556</v>
      </c>
      <c r="G939" s="122">
        <v>7524282</v>
      </c>
      <c r="H939" s="122"/>
      <c r="I939" s="86"/>
      <c r="K939" s="7"/>
      <c r="L939" s="70"/>
      <c r="M939" s="70"/>
      <c r="N939" s="87"/>
      <c r="O939" s="156">
        <v>0</v>
      </c>
      <c r="P939" s="156">
        <v>0</v>
      </c>
    </row>
    <row r="940" spans="3:16">
      <c r="C940" s="45" t="s">
        <v>905</v>
      </c>
      <c r="D940" s="46">
        <v>359</v>
      </c>
      <c r="E940" s="34" t="s">
        <v>73</v>
      </c>
      <c r="F940" s="122">
        <v>28</v>
      </c>
      <c r="G940" s="122">
        <v>289</v>
      </c>
      <c r="H940" s="122"/>
      <c r="I940" s="86"/>
      <c r="K940" s="7"/>
      <c r="L940" s="87"/>
      <c r="M940" s="87"/>
      <c r="N940" s="87"/>
      <c r="O940" s="156">
        <v>0</v>
      </c>
      <c r="P940" s="156">
        <v>0</v>
      </c>
    </row>
    <row r="941" spans="3:16">
      <c r="C941" s="45" t="s">
        <v>906</v>
      </c>
      <c r="D941" s="46">
        <v>360</v>
      </c>
      <c r="E941" s="34" t="s">
        <v>67</v>
      </c>
      <c r="F941" s="122">
        <v>369195</v>
      </c>
      <c r="G941" s="122">
        <v>154965</v>
      </c>
      <c r="H941" s="122"/>
      <c r="I941" s="86"/>
      <c r="K941" s="7"/>
      <c r="L941" s="87"/>
      <c r="M941" s="87"/>
      <c r="N941" s="87"/>
      <c r="O941" s="156">
        <v>0</v>
      </c>
      <c r="P941" s="156">
        <v>0</v>
      </c>
    </row>
    <row r="942" spans="3:16">
      <c r="C942" s="45" t="s">
        <v>906</v>
      </c>
      <c r="D942" s="46">
        <v>360</v>
      </c>
      <c r="E942" s="34" t="s">
        <v>73</v>
      </c>
      <c r="F942" s="122">
        <v>1693957</v>
      </c>
      <c r="G942" s="122">
        <v>711012</v>
      </c>
      <c r="H942" s="122"/>
      <c r="I942" s="86"/>
      <c r="K942" s="7"/>
      <c r="L942" s="87"/>
      <c r="M942" s="87"/>
      <c r="N942" s="87"/>
      <c r="O942" s="156">
        <v>0</v>
      </c>
      <c r="P942" s="156">
        <v>0</v>
      </c>
    </row>
    <row r="943" spans="3:16">
      <c r="C943" s="45" t="s">
        <v>906</v>
      </c>
      <c r="D943" s="46">
        <v>360</v>
      </c>
      <c r="E943" s="34" t="s">
        <v>71</v>
      </c>
      <c r="F943" s="122"/>
      <c r="G943" s="122">
        <v>497161</v>
      </c>
      <c r="H943" s="122"/>
      <c r="K943" s="7"/>
      <c r="N943" s="87"/>
      <c r="O943" s="156">
        <v>0</v>
      </c>
      <c r="P943" s="156">
        <v>0</v>
      </c>
    </row>
    <row r="944" spans="3:16">
      <c r="C944" s="45" t="s">
        <v>906</v>
      </c>
      <c r="D944" s="46">
        <v>360</v>
      </c>
      <c r="E944" s="34" t="s">
        <v>72</v>
      </c>
      <c r="F944" s="122"/>
      <c r="G944" s="122">
        <v>4900590</v>
      </c>
      <c r="H944" s="122"/>
      <c r="I944" s="86"/>
      <c r="K944" s="7"/>
      <c r="L944" s="87"/>
      <c r="M944" s="87"/>
      <c r="O944" s="156">
        <v>0</v>
      </c>
      <c r="P944" s="156">
        <v>0</v>
      </c>
    </row>
    <row r="945" spans="3:17">
      <c r="C945" s="45" t="s">
        <v>907</v>
      </c>
      <c r="D945" s="46" t="s">
        <v>908</v>
      </c>
      <c r="E945" s="34" t="s">
        <v>67</v>
      </c>
      <c r="F945" s="122">
        <v>891761</v>
      </c>
      <c r="G945" s="122">
        <v>9260625</v>
      </c>
      <c r="H945" s="122"/>
      <c r="I945" s="86"/>
      <c r="K945" s="7"/>
      <c r="L945" s="87"/>
      <c r="M945" s="87"/>
      <c r="N945" s="87"/>
      <c r="O945" s="156">
        <v>0</v>
      </c>
      <c r="P945" s="156">
        <v>0</v>
      </c>
    </row>
    <row r="946" spans="3:17">
      <c r="C946" s="45" t="s">
        <v>907</v>
      </c>
      <c r="D946" s="46" t="s">
        <v>908</v>
      </c>
      <c r="E946" s="34" t="s">
        <v>73</v>
      </c>
      <c r="F946" s="122">
        <v>28</v>
      </c>
      <c r="G946" s="122">
        <v>317</v>
      </c>
      <c r="H946" s="122"/>
      <c r="I946" s="86"/>
      <c r="K946" s="7"/>
      <c r="L946" s="87"/>
      <c r="M946" s="87"/>
      <c r="N946" s="87"/>
      <c r="O946" s="156">
        <v>0</v>
      </c>
      <c r="P946" s="156">
        <v>0</v>
      </c>
    </row>
    <row r="947" spans="3:17">
      <c r="C947" s="45" t="s">
        <v>208</v>
      </c>
      <c r="D947" s="46" t="s">
        <v>909</v>
      </c>
      <c r="E947" s="34" t="s">
        <v>159</v>
      </c>
      <c r="F947" s="122">
        <v>293342</v>
      </c>
      <c r="G947" s="122">
        <v>189002</v>
      </c>
      <c r="H947" s="122"/>
      <c r="I947" s="86"/>
      <c r="K947" s="7"/>
      <c r="L947" s="87"/>
      <c r="M947" s="87"/>
      <c r="N947" s="87"/>
      <c r="O947" s="156">
        <v>0</v>
      </c>
      <c r="P947" s="156">
        <v>0</v>
      </c>
    </row>
    <row r="948" spans="3:17">
      <c r="C948" s="45" t="s">
        <v>910</v>
      </c>
      <c r="D948" s="46" t="s">
        <v>911</v>
      </c>
      <c r="E948" s="34" t="s">
        <v>67</v>
      </c>
      <c r="F948" s="122"/>
      <c r="G948" s="122">
        <v>3098529</v>
      </c>
      <c r="H948" s="122"/>
      <c r="I948" s="86"/>
      <c r="K948" s="7"/>
      <c r="L948" s="87"/>
      <c r="M948" s="87"/>
      <c r="N948" s="87"/>
      <c r="O948" s="156">
        <v>0</v>
      </c>
      <c r="P948" s="156">
        <v>0</v>
      </c>
    </row>
    <row r="949" spans="3:17">
      <c r="C949" s="45" t="s">
        <v>912</v>
      </c>
      <c r="D949" s="46" t="s">
        <v>911</v>
      </c>
      <c r="E949" s="34" t="s">
        <v>73</v>
      </c>
      <c r="F949" s="122"/>
      <c r="G949" s="122">
        <v>267</v>
      </c>
      <c r="H949" s="122"/>
      <c r="I949" s="86"/>
      <c r="K949" s="7"/>
      <c r="N949" s="87"/>
      <c r="O949" s="156">
        <v>0</v>
      </c>
      <c r="P949" s="156">
        <v>0</v>
      </c>
    </row>
    <row r="950" spans="3:17">
      <c r="C950" s="45" t="s">
        <v>913</v>
      </c>
      <c r="D950" s="46" t="s">
        <v>914</v>
      </c>
      <c r="E950" s="34" t="s">
        <v>67</v>
      </c>
      <c r="F950" s="122">
        <v>1048375</v>
      </c>
      <c r="G950" s="122">
        <v>2514804</v>
      </c>
      <c r="H950" s="122"/>
      <c r="I950" s="86"/>
      <c r="K950" s="7"/>
      <c r="L950" s="87"/>
      <c r="M950" s="87"/>
      <c r="O950" s="156">
        <v>0</v>
      </c>
      <c r="P950" s="156">
        <v>0</v>
      </c>
    </row>
    <row r="951" spans="3:17">
      <c r="C951" s="45" t="s">
        <v>913</v>
      </c>
      <c r="D951" s="46" t="s">
        <v>914</v>
      </c>
      <c r="E951" s="34" t="s">
        <v>73</v>
      </c>
      <c r="F951" s="122">
        <v>105</v>
      </c>
      <c r="G951" s="122">
        <v>251</v>
      </c>
      <c r="H951" s="122"/>
      <c r="I951" s="86"/>
      <c r="K951" s="7"/>
      <c r="L951" s="87"/>
      <c r="M951" s="87"/>
      <c r="N951" s="87"/>
      <c r="O951" s="156">
        <v>0</v>
      </c>
      <c r="P951" s="156">
        <v>0</v>
      </c>
    </row>
    <row r="952" spans="3:17">
      <c r="C952" s="45" t="s">
        <v>224</v>
      </c>
      <c r="D952" s="46">
        <v>388</v>
      </c>
      <c r="E952" s="34" t="s">
        <v>56</v>
      </c>
      <c r="F952" s="122">
        <v>1114702</v>
      </c>
      <c r="G952" s="122">
        <v>596037</v>
      </c>
      <c r="H952" s="122"/>
      <c r="I952" s="86"/>
      <c r="K952" s="7"/>
      <c r="L952" s="87"/>
      <c r="M952" s="87"/>
      <c r="N952" s="87"/>
      <c r="O952" s="156">
        <v>0</v>
      </c>
      <c r="P952" s="156">
        <v>0</v>
      </c>
    </row>
    <row r="953" spans="3:17">
      <c r="C953" s="45" t="s">
        <v>230</v>
      </c>
      <c r="D953" s="46">
        <v>394</v>
      </c>
      <c r="E953" s="34" t="s">
        <v>63</v>
      </c>
      <c r="F953" s="122">
        <v>2438410</v>
      </c>
      <c r="G953" s="122">
        <v>1573524</v>
      </c>
      <c r="H953" s="122"/>
      <c r="I953" s="86"/>
      <c r="K953" s="7"/>
      <c r="L953" s="87"/>
      <c r="M953" s="87"/>
      <c r="N953" s="87"/>
      <c r="O953" s="156">
        <v>0</v>
      </c>
      <c r="P953" s="156">
        <v>0</v>
      </c>
    </row>
    <row r="954" spans="3:17">
      <c r="C954" s="45" t="s">
        <v>915</v>
      </c>
      <c r="D954" s="46" t="s">
        <v>916</v>
      </c>
      <c r="E954" s="34" t="s">
        <v>136</v>
      </c>
      <c r="F954" s="122">
        <v>4977508</v>
      </c>
      <c r="G954" s="122">
        <v>1375120</v>
      </c>
      <c r="H954" s="122"/>
      <c r="I954" s="86"/>
      <c r="K954" s="7"/>
      <c r="L954" s="87"/>
      <c r="M954" s="87"/>
      <c r="N954" s="87"/>
      <c r="O954" s="156">
        <v>0</v>
      </c>
      <c r="P954" s="156">
        <v>0</v>
      </c>
    </row>
    <row r="955" spans="3:17">
      <c r="C955" s="45" t="s">
        <v>915</v>
      </c>
      <c r="D955" s="46" t="s">
        <v>916</v>
      </c>
      <c r="E955" s="34" t="s">
        <v>137</v>
      </c>
      <c r="F955" s="122">
        <v>425</v>
      </c>
      <c r="G955" s="122">
        <v>118</v>
      </c>
      <c r="H955" s="122"/>
      <c r="I955" s="86"/>
      <c r="K955" s="7"/>
      <c r="O955" s="156">
        <v>0</v>
      </c>
      <c r="P955" s="156">
        <v>0</v>
      </c>
    </row>
    <row r="956" spans="3:17">
      <c r="C956" s="45" t="s">
        <v>915</v>
      </c>
      <c r="D956" s="46" t="s">
        <v>917</v>
      </c>
      <c r="E956" s="34" t="s">
        <v>157</v>
      </c>
      <c r="F956" s="122"/>
      <c r="G956" s="122">
        <v>434752</v>
      </c>
      <c r="H956" s="122"/>
      <c r="I956" s="86"/>
      <c r="K956" s="7"/>
      <c r="L956" s="87"/>
      <c r="M956" s="87"/>
      <c r="N956" s="87"/>
      <c r="O956" s="156">
        <v>0</v>
      </c>
      <c r="P956" s="156">
        <v>0</v>
      </c>
    </row>
    <row r="957" spans="3:17">
      <c r="C957" s="45" t="s">
        <v>915</v>
      </c>
      <c r="D957" s="46" t="s">
        <v>917</v>
      </c>
      <c r="E957" s="34" t="s">
        <v>159</v>
      </c>
      <c r="F957" s="122"/>
      <c r="G957" s="122">
        <v>193</v>
      </c>
      <c r="H957" s="122"/>
      <c r="I957" s="86"/>
      <c r="K957" s="7"/>
      <c r="L957" s="87"/>
      <c r="M957" s="87"/>
      <c r="N957" s="87"/>
      <c r="O957" s="156">
        <v>0</v>
      </c>
      <c r="P957" s="156">
        <v>0</v>
      </c>
    </row>
    <row r="958" spans="3:17">
      <c r="C958" s="45" t="s">
        <v>918</v>
      </c>
      <c r="D958" s="46" t="s">
        <v>919</v>
      </c>
      <c r="E958" s="34" t="s">
        <v>46</v>
      </c>
      <c r="F958" s="122">
        <v>10701143</v>
      </c>
      <c r="G958" s="122">
        <v>1299177</v>
      </c>
      <c r="H958" s="122"/>
      <c r="I958" s="86"/>
      <c r="K958" s="7"/>
      <c r="L958" s="87"/>
      <c r="M958" s="87"/>
      <c r="N958" s="87"/>
      <c r="O958" s="156">
        <v>0</v>
      </c>
      <c r="P958" s="156">
        <v>0</v>
      </c>
    </row>
    <row r="959" spans="3:17">
      <c r="C959" s="45" t="s">
        <v>277</v>
      </c>
      <c r="D959" s="46" t="s">
        <v>920</v>
      </c>
      <c r="E959" s="34" t="s">
        <v>92</v>
      </c>
      <c r="F959" s="122"/>
      <c r="G959" s="122">
        <v>2035968</v>
      </c>
      <c r="H959" s="122"/>
      <c r="I959" s="86"/>
      <c r="K959" s="7"/>
      <c r="L959" s="87"/>
      <c r="M959" s="87"/>
      <c r="N959" s="87"/>
      <c r="O959" s="156">
        <v>0</v>
      </c>
      <c r="P959" s="156">
        <v>0</v>
      </c>
      <c r="Q959" s="84"/>
    </row>
    <row r="960" spans="3:17">
      <c r="C960" s="45" t="s">
        <v>277</v>
      </c>
      <c r="D960" s="46" t="s">
        <v>921</v>
      </c>
      <c r="E960" s="34" t="s">
        <v>63</v>
      </c>
      <c r="F960" s="122"/>
      <c r="G960" s="122">
        <v>662263</v>
      </c>
      <c r="H960" s="122"/>
      <c r="I960" s="86"/>
      <c r="K960" s="7"/>
      <c r="O960" s="156">
        <v>0</v>
      </c>
      <c r="P960" s="156">
        <v>0</v>
      </c>
    </row>
    <row r="961" spans="3:16">
      <c r="C961" s="45" t="s">
        <v>413</v>
      </c>
      <c r="D961" s="46" t="s">
        <v>922</v>
      </c>
      <c r="E961" s="34" t="s">
        <v>92</v>
      </c>
      <c r="F961" s="122">
        <v>1672052</v>
      </c>
      <c r="G961" s="122">
        <v>1026513</v>
      </c>
      <c r="H961" s="122"/>
      <c r="I961" s="86"/>
      <c r="K961" s="7"/>
      <c r="L961" s="87"/>
      <c r="M961" s="87"/>
      <c r="N961" s="87"/>
      <c r="O961" s="156">
        <v>0</v>
      </c>
      <c r="P961" s="156">
        <v>0</v>
      </c>
    </row>
    <row r="962" spans="3:16">
      <c r="C962" s="45" t="s">
        <v>923</v>
      </c>
      <c r="D962" s="46">
        <v>448</v>
      </c>
      <c r="E962" s="34" t="s">
        <v>46</v>
      </c>
      <c r="F962" s="122">
        <v>2551</v>
      </c>
      <c r="G962" s="122">
        <v>257137</v>
      </c>
      <c r="H962" s="122"/>
      <c r="I962" s="86"/>
      <c r="K962" s="7"/>
      <c r="L962" s="87"/>
      <c r="M962" s="87"/>
      <c r="N962" s="87"/>
      <c r="O962" s="156">
        <v>0</v>
      </c>
      <c r="P962" s="156">
        <v>0</v>
      </c>
    </row>
    <row r="963" spans="3:16">
      <c r="C963" s="45" t="s">
        <v>184</v>
      </c>
      <c r="D963" s="46" t="s">
        <v>924</v>
      </c>
      <c r="E963" s="34" t="s">
        <v>63</v>
      </c>
      <c r="F963" s="122">
        <v>880027</v>
      </c>
      <c r="G963" s="122">
        <v>567005</v>
      </c>
      <c r="H963" s="122"/>
      <c r="I963" s="86"/>
      <c r="K963" s="7"/>
      <c r="L963" s="87"/>
      <c r="M963" s="87"/>
      <c r="N963" s="87"/>
      <c r="O963" s="156">
        <v>0</v>
      </c>
      <c r="P963" s="156">
        <v>0</v>
      </c>
    </row>
    <row r="964" spans="3:16">
      <c r="C964" s="45" t="s">
        <v>315</v>
      </c>
      <c r="D964" s="46" t="s">
        <v>925</v>
      </c>
      <c r="E964" s="34" t="s">
        <v>63</v>
      </c>
      <c r="F964" s="122"/>
      <c r="G964" s="122">
        <v>6319279</v>
      </c>
      <c r="H964" s="122"/>
      <c r="I964" s="86"/>
      <c r="K964" s="7"/>
      <c r="L964" s="87"/>
      <c r="M964" s="87"/>
      <c r="N964" s="87"/>
      <c r="O964" s="156">
        <v>0</v>
      </c>
      <c r="P964" s="156">
        <v>0</v>
      </c>
    </row>
    <row r="965" spans="3:16">
      <c r="C965" s="45" t="s">
        <v>335</v>
      </c>
      <c r="D965" s="46" t="s">
        <v>926</v>
      </c>
      <c r="E965" s="34" t="s">
        <v>46</v>
      </c>
      <c r="F965" s="122"/>
      <c r="G965" s="122">
        <v>629453</v>
      </c>
      <c r="H965" s="122"/>
      <c r="O965" s="156">
        <v>0</v>
      </c>
      <c r="P965" s="156">
        <v>0</v>
      </c>
    </row>
    <row r="966" spans="3:16">
      <c r="C966" s="45" t="s">
        <v>208</v>
      </c>
      <c r="D966" s="46" t="s">
        <v>927</v>
      </c>
      <c r="E966" s="34" t="s">
        <v>56</v>
      </c>
      <c r="F966" s="122">
        <v>327853</v>
      </c>
      <c r="G966" s="122">
        <v>209820</v>
      </c>
      <c r="H966" s="122"/>
      <c r="I966" s="86"/>
      <c r="K966" s="7"/>
      <c r="L966" s="87"/>
      <c r="M966" s="87"/>
      <c r="N966" s="87"/>
      <c r="O966" s="156">
        <v>0</v>
      </c>
      <c r="P966" s="156">
        <v>0</v>
      </c>
    </row>
    <row r="967" spans="3:16">
      <c r="C967" s="45" t="s">
        <v>327</v>
      </c>
      <c r="D967" s="46" t="s">
        <v>928</v>
      </c>
      <c r="E967" s="34" t="s">
        <v>125</v>
      </c>
      <c r="F967" s="122">
        <v>5000000</v>
      </c>
      <c r="G967" s="122">
        <v>516120</v>
      </c>
      <c r="H967" s="122"/>
      <c r="I967" s="86"/>
      <c r="K967" s="7"/>
      <c r="L967" s="87"/>
      <c r="M967" s="87"/>
      <c r="N967" s="87"/>
      <c r="O967" s="156">
        <v>0</v>
      </c>
      <c r="P967" s="156">
        <v>0</v>
      </c>
    </row>
    <row r="968" spans="3:16">
      <c r="C968" s="45" t="s">
        <v>349</v>
      </c>
      <c r="D968" s="46" t="s">
        <v>929</v>
      </c>
      <c r="E968" s="34" t="s">
        <v>177</v>
      </c>
      <c r="F968" s="122"/>
      <c r="G968" s="122">
        <v>450999</v>
      </c>
      <c r="H968" s="122"/>
      <c r="I968" s="86"/>
      <c r="K968" s="7"/>
      <c r="L968" s="87"/>
      <c r="M968" s="87"/>
      <c r="N968" s="87"/>
      <c r="O968" s="156">
        <v>0</v>
      </c>
      <c r="P968" s="156">
        <v>0</v>
      </c>
    </row>
    <row r="969" spans="3:16">
      <c r="C969" s="45" t="s">
        <v>349</v>
      </c>
      <c r="D969" s="46" t="s">
        <v>930</v>
      </c>
      <c r="E969" s="34" t="s">
        <v>176</v>
      </c>
      <c r="F969" s="122"/>
      <c r="G969" s="122">
        <v>1990714</v>
      </c>
      <c r="H969" s="122"/>
      <c r="I969" s="86"/>
      <c r="K969" s="7"/>
      <c r="L969" s="87"/>
      <c r="M969" s="87"/>
      <c r="N969" s="87"/>
      <c r="O969" s="156">
        <v>0</v>
      </c>
      <c r="P969" s="156">
        <v>0</v>
      </c>
    </row>
    <row r="970" spans="3:16">
      <c r="C970" s="45" t="s">
        <v>615</v>
      </c>
      <c r="D970" s="46" t="s">
        <v>931</v>
      </c>
      <c r="E970" s="34" t="s">
        <v>63</v>
      </c>
      <c r="F970" s="122"/>
      <c r="G970" s="122">
        <v>415438</v>
      </c>
      <c r="H970" s="122"/>
      <c r="I970" s="86"/>
      <c r="K970" s="7"/>
      <c r="O970" s="156">
        <v>0</v>
      </c>
      <c r="P970" s="156">
        <v>0</v>
      </c>
    </row>
    <row r="971" spans="3:16">
      <c r="C971" s="45" t="s">
        <v>358</v>
      </c>
      <c r="D971" s="46" t="s">
        <v>932</v>
      </c>
      <c r="E971" s="34" t="s">
        <v>132</v>
      </c>
      <c r="F971" s="122"/>
      <c r="G971" s="122">
        <v>5233301</v>
      </c>
      <c r="H971" s="122"/>
      <c r="I971" s="86"/>
      <c r="K971" s="7"/>
      <c r="L971" s="87"/>
      <c r="M971" s="87"/>
      <c r="N971" s="87"/>
      <c r="O971" s="156">
        <v>0</v>
      </c>
      <c r="P971" s="156">
        <v>0</v>
      </c>
    </row>
    <row r="972" spans="3:16">
      <c r="C972" s="45" t="s">
        <v>933</v>
      </c>
      <c r="D972" s="46" t="s">
        <v>934</v>
      </c>
      <c r="E972" s="34" t="s">
        <v>53</v>
      </c>
      <c r="F972" s="122"/>
      <c r="G972" s="122">
        <v>839281</v>
      </c>
      <c r="H972" s="122"/>
      <c r="I972" s="86"/>
      <c r="K972" s="7"/>
      <c r="L972" s="87"/>
      <c r="M972" s="87"/>
      <c r="N972" s="87"/>
      <c r="O972" s="156">
        <v>0</v>
      </c>
      <c r="P972" s="156">
        <v>0</v>
      </c>
    </row>
    <row r="973" spans="3:16">
      <c r="C973" s="45" t="s">
        <v>933</v>
      </c>
      <c r="D973" s="46" t="s">
        <v>934</v>
      </c>
      <c r="E973" s="34" t="s">
        <v>59</v>
      </c>
      <c r="F973" s="122"/>
      <c r="G973" s="122">
        <v>523710</v>
      </c>
      <c r="H973" s="122"/>
      <c r="I973" s="86"/>
      <c r="K973" s="7"/>
      <c r="L973" s="87"/>
      <c r="M973" s="87"/>
      <c r="N973" s="87"/>
      <c r="O973" s="156">
        <v>0</v>
      </c>
      <c r="P973" s="156">
        <v>0</v>
      </c>
    </row>
    <row r="974" spans="3:16">
      <c r="C974" s="45" t="s">
        <v>933</v>
      </c>
      <c r="D974" s="46" t="s">
        <v>935</v>
      </c>
      <c r="E974" s="34" t="s">
        <v>60</v>
      </c>
      <c r="F974" s="122"/>
      <c r="G974" s="122">
        <v>1488260</v>
      </c>
      <c r="H974" s="122"/>
      <c r="I974" s="86"/>
      <c r="K974" s="7"/>
      <c r="L974" s="87"/>
      <c r="M974" s="87"/>
      <c r="N974" s="87"/>
      <c r="O974" s="156">
        <v>0</v>
      </c>
      <c r="P974" s="156">
        <v>0</v>
      </c>
    </row>
    <row r="975" spans="3:16">
      <c r="C975" s="45" t="s">
        <v>936</v>
      </c>
      <c r="D975" s="46" t="s">
        <v>937</v>
      </c>
      <c r="E975" s="34" t="s">
        <v>46</v>
      </c>
      <c r="F975" s="122"/>
      <c r="G975" s="122">
        <v>1156361</v>
      </c>
      <c r="H975" s="122"/>
      <c r="I975" s="86"/>
      <c r="N975" s="87"/>
      <c r="O975" s="156">
        <v>0</v>
      </c>
      <c r="P975" s="156">
        <v>0</v>
      </c>
    </row>
    <row r="976" spans="3:16">
      <c r="C976" s="45" t="s">
        <v>936</v>
      </c>
      <c r="D976" s="46" t="s">
        <v>938</v>
      </c>
      <c r="E976" s="34" t="s">
        <v>92</v>
      </c>
      <c r="F976" s="122"/>
      <c r="G976" s="122">
        <v>934399</v>
      </c>
      <c r="H976" s="122"/>
      <c r="I976" s="86"/>
      <c r="K976" s="7"/>
      <c r="L976" s="87"/>
      <c r="M976" s="87"/>
      <c r="O976" s="156">
        <v>0</v>
      </c>
      <c r="P976" s="156">
        <v>0</v>
      </c>
    </row>
    <row r="977" spans="3:16">
      <c r="C977" s="53" t="s">
        <v>617</v>
      </c>
      <c r="D977" s="46" t="s">
        <v>939</v>
      </c>
      <c r="E977" s="34" t="s">
        <v>75</v>
      </c>
      <c r="F977" s="122"/>
      <c r="G977" s="122">
        <v>883022</v>
      </c>
      <c r="H977" s="122"/>
      <c r="I977" s="86"/>
      <c r="K977" s="7"/>
      <c r="L977" s="87"/>
      <c r="M977" s="87"/>
      <c r="N977" s="87"/>
      <c r="O977" s="156">
        <v>0</v>
      </c>
      <c r="P977" s="156">
        <v>0</v>
      </c>
    </row>
    <row r="978" spans="3:16">
      <c r="C978" s="45" t="s">
        <v>386</v>
      </c>
      <c r="D978" s="46" t="s">
        <v>940</v>
      </c>
      <c r="E978" s="34" t="s">
        <v>56</v>
      </c>
      <c r="F978" s="122"/>
      <c r="G978" s="122">
        <v>550551</v>
      </c>
      <c r="H978" s="122"/>
      <c r="I978" s="86"/>
      <c r="K978" s="7"/>
      <c r="L978" s="87"/>
      <c r="M978" s="87"/>
      <c r="N978" s="87"/>
      <c r="O978" s="156">
        <v>0</v>
      </c>
      <c r="P978" s="156">
        <v>0</v>
      </c>
    </row>
    <row r="979" spans="3:16">
      <c r="C979" s="45" t="s">
        <v>386</v>
      </c>
      <c r="D979" s="46" t="s">
        <v>940</v>
      </c>
      <c r="E979" s="34" t="s">
        <v>51</v>
      </c>
      <c r="F979" s="122"/>
      <c r="G979" s="122">
        <v>883022</v>
      </c>
      <c r="H979" s="122"/>
      <c r="I979" s="86"/>
      <c r="K979" s="7"/>
      <c r="L979" s="87"/>
      <c r="M979" s="87"/>
      <c r="N979" s="87"/>
      <c r="O979" s="156">
        <v>0</v>
      </c>
      <c r="P979" s="156">
        <v>0</v>
      </c>
    </row>
    <row r="980" spans="3:16">
      <c r="C980" s="32" t="s">
        <v>193</v>
      </c>
      <c r="D980" s="46" t="s">
        <v>943</v>
      </c>
      <c r="E980" s="34" t="s">
        <v>125</v>
      </c>
      <c r="F980" s="324"/>
      <c r="G980" s="122">
        <v>2117086</v>
      </c>
      <c r="H980" s="122"/>
      <c r="I980" s="86"/>
      <c r="K980" s="7"/>
      <c r="L980" s="87"/>
      <c r="M980" s="87"/>
      <c r="N980" s="87"/>
      <c r="O980" s="156">
        <v>0</v>
      </c>
      <c r="P980" s="156">
        <v>0</v>
      </c>
    </row>
    <row r="981" spans="3:16">
      <c r="C981" s="32" t="s">
        <v>158</v>
      </c>
      <c r="D981" s="46" t="s">
        <v>785</v>
      </c>
      <c r="E981" s="34" t="s">
        <v>60</v>
      </c>
      <c r="F981" s="122">
        <v>3567045</v>
      </c>
      <c r="G981" s="122">
        <v>751995</v>
      </c>
      <c r="H981" s="122"/>
      <c r="I981" s="86"/>
      <c r="N981" s="87"/>
      <c r="O981" s="156">
        <v>0</v>
      </c>
      <c r="P981" s="156">
        <v>0</v>
      </c>
    </row>
    <row r="982" spans="3:16">
      <c r="C982" s="32" t="s">
        <v>158</v>
      </c>
      <c r="D982" s="46" t="s">
        <v>785</v>
      </c>
      <c r="E982" s="34" t="s">
        <v>64</v>
      </c>
      <c r="F982" s="122"/>
      <c r="G982" s="122">
        <v>441511</v>
      </c>
      <c r="H982" s="122"/>
      <c r="I982" s="86"/>
      <c r="K982" s="7"/>
      <c r="L982" s="87"/>
      <c r="M982" s="87"/>
      <c r="O982" s="156">
        <v>0</v>
      </c>
      <c r="P982" s="156">
        <v>0</v>
      </c>
    </row>
    <row r="983" spans="3:16">
      <c r="C983" s="32" t="s">
        <v>315</v>
      </c>
      <c r="D983" s="46" t="s">
        <v>574</v>
      </c>
      <c r="E983" s="34" t="s">
        <v>125</v>
      </c>
      <c r="F983" s="122"/>
      <c r="G983" s="122">
        <v>1006467</v>
      </c>
      <c r="H983" s="122"/>
      <c r="I983" s="86"/>
      <c r="K983" s="7"/>
      <c r="L983" s="87"/>
      <c r="M983" s="87"/>
      <c r="N983" s="87"/>
      <c r="O983" s="156">
        <v>0</v>
      </c>
      <c r="P983" s="156">
        <v>0</v>
      </c>
    </row>
    <row r="984" spans="3:16">
      <c r="C984" s="32" t="s">
        <v>315</v>
      </c>
      <c r="D984" s="46" t="s">
        <v>575</v>
      </c>
      <c r="E984" s="34" t="s">
        <v>132</v>
      </c>
      <c r="F984" s="122"/>
      <c r="G984" s="122">
        <v>1517362</v>
      </c>
      <c r="H984" s="122"/>
      <c r="I984" s="86"/>
      <c r="K984" s="7"/>
      <c r="L984" s="87"/>
      <c r="M984" s="87"/>
      <c r="N984" s="87"/>
      <c r="O984" s="156">
        <v>0</v>
      </c>
      <c r="P984" s="156">
        <v>0</v>
      </c>
    </row>
    <row r="985" spans="3:16">
      <c r="C985" s="32" t="s">
        <v>315</v>
      </c>
      <c r="D985" s="46" t="s">
        <v>575</v>
      </c>
      <c r="E985" s="34" t="s">
        <v>176</v>
      </c>
      <c r="F985" s="122"/>
      <c r="G985" s="122">
        <v>1306126</v>
      </c>
      <c r="H985" s="122"/>
      <c r="I985" s="86"/>
      <c r="K985" s="7"/>
      <c r="L985" s="87"/>
      <c r="M985" s="87"/>
      <c r="N985" s="87"/>
      <c r="O985" s="156">
        <v>0</v>
      </c>
      <c r="P985" s="156">
        <v>0</v>
      </c>
    </row>
    <row r="986" spans="3:16">
      <c r="C986" s="32" t="s">
        <v>476</v>
      </c>
      <c r="D986" s="46" t="s">
        <v>944</v>
      </c>
      <c r="E986" s="46" t="s">
        <v>92</v>
      </c>
      <c r="F986" s="324"/>
      <c r="G986" s="122">
        <v>741563</v>
      </c>
      <c r="H986" s="122"/>
      <c r="I986" s="86"/>
      <c r="K986" s="7"/>
      <c r="L986" s="87"/>
      <c r="M986" s="87"/>
      <c r="N986" s="87"/>
      <c r="O986" s="156">
        <v>0</v>
      </c>
      <c r="P986" s="156">
        <v>0</v>
      </c>
    </row>
    <row r="987" spans="3:16">
      <c r="C987" s="32" t="s">
        <v>476</v>
      </c>
      <c r="D987" s="46" t="s">
        <v>945</v>
      </c>
      <c r="E987" s="46" t="s">
        <v>46</v>
      </c>
      <c r="F987" s="324"/>
      <c r="G987" s="122">
        <v>578167</v>
      </c>
      <c r="H987" s="122"/>
      <c r="I987" s="86"/>
      <c r="K987" s="7"/>
      <c r="N987" s="87"/>
      <c r="O987" s="156">
        <v>0</v>
      </c>
      <c r="P987" s="156">
        <v>0</v>
      </c>
    </row>
    <row r="988" spans="3:16">
      <c r="C988" s="32" t="s">
        <v>665</v>
      </c>
      <c r="D988" s="46" t="s">
        <v>946</v>
      </c>
      <c r="E988" s="46" t="s">
        <v>92</v>
      </c>
      <c r="F988" s="324"/>
      <c r="G988" s="122">
        <v>639760</v>
      </c>
      <c r="H988" s="122"/>
      <c r="I988" s="86"/>
      <c r="K988" s="7"/>
      <c r="L988" s="87"/>
      <c r="M988" s="87"/>
      <c r="O988" s="156">
        <v>0</v>
      </c>
      <c r="P988" s="156">
        <v>0</v>
      </c>
    </row>
    <row r="989" spans="3:16">
      <c r="C989" s="32" t="s">
        <v>515</v>
      </c>
      <c r="D989" s="46" t="s">
        <v>580</v>
      </c>
      <c r="E989" s="46" t="s">
        <v>46</v>
      </c>
      <c r="F989" s="324"/>
      <c r="G989" s="122">
        <v>2843997</v>
      </c>
      <c r="H989" s="122"/>
      <c r="I989" s="86"/>
      <c r="K989" s="7"/>
      <c r="L989" s="87"/>
      <c r="M989" s="87"/>
      <c r="N989" s="87"/>
      <c r="O989" s="156">
        <v>0</v>
      </c>
      <c r="P989" s="156">
        <v>0</v>
      </c>
    </row>
    <row r="990" spans="3:16">
      <c r="C990" s="32" t="s">
        <v>878</v>
      </c>
      <c r="D990" s="46" t="s">
        <v>892</v>
      </c>
      <c r="E990" s="46" t="s">
        <v>46</v>
      </c>
      <c r="F990" s="324"/>
      <c r="G990" s="122">
        <v>751666</v>
      </c>
      <c r="H990" s="122"/>
      <c r="I990" s="86"/>
      <c r="K990" s="7"/>
      <c r="L990" s="87"/>
      <c r="M990" s="87"/>
      <c r="N990" s="87"/>
      <c r="O990" s="156">
        <v>0</v>
      </c>
      <c r="P990" s="156">
        <v>0</v>
      </c>
    </row>
    <row r="991" spans="3:16">
      <c r="C991" s="32" t="s">
        <v>878</v>
      </c>
      <c r="D991" s="46" t="s">
        <v>894</v>
      </c>
      <c r="E991" s="46" t="s">
        <v>90</v>
      </c>
      <c r="F991" s="324"/>
      <c r="G991" s="122">
        <v>1258922</v>
      </c>
      <c r="H991" s="122"/>
      <c r="I991" s="86"/>
      <c r="K991" s="7"/>
      <c r="L991" s="87"/>
      <c r="M991" s="87"/>
      <c r="N991" s="87"/>
      <c r="O991" s="156">
        <v>0</v>
      </c>
      <c r="P991" s="156">
        <v>0</v>
      </c>
    </row>
    <row r="992" spans="3:16">
      <c r="C992" s="123" t="s">
        <v>517</v>
      </c>
      <c r="D992" s="63"/>
      <c r="E992" s="60"/>
      <c r="F992" s="62">
        <f>SUM(F926:F991)</f>
        <v>47825234</v>
      </c>
      <c r="G992" s="62">
        <f>SUM(G926:G991)</f>
        <v>91589630</v>
      </c>
      <c r="H992" s="62">
        <f>SUM(H926:H991)</f>
        <v>0</v>
      </c>
      <c r="I992" s="86"/>
      <c r="K992" s="7"/>
      <c r="L992" s="87"/>
      <c r="M992" s="87"/>
      <c r="N992" s="87"/>
      <c r="O992" s="156">
        <v>0</v>
      </c>
      <c r="P992" s="156">
        <v>0</v>
      </c>
    </row>
    <row r="993" spans="3:17">
      <c r="C993" s="337" t="s">
        <v>518</v>
      </c>
      <c r="D993" s="337"/>
      <c r="E993" s="337"/>
      <c r="F993" s="69">
        <v>0</v>
      </c>
      <c r="G993" s="69">
        <v>0</v>
      </c>
      <c r="H993" s="69">
        <v>0</v>
      </c>
      <c r="I993" s="86"/>
      <c r="K993" s="7"/>
      <c r="N993" s="87"/>
      <c r="O993" s="156">
        <v>0</v>
      </c>
      <c r="P993" s="156">
        <v>0</v>
      </c>
    </row>
    <row r="994" spans="3:17">
      <c r="C994" s="129"/>
      <c r="D994" s="129"/>
      <c r="E994" s="129"/>
      <c r="F994" s="70">
        <v>0</v>
      </c>
      <c r="G994" s="70">
        <v>0</v>
      </c>
      <c r="H994" s="70">
        <v>0</v>
      </c>
      <c r="I994" s="86"/>
      <c r="K994" s="7"/>
      <c r="L994" s="87"/>
      <c r="M994" s="87"/>
      <c r="O994" s="156">
        <v>0</v>
      </c>
      <c r="P994" s="156">
        <v>0</v>
      </c>
    </row>
    <row r="995" spans="3:17">
      <c r="G995" s="7"/>
      <c r="I995" s="86"/>
      <c r="K995" s="7"/>
      <c r="L995" s="87"/>
      <c r="M995" s="87"/>
      <c r="N995" s="87"/>
      <c r="O995" s="156">
        <v>0</v>
      </c>
      <c r="P995" s="156">
        <v>0</v>
      </c>
    </row>
    <row r="996" spans="3:17">
      <c r="G996" s="7"/>
      <c r="I996" s="86"/>
      <c r="K996" s="7"/>
      <c r="L996" s="87"/>
      <c r="M996" s="87"/>
      <c r="N996" s="87"/>
      <c r="O996" s="156">
        <v>0</v>
      </c>
      <c r="P996" s="156">
        <v>0</v>
      </c>
    </row>
    <row r="997" spans="3:17">
      <c r="G997" s="7"/>
      <c r="I997" s="86"/>
      <c r="K997" s="7"/>
      <c r="L997" s="87"/>
      <c r="M997" s="87"/>
      <c r="N997" s="87"/>
      <c r="O997" s="156">
        <v>0</v>
      </c>
      <c r="P997" s="156">
        <v>0</v>
      </c>
    </row>
    <row r="998" spans="3:17">
      <c r="G998" s="7"/>
      <c r="I998" s="86"/>
      <c r="K998" s="7"/>
      <c r="L998" s="87"/>
      <c r="M998" s="87"/>
      <c r="N998" s="87"/>
      <c r="O998" s="156">
        <v>0</v>
      </c>
      <c r="P998" s="156">
        <v>0</v>
      </c>
    </row>
    <row r="999" spans="3:17">
      <c r="G999" s="7"/>
      <c r="I999" s="86"/>
      <c r="K999" s="7"/>
      <c r="N999" s="87"/>
      <c r="O999" s="156">
        <v>0</v>
      </c>
      <c r="P999" s="156">
        <v>0</v>
      </c>
    </row>
    <row r="1000" spans="3:17">
      <c r="G1000" s="7"/>
      <c r="I1000" s="86"/>
      <c r="K1000" s="7"/>
      <c r="L1000" s="87"/>
      <c r="M1000" s="87"/>
      <c r="O1000" s="156">
        <v>0</v>
      </c>
      <c r="P1000" s="156">
        <v>0</v>
      </c>
      <c r="Q1000" s="87"/>
    </row>
    <row r="1001" spans="3:17">
      <c r="G1001" s="7"/>
      <c r="I1001" s="86"/>
      <c r="K1001" s="7"/>
      <c r="L1001" s="87"/>
      <c r="M1001" s="87"/>
      <c r="O1001" s="156">
        <v>0</v>
      </c>
      <c r="P1001" s="156">
        <v>0</v>
      </c>
      <c r="Q1001" s="87"/>
    </row>
    <row r="1002" spans="3:17">
      <c r="G1002" s="7"/>
      <c r="I1002" s="86"/>
      <c r="K1002" s="7"/>
      <c r="L1002" s="87"/>
      <c r="M1002" s="87"/>
      <c r="O1002" s="156">
        <v>0</v>
      </c>
      <c r="P1002" s="156">
        <v>0</v>
      </c>
      <c r="Q1002" s="87"/>
    </row>
    <row r="1003" spans="3:17">
      <c r="G1003" s="7"/>
      <c r="I1003" s="88"/>
      <c r="K1003" s="7"/>
      <c r="L1003" s="87"/>
      <c r="M1003" s="87"/>
      <c r="N1003" s="87"/>
      <c r="O1003" s="156">
        <v>0</v>
      </c>
      <c r="P1003" s="156">
        <v>0</v>
      </c>
      <c r="Q1003" s="87"/>
    </row>
    <row r="1004" spans="3:17">
      <c r="G1004" s="7"/>
      <c r="I1004" s="88"/>
      <c r="K1004" s="7"/>
      <c r="L1004" s="87"/>
      <c r="M1004" s="87"/>
      <c r="N1004" s="87"/>
      <c r="O1004" s="156">
        <v>0</v>
      </c>
      <c r="P1004" s="156">
        <v>0</v>
      </c>
      <c r="Q1004" s="87"/>
    </row>
    <row r="1005" spans="3:17">
      <c r="G1005" s="7"/>
      <c r="I1005" s="88"/>
      <c r="K1005" s="7"/>
      <c r="O1005" s="156">
        <v>0</v>
      </c>
      <c r="P1005" s="156">
        <v>0</v>
      </c>
    </row>
    <row r="1006" spans="3:17">
      <c r="G1006" s="7"/>
      <c r="I1006" s="88"/>
      <c r="K1006" s="7"/>
      <c r="O1006" s="156">
        <v>0</v>
      </c>
      <c r="P1006" s="156">
        <v>0</v>
      </c>
    </row>
    <row r="1007" spans="3:17">
      <c r="I1007" s="88"/>
      <c r="K1007" s="7"/>
      <c r="O1007" s="156">
        <v>0</v>
      </c>
      <c r="P1007" s="156">
        <v>0</v>
      </c>
    </row>
    <row r="1008" spans="3:17">
      <c r="D1008" s="4"/>
      <c r="E1008" s="4"/>
      <c r="F1008" s="84"/>
      <c r="G1008" s="7"/>
      <c r="H1008" s="84"/>
      <c r="I1008" s="84"/>
      <c r="J1008" s="84"/>
      <c r="K1008" s="84"/>
      <c r="L1008" s="87"/>
      <c r="M1008" s="87"/>
      <c r="O1008" s="156">
        <v>0</v>
      </c>
      <c r="P1008" s="156">
        <v>0</v>
      </c>
      <c r="Q1008" s="84"/>
    </row>
    <row r="1009" spans="3:17">
      <c r="C1009" s="84"/>
      <c r="L1009" s="87"/>
      <c r="M1009" s="87"/>
      <c r="O1009" s="156">
        <v>0</v>
      </c>
      <c r="P1009" s="156">
        <v>0</v>
      </c>
      <c r="Q1009" s="87"/>
    </row>
    <row r="1010" spans="3:17">
      <c r="O1010" s="156">
        <v>0</v>
      </c>
      <c r="P1010" s="156">
        <v>0</v>
      </c>
    </row>
    <row r="1011" spans="3:17">
      <c r="C1011" s="84"/>
      <c r="O1011" s="156">
        <v>0</v>
      </c>
      <c r="P1011" s="156">
        <v>0</v>
      </c>
    </row>
    <row r="1012" spans="3:17">
      <c r="C1012" s="84"/>
      <c r="O1012" s="156">
        <v>0</v>
      </c>
      <c r="P1012" s="156">
        <v>0</v>
      </c>
    </row>
    <row r="1013" spans="3:17">
      <c r="O1013" s="156">
        <v>0</v>
      </c>
      <c r="P1013" s="156">
        <v>0</v>
      </c>
    </row>
    <row r="1014" spans="3:17">
      <c r="O1014" s="156">
        <v>0</v>
      </c>
      <c r="P1014" s="156">
        <v>0</v>
      </c>
    </row>
    <row r="1015" spans="3:17">
      <c r="O1015" s="156">
        <v>0</v>
      </c>
      <c r="P1015" s="156">
        <v>0</v>
      </c>
    </row>
    <row r="1016" spans="3:17">
      <c r="O1016" s="156">
        <v>0</v>
      </c>
      <c r="P1016" s="156">
        <v>0</v>
      </c>
    </row>
  </sheetData>
  <mergeCells count="10">
    <mergeCell ref="C862:H863"/>
    <mergeCell ref="C864:D864"/>
    <mergeCell ref="C913:J913"/>
    <mergeCell ref="C993:E993"/>
    <mergeCell ref="A5:B8"/>
    <mergeCell ref="C5:C7"/>
    <mergeCell ref="D5:E5"/>
    <mergeCell ref="F5:G5"/>
    <mergeCell ref="F7:G7"/>
    <mergeCell ref="C861:L86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893"/>
  <sheetViews>
    <sheetView topLeftCell="A756" workbookViewId="0">
      <selection activeCell="C782" sqref="C782"/>
    </sheetView>
  </sheetViews>
  <sheetFormatPr baseColWidth="10" defaultColWidth="11.7109375" defaultRowHeight="12.75"/>
  <cols>
    <col min="1" max="1" width="8.5703125" style="1" customWidth="1"/>
    <col min="2" max="2" width="2.85546875" style="2" bestFit="1" customWidth="1"/>
    <col min="3" max="3" width="48.140625" style="1" customWidth="1"/>
    <col min="4" max="4" width="14.5703125" style="5" bestFit="1" customWidth="1"/>
    <col min="5" max="5" width="22.140625" style="5" customWidth="1"/>
    <col min="6" max="6" width="24" style="1" bestFit="1" customWidth="1"/>
    <col min="7" max="7" width="12.28515625" style="10" customWidth="1"/>
    <col min="8" max="8" width="16.5703125" style="1" bestFit="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6" style="8" customWidth="1"/>
    <col min="260" max="260" width="6.7109375" style="8" customWidth="1"/>
    <col min="261" max="261" width="11" style="8" bestFit="1"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6" style="8" customWidth="1"/>
    <col min="516" max="516" width="6.7109375" style="8" customWidth="1"/>
    <col min="517" max="517" width="11" style="8" bestFit="1"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6" style="8" customWidth="1"/>
    <col min="772" max="772" width="6.7109375" style="8" customWidth="1"/>
    <col min="773" max="773" width="11" style="8" bestFit="1"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6" style="8" customWidth="1"/>
    <col min="1028" max="1028" width="6.7109375" style="8" customWidth="1"/>
    <col min="1029" max="1029" width="11" style="8" bestFit="1"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6" style="8" customWidth="1"/>
    <col min="1284" max="1284" width="6.7109375" style="8" customWidth="1"/>
    <col min="1285" max="1285" width="11" style="8" bestFit="1"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6" style="8" customWidth="1"/>
    <col min="1540" max="1540" width="6.7109375" style="8" customWidth="1"/>
    <col min="1541" max="1541" width="11" style="8" bestFit="1"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6" style="8" customWidth="1"/>
    <col min="1796" max="1796" width="6.7109375" style="8" customWidth="1"/>
    <col min="1797" max="1797" width="11" style="8" bestFit="1"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6" style="8" customWidth="1"/>
    <col min="2052" max="2052" width="6.7109375" style="8" customWidth="1"/>
    <col min="2053" max="2053" width="11" style="8" bestFit="1"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6" style="8" customWidth="1"/>
    <col min="2308" max="2308" width="6.7109375" style="8" customWidth="1"/>
    <col min="2309" max="2309" width="11" style="8" bestFit="1"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6" style="8" customWidth="1"/>
    <col min="2564" max="2564" width="6.7109375" style="8" customWidth="1"/>
    <col min="2565" max="2565" width="11" style="8" bestFit="1"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6" style="8" customWidth="1"/>
    <col min="2820" max="2820" width="6.7109375" style="8" customWidth="1"/>
    <col min="2821" max="2821" width="11" style="8" bestFit="1"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6" style="8" customWidth="1"/>
    <col min="3076" max="3076" width="6.7109375" style="8" customWidth="1"/>
    <col min="3077" max="3077" width="11" style="8" bestFit="1"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6" style="8" customWidth="1"/>
    <col min="3332" max="3332" width="6.7109375" style="8" customWidth="1"/>
    <col min="3333" max="3333" width="11" style="8" bestFit="1"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6" style="8" customWidth="1"/>
    <col min="3588" max="3588" width="6.7109375" style="8" customWidth="1"/>
    <col min="3589" max="3589" width="11" style="8" bestFit="1"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6" style="8" customWidth="1"/>
    <col min="3844" max="3844" width="6.7109375" style="8" customWidth="1"/>
    <col min="3845" max="3845" width="11" style="8" bestFit="1"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6" style="8" customWidth="1"/>
    <col min="4100" max="4100" width="6.7109375" style="8" customWidth="1"/>
    <col min="4101" max="4101" width="11" style="8" bestFit="1"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6" style="8" customWidth="1"/>
    <col min="4356" max="4356" width="6.7109375" style="8" customWidth="1"/>
    <col min="4357" max="4357" width="11" style="8" bestFit="1"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6" style="8" customWidth="1"/>
    <col min="4612" max="4612" width="6.7109375" style="8" customWidth="1"/>
    <col min="4613" max="4613" width="11" style="8" bestFit="1"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6" style="8" customWidth="1"/>
    <col min="4868" max="4868" width="6.7109375" style="8" customWidth="1"/>
    <col min="4869" max="4869" width="11" style="8" bestFit="1"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6" style="8" customWidth="1"/>
    <col min="5124" max="5124" width="6.7109375" style="8" customWidth="1"/>
    <col min="5125" max="5125" width="11" style="8" bestFit="1"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6" style="8" customWidth="1"/>
    <col min="5380" max="5380" width="6.7109375" style="8" customWidth="1"/>
    <col min="5381" max="5381" width="11" style="8" bestFit="1"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6" style="8" customWidth="1"/>
    <col min="5636" max="5636" width="6.7109375" style="8" customWidth="1"/>
    <col min="5637" max="5637" width="11" style="8" bestFit="1"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6" style="8" customWidth="1"/>
    <col min="5892" max="5892" width="6.7109375" style="8" customWidth="1"/>
    <col min="5893" max="5893" width="11" style="8" bestFit="1"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6" style="8" customWidth="1"/>
    <col min="6148" max="6148" width="6.7109375" style="8" customWidth="1"/>
    <col min="6149" max="6149" width="11" style="8" bestFit="1"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6" style="8" customWidth="1"/>
    <col min="6404" max="6404" width="6.7109375" style="8" customWidth="1"/>
    <col min="6405" max="6405" width="11" style="8" bestFit="1"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6" style="8" customWidth="1"/>
    <col min="6660" max="6660" width="6.7109375" style="8" customWidth="1"/>
    <col min="6661" max="6661" width="11" style="8" bestFit="1"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6" style="8" customWidth="1"/>
    <col min="6916" max="6916" width="6.7109375" style="8" customWidth="1"/>
    <col min="6917" max="6917" width="11" style="8" bestFit="1"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6" style="8" customWidth="1"/>
    <col min="7172" max="7172" width="6.7109375" style="8" customWidth="1"/>
    <col min="7173" max="7173" width="11" style="8" bestFit="1"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6" style="8" customWidth="1"/>
    <col min="7428" max="7428" width="6.7109375" style="8" customWidth="1"/>
    <col min="7429" max="7429" width="11" style="8" bestFit="1"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6" style="8" customWidth="1"/>
    <col min="7684" max="7684" width="6.7109375" style="8" customWidth="1"/>
    <col min="7685" max="7685" width="11" style="8" bestFit="1"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6" style="8" customWidth="1"/>
    <col min="7940" max="7940" width="6.7109375" style="8" customWidth="1"/>
    <col min="7941" max="7941" width="11" style="8" bestFit="1"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6" style="8" customWidth="1"/>
    <col min="8196" max="8196" width="6.7109375" style="8" customWidth="1"/>
    <col min="8197" max="8197" width="11" style="8" bestFit="1"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6" style="8" customWidth="1"/>
    <col min="8452" max="8452" width="6.7109375" style="8" customWidth="1"/>
    <col min="8453" max="8453" width="11" style="8" bestFit="1"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6" style="8" customWidth="1"/>
    <col min="8708" max="8708" width="6.7109375" style="8" customWidth="1"/>
    <col min="8709" max="8709" width="11" style="8" bestFit="1"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6" style="8" customWidth="1"/>
    <col min="8964" max="8964" width="6.7109375" style="8" customWidth="1"/>
    <col min="8965" max="8965" width="11" style="8" bestFit="1"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6" style="8" customWidth="1"/>
    <col min="9220" max="9220" width="6.7109375" style="8" customWidth="1"/>
    <col min="9221" max="9221" width="11" style="8" bestFit="1"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6" style="8" customWidth="1"/>
    <col min="9476" max="9476" width="6.7109375" style="8" customWidth="1"/>
    <col min="9477" max="9477" width="11" style="8" bestFit="1"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6" style="8" customWidth="1"/>
    <col min="9732" max="9732" width="6.7109375" style="8" customWidth="1"/>
    <col min="9733" max="9733" width="11" style="8" bestFit="1"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6" style="8" customWidth="1"/>
    <col min="9988" max="9988" width="6.7109375" style="8" customWidth="1"/>
    <col min="9989" max="9989" width="11" style="8" bestFit="1"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6" style="8" customWidth="1"/>
    <col min="10244" max="10244" width="6.7109375" style="8" customWidth="1"/>
    <col min="10245" max="10245" width="11" style="8" bestFit="1"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6" style="8" customWidth="1"/>
    <col min="10500" max="10500" width="6.7109375" style="8" customWidth="1"/>
    <col min="10501" max="10501" width="11" style="8" bestFit="1"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6" style="8" customWidth="1"/>
    <col min="10756" max="10756" width="6.7109375" style="8" customWidth="1"/>
    <col min="10757" max="10757" width="11" style="8" bestFit="1"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6" style="8" customWidth="1"/>
    <col min="11012" max="11012" width="6.7109375" style="8" customWidth="1"/>
    <col min="11013" max="11013" width="11" style="8" bestFit="1"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6" style="8" customWidth="1"/>
    <col min="11268" max="11268" width="6.7109375" style="8" customWidth="1"/>
    <col min="11269" max="11269" width="11" style="8" bestFit="1"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6" style="8" customWidth="1"/>
    <col min="11524" max="11524" width="6.7109375" style="8" customWidth="1"/>
    <col min="11525" max="11525" width="11" style="8" bestFit="1"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6" style="8" customWidth="1"/>
    <col min="11780" max="11780" width="6.7109375" style="8" customWidth="1"/>
    <col min="11781" max="11781" width="11" style="8" bestFit="1"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6" style="8" customWidth="1"/>
    <col min="12036" max="12036" width="6.7109375" style="8" customWidth="1"/>
    <col min="12037" max="12037" width="11" style="8" bestFit="1"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6" style="8" customWidth="1"/>
    <col min="12292" max="12292" width="6.7109375" style="8" customWidth="1"/>
    <col min="12293" max="12293" width="11" style="8" bestFit="1"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6" style="8" customWidth="1"/>
    <col min="12548" max="12548" width="6.7109375" style="8" customWidth="1"/>
    <col min="12549" max="12549" width="11" style="8" bestFit="1"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6" style="8" customWidth="1"/>
    <col min="12804" max="12804" width="6.7109375" style="8" customWidth="1"/>
    <col min="12805" max="12805" width="11" style="8" bestFit="1"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6" style="8" customWidth="1"/>
    <col min="13060" max="13060" width="6.7109375" style="8" customWidth="1"/>
    <col min="13061" max="13061" width="11" style="8" bestFit="1"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6" style="8" customWidth="1"/>
    <col min="13316" max="13316" width="6.7109375" style="8" customWidth="1"/>
    <col min="13317" max="13317" width="11" style="8" bestFit="1"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6" style="8" customWidth="1"/>
    <col min="13572" max="13572" width="6.7109375" style="8" customWidth="1"/>
    <col min="13573" max="13573" width="11" style="8" bestFit="1"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6" style="8" customWidth="1"/>
    <col min="13828" max="13828" width="6.7109375" style="8" customWidth="1"/>
    <col min="13829" max="13829" width="11" style="8" bestFit="1"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6" style="8" customWidth="1"/>
    <col min="14084" max="14084" width="6.7109375" style="8" customWidth="1"/>
    <col min="14085" max="14085" width="11" style="8" bestFit="1"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6" style="8" customWidth="1"/>
    <col min="14340" max="14340" width="6.7109375" style="8" customWidth="1"/>
    <col min="14341" max="14341" width="11" style="8" bestFit="1"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6" style="8" customWidth="1"/>
    <col min="14596" max="14596" width="6.7109375" style="8" customWidth="1"/>
    <col min="14597" max="14597" width="11" style="8" bestFit="1"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6" style="8" customWidth="1"/>
    <col min="14852" max="14852" width="6.7109375" style="8" customWidth="1"/>
    <col min="14853" max="14853" width="11" style="8" bestFit="1"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6" style="8" customWidth="1"/>
    <col min="15108" max="15108" width="6.7109375" style="8" customWidth="1"/>
    <col min="15109" max="15109" width="11" style="8" bestFit="1"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6" style="8" customWidth="1"/>
    <col min="15364" max="15364" width="6.7109375" style="8" customWidth="1"/>
    <col min="15365" max="15365" width="11" style="8" bestFit="1"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6" style="8" customWidth="1"/>
    <col min="15620" max="15620" width="6.7109375" style="8" customWidth="1"/>
    <col min="15621" max="15621" width="11" style="8" bestFit="1"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6" style="8" customWidth="1"/>
    <col min="15876" max="15876" width="6.7109375" style="8" customWidth="1"/>
    <col min="15877" max="15877" width="11" style="8" bestFit="1"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6" style="8" customWidth="1"/>
    <col min="16132" max="16132" width="6.7109375" style="8" customWidth="1"/>
    <col min="16133" max="16133" width="11" style="8" bestFit="1"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633</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634</v>
      </c>
      <c r="D8" s="25"/>
      <c r="E8" s="25">
        <v>21526.95</v>
      </c>
      <c r="F8" s="24"/>
      <c r="G8" s="26"/>
      <c r="H8" s="24" t="s">
        <v>635</v>
      </c>
      <c r="I8" s="27">
        <v>475.21</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327381.88</v>
      </c>
      <c r="N12" s="40">
        <f>ROUND((M12*$E$8/1000),0)</f>
        <v>7047533</v>
      </c>
      <c r="O12" s="40">
        <v>155113</v>
      </c>
      <c r="P12" s="40">
        <v>7202646</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65475.6</v>
      </c>
      <c r="N13" s="40">
        <f>ROUND((M13*$E$8/1000),0)</f>
        <v>1409490</v>
      </c>
      <c r="O13" s="40">
        <v>31022</v>
      </c>
      <c r="P13" s="40">
        <v>1440512</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64474</v>
      </c>
      <c r="N14" s="40">
        <f>ROUND((M14*$E$8/1000),0)</f>
        <v>1387929</v>
      </c>
      <c r="O14" s="40">
        <v>36584</v>
      </c>
      <c r="P14" s="40">
        <v>1424513</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262500</v>
      </c>
      <c r="N15" s="40">
        <f>ROUND((M15*$E$8/1000),0)</f>
        <v>5650824</v>
      </c>
      <c r="O15" s="40">
        <v>30844</v>
      </c>
      <c r="P15" s="40">
        <v>5681668</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502500</v>
      </c>
      <c r="N18" s="40">
        <f>ROUND((M18*$E$8/1000),0)</f>
        <v>10817292</v>
      </c>
      <c r="O18" s="40">
        <v>265846</v>
      </c>
      <c r="P18" s="40">
        <v>11083138</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f>ROUND((M19*$E$8/1000),0)</f>
        <v>21292113</v>
      </c>
      <c r="O19" s="40">
        <v>224656</v>
      </c>
      <c r="P19" s="40">
        <v>21516769</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238000</v>
      </c>
      <c r="N21" s="40">
        <f>ROUND((M21*$E$8/1000),0)</f>
        <v>5123414</v>
      </c>
      <c r="O21" s="40">
        <v>17120</v>
      </c>
      <c r="P21" s="40">
        <v>5140534</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f>ROUND((M22*$E$8/1000),0)</f>
        <v>14207787</v>
      </c>
      <c r="O22" s="40">
        <v>377739</v>
      </c>
      <c r="P22" s="40">
        <v>14585526</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f>ROUND((M23*$E$8/1000),0)</f>
        <v>7534433</v>
      </c>
      <c r="O23" s="40">
        <v>209387</v>
      </c>
      <c r="P23" s="40">
        <v>7743820</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f>ROUND((M24*$E$8/1000),0)</f>
        <v>21526950</v>
      </c>
      <c r="O24" s="40">
        <v>0</v>
      </c>
      <c r="P24" s="40">
        <v>21526950</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f>ROUND((M25*$E$8/1000),0)</f>
        <v>7319163</v>
      </c>
      <c r="O25" s="40">
        <v>71426</v>
      </c>
      <c r="P25" s="40">
        <v>7390589</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91440</v>
      </c>
      <c r="N27" s="40">
        <f>ROUND((M27*$E$8/1000),0)</f>
        <v>1968424</v>
      </c>
      <c r="O27" s="44">
        <v>53556</v>
      </c>
      <c r="P27" s="44">
        <v>2021980</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942975</v>
      </c>
      <c r="N28" s="40">
        <f>ROUND((M28*$E$8/1000),0)</f>
        <v>20299376</v>
      </c>
      <c r="O28" s="44">
        <v>552294</v>
      </c>
      <c r="P28" s="44">
        <v>20851670</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1137500</v>
      </c>
      <c r="N30" s="40">
        <f>ROUND((M30*$E$8/1000),0)</f>
        <v>24486906</v>
      </c>
      <c r="O30" s="40">
        <v>801131</v>
      </c>
      <c r="P30" s="40">
        <v>25288037</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90487.9</v>
      </c>
      <c r="N33" s="40">
        <f>ROUND((M33*$E$8/1000),0)</f>
        <v>1947928</v>
      </c>
      <c r="O33" s="40">
        <v>67032</v>
      </c>
      <c r="P33" s="40">
        <v>2014960</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814390.4</v>
      </c>
      <c r="N34" s="40">
        <f>ROUND((M34*$E$8/1000),0)</f>
        <v>17531341</v>
      </c>
      <c r="O34" s="40">
        <v>603284</v>
      </c>
      <c r="P34" s="40">
        <v>18134625</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61764</v>
      </c>
      <c r="N37" s="40">
        <f>ROUND((M37*$E$8/1000),0)</f>
        <v>1329591</v>
      </c>
      <c r="O37" s="40">
        <v>6980</v>
      </c>
      <c r="P37" s="40">
        <v>1336571</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288236</v>
      </c>
      <c r="N38" s="40">
        <f>ROUND((M38*$E$8/1000),0)</f>
        <v>6204842</v>
      </c>
      <c r="O38" s="40">
        <v>32575</v>
      </c>
      <c r="P38" s="40">
        <v>6237417</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f>ROUND((M39*$E$8/1000),0)</f>
        <v>38748510</v>
      </c>
      <c r="O39" s="40">
        <v>982768</v>
      </c>
      <c r="P39" s="40">
        <v>39731278</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f>ROUND((M40*$E$8/1000),0)</f>
        <v>4305390</v>
      </c>
      <c r="O40" s="40">
        <v>109196</v>
      </c>
      <c r="P40" s="40">
        <v>4414586</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527916</v>
      </c>
      <c r="N45" s="40">
        <f>ROUND((M45*$E$8/1000),0)</f>
        <v>11364421</v>
      </c>
      <c r="O45" s="40">
        <v>292205</v>
      </c>
      <c r="P45" s="40">
        <v>11656626</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1844478</v>
      </c>
      <c r="N47" s="40">
        <f>ROUND((M47*$E$8/1000),0)</f>
        <v>39705986</v>
      </c>
      <c r="O47" s="40">
        <v>1009481</v>
      </c>
      <c r="P47" s="40">
        <v>40715467</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f>ROUND((M49*$E$8/1000),0)</f>
        <v>15499404</v>
      </c>
      <c r="O49" s="40">
        <v>488290</v>
      </c>
      <c r="P49" s="40">
        <v>15987694</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f>ROUND((M50*$E$8/1000),0)</f>
        <v>8610780</v>
      </c>
      <c r="O50" s="40">
        <v>152030</v>
      </c>
      <c r="P50" s="40">
        <v>8762810</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f>ROUND((M51*$E$8/1000),0)</f>
        <v>43053900</v>
      </c>
      <c r="O51" s="40">
        <v>760148</v>
      </c>
      <c r="P51" s="40">
        <v>43814048</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6451695.1100000003</v>
      </c>
      <c r="N52" s="40">
        <f>ROUND((M52*$E$8/1000),0)</f>
        <v>138885318</v>
      </c>
      <c r="O52" s="40">
        <v>3918081</v>
      </c>
      <c r="P52" s="40">
        <v>142803399</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349612.05</v>
      </c>
      <c r="N53" s="40">
        <f>ROUND((M53*$E$8/1000),0)</f>
        <v>7526081</v>
      </c>
      <c r="O53" s="40">
        <v>212318</v>
      </c>
      <c r="P53" s="40">
        <v>7738399</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v>220000</v>
      </c>
      <c r="N56" s="40">
        <f>ROUND((M56*$E$8/1000),0)</f>
        <v>4735929</v>
      </c>
      <c r="O56" s="40">
        <v>70004</v>
      </c>
      <c r="P56" s="40">
        <v>4805933</v>
      </c>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v>220000</v>
      </c>
      <c r="N57" s="40">
        <f>ROUND((M57*$E$8/1000),0)</f>
        <v>4735929</v>
      </c>
      <c r="O57" s="40">
        <v>70004</v>
      </c>
      <c r="P57" s="40">
        <v>4805933</v>
      </c>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758658</v>
      </c>
      <c r="N64" s="40">
        <f>ROUND((M64*$E$8/1000),0)</f>
        <v>16331593</v>
      </c>
      <c r="O64" s="40">
        <v>261216</v>
      </c>
      <c r="P64" s="40">
        <v>16592809</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2750136</v>
      </c>
      <c r="N65" s="40">
        <f>ROUND((M65*$E$8/1000),0)</f>
        <v>59202040</v>
      </c>
      <c r="O65" s="40">
        <v>946890</v>
      </c>
      <c r="P65" s="40">
        <v>60148930</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f>ROUND((M70*$E$8/1000),0)</f>
        <v>90413190</v>
      </c>
      <c r="O70" s="40">
        <v>638144</v>
      </c>
      <c r="P70" s="40">
        <v>91051334</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f>ROUND((M73*$E$8/1000),0)</f>
        <v>17221560</v>
      </c>
      <c r="O73" s="40">
        <v>269391</v>
      </c>
      <c r="P73" s="40">
        <v>17490951</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f>ROUND((M74*$E$8/1000),0)</f>
        <v>68886240</v>
      </c>
      <c r="O74" s="40">
        <v>1077564</v>
      </c>
      <c r="P74" s="40">
        <v>69963804</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f>ROUND((M77*$E$8/1000),0)</f>
        <v>30030095</v>
      </c>
      <c r="O77" s="40">
        <v>152822</v>
      </c>
      <c r="P77" s="40">
        <v>30182917</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668388</v>
      </c>
      <c r="N80" s="40">
        <f>ROUND((M80*$E$8/1000),0)</f>
        <v>14388355</v>
      </c>
      <c r="O80" s="40">
        <v>437893</v>
      </c>
      <c r="P80" s="40">
        <v>14826248</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1050323</v>
      </c>
      <c r="N81" s="40">
        <f>ROUND((M81*$E$8/1000),0)</f>
        <v>22610251</v>
      </c>
      <c r="O81" s="40">
        <v>688120</v>
      </c>
      <c r="P81" s="40">
        <v>23298371</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384883</v>
      </c>
      <c r="N84" s="40">
        <f>ROUND((M84*$E$8/1000),0)</f>
        <v>8285357</v>
      </c>
      <c r="O84" s="40">
        <v>0</v>
      </c>
      <c r="P84" s="40">
        <v>8285357</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1924417</v>
      </c>
      <c r="N85" s="40">
        <f>ROUND((M85*$E$8/1000),0)</f>
        <v>41426829</v>
      </c>
      <c r="O85" s="40">
        <v>0</v>
      </c>
      <c r="P85" s="40">
        <v>41426829</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1552243.13</v>
      </c>
      <c r="N87" s="40">
        <f>ROUND((M87*$E$8/1000),0)</f>
        <v>33415060</v>
      </c>
      <c r="O87" s="40">
        <v>394688</v>
      </c>
      <c r="P87" s="40">
        <v>33809748</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800000</v>
      </c>
      <c r="N90" s="40">
        <f>ROUND((M90*$E$8/1000),0)</f>
        <v>17221560</v>
      </c>
      <c r="O90" s="40">
        <v>452120</v>
      </c>
      <c r="P90" s="40">
        <v>17673680</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f>ROUND((M91*$E$8/1000),0)</f>
        <v>16468117</v>
      </c>
      <c r="O91" s="40">
        <v>371510</v>
      </c>
      <c r="P91" s="40">
        <v>16839627</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814286</v>
      </c>
      <c r="N92" s="40">
        <f>ROUND((M92*$E$8/1000),0)</f>
        <v>17529094</v>
      </c>
      <c r="O92" s="40">
        <v>460188</v>
      </c>
      <c r="P92" s="40">
        <v>17989282</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857143</v>
      </c>
      <c r="N93" s="40">
        <f>ROUND((M93*$E$8/1000),0)</f>
        <v>18451675</v>
      </c>
      <c r="O93" s="40">
        <v>484410</v>
      </c>
      <c r="P93" s="40">
        <v>18936085</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f>ROUND((M94*$E$8/1000),0)</f>
        <v>45206595</v>
      </c>
      <c r="O94" s="40">
        <v>832362</v>
      </c>
      <c r="P94" s="40">
        <v>46038957</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1500000</v>
      </c>
      <c r="N97" s="40">
        <f>ROUND((M97*$E$8/1000),0)</f>
        <v>32290425</v>
      </c>
      <c r="O97" s="40">
        <v>516459</v>
      </c>
      <c r="P97" s="40">
        <v>32806884</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f>ROUND((M98*$E$8/1000),0)</f>
        <v>64580850</v>
      </c>
      <c r="O98" s="40">
        <v>828219</v>
      </c>
      <c r="P98" s="40">
        <v>65409069</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2026316</v>
      </c>
      <c r="N101" s="40">
        <f t="shared" ref="N101:N106" si="0">ROUND((M101*$E$8/1000),0)</f>
        <v>43620403</v>
      </c>
      <c r="O101" s="40">
        <v>630444</v>
      </c>
      <c r="P101" s="40">
        <v>44250847</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f t="shared" si="0"/>
        <v>17544464</v>
      </c>
      <c r="O102" s="40">
        <v>518667</v>
      </c>
      <c r="P102" s="40">
        <v>18063131</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f t="shared" si="0"/>
        <v>45721541</v>
      </c>
      <c r="O103" s="40">
        <v>317782</v>
      </c>
      <c r="P103" s="40">
        <v>46039323</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f t="shared" si="0"/>
        <v>11430385</v>
      </c>
      <c r="O104" s="40">
        <v>79446</v>
      </c>
      <c r="P104" s="40">
        <v>11509831</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f t="shared" si="0"/>
        <v>18750386</v>
      </c>
      <c r="O105" s="40">
        <v>130322</v>
      </c>
      <c r="P105" s="40">
        <v>18880708</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f t="shared" si="0"/>
        <v>4735922</v>
      </c>
      <c r="O106" s="40">
        <v>32917</v>
      </c>
      <c r="P106" s="40">
        <v>4768839</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330785</v>
      </c>
      <c r="N109" s="40">
        <f>ROUND((M109*$E$8/1000),0)</f>
        <v>7120792</v>
      </c>
      <c r="O109" s="40">
        <v>65183</v>
      </c>
      <c r="P109" s="40">
        <v>7185975</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9174972</v>
      </c>
      <c r="N110" s="40">
        <f>ROUND((M110*$E$8/1000),0)</f>
        <v>197509163</v>
      </c>
      <c r="O110" s="40">
        <v>1808237</v>
      </c>
      <c r="P110" s="40">
        <v>199317400</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1012</v>
      </c>
      <c r="N111" s="40">
        <f>ROUND((M111*$E$8/1000),0)</f>
        <v>21785</v>
      </c>
      <c r="O111" s="40">
        <v>190</v>
      </c>
      <c r="P111" s="40">
        <v>21975</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f>ROUND((M114*$E$8/1000),0)</f>
        <v>17001290</v>
      </c>
      <c r="O114" s="40">
        <v>119701</v>
      </c>
      <c r="P114" s="40">
        <v>17120991</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f>ROUND((M115*$E$8/1000),0)</f>
        <v>50774564</v>
      </c>
      <c r="O115" s="40">
        <v>352901</v>
      </c>
      <c r="P115" s="40">
        <v>51127465</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2066268</v>
      </c>
      <c r="N119" s="40">
        <f>ROUND((M119*$E$8/1000),0)</f>
        <v>44480448</v>
      </c>
      <c r="O119" s="40">
        <v>643045</v>
      </c>
      <c r="P119" s="40">
        <v>45123493</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179676</v>
      </c>
      <c r="N120" s="40">
        <f>ROUND((M120*$E$8/1000),0)</f>
        <v>3867876</v>
      </c>
      <c r="O120" s="40">
        <v>55906</v>
      </c>
      <c r="P120" s="40">
        <v>3923782</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f>ROUND((M121*$E$8/1000),0)</f>
        <v>86107800</v>
      </c>
      <c r="O121" s="40">
        <v>597047</v>
      </c>
      <c r="P121" s="40">
        <v>86704847</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96956660</v>
      </c>
      <c r="B125" s="33" t="s">
        <v>83</v>
      </c>
      <c r="C125" s="45" t="s">
        <v>148</v>
      </c>
      <c r="D125" s="34">
        <v>301</v>
      </c>
      <c r="E125" s="35">
        <v>37516</v>
      </c>
      <c r="F125" s="34" t="s">
        <v>37</v>
      </c>
      <c r="G125" s="37">
        <v>2600</v>
      </c>
      <c r="H125" s="34"/>
      <c r="I125" s="38"/>
      <c r="J125" s="36"/>
      <c r="K125" s="38">
        <v>10</v>
      </c>
      <c r="L125" s="40"/>
      <c r="M125" s="40"/>
      <c r="N125" s="40"/>
      <c r="O125" s="40"/>
      <c r="P125" s="40"/>
    </row>
    <row r="126" spans="1:16" s="32" customFormat="1" ht="12" customHeight="1">
      <c r="A126" s="32">
        <v>96956660</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96956660</v>
      </c>
      <c r="B127" s="33" t="s">
        <v>83</v>
      </c>
      <c r="C127" s="32" t="s">
        <v>151</v>
      </c>
      <c r="D127" s="34" t="s">
        <v>152</v>
      </c>
      <c r="E127" s="35">
        <v>38796</v>
      </c>
      <c r="F127" s="34" t="s">
        <v>37</v>
      </c>
      <c r="G127" s="37">
        <v>1800</v>
      </c>
      <c r="H127" s="34" t="s">
        <v>53</v>
      </c>
      <c r="I127" s="38" t="s">
        <v>153</v>
      </c>
      <c r="J127" s="36" t="s">
        <v>68</v>
      </c>
      <c r="K127" s="38">
        <v>10</v>
      </c>
      <c r="L127" s="40">
        <v>900000</v>
      </c>
      <c r="M127" s="40">
        <v>900000</v>
      </c>
      <c r="N127" s="40">
        <f>ROUND((M127*$E$8/1000),0)</f>
        <v>19374255</v>
      </c>
      <c r="O127" s="40">
        <v>200783</v>
      </c>
      <c r="P127" s="40">
        <v>19575038</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f>ROUND((M129*$E$8/1000),0)</f>
        <v>21526950</v>
      </c>
      <c r="O129" s="40">
        <v>380158</v>
      </c>
      <c r="P129" s="40">
        <v>21907108</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f>ROUND((M130*$E$8/1000),0)</f>
        <v>48435638</v>
      </c>
      <c r="O130" s="40">
        <v>855355</v>
      </c>
      <c r="P130" s="40">
        <v>49290993</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f>ROUND((M131*$E$8/1000),0)</f>
        <v>209887763</v>
      </c>
      <c r="O131" s="40">
        <v>1218541</v>
      </c>
      <c r="P131" s="40">
        <v>211106304</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f>ROUND((M137*$E$8/1000),0)</f>
        <v>35519468</v>
      </c>
      <c r="O137" s="40">
        <v>343897</v>
      </c>
      <c r="P137" s="40">
        <v>35863365</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4210526</v>
      </c>
      <c r="N138" s="40">
        <f>ROUND((M138*$E$8/1000),0)</f>
        <v>90639783</v>
      </c>
      <c r="O138" s="40">
        <v>910140</v>
      </c>
      <c r="P138" s="40">
        <v>91549923</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f>ROUND((M144*$E$8/1000),0)</f>
        <v>150688650</v>
      </c>
      <c r="O144" s="40">
        <v>32975</v>
      </c>
      <c r="P144" s="40">
        <v>150721625</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3792000</v>
      </c>
      <c r="N146" s="40">
        <f>ROUND((M146*$E$8/1000),0)</f>
        <v>81630194</v>
      </c>
      <c r="O146" s="40">
        <v>1869363</v>
      </c>
      <c r="P146" s="47">
        <v>83499557</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f>ROUND((M151*$E$8/1000),0)</f>
        <v>86107800</v>
      </c>
      <c r="O151" s="40">
        <v>1215605</v>
      </c>
      <c r="P151" s="47">
        <v>87323405</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1102941</v>
      </c>
      <c r="N158" s="40">
        <f>ROUND((M158*$E$8/1000),0)</f>
        <v>23742956</v>
      </c>
      <c r="O158" s="40">
        <v>435259</v>
      </c>
      <c r="P158" s="40">
        <v>24178215</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f>ROUND((M159*$E$8/1000),0)</f>
        <v>48435638</v>
      </c>
      <c r="O159" s="40">
        <v>1030406</v>
      </c>
      <c r="P159" s="40">
        <v>49466044</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f>ROUND((M163/1000),0)</f>
        <v>22420000</v>
      </c>
      <c r="O163" s="40">
        <v>510000</v>
      </c>
      <c r="P163" s="40">
        <v>22930000</v>
      </c>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f>ROUND((M164*$E$8/1000),0)</f>
        <v>43053900</v>
      </c>
      <c r="O164" s="40">
        <v>1210032</v>
      </c>
      <c r="P164" s="40">
        <v>44263932</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f>ROUND((M165*$E$8/1000),0)</f>
        <v>40040127</v>
      </c>
      <c r="O165" s="40">
        <v>185396</v>
      </c>
      <c r="P165" s="40">
        <v>40225523</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f>ROUND((M166*$E$8/1000),0)</f>
        <v>12208945</v>
      </c>
      <c r="O166" s="40">
        <v>128823</v>
      </c>
      <c r="P166" s="40">
        <v>12337768</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f>ROUND((M173*$E$8/1000),0)</f>
        <v>86107800</v>
      </c>
      <c r="O173" s="40">
        <v>597047</v>
      </c>
      <c r="P173" s="40">
        <v>86704847</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f>ROUND((M176*$E$8/1000),0)</f>
        <v>21526950</v>
      </c>
      <c r="O176" s="40">
        <v>166979</v>
      </c>
      <c r="P176" s="40">
        <v>21693929</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2249999.5</v>
      </c>
      <c r="N177" s="40">
        <f>ROUND((M177*$E$8/1000),0)</f>
        <v>48435627</v>
      </c>
      <c r="O177" s="40">
        <v>221510</v>
      </c>
      <c r="P177" s="40">
        <v>48657137</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702000</v>
      </c>
      <c r="N186" s="40">
        <f>ROUND((M186*$E$8/1000),0)</f>
        <v>15111919</v>
      </c>
      <c r="O186" s="40">
        <v>193785</v>
      </c>
      <c r="P186" s="40">
        <v>15305704</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f>ROUND((M189*$E$8/1000),0)</f>
        <v>10763475</v>
      </c>
      <c r="O189" s="40">
        <v>108929</v>
      </c>
      <c r="P189" s="40">
        <v>10872404</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f>ROUND((M190*$E$8/1000),0)</f>
        <v>10763475</v>
      </c>
      <c r="O190" s="40">
        <v>108929</v>
      </c>
      <c r="P190" s="40">
        <v>10872404</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f>ROUND((M191*$E$8/1000),0)</f>
        <v>32290425</v>
      </c>
      <c r="O191" s="40">
        <v>405315</v>
      </c>
      <c r="P191" s="40">
        <v>32695740</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12935000</v>
      </c>
      <c r="N195" s="40">
        <f t="shared" ref="N195:N204" si="1">ROUND((M195*$E$8/1000),0)</f>
        <v>278451098</v>
      </c>
      <c r="O195" s="40">
        <v>3074564</v>
      </c>
      <c r="P195" s="40">
        <v>281525662</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498</v>
      </c>
      <c r="N196" s="40">
        <f t="shared" si="1"/>
        <v>10720</v>
      </c>
      <c r="O196" s="40">
        <v>108</v>
      </c>
      <c r="P196" s="40">
        <v>10828</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285456.34999999998</v>
      </c>
      <c r="N197" s="40">
        <f t="shared" si="1"/>
        <v>6145005</v>
      </c>
      <c r="O197" s="40">
        <v>51518</v>
      </c>
      <c r="P197" s="40">
        <v>6196523</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1309740.78</v>
      </c>
      <c r="N198" s="40">
        <f t="shared" si="1"/>
        <v>28194724</v>
      </c>
      <c r="O198" s="40">
        <v>236376</v>
      </c>
      <c r="P198" s="40">
        <v>28431100</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f t="shared" si="1"/>
        <v>15068865</v>
      </c>
      <c r="O199" s="40">
        <v>983224</v>
      </c>
      <c r="P199" s="40">
        <v>16052089</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f t="shared" si="1"/>
        <v>148535955</v>
      </c>
      <c r="O200" s="40">
        <v>9691757</v>
      </c>
      <c r="P200" s="40">
        <v>158227712</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f t="shared" si="1"/>
        <v>51664680</v>
      </c>
      <c r="O201" s="40">
        <v>479548</v>
      </c>
      <c r="P201" s="40">
        <v>52144228</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f t="shared" si="1"/>
        <v>59199113</v>
      </c>
      <c r="O202" s="40">
        <v>1383282</v>
      </c>
      <c r="P202" s="40">
        <v>60582395</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f t="shared" si="1"/>
        <v>60275460</v>
      </c>
      <c r="O203" s="40">
        <v>963063</v>
      </c>
      <c r="P203" s="40">
        <v>61238523</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f t="shared" si="1"/>
        <v>40901205</v>
      </c>
      <c r="O204" s="40">
        <v>283597</v>
      </c>
      <c r="P204" s="40">
        <v>41184802</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15920000</v>
      </c>
      <c r="N206" s="40">
        <f>ROUND((M206*$E$8/1000),0)</f>
        <v>342709044</v>
      </c>
      <c r="O206" s="40">
        <v>3744613</v>
      </c>
      <c r="P206" s="40">
        <v>346453657</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498</v>
      </c>
      <c r="N207" s="40">
        <f>ROUND((M207*$E$8/1000),0)</f>
        <v>10720</v>
      </c>
      <c r="O207" s="40">
        <v>107</v>
      </c>
      <c r="P207" s="40">
        <v>10827</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f>ROUND((M211*$E$8/1000),0)</f>
        <v>17356103</v>
      </c>
      <c r="O211" s="40">
        <v>79417</v>
      </c>
      <c r="P211" s="40">
        <v>17435520</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421053</v>
      </c>
      <c r="N214" s="40">
        <f>ROUND((M214*$E$8/1000),0)</f>
        <v>9063987</v>
      </c>
      <c r="O214" s="40">
        <v>77623</v>
      </c>
      <c r="P214" s="40">
        <v>9141610</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2558824</v>
      </c>
      <c r="N216" s="40">
        <f>ROUND((M216*$E$8/1000),0)</f>
        <v>55083676</v>
      </c>
      <c r="O216" s="40">
        <v>587931</v>
      </c>
      <c r="P216" s="40">
        <v>55671607</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f>ROUND((M220*$E$8/1000),0)</f>
        <v>124856310</v>
      </c>
      <c r="O220" s="40">
        <v>1232933</v>
      </c>
      <c r="P220" s="40">
        <v>126089243</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f>ROUND((M221*$E$8/1000),0)</f>
        <v>10763</v>
      </c>
      <c r="O221" s="40">
        <v>107</v>
      </c>
      <c r="P221" s="40">
        <v>10870</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6805657</v>
      </c>
      <c r="N222" s="40">
        <f>ROUND((M222*$E$8/1000),0)</f>
        <v>146505038</v>
      </c>
      <c r="O222" s="40">
        <v>958357</v>
      </c>
      <c r="P222" s="40">
        <v>147463395</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567</v>
      </c>
      <c r="N223" s="40">
        <f>ROUND((M223*$E$8/1000),0)</f>
        <v>12206</v>
      </c>
      <c r="O223" s="40">
        <v>83</v>
      </c>
      <c r="P223" s="40">
        <v>12289</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3000000</v>
      </c>
      <c r="N225" s="40">
        <f>ROUND((M225*$E$8/1000),0)</f>
        <v>64580850</v>
      </c>
      <c r="O225" s="40">
        <v>2462593</v>
      </c>
      <c r="P225" s="40">
        <v>67043443</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5102213</v>
      </c>
      <c r="N229" s="40">
        <f>ROUND((M229*$E$8/1000),0)</f>
        <v>109835084</v>
      </c>
      <c r="O229" s="40">
        <v>995006</v>
      </c>
      <c r="P229" s="40">
        <v>110830090</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510</v>
      </c>
      <c r="N230" s="40">
        <f>ROUND((M230*$E$8/1000),0)</f>
        <v>10979</v>
      </c>
      <c r="O230" s="40">
        <v>104</v>
      </c>
      <c r="P230" s="40">
        <v>11083</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f>ROUND((M232*$E$8/1000),0)</f>
        <v>63719772</v>
      </c>
      <c r="O232" s="40">
        <v>736108</v>
      </c>
      <c r="P232" s="40">
        <v>64455880</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f>ROUND((M233*$E$8/1000),0)</f>
        <v>21527</v>
      </c>
      <c r="O233" s="40">
        <v>249</v>
      </c>
      <c r="P233" s="40">
        <v>21776</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1400000</v>
      </c>
      <c r="N234" s="40">
        <f>ROUND((M234*$E$8/1000),0)</f>
        <v>30137730</v>
      </c>
      <c r="O234" s="40">
        <v>295143</v>
      </c>
      <c r="P234" s="40">
        <v>30432873</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400000</v>
      </c>
      <c r="N236" s="40">
        <f>ROUND((M236*$E$8/1000),0)</f>
        <v>8610780</v>
      </c>
      <c r="O236" s="40">
        <v>68451</v>
      </c>
      <c r="P236" s="40">
        <v>8679231</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f>ROUND((M237*$E$8/1000),0)</f>
        <v>64580850</v>
      </c>
      <c r="O237" s="40">
        <v>1189000</v>
      </c>
      <c r="P237" s="40">
        <v>65769850</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3281250</v>
      </c>
      <c r="N242" s="40">
        <f>ROUND((M242*$E$8/1000),0)</f>
        <v>70635305</v>
      </c>
      <c r="O242" s="40">
        <v>785887</v>
      </c>
      <c r="P242" s="40">
        <v>71421192</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96956660</v>
      </c>
      <c r="B245" s="33" t="s">
        <v>83</v>
      </c>
      <c r="C245" s="32" t="s">
        <v>148</v>
      </c>
      <c r="D245" s="46">
        <v>397</v>
      </c>
      <c r="E245" s="35">
        <v>38317</v>
      </c>
      <c r="F245" s="34" t="s">
        <v>37</v>
      </c>
      <c r="G245" s="37">
        <v>2500</v>
      </c>
      <c r="H245" s="34"/>
      <c r="I245" s="38"/>
      <c r="J245" s="36" t="s">
        <v>68</v>
      </c>
      <c r="K245" s="38">
        <v>10</v>
      </c>
      <c r="L245" s="40"/>
      <c r="M245" s="40"/>
      <c r="N245" s="40"/>
      <c r="O245" s="40"/>
      <c r="P245" s="40"/>
    </row>
    <row r="246" spans="1:16" s="32" customFormat="1" ht="10.5">
      <c r="A246" s="32">
        <v>96956660</v>
      </c>
      <c r="B246" s="33" t="s">
        <v>83</v>
      </c>
      <c r="C246" s="32" t="s">
        <v>232</v>
      </c>
      <c r="D246" s="46" t="s">
        <v>143</v>
      </c>
      <c r="E246" s="35">
        <v>38317</v>
      </c>
      <c r="F246" s="34" t="s">
        <v>37</v>
      </c>
      <c r="G246" s="37">
        <v>2500</v>
      </c>
      <c r="H246" s="34" t="s">
        <v>56</v>
      </c>
      <c r="I246" s="38">
        <v>3.5</v>
      </c>
      <c r="J246" s="36" t="s">
        <v>68</v>
      </c>
      <c r="K246" s="38">
        <v>8</v>
      </c>
      <c r="L246" s="40">
        <v>2100000</v>
      </c>
      <c r="M246" s="40">
        <v>0</v>
      </c>
      <c r="N246" s="40">
        <f>ROUND((M246*$E$8/1000),0)</f>
        <v>0</v>
      </c>
      <c r="O246" s="40"/>
      <c r="P246" s="40"/>
    </row>
    <row r="247" spans="1:16" s="32" customFormat="1" ht="10.5">
      <c r="A247" s="32">
        <v>96956660</v>
      </c>
      <c r="B247" s="33" t="s">
        <v>83</v>
      </c>
      <c r="C247" s="32" t="s">
        <v>148</v>
      </c>
      <c r="D247" s="46">
        <v>398</v>
      </c>
      <c r="E247" s="35">
        <v>38317</v>
      </c>
      <c r="F247" s="34" t="s">
        <v>37</v>
      </c>
      <c r="G247" s="37">
        <v>3000</v>
      </c>
      <c r="H247" s="34"/>
      <c r="I247" s="38"/>
      <c r="J247" s="36" t="s">
        <v>68</v>
      </c>
      <c r="K247" s="38">
        <v>25</v>
      </c>
      <c r="L247" s="40"/>
      <c r="M247" s="40"/>
      <c r="N247" s="40"/>
      <c r="O247" s="40"/>
      <c r="P247" s="40"/>
    </row>
    <row r="248" spans="1:16" s="32" customFormat="1" ht="10.5">
      <c r="A248" s="32">
        <v>96956660</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f>ROUND((M248*$E$8/1000),0)</f>
        <v>51664680</v>
      </c>
      <c r="O248" s="40">
        <v>886285</v>
      </c>
      <c r="P248" s="40">
        <v>52550965</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360000</v>
      </c>
      <c r="N252" s="40">
        <f>ROUND((M252*$E$8/1000),0)</f>
        <v>7749702</v>
      </c>
      <c r="O252" s="40">
        <v>286159</v>
      </c>
      <c r="P252" s="40">
        <v>8035861</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640000</v>
      </c>
      <c r="N255" s="40">
        <f>ROUND((M255*$E$8/1000),0)</f>
        <v>13777248</v>
      </c>
      <c r="O255" s="40">
        <v>468584</v>
      </c>
      <c r="P255" s="40">
        <v>14245832</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f>ROUND((M257*$E$8/1000),0)</f>
        <v>0</v>
      </c>
      <c r="O257" s="40"/>
      <c r="P257" s="40"/>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f>ROUND((M259*$E$8/1000),0)</f>
        <v>17529094</v>
      </c>
      <c r="O259" s="40">
        <v>76958</v>
      </c>
      <c r="P259" s="40">
        <v>17606052</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f>ROUND((M260*$E$8/1000),0)</f>
        <v>75344325</v>
      </c>
      <c r="O260" s="40">
        <v>639270</v>
      </c>
      <c r="P260" s="40">
        <v>75983595</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1823529</v>
      </c>
      <c r="N262" s="40">
        <f>ROUND((M262*$E$8/1000),0)</f>
        <v>39255018</v>
      </c>
      <c r="O262" s="40">
        <v>563608</v>
      </c>
      <c r="P262" s="40">
        <v>39818626</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450000</v>
      </c>
      <c r="N264" s="40">
        <f>ROUND((M264*$E$8/1000),0)</f>
        <v>9687128</v>
      </c>
      <c r="O264" s="40">
        <v>230102</v>
      </c>
      <c r="P264" s="40">
        <v>9917230</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609524</v>
      </c>
      <c r="N266" s="40">
        <f>ROUND((M266*$E$8/1000),0)</f>
        <v>13121193</v>
      </c>
      <c r="O266" s="40">
        <v>415564</v>
      </c>
      <c r="P266" s="40">
        <v>13536757</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f>ROUND((M267*$E$8/1000),0)</f>
        <v>148535955</v>
      </c>
      <c r="O267" s="40">
        <v>2464718</v>
      </c>
      <c r="P267" s="40">
        <v>151000673</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f>ROUND((M269*$E$8/1000),0)</f>
        <v>150688650</v>
      </c>
      <c r="O269" s="40">
        <v>2009524</v>
      </c>
      <c r="P269" s="40">
        <v>152698174</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f>ROUND((M271*$E$8/1000),0)</f>
        <v>22926202</v>
      </c>
      <c r="O271" s="40">
        <v>103757</v>
      </c>
      <c r="P271" s="40">
        <v>23029959</v>
      </c>
    </row>
    <row r="272" spans="1:16" s="32" customFormat="1" ht="10.5">
      <c r="A272" s="32">
        <v>96986780</v>
      </c>
      <c r="B272" s="33" t="s">
        <v>75</v>
      </c>
      <c r="C272" s="32" t="s">
        <v>249</v>
      </c>
      <c r="D272" s="46">
        <v>416</v>
      </c>
      <c r="E272" s="35">
        <v>38516</v>
      </c>
      <c r="F272" s="34" t="s">
        <v>37</v>
      </c>
      <c r="G272" s="37">
        <v>1000</v>
      </c>
      <c r="H272" s="34"/>
      <c r="I272" s="38"/>
      <c r="J272" s="36" t="s">
        <v>250</v>
      </c>
      <c r="K272" s="38">
        <v>21</v>
      </c>
      <c r="L272" s="40"/>
      <c r="M272" s="40"/>
      <c r="N272" s="40"/>
      <c r="O272" s="40"/>
      <c r="P272" s="40"/>
    </row>
    <row r="273" spans="1:16" s="32" customFormat="1" ht="10.5">
      <c r="A273" s="32">
        <v>96986780</v>
      </c>
      <c r="B273" s="33" t="s">
        <v>75</v>
      </c>
      <c r="C273" s="32" t="s">
        <v>251</v>
      </c>
      <c r="D273" s="46" t="s">
        <v>143</v>
      </c>
      <c r="E273" s="35">
        <v>38516</v>
      </c>
      <c r="F273" s="34" t="s">
        <v>37</v>
      </c>
      <c r="G273" s="37">
        <v>1000</v>
      </c>
      <c r="H273" s="34" t="s">
        <v>46</v>
      </c>
      <c r="I273" s="38">
        <v>3</v>
      </c>
      <c r="J273" s="36" t="s">
        <v>250</v>
      </c>
      <c r="K273" s="38">
        <v>21</v>
      </c>
      <c r="L273" s="40">
        <v>1000000</v>
      </c>
      <c r="M273" s="40">
        <v>857143</v>
      </c>
      <c r="N273" s="40">
        <f>ROUND((M273*$E$8/1000),0)</f>
        <v>18451675</v>
      </c>
      <c r="O273" s="40">
        <v>12053</v>
      </c>
      <c r="P273" s="40">
        <v>18463728</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4736772</v>
      </c>
      <c r="N275" s="40">
        <f>ROUND((M275*$E$8/1000),0)</f>
        <v>101968254</v>
      </c>
      <c r="O275" s="40">
        <v>573867</v>
      </c>
      <c r="P275" s="40">
        <v>102542121</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419</v>
      </c>
      <c r="N276" s="40">
        <f>ROUND((M276*$E$8/1000),0)</f>
        <v>9020</v>
      </c>
      <c r="O276" s="40">
        <v>53</v>
      </c>
      <c r="P276" s="40">
        <v>9073</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f>ROUND((M277*$E$8/1000),0)</f>
        <v>24196292</v>
      </c>
      <c r="O277" s="40">
        <v>172992</v>
      </c>
      <c r="P277" s="40">
        <v>24369284</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f>ROUND((M278*$E$8/1000),0)</f>
        <v>10763</v>
      </c>
      <c r="O278" s="40">
        <v>77</v>
      </c>
      <c r="P278" s="40">
        <v>10840</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f>ROUND((M282*$E$8/1000),0)</f>
        <v>53817375</v>
      </c>
      <c r="O282" s="40">
        <v>67062</v>
      </c>
      <c r="P282" s="40">
        <v>53884437</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f>ROUND((M284*$E$8/1000),0)</f>
        <v>38748510</v>
      </c>
      <c r="O284" s="40">
        <v>381046</v>
      </c>
      <c r="P284" s="40">
        <v>39129556</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1752500000</v>
      </c>
      <c r="N288" s="40">
        <f>ROUND((M288/1000),0)</f>
        <v>1752500</v>
      </c>
      <c r="O288" s="40">
        <v>7982</v>
      </c>
      <c r="P288" s="40">
        <v>1760482</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f>ROUND((M290*$E$8/1000),0)</f>
        <v>21796037</v>
      </c>
      <c r="O290" s="40">
        <v>463987</v>
      </c>
      <c r="P290" s="40">
        <v>22260024</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750000</v>
      </c>
      <c r="N293" s="40">
        <f>ROUND((M293*$E$8/1000),0)</f>
        <v>16145213</v>
      </c>
      <c r="O293" s="40">
        <v>0</v>
      </c>
      <c r="P293" s="40">
        <v>16145213</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f>ROUND((M295*$E$8/1000),0)</f>
        <v>32290425</v>
      </c>
      <c r="O295" s="40">
        <v>0</v>
      </c>
      <c r="P295" s="40">
        <v>32290425</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f>ROUND((M296*$E$8/1000),0)</f>
        <v>60275460</v>
      </c>
      <c r="O296" s="40">
        <v>1236953</v>
      </c>
      <c r="P296" s="40">
        <v>61512413</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3840000</v>
      </c>
      <c r="N298" s="40">
        <f>ROUND((M298*$E$8/1000),0)</f>
        <v>82663488</v>
      </c>
      <c r="O298" s="40">
        <v>591001</v>
      </c>
      <c r="P298" s="40">
        <v>83254489</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f>ROUND((M299*$E$8/1000),0)</f>
        <v>55970070</v>
      </c>
      <c r="O299" s="40">
        <v>922175</v>
      </c>
      <c r="P299" s="40">
        <v>56892245</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2000000</v>
      </c>
      <c r="N301" s="40">
        <f>ROUND((M301*$E$8/1000),0)</f>
        <v>43053900</v>
      </c>
      <c r="O301" s="40">
        <v>384181</v>
      </c>
      <c r="P301" s="40">
        <v>43438081</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f>ROUND((M302*$I$8/1000),0)</f>
        <v>81489011</v>
      </c>
      <c r="O302" s="40">
        <v>640017</v>
      </c>
      <c r="P302" s="40">
        <v>82129028</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v>3636364</v>
      </c>
      <c r="N304" s="40">
        <f>ROUND((M304*$E$8/1000),0)</f>
        <v>78279826</v>
      </c>
      <c r="O304" s="40">
        <v>1151020</v>
      </c>
      <c r="P304" s="40">
        <v>79430846</v>
      </c>
    </row>
    <row r="305" spans="1:17" s="32" customFormat="1" ht="10.5">
      <c r="A305" s="32">
        <v>90269000</v>
      </c>
      <c r="B305" s="33" t="s">
        <v>75</v>
      </c>
      <c r="C305" s="32" t="s">
        <v>271</v>
      </c>
      <c r="D305" s="46">
        <v>438</v>
      </c>
      <c r="E305" s="35">
        <v>38666</v>
      </c>
      <c r="F305" s="34" t="s">
        <v>37</v>
      </c>
      <c r="G305" s="37">
        <v>2000</v>
      </c>
      <c r="H305" s="34"/>
      <c r="I305" s="38"/>
      <c r="J305" s="36" t="s">
        <v>68</v>
      </c>
      <c r="K305" s="38">
        <v>10</v>
      </c>
      <c r="L305" s="40"/>
      <c r="M305" s="40"/>
      <c r="N305" s="40"/>
      <c r="O305" s="40"/>
      <c r="P305" s="40"/>
    </row>
    <row r="306" spans="1:17" s="32" customFormat="1" ht="10.5">
      <c r="A306" s="32">
        <v>90269000</v>
      </c>
      <c r="B306" s="33" t="s">
        <v>75</v>
      </c>
      <c r="C306" s="32" t="s">
        <v>272</v>
      </c>
      <c r="D306" s="46" t="s">
        <v>143</v>
      </c>
      <c r="E306" s="35">
        <v>38666</v>
      </c>
      <c r="F306" s="34" t="s">
        <v>37</v>
      </c>
      <c r="G306" s="37">
        <v>2000</v>
      </c>
      <c r="H306" s="34" t="s">
        <v>92</v>
      </c>
      <c r="I306" s="38">
        <v>4.5</v>
      </c>
      <c r="J306" s="36" t="s">
        <v>68</v>
      </c>
      <c r="K306" s="38">
        <v>8</v>
      </c>
      <c r="L306" s="40"/>
      <c r="M306" s="40"/>
      <c r="N306" s="40"/>
      <c r="O306" s="40"/>
      <c r="P306" s="40"/>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2200000</v>
      </c>
      <c r="N308" s="40">
        <f>ROUND((M308*$E$8/1000),0)</f>
        <v>47359290</v>
      </c>
      <c r="O308" s="40">
        <v>833784</v>
      </c>
      <c r="P308" s="40">
        <v>48193074</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800000</v>
      </c>
      <c r="N310" s="40">
        <f>ROUND((M310*$E$8/1000),0)</f>
        <v>17221560</v>
      </c>
      <c r="O310" s="40">
        <v>271614</v>
      </c>
      <c r="P310" s="40">
        <v>17493174</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f>ROUND((M315*$E$8/1000),0)</f>
        <v>86107800</v>
      </c>
      <c r="O315" s="40">
        <v>1659856</v>
      </c>
      <c r="P315" s="40">
        <v>87767656</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f>ROUND((M316*$E$8/1000),0)</f>
        <v>96871275</v>
      </c>
      <c r="O316" s="40">
        <v>644383</v>
      </c>
      <c r="P316" s="40">
        <v>97515658</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f>ROUND((M317*$E$8/1000),0)</f>
        <v>32290425</v>
      </c>
      <c r="O317" s="40">
        <v>209606</v>
      </c>
      <c r="P317" s="40">
        <v>32500031</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f>ROUND((M321*$E$8/1000),0)</f>
        <v>32290425</v>
      </c>
      <c r="O321" s="40">
        <v>954602</v>
      </c>
      <c r="P321" s="40">
        <v>33245027</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f>ROUND((M322/1000),0)</f>
        <v>30000000</v>
      </c>
      <c r="O322" s="40">
        <v>640532</v>
      </c>
      <c r="P322" s="40">
        <v>30640532</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2400000</v>
      </c>
      <c r="N327" s="40">
        <f>ROUND((M327*$E$8/1000),0)</f>
        <v>51664680</v>
      </c>
      <c r="O327" s="40">
        <v>500340</v>
      </c>
      <c r="P327" s="40">
        <v>52165020</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566429</v>
      </c>
      <c r="N330" s="40">
        <f>ROUND((M330*$E$8/1000),0)</f>
        <v>12193489</v>
      </c>
      <c r="O330" s="40">
        <v>343073</v>
      </c>
      <c r="P330" s="40">
        <v>12536562</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f>ROUND((M332/1000),0)</f>
        <v>27490000</v>
      </c>
      <c r="O332" s="40">
        <v>230634</v>
      </c>
      <c r="P332" s="40">
        <v>27720634</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f>ROUND((M333*$E$8/1000),0)</f>
        <v>53817375</v>
      </c>
      <c r="O333" s="40">
        <v>243227</v>
      </c>
      <c r="P333" s="40">
        <v>54060602</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f>ROUND((M335*$E$8/1000),0)</f>
        <v>43053900</v>
      </c>
      <c r="O335" s="40">
        <v>212007</v>
      </c>
      <c r="P335" s="40">
        <v>43265907</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1263158</v>
      </c>
      <c r="N338" s="40">
        <f>ROUND((M338*$E$8/1000),0)</f>
        <v>27191939</v>
      </c>
      <c r="O338" s="40">
        <v>232892</v>
      </c>
      <c r="P338" s="40">
        <v>27424831</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f>ROUND((M340*$E$8/1000),0)</f>
        <v>86107800</v>
      </c>
      <c r="O340" s="40">
        <v>1779722</v>
      </c>
      <c r="P340" s="40">
        <v>87887522</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f>ROUND((M342*$E$8/1000),0)</f>
        <v>51664680</v>
      </c>
      <c r="O342" s="40">
        <v>372109</v>
      </c>
      <c r="P342" s="40">
        <v>52036789</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f>ROUND((M344/1000),0)</f>
        <v>13000000</v>
      </c>
      <c r="O344" s="40">
        <v>116366</v>
      </c>
      <c r="P344" s="40">
        <v>13116366</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4234359</v>
      </c>
      <c r="N347" s="40">
        <f>ROUND((M347*$E$8/1000),0)</f>
        <v>91152834</v>
      </c>
      <c r="O347" s="40">
        <v>1561413</v>
      </c>
      <c r="P347" s="40">
        <v>92714247</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f>ROUND((M348*$E$8/1000),0)</f>
        <v>22895624</v>
      </c>
      <c r="O348" s="40">
        <v>110224</v>
      </c>
      <c r="P348" s="40">
        <v>23005848</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f>ROUND((M349*$E$8/1000),0)</f>
        <v>2360</v>
      </c>
      <c r="O349" s="40">
        <v>12</v>
      </c>
      <c r="P349" s="40">
        <v>2372</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f>ROUND((M351*$E$8/1000),0)</f>
        <v>43053900</v>
      </c>
      <c r="O351" s="40">
        <v>447716</v>
      </c>
      <c r="P351" s="40">
        <v>43501616</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f>ROUND((M357*$E$8/1000),0)</f>
        <v>86107800</v>
      </c>
      <c r="O357" s="40">
        <v>452690</v>
      </c>
      <c r="P357" s="40">
        <v>86560490</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f>ROUND((M359*$E$8/1000),0)</f>
        <v>75344325</v>
      </c>
      <c r="O359" s="40">
        <v>0</v>
      </c>
      <c r="P359" s="40">
        <v>75344325</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f>ROUND((M360*$E$8/1000),0)</f>
        <v>32290425</v>
      </c>
      <c r="O360" s="40">
        <v>346666</v>
      </c>
      <c r="P360" s="40">
        <v>32637091</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f>ROUND((M362*$E$8/1000),0)</f>
        <v>23679645</v>
      </c>
      <c r="O362" s="40">
        <v>233781</v>
      </c>
      <c r="P362" s="40">
        <v>23913426</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2416666</v>
      </c>
      <c r="N363" s="40">
        <f>ROUND((M363*$E$8/1000),0)</f>
        <v>52023448</v>
      </c>
      <c r="O363" s="40">
        <v>654602</v>
      </c>
      <c r="P363" s="40">
        <v>52678050</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f>ROUND((M365*$E$8/1000),0)</f>
        <v>86107800</v>
      </c>
      <c r="O365" s="40">
        <v>854715</v>
      </c>
      <c r="P365" s="40">
        <v>86962515</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f>ROUND((M368*$E$8/1000),0)</f>
        <v>107634750</v>
      </c>
      <c r="O368" s="40">
        <v>788545</v>
      </c>
      <c r="P368" s="40">
        <v>108423295</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1020000</v>
      </c>
      <c r="N370" s="40">
        <f>ROUND((M370*$E$8/1000),0)</f>
        <v>21957489</v>
      </c>
      <c r="O370" s="40">
        <v>304422</v>
      </c>
      <c r="P370" s="40">
        <v>22261911</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f>ROUND((M375*$E$8/1000),0)</f>
        <v>47359290</v>
      </c>
      <c r="O375" s="40">
        <v>179503</v>
      </c>
      <c r="P375" s="40">
        <v>47538793</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f>ROUND((M377*$E$8/1000),0)</f>
        <v>107634750</v>
      </c>
      <c r="O377" s="40">
        <v>1181829</v>
      </c>
      <c r="P377" s="40">
        <v>108816579</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1714641.87</v>
      </c>
      <c r="N379" s="40">
        <f>ROUND((M379*$E$8/1000),0)</f>
        <v>36911010</v>
      </c>
      <c r="O379" s="40">
        <v>570675</v>
      </c>
      <c r="P379" s="40">
        <v>37481685</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571.54999999999995</v>
      </c>
      <c r="N380" s="40">
        <f>ROUND((M380*$E$8/1000),0)</f>
        <v>12304</v>
      </c>
      <c r="O380" s="40">
        <v>190</v>
      </c>
      <c r="P380" s="40">
        <v>12494</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f>ROUND((M382*$E$8/1000),0)</f>
        <v>129161700</v>
      </c>
      <c r="O382" s="40">
        <v>0</v>
      </c>
      <c r="P382" s="40">
        <v>129161700</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f>ROUND((M384*$E$8/1000),0)</f>
        <v>290613825</v>
      </c>
      <c r="O384" s="40">
        <v>2478468</v>
      </c>
      <c r="P384" s="40">
        <v>293092293</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f>ROUND((M388*$E$8/1000),0)</f>
        <v>64580850</v>
      </c>
      <c r="O388" s="40">
        <v>799315</v>
      </c>
      <c r="P388" s="40">
        <v>65380165</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f>ROUND((M391/1000),0)</f>
        <v>60000000</v>
      </c>
      <c r="O391" s="40">
        <v>487095</v>
      </c>
      <c r="P391" s="40">
        <v>60487095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f>ROUND((M392*$E$8/1000),0)</f>
        <v>25059809</v>
      </c>
      <c r="O392" s="40">
        <v>102696</v>
      </c>
      <c r="P392" s="40">
        <v>25162505</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f>ROUND((M393*$E$8/1000),0)</f>
        <v>4180</v>
      </c>
      <c r="O393" s="40">
        <v>17</v>
      </c>
      <c r="P393" s="40">
        <v>4197</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f>ROUND((M395*$E$8/1000),0)</f>
        <v>89336843</v>
      </c>
      <c r="O395" s="40">
        <v>1563957</v>
      </c>
      <c r="P395" s="40">
        <v>90900800</v>
      </c>
    </row>
    <row r="396" spans="1:16" s="32" customFormat="1" ht="10.5">
      <c r="A396" s="32">
        <v>96439000</v>
      </c>
      <c r="B396" s="33" t="s">
        <v>168</v>
      </c>
      <c r="C396" s="32" t="s">
        <v>636</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638</v>
      </c>
      <c r="D397" s="46" t="s">
        <v>143</v>
      </c>
      <c r="E397" s="35">
        <v>39132</v>
      </c>
      <c r="F397" s="34" t="s">
        <v>37</v>
      </c>
      <c r="G397" s="37">
        <v>6000</v>
      </c>
      <c r="H397" s="34" t="s">
        <v>56</v>
      </c>
      <c r="I397" s="38">
        <v>2.6</v>
      </c>
      <c r="J397" s="36" t="s">
        <v>81</v>
      </c>
      <c r="K397" s="38">
        <v>5</v>
      </c>
      <c r="L397" s="40">
        <v>6000000</v>
      </c>
      <c r="M397" s="40">
        <v>715000</v>
      </c>
      <c r="N397" s="40">
        <f>ROUND((M397*$E$8/1000),0)</f>
        <v>15391769</v>
      </c>
      <c r="O397" s="40">
        <v>0</v>
      </c>
      <c r="P397" s="40">
        <v>15391769</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2118421</v>
      </c>
      <c r="N399" s="40">
        <f>ROUND((M399*$E$8/1000),0)</f>
        <v>45603143</v>
      </c>
      <c r="O399" s="40">
        <v>705066</v>
      </c>
      <c r="P399" s="40">
        <v>46308209</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15000000000</v>
      </c>
      <c r="N403" s="40">
        <f>ROUND((M403/1000),0)</f>
        <v>15000000</v>
      </c>
      <c r="O403" s="40">
        <v>394011</v>
      </c>
      <c r="P403" s="40">
        <v>15394011</v>
      </c>
    </row>
    <row r="404" spans="1:16" s="32" customFormat="1" ht="10.5">
      <c r="A404" s="32">
        <v>96505760</v>
      </c>
      <c r="B404" s="33" t="s">
        <v>35</v>
      </c>
      <c r="C404" s="32" t="s">
        <v>328</v>
      </c>
      <c r="D404" s="46">
        <v>499</v>
      </c>
      <c r="E404" s="35">
        <v>39182</v>
      </c>
      <c r="F404" s="34" t="s">
        <v>37</v>
      </c>
      <c r="G404" s="37">
        <v>6000</v>
      </c>
      <c r="H404" s="34"/>
      <c r="I404" s="38"/>
      <c r="J404" s="36" t="s">
        <v>329</v>
      </c>
      <c r="K404" s="38">
        <v>30</v>
      </c>
      <c r="L404" s="40"/>
      <c r="M404" s="40"/>
      <c r="N404" s="40"/>
      <c r="O404" s="40"/>
      <c r="P404" s="40"/>
    </row>
    <row r="405" spans="1:16" s="32" customFormat="1" ht="10.5">
      <c r="A405" s="32">
        <v>96505760</v>
      </c>
      <c r="B405" s="33" t="s">
        <v>35</v>
      </c>
      <c r="C405" s="32" t="s">
        <v>330</v>
      </c>
      <c r="D405" s="46" t="s">
        <v>143</v>
      </c>
      <c r="E405" s="35">
        <v>39209</v>
      </c>
      <c r="F405" s="34" t="s">
        <v>37</v>
      </c>
      <c r="G405" s="37">
        <v>6000</v>
      </c>
      <c r="H405" s="34" t="s">
        <v>51</v>
      </c>
      <c r="I405" s="38">
        <v>3.4</v>
      </c>
      <c r="J405" s="36" t="s">
        <v>329</v>
      </c>
      <c r="K405" s="38">
        <v>21</v>
      </c>
      <c r="L405" s="40">
        <v>6000000</v>
      </c>
      <c r="M405" s="40">
        <v>6000000</v>
      </c>
      <c r="N405" s="40">
        <f>ROUND((M405*$E$8/1000),0)</f>
        <v>129161700</v>
      </c>
      <c r="O405" s="40">
        <v>1415315</v>
      </c>
      <c r="P405" s="40">
        <v>130577015</v>
      </c>
    </row>
    <row r="406" spans="1:16" s="32" customFormat="1" ht="10.5">
      <c r="A406" s="32">
        <v>96505760</v>
      </c>
      <c r="B406" s="33" t="s">
        <v>35</v>
      </c>
      <c r="C406" s="32" t="s">
        <v>328</v>
      </c>
      <c r="D406" s="46">
        <v>500</v>
      </c>
      <c r="E406" s="35">
        <v>39182</v>
      </c>
      <c r="F406" s="34" t="s">
        <v>37</v>
      </c>
      <c r="G406" s="37">
        <v>6000</v>
      </c>
      <c r="H406" s="34"/>
      <c r="I406" s="38"/>
      <c r="J406" s="36" t="s">
        <v>329</v>
      </c>
      <c r="K406" s="38">
        <v>10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56</v>
      </c>
      <c r="I407" s="38">
        <v>3.2</v>
      </c>
      <c r="J407" s="36" t="s">
        <v>329</v>
      </c>
      <c r="K407" s="38">
        <v>6</v>
      </c>
      <c r="L407" s="40">
        <v>3000000</v>
      </c>
      <c r="M407" s="40">
        <v>3000000</v>
      </c>
      <c r="N407" s="40">
        <f>ROUND((M407*$E$8/1000),0)</f>
        <v>64580850</v>
      </c>
      <c r="O407" s="40">
        <v>666352</v>
      </c>
      <c r="P407" s="40">
        <v>65247202</v>
      </c>
    </row>
    <row r="408" spans="1:16" s="32" customFormat="1" ht="10.5">
      <c r="A408" s="32">
        <v>76030156</v>
      </c>
      <c r="B408" s="33">
        <v>6</v>
      </c>
      <c r="C408" s="32" t="s">
        <v>331</v>
      </c>
      <c r="D408" s="46">
        <v>502</v>
      </c>
      <c r="E408" s="35">
        <v>39259</v>
      </c>
      <c r="F408" s="34" t="s">
        <v>37</v>
      </c>
      <c r="G408" s="37">
        <v>3750</v>
      </c>
      <c r="H408" s="34"/>
      <c r="I408" s="38"/>
      <c r="J408" s="36" t="s">
        <v>329</v>
      </c>
      <c r="K408" s="38">
        <v>21</v>
      </c>
      <c r="L408" s="40"/>
      <c r="M408" s="40"/>
      <c r="N408" s="40"/>
      <c r="O408" s="40"/>
      <c r="P408" s="40"/>
    </row>
    <row r="409" spans="1:16" s="32" customFormat="1" ht="10.5">
      <c r="A409" s="32">
        <v>76030156</v>
      </c>
      <c r="B409" s="33">
        <v>6</v>
      </c>
      <c r="C409" s="32" t="s">
        <v>332</v>
      </c>
      <c r="D409" s="46" t="s">
        <v>143</v>
      </c>
      <c r="E409" s="35">
        <v>39259</v>
      </c>
      <c r="F409" s="34" t="s">
        <v>37</v>
      </c>
      <c r="G409" s="37">
        <v>3750</v>
      </c>
      <c r="H409" s="34" t="s">
        <v>46</v>
      </c>
      <c r="I409" s="38">
        <v>4</v>
      </c>
      <c r="J409" s="36" t="s">
        <v>68</v>
      </c>
      <c r="K409" s="38">
        <v>21</v>
      </c>
      <c r="L409" s="40">
        <v>2500000</v>
      </c>
      <c r="M409" s="40">
        <v>2500000</v>
      </c>
      <c r="N409" s="40">
        <f>ROUND((M409*$E$8/1000),0)</f>
        <v>53817375</v>
      </c>
      <c r="O409" s="40">
        <v>613197</v>
      </c>
      <c r="P409" s="40">
        <v>54430572</v>
      </c>
    </row>
    <row r="410" spans="1:16" s="32" customFormat="1" ht="10.5">
      <c r="A410" s="32">
        <v>76030156</v>
      </c>
      <c r="B410" s="33">
        <v>6</v>
      </c>
      <c r="C410" s="32" t="s">
        <v>331</v>
      </c>
      <c r="D410" s="46">
        <v>503</v>
      </c>
      <c r="E410" s="35">
        <v>39259</v>
      </c>
      <c r="F410" s="34" t="s">
        <v>37</v>
      </c>
      <c r="G410" s="37">
        <v>1500</v>
      </c>
      <c r="H410" s="34"/>
      <c r="I410" s="38"/>
      <c r="J410" s="36" t="s">
        <v>329</v>
      </c>
      <c r="K410" s="38">
        <v>10</v>
      </c>
      <c r="L410" s="40"/>
      <c r="M410" s="40"/>
      <c r="N410" s="40"/>
      <c r="O410" s="40"/>
      <c r="P410" s="40"/>
    </row>
    <row r="411" spans="1:16" s="32" customFormat="1" ht="10.5">
      <c r="A411" s="32">
        <v>76030156</v>
      </c>
      <c r="B411" s="33">
        <v>6</v>
      </c>
      <c r="C411" s="32" t="s">
        <v>332</v>
      </c>
      <c r="D411" s="46" t="s">
        <v>143</v>
      </c>
      <c r="E411" s="35">
        <v>39259</v>
      </c>
      <c r="F411" s="34" t="s">
        <v>37</v>
      </c>
      <c r="G411" s="37">
        <v>1500</v>
      </c>
      <c r="H411" s="34" t="s">
        <v>90</v>
      </c>
      <c r="I411" s="38">
        <v>3.4</v>
      </c>
      <c r="J411" s="36" t="s">
        <v>68</v>
      </c>
      <c r="K411" s="38">
        <v>5</v>
      </c>
      <c r="L411" s="40">
        <v>1250000</v>
      </c>
      <c r="M411" s="40">
        <v>1250000</v>
      </c>
      <c r="N411" s="40">
        <f>ROUND((M411*$E$8/1000),0)</f>
        <v>26908688</v>
      </c>
      <c r="O411" s="40">
        <v>260989</v>
      </c>
      <c r="P411" s="40">
        <v>27169677</v>
      </c>
    </row>
    <row r="412" spans="1:16" s="32" customFormat="1" ht="10.5">
      <c r="A412" s="32">
        <v>93281000</v>
      </c>
      <c r="B412" s="33" t="s">
        <v>75</v>
      </c>
      <c r="C412" s="32" t="s">
        <v>333</v>
      </c>
      <c r="D412" s="46">
        <v>504</v>
      </c>
      <c r="E412" s="35">
        <v>39272</v>
      </c>
      <c r="F412" s="34" t="s">
        <v>37</v>
      </c>
      <c r="G412" s="37">
        <v>2000</v>
      </c>
      <c r="H412" s="34"/>
      <c r="I412" s="38"/>
      <c r="J412" s="36" t="s">
        <v>68</v>
      </c>
      <c r="K412" s="38">
        <v>10</v>
      </c>
      <c r="L412" s="40"/>
      <c r="M412" s="40"/>
      <c r="N412" s="40"/>
      <c r="O412" s="40"/>
      <c r="P412" s="40"/>
    </row>
    <row r="413" spans="1:16" s="32" customFormat="1" ht="10.5">
      <c r="A413" s="32">
        <v>93281000</v>
      </c>
      <c r="B413" s="33" t="s">
        <v>75</v>
      </c>
      <c r="C413" s="32" t="s">
        <v>334</v>
      </c>
      <c r="D413" s="46" t="s">
        <v>143</v>
      </c>
      <c r="E413" s="35">
        <v>39290</v>
      </c>
      <c r="F413" s="34" t="s">
        <v>37</v>
      </c>
      <c r="G413" s="37">
        <v>1500</v>
      </c>
      <c r="H413" s="34" t="s">
        <v>46</v>
      </c>
      <c r="I413" s="38">
        <v>3.8</v>
      </c>
      <c r="J413" s="36" t="s">
        <v>68</v>
      </c>
      <c r="K413" s="38">
        <v>10</v>
      </c>
      <c r="L413" s="40">
        <v>1500000</v>
      </c>
      <c r="M413" s="40">
        <v>1500000</v>
      </c>
      <c r="N413" s="40">
        <f>ROUND((M413*$E$8/1000),0)</f>
        <v>32290425</v>
      </c>
      <c r="O413" s="40">
        <v>306759</v>
      </c>
      <c r="P413" s="40">
        <v>32597184</v>
      </c>
    </row>
    <row r="414" spans="1:16" s="32" customFormat="1" ht="10.5">
      <c r="A414" s="32">
        <v>93281000</v>
      </c>
      <c r="B414" s="33" t="s">
        <v>75</v>
      </c>
      <c r="C414" s="32" t="s">
        <v>335</v>
      </c>
      <c r="D414" s="46" t="s">
        <v>152</v>
      </c>
      <c r="E414" s="35">
        <v>39547</v>
      </c>
      <c r="F414" s="34" t="s">
        <v>37</v>
      </c>
      <c r="G414" s="37">
        <v>500</v>
      </c>
      <c r="H414" s="34" t="s">
        <v>71</v>
      </c>
      <c r="I414" s="38">
        <v>3.1</v>
      </c>
      <c r="J414" s="36" t="s">
        <v>68</v>
      </c>
      <c r="K414" s="38">
        <v>9</v>
      </c>
      <c r="L414" s="40">
        <v>500000</v>
      </c>
      <c r="M414" s="40">
        <v>500000</v>
      </c>
      <c r="N414" s="40">
        <f>ROUND((M414*$E$8/1000),0)</f>
        <v>10763475</v>
      </c>
      <c r="O414" s="40">
        <v>139955</v>
      </c>
      <c r="P414" s="40">
        <v>10903430</v>
      </c>
    </row>
    <row r="415" spans="1:16" s="32" customFormat="1" ht="10.5">
      <c r="A415" s="32">
        <v>93281000</v>
      </c>
      <c r="B415" s="33" t="s">
        <v>75</v>
      </c>
      <c r="C415" s="32" t="s">
        <v>333</v>
      </c>
      <c r="D415" s="46">
        <v>505</v>
      </c>
      <c r="E415" s="35">
        <v>39272</v>
      </c>
      <c r="F415" s="34" t="s">
        <v>37</v>
      </c>
      <c r="G415" s="37">
        <v>2000</v>
      </c>
      <c r="H415" s="34"/>
      <c r="I415" s="38"/>
      <c r="J415" s="36" t="s">
        <v>68</v>
      </c>
      <c r="K415" s="38">
        <v>30</v>
      </c>
      <c r="L415" s="40"/>
      <c r="M415" s="40"/>
      <c r="N415" s="40"/>
      <c r="O415" s="40"/>
      <c r="P415" s="40"/>
    </row>
    <row r="416" spans="1:16" s="32" customFormat="1" ht="10.5">
      <c r="A416" s="32">
        <v>93281000</v>
      </c>
      <c r="B416" s="33" t="s">
        <v>75</v>
      </c>
      <c r="C416" s="32" t="s">
        <v>334</v>
      </c>
      <c r="D416" s="46" t="s">
        <v>143</v>
      </c>
      <c r="E416" s="35">
        <v>39547</v>
      </c>
      <c r="F416" s="34" t="s">
        <v>37</v>
      </c>
      <c r="G416" s="37">
        <v>500</v>
      </c>
      <c r="H416" s="34" t="s">
        <v>72</v>
      </c>
      <c r="I416" s="38">
        <v>3.1</v>
      </c>
      <c r="J416" s="36" t="s">
        <v>68</v>
      </c>
      <c r="K416" s="38">
        <v>10</v>
      </c>
      <c r="L416" s="40">
        <v>500000</v>
      </c>
      <c r="M416" s="40">
        <v>500000</v>
      </c>
      <c r="N416" s="40">
        <f>ROUND((M416*$E$8/1000),0)</f>
        <v>10763475</v>
      </c>
      <c r="O416" s="40">
        <v>139955</v>
      </c>
      <c r="P416" s="40">
        <v>10903430</v>
      </c>
    </row>
    <row r="417" spans="1:16" s="32" customFormat="1" ht="10.5">
      <c r="A417" s="32">
        <v>76022072</v>
      </c>
      <c r="B417" s="33" t="s">
        <v>106</v>
      </c>
      <c r="C417" s="32" t="s">
        <v>336</v>
      </c>
      <c r="D417" s="46">
        <v>506</v>
      </c>
      <c r="E417" s="35">
        <v>39272</v>
      </c>
      <c r="F417" s="34" t="s">
        <v>37</v>
      </c>
      <c r="G417" s="37">
        <v>4600</v>
      </c>
      <c r="H417" s="34"/>
      <c r="I417" s="38"/>
      <c r="J417" s="36" t="s">
        <v>320</v>
      </c>
      <c r="K417" s="38">
        <v>30</v>
      </c>
      <c r="L417" s="40"/>
      <c r="M417" s="40"/>
      <c r="N417" s="40"/>
      <c r="O417" s="40"/>
      <c r="P417" s="40"/>
    </row>
    <row r="418" spans="1:16" s="32" customFormat="1" ht="10.5">
      <c r="A418" s="32">
        <v>76022072</v>
      </c>
      <c r="B418" s="33" t="s">
        <v>106</v>
      </c>
      <c r="C418" s="32" t="s">
        <v>337</v>
      </c>
      <c r="D418" s="46" t="s">
        <v>143</v>
      </c>
      <c r="E418" s="35">
        <v>39274</v>
      </c>
      <c r="F418" s="34" t="s">
        <v>37</v>
      </c>
      <c r="G418" s="37">
        <v>4600</v>
      </c>
      <c r="H418" s="34" t="s">
        <v>46</v>
      </c>
      <c r="I418" s="38">
        <v>3.8</v>
      </c>
      <c r="J418" s="36" t="s">
        <v>320</v>
      </c>
      <c r="K418" s="38">
        <v>21</v>
      </c>
      <c r="L418" s="40">
        <v>4600000</v>
      </c>
      <c r="M418" s="40"/>
      <c r="N418" s="40"/>
      <c r="O418" s="40"/>
      <c r="P418" s="40"/>
    </row>
    <row r="419" spans="1:16" s="32" customFormat="1" ht="10.5">
      <c r="A419" s="32">
        <v>96604380</v>
      </c>
      <c r="B419" s="33" t="s">
        <v>96</v>
      </c>
      <c r="C419" s="32" t="s">
        <v>338</v>
      </c>
      <c r="D419" s="46">
        <v>507</v>
      </c>
      <c r="E419" s="35">
        <v>39293</v>
      </c>
      <c r="F419" s="34" t="s">
        <v>37</v>
      </c>
      <c r="G419" s="37">
        <v>1500</v>
      </c>
      <c r="H419" s="34"/>
      <c r="I419" s="38"/>
      <c r="J419" s="36" t="s">
        <v>329</v>
      </c>
      <c r="K419" s="38">
        <v>25</v>
      </c>
      <c r="L419" s="40"/>
      <c r="M419" s="40"/>
      <c r="N419" s="40"/>
      <c r="O419" s="40"/>
      <c r="P419" s="40"/>
    </row>
    <row r="420" spans="1:16" s="32" customFormat="1" ht="10.5">
      <c r="A420" s="32">
        <v>96604380</v>
      </c>
      <c r="B420" s="33" t="s">
        <v>96</v>
      </c>
      <c r="C420" s="32" t="s">
        <v>184</v>
      </c>
      <c r="D420" s="46" t="s">
        <v>143</v>
      </c>
      <c r="E420" s="35">
        <v>39293</v>
      </c>
      <c r="F420" s="34" t="s">
        <v>37</v>
      </c>
      <c r="G420" s="37">
        <v>500</v>
      </c>
      <c r="H420" s="34" t="s">
        <v>56</v>
      </c>
      <c r="I420" s="38">
        <v>3.8</v>
      </c>
      <c r="J420" s="36" t="s">
        <v>329</v>
      </c>
      <c r="K420" s="38">
        <v>21</v>
      </c>
      <c r="L420" s="40">
        <v>500000</v>
      </c>
      <c r="M420" s="40">
        <v>500000</v>
      </c>
      <c r="N420" s="40">
        <f>ROUND((M420*$E$8/1000),0)</f>
        <v>10763475</v>
      </c>
      <c r="O420" s="40">
        <v>84603</v>
      </c>
      <c r="P420" s="40">
        <v>10848078</v>
      </c>
    </row>
    <row r="421" spans="1:16" s="32" customFormat="1" ht="10.5">
      <c r="A421" s="32">
        <v>96667560</v>
      </c>
      <c r="B421" s="33" t="s">
        <v>106</v>
      </c>
      <c r="C421" s="32" t="s">
        <v>339</v>
      </c>
      <c r="D421" s="46">
        <v>509</v>
      </c>
      <c r="E421" s="35">
        <v>39302</v>
      </c>
      <c r="F421" s="34" t="s">
        <v>171</v>
      </c>
      <c r="G421" s="37">
        <v>20000000</v>
      </c>
      <c r="H421" s="34"/>
      <c r="I421" s="38"/>
      <c r="J421" s="36" t="s">
        <v>320</v>
      </c>
      <c r="K421" s="38">
        <v>10</v>
      </c>
      <c r="L421" s="40"/>
      <c r="M421" s="40"/>
      <c r="N421" s="40"/>
      <c r="O421" s="40"/>
      <c r="P421" s="40"/>
    </row>
    <row r="422" spans="1:16" s="32" customFormat="1" ht="10.5">
      <c r="A422" s="32">
        <v>96667560</v>
      </c>
      <c r="B422" s="33" t="s">
        <v>106</v>
      </c>
      <c r="C422" s="32" t="s">
        <v>340</v>
      </c>
      <c r="D422" s="46" t="s">
        <v>143</v>
      </c>
      <c r="E422" s="35">
        <v>39366</v>
      </c>
      <c r="F422" s="34" t="s">
        <v>171</v>
      </c>
      <c r="G422" s="37">
        <v>20000000</v>
      </c>
      <c r="H422" s="34" t="s">
        <v>46</v>
      </c>
      <c r="I422" s="38">
        <v>6.9</v>
      </c>
      <c r="J422" s="36" t="s">
        <v>320</v>
      </c>
      <c r="K422" s="38">
        <v>5</v>
      </c>
      <c r="L422" s="40">
        <v>20000000000</v>
      </c>
      <c r="M422" s="40">
        <v>20000000000</v>
      </c>
      <c r="N422" s="40">
        <f>ROUND((M422/1000),0)</f>
        <v>20000000</v>
      </c>
      <c r="O422" s="40">
        <v>565417</v>
      </c>
      <c r="P422" s="40">
        <v>20565417</v>
      </c>
    </row>
    <row r="423" spans="1:16" s="32" customFormat="1" ht="10.5">
      <c r="A423" s="32">
        <v>96874030</v>
      </c>
      <c r="B423" s="33" t="s">
        <v>75</v>
      </c>
      <c r="C423" s="32" t="s">
        <v>341</v>
      </c>
      <c r="D423" s="46">
        <v>512</v>
      </c>
      <c r="E423" s="35">
        <v>39365</v>
      </c>
      <c r="F423" s="34" t="s">
        <v>37</v>
      </c>
      <c r="G423" s="37">
        <v>7000</v>
      </c>
      <c r="H423" s="34"/>
      <c r="I423" s="38"/>
      <c r="J423" s="36" t="s">
        <v>329</v>
      </c>
      <c r="K423" s="38">
        <v>10</v>
      </c>
      <c r="L423" s="40"/>
      <c r="M423" s="40"/>
      <c r="N423" s="40"/>
      <c r="O423" s="40"/>
      <c r="P423" s="40"/>
    </row>
    <row r="424" spans="1:16" s="32" customFormat="1" ht="10.5">
      <c r="A424" s="32">
        <v>96874030</v>
      </c>
      <c r="B424" s="33" t="s">
        <v>75</v>
      </c>
      <c r="C424" s="32" t="s">
        <v>342</v>
      </c>
      <c r="D424" s="46" t="s">
        <v>143</v>
      </c>
      <c r="E424" s="35">
        <v>39378</v>
      </c>
      <c r="F424" s="34" t="s">
        <v>37</v>
      </c>
      <c r="G424" s="37">
        <v>2000</v>
      </c>
      <c r="H424" s="34" t="s">
        <v>46</v>
      </c>
      <c r="I424" s="38">
        <v>3.5</v>
      </c>
      <c r="J424" s="36" t="s">
        <v>329</v>
      </c>
      <c r="K424" s="38">
        <v>5</v>
      </c>
      <c r="L424" s="40">
        <v>2000000</v>
      </c>
      <c r="M424" s="40">
        <v>2000000</v>
      </c>
      <c r="N424" s="40">
        <f>ROUND((M424*$E$8/1000),0)</f>
        <v>43053900</v>
      </c>
      <c r="O424" s="40">
        <v>580955</v>
      </c>
      <c r="P424" s="40">
        <v>43634855</v>
      </c>
    </row>
    <row r="425" spans="1:16" s="32" customFormat="1" ht="10.5">
      <c r="A425" s="32">
        <v>96874030</v>
      </c>
      <c r="B425" s="33" t="s">
        <v>75</v>
      </c>
      <c r="C425" s="32" t="s">
        <v>342</v>
      </c>
      <c r="D425" s="46" t="s">
        <v>143</v>
      </c>
      <c r="E425" s="35">
        <v>39378</v>
      </c>
      <c r="F425" s="34" t="s">
        <v>37</v>
      </c>
      <c r="G425" s="37">
        <v>5000</v>
      </c>
      <c r="H425" s="34" t="s">
        <v>90</v>
      </c>
      <c r="I425" s="38">
        <v>3.8</v>
      </c>
      <c r="J425" s="36" t="s">
        <v>329</v>
      </c>
      <c r="K425" s="38">
        <v>10</v>
      </c>
      <c r="L425" s="40">
        <v>5000000</v>
      </c>
      <c r="M425" s="40">
        <v>5000000</v>
      </c>
      <c r="N425" s="40">
        <f>ROUND((M425*$E$8/1000),0)</f>
        <v>107634750</v>
      </c>
      <c r="O425" s="40">
        <v>1575785</v>
      </c>
      <c r="P425" s="40">
        <v>109210535</v>
      </c>
    </row>
    <row r="426" spans="1:16" s="32" customFormat="1" ht="10.5">
      <c r="A426" s="32">
        <v>96678790</v>
      </c>
      <c r="B426" s="33" t="s">
        <v>168</v>
      </c>
      <c r="C426" s="32" t="s">
        <v>343</v>
      </c>
      <c r="D426" s="46">
        <v>513</v>
      </c>
      <c r="E426" s="35">
        <v>39365</v>
      </c>
      <c r="F426" s="34" t="s">
        <v>37</v>
      </c>
      <c r="G426" s="37">
        <v>3300</v>
      </c>
      <c r="H426" s="34"/>
      <c r="I426" s="38"/>
      <c r="J426" s="36" t="s">
        <v>68</v>
      </c>
      <c r="K426" s="38">
        <v>10</v>
      </c>
      <c r="L426" s="40"/>
      <c r="M426" s="40"/>
      <c r="N426" s="40"/>
      <c r="O426" s="40"/>
      <c r="P426" s="40"/>
    </row>
    <row r="427" spans="1:16" s="32" customFormat="1" ht="10.5">
      <c r="A427" s="32">
        <v>96678790</v>
      </c>
      <c r="B427" s="33" t="s">
        <v>168</v>
      </c>
      <c r="C427" s="32" t="s">
        <v>327</v>
      </c>
      <c r="D427" s="46" t="s">
        <v>143</v>
      </c>
      <c r="E427" s="35">
        <v>39380</v>
      </c>
      <c r="F427" s="34" t="s">
        <v>171</v>
      </c>
      <c r="G427" s="37">
        <v>20000000</v>
      </c>
      <c r="H427" s="34" t="s">
        <v>64</v>
      </c>
      <c r="I427" s="38">
        <v>7</v>
      </c>
      <c r="J427" s="36" t="s">
        <v>68</v>
      </c>
      <c r="K427" s="38">
        <v>5</v>
      </c>
      <c r="L427" s="40">
        <v>20000000000</v>
      </c>
      <c r="M427" s="40">
        <v>20000000000</v>
      </c>
      <c r="N427" s="40">
        <f>ROUND((M427/1000),0)</f>
        <v>20000000</v>
      </c>
      <c r="O427" s="40">
        <v>399209</v>
      </c>
      <c r="P427" s="40">
        <v>20399209</v>
      </c>
    </row>
    <row r="428" spans="1:16" s="32" customFormat="1" ht="10.5">
      <c r="A428" s="32">
        <v>96678790</v>
      </c>
      <c r="B428" s="33" t="s">
        <v>168</v>
      </c>
      <c r="C428" s="32" t="s">
        <v>344</v>
      </c>
      <c r="D428" s="46" t="s">
        <v>152</v>
      </c>
      <c r="E428" s="35">
        <v>39380</v>
      </c>
      <c r="F428" s="34" t="s">
        <v>37</v>
      </c>
      <c r="G428" s="37">
        <v>1000</v>
      </c>
      <c r="H428" s="34" t="s">
        <v>75</v>
      </c>
      <c r="I428" s="38">
        <v>3.7</v>
      </c>
      <c r="J428" s="36" t="s">
        <v>68</v>
      </c>
      <c r="K428" s="38">
        <v>5</v>
      </c>
      <c r="L428" s="40"/>
      <c r="M428" s="40"/>
      <c r="N428" s="40"/>
      <c r="O428" s="40"/>
      <c r="P428" s="40"/>
    </row>
    <row r="429" spans="1:16" s="32" customFormat="1" ht="10.5">
      <c r="A429" s="32">
        <v>96678790</v>
      </c>
      <c r="B429" s="33" t="s">
        <v>168</v>
      </c>
      <c r="C429" s="32" t="s">
        <v>327</v>
      </c>
      <c r="D429" s="46" t="s">
        <v>162</v>
      </c>
      <c r="E429" s="35">
        <v>39436</v>
      </c>
      <c r="F429" s="34" t="s">
        <v>171</v>
      </c>
      <c r="G429" s="37">
        <v>20000000</v>
      </c>
      <c r="H429" s="34" t="s">
        <v>125</v>
      </c>
      <c r="I429" s="38">
        <v>7</v>
      </c>
      <c r="J429" s="36" t="s">
        <v>68</v>
      </c>
      <c r="K429" s="38">
        <v>5</v>
      </c>
      <c r="L429" s="40">
        <v>20000000000</v>
      </c>
      <c r="M429" s="40">
        <v>20000000000</v>
      </c>
      <c r="N429" s="40">
        <f>ROUND((M429/1000),0)</f>
        <v>20000000</v>
      </c>
      <c r="O429" s="40">
        <v>283582</v>
      </c>
      <c r="P429" s="40">
        <v>20283582</v>
      </c>
    </row>
    <row r="430" spans="1:16" s="32" customFormat="1" ht="10.5">
      <c r="A430" s="32">
        <v>96678790</v>
      </c>
      <c r="B430" s="33" t="s">
        <v>168</v>
      </c>
      <c r="C430" s="32" t="s">
        <v>326</v>
      </c>
      <c r="D430" s="46" t="s">
        <v>163</v>
      </c>
      <c r="E430" s="35">
        <v>39479</v>
      </c>
      <c r="F430" s="34" t="s">
        <v>171</v>
      </c>
      <c r="G430" s="37">
        <v>24400000</v>
      </c>
      <c r="H430" s="34" t="s">
        <v>132</v>
      </c>
      <c r="I430" s="38">
        <v>7.1</v>
      </c>
      <c r="J430" s="36" t="s">
        <v>68</v>
      </c>
      <c r="K430" s="38">
        <v>1.5</v>
      </c>
      <c r="L430" s="40">
        <v>24400000000</v>
      </c>
      <c r="M430" s="40"/>
      <c r="N430" s="40"/>
      <c r="O430" s="40"/>
      <c r="P430" s="40"/>
    </row>
    <row r="431" spans="1:16" s="32" customFormat="1" ht="10.5">
      <c r="A431" s="32">
        <v>61219000</v>
      </c>
      <c r="B431" s="33" t="s">
        <v>54</v>
      </c>
      <c r="C431" s="32" t="s">
        <v>345</v>
      </c>
      <c r="D431" s="46">
        <v>515</v>
      </c>
      <c r="E431" s="35">
        <v>39395</v>
      </c>
      <c r="F431" s="34" t="s">
        <v>37</v>
      </c>
      <c r="G431" s="37">
        <v>3850</v>
      </c>
      <c r="H431" s="34"/>
      <c r="I431" s="38"/>
      <c r="J431" s="36" t="s">
        <v>68</v>
      </c>
      <c r="K431" s="38">
        <v>30</v>
      </c>
      <c r="L431" s="40"/>
      <c r="M431" s="40"/>
      <c r="N431" s="40"/>
      <c r="O431" s="40"/>
      <c r="P431" s="40"/>
    </row>
    <row r="432" spans="1:16" s="32" customFormat="1" ht="10.5">
      <c r="A432" s="32">
        <v>61219000</v>
      </c>
      <c r="B432" s="33" t="s">
        <v>54</v>
      </c>
      <c r="C432" s="32" t="s">
        <v>346</v>
      </c>
      <c r="D432" s="46" t="s">
        <v>143</v>
      </c>
      <c r="E432" s="35">
        <v>39651</v>
      </c>
      <c r="F432" s="34" t="s">
        <v>37</v>
      </c>
      <c r="G432" s="37">
        <v>3850</v>
      </c>
      <c r="H432" s="34" t="s">
        <v>59</v>
      </c>
      <c r="I432" s="38">
        <v>4.3</v>
      </c>
      <c r="J432" s="36" t="s">
        <v>68</v>
      </c>
      <c r="K432" s="38">
        <v>12</v>
      </c>
      <c r="L432" s="40">
        <v>1000000</v>
      </c>
      <c r="M432" s="40">
        <v>1000000</v>
      </c>
      <c r="N432" s="40">
        <f>ROUND((M432*$E$8/1000),0)</f>
        <v>21526950</v>
      </c>
      <c r="O432" s="40">
        <v>117034</v>
      </c>
      <c r="P432" s="40">
        <v>21643984</v>
      </c>
    </row>
    <row r="433" spans="1:17" s="32" customFormat="1" ht="10.5">
      <c r="A433" s="32">
        <v>61219000</v>
      </c>
      <c r="B433" s="33" t="s">
        <v>54</v>
      </c>
      <c r="C433" s="32" t="s">
        <v>346</v>
      </c>
      <c r="D433" s="46" t="s">
        <v>143</v>
      </c>
      <c r="E433" s="35">
        <v>39651</v>
      </c>
      <c r="F433" s="34" t="s">
        <v>37</v>
      </c>
      <c r="G433" s="37">
        <v>3850</v>
      </c>
      <c r="H433" s="34" t="s">
        <v>60</v>
      </c>
      <c r="I433" s="38">
        <v>4.7</v>
      </c>
      <c r="J433" s="36" t="s">
        <v>68</v>
      </c>
      <c r="K433" s="38">
        <v>21</v>
      </c>
      <c r="L433" s="40">
        <v>2850000</v>
      </c>
      <c r="M433" s="40">
        <v>2850000</v>
      </c>
      <c r="N433" s="40">
        <f>ROUND((M433*$E$8/1000),0)</f>
        <v>61351808</v>
      </c>
      <c r="O433" s="40">
        <v>364221</v>
      </c>
      <c r="P433" s="40">
        <v>61716029</v>
      </c>
    </row>
    <row r="434" spans="1:17" s="32" customFormat="1" ht="10.5">
      <c r="A434" s="32">
        <v>94272000</v>
      </c>
      <c r="B434" s="33" t="s">
        <v>35</v>
      </c>
      <c r="C434" s="32" t="s">
        <v>347</v>
      </c>
      <c r="D434" s="46">
        <v>516</v>
      </c>
      <c r="E434" s="35">
        <v>39395</v>
      </c>
      <c r="F434" s="34" t="s">
        <v>66</v>
      </c>
      <c r="G434" s="37">
        <v>200000</v>
      </c>
      <c r="H434" s="34"/>
      <c r="I434" s="38"/>
      <c r="J434" s="36" t="s">
        <v>348</v>
      </c>
      <c r="K434" s="38">
        <v>10</v>
      </c>
      <c r="L434" s="40"/>
      <c r="M434" s="40"/>
      <c r="N434" s="40"/>
      <c r="O434" s="40"/>
      <c r="P434" s="40"/>
    </row>
    <row r="435" spans="1:17" s="32" customFormat="1" ht="10.5">
      <c r="A435" s="32">
        <v>94272000</v>
      </c>
      <c r="B435" s="33" t="s">
        <v>35</v>
      </c>
      <c r="C435" s="32" t="s">
        <v>349</v>
      </c>
      <c r="D435" s="46" t="s">
        <v>143</v>
      </c>
      <c r="E435" s="35">
        <v>39400</v>
      </c>
      <c r="F435" s="34" t="s">
        <v>37</v>
      </c>
      <c r="G435" s="37">
        <v>2800</v>
      </c>
      <c r="H435" s="34" t="s">
        <v>177</v>
      </c>
      <c r="I435" s="38">
        <v>3.4</v>
      </c>
      <c r="J435" s="36" t="s">
        <v>348</v>
      </c>
      <c r="K435" s="38">
        <v>7.5</v>
      </c>
      <c r="L435" s="40">
        <v>1200000</v>
      </c>
      <c r="M435" s="40">
        <v>1200000</v>
      </c>
      <c r="N435" s="40">
        <f>ROUND((M435*$E$8/1000),0)</f>
        <v>25832340</v>
      </c>
      <c r="O435" s="40">
        <v>210482</v>
      </c>
      <c r="P435" s="40">
        <v>26042822</v>
      </c>
    </row>
    <row r="436" spans="1:17" s="32" customFormat="1" ht="10.5">
      <c r="A436" s="32">
        <v>94272000</v>
      </c>
      <c r="B436" s="33" t="s">
        <v>35</v>
      </c>
      <c r="C436" s="32" t="s">
        <v>347</v>
      </c>
      <c r="D436" s="46">
        <v>517</v>
      </c>
      <c r="E436" s="35">
        <v>39395</v>
      </c>
      <c r="F436" s="34" t="s">
        <v>66</v>
      </c>
      <c r="G436" s="37">
        <v>400000</v>
      </c>
      <c r="H436" s="34"/>
      <c r="I436" s="38"/>
      <c r="J436" s="36" t="s">
        <v>348</v>
      </c>
      <c r="K436" s="38">
        <v>30</v>
      </c>
      <c r="L436" s="40"/>
      <c r="M436" s="40"/>
      <c r="N436" s="40"/>
      <c r="O436" s="40"/>
      <c r="P436" s="40"/>
    </row>
    <row r="437" spans="1:17" s="32" customFormat="1" ht="10.5">
      <c r="A437" s="32">
        <v>94272000</v>
      </c>
      <c r="B437" s="33" t="s">
        <v>35</v>
      </c>
      <c r="C437" s="32" t="s">
        <v>349</v>
      </c>
      <c r="D437" s="46" t="s">
        <v>143</v>
      </c>
      <c r="E437" s="35">
        <v>39400</v>
      </c>
      <c r="F437" s="34" t="s">
        <v>37</v>
      </c>
      <c r="G437" s="37">
        <v>5600</v>
      </c>
      <c r="H437" s="34" t="s">
        <v>176</v>
      </c>
      <c r="I437" s="38">
        <v>4.0999999999999996</v>
      </c>
      <c r="J437" s="36" t="s">
        <v>348</v>
      </c>
      <c r="K437" s="38">
        <v>21</v>
      </c>
      <c r="L437" s="40">
        <v>4400000</v>
      </c>
      <c r="M437" s="40">
        <v>4400000</v>
      </c>
      <c r="N437" s="40">
        <f>ROUND((M437*$E$8/1000),0)</f>
        <v>94718580</v>
      </c>
      <c r="O437" s="40">
        <v>929095</v>
      </c>
      <c r="P437" s="40">
        <v>95647675</v>
      </c>
    </row>
    <row r="438" spans="1:17" s="32" customFormat="1" ht="10.5">
      <c r="A438" s="32">
        <v>94272000</v>
      </c>
      <c r="B438" s="33">
        <v>9</v>
      </c>
      <c r="C438" s="32" t="s">
        <v>350</v>
      </c>
      <c r="D438" s="46" t="s">
        <v>152</v>
      </c>
      <c r="E438" s="35">
        <v>39905</v>
      </c>
      <c r="F438" s="34" t="s">
        <v>66</v>
      </c>
      <c r="G438" s="37">
        <v>196000</v>
      </c>
      <c r="H438" s="34" t="s">
        <v>202</v>
      </c>
      <c r="I438" s="38">
        <v>8</v>
      </c>
      <c r="J438" s="36" t="s">
        <v>39</v>
      </c>
      <c r="K438" s="38">
        <v>10</v>
      </c>
      <c r="L438" s="40">
        <v>196000000</v>
      </c>
      <c r="M438" s="40">
        <v>196000000</v>
      </c>
      <c r="N438" s="40">
        <f>ROUND((M438*$I$8/1000),0)</f>
        <v>93141160</v>
      </c>
      <c r="O438" s="40">
        <v>2984056</v>
      </c>
      <c r="P438" s="40">
        <v>96125216</v>
      </c>
      <c r="Q438" s="32" t="s">
        <v>69</v>
      </c>
    </row>
    <row r="439" spans="1:17" s="32" customFormat="1" ht="10.5">
      <c r="A439" s="32">
        <v>96792430</v>
      </c>
      <c r="B439" s="33" t="s">
        <v>75</v>
      </c>
      <c r="C439" s="32" t="s">
        <v>351</v>
      </c>
      <c r="D439" s="46">
        <v>520</v>
      </c>
      <c r="E439" s="35">
        <v>39430</v>
      </c>
      <c r="F439" s="34" t="s">
        <v>37</v>
      </c>
      <c r="G439" s="37">
        <v>3000</v>
      </c>
      <c r="H439" s="34"/>
      <c r="I439" s="38"/>
      <c r="J439" s="36" t="s">
        <v>329</v>
      </c>
      <c r="K439" s="38">
        <v>10</v>
      </c>
      <c r="L439" s="40"/>
      <c r="M439" s="40"/>
      <c r="N439" s="40"/>
      <c r="O439" s="40"/>
      <c r="P439" s="40"/>
    </row>
    <row r="440" spans="1:17" s="32" customFormat="1" ht="10.5">
      <c r="A440" s="32">
        <v>96792430</v>
      </c>
      <c r="B440" s="33" t="s">
        <v>75</v>
      </c>
      <c r="C440" s="32" t="s">
        <v>352</v>
      </c>
      <c r="D440" s="46" t="s">
        <v>143</v>
      </c>
      <c r="E440" s="35">
        <v>39434</v>
      </c>
      <c r="F440" s="34" t="s">
        <v>37</v>
      </c>
      <c r="G440" s="37">
        <v>1500</v>
      </c>
      <c r="H440" s="34" t="s">
        <v>56</v>
      </c>
      <c r="I440" s="38">
        <v>3</v>
      </c>
      <c r="J440" s="36" t="s">
        <v>329</v>
      </c>
      <c r="K440" s="38">
        <v>5</v>
      </c>
      <c r="L440" s="40"/>
      <c r="M440" s="40"/>
      <c r="N440" s="40"/>
      <c r="O440" s="40"/>
      <c r="P440" s="40"/>
    </row>
    <row r="441" spans="1:17" s="32" customFormat="1" ht="10.5">
      <c r="A441" s="32">
        <v>96792430</v>
      </c>
      <c r="B441" s="33" t="s">
        <v>75</v>
      </c>
      <c r="C441" s="32" t="s">
        <v>353</v>
      </c>
      <c r="D441" s="46" t="s">
        <v>152</v>
      </c>
      <c r="E441" s="35">
        <v>39832</v>
      </c>
      <c r="F441" s="34" t="s">
        <v>37</v>
      </c>
      <c r="G441" s="37">
        <v>1500</v>
      </c>
      <c r="H441" s="34" t="s">
        <v>53</v>
      </c>
      <c r="I441" s="38">
        <v>5</v>
      </c>
      <c r="J441" s="36" t="s">
        <v>68</v>
      </c>
      <c r="K441" s="38">
        <v>21</v>
      </c>
      <c r="L441" s="40"/>
      <c r="M441" s="40"/>
      <c r="N441" s="40"/>
      <c r="O441" s="40"/>
      <c r="P441" s="40"/>
    </row>
    <row r="442" spans="1:17" s="32" customFormat="1" ht="10.5">
      <c r="A442" s="32">
        <v>96792430</v>
      </c>
      <c r="B442" s="33" t="s">
        <v>75</v>
      </c>
      <c r="C442" s="32" t="s">
        <v>351</v>
      </c>
      <c r="D442" s="46">
        <v>521</v>
      </c>
      <c r="E442" s="35">
        <v>39430</v>
      </c>
      <c r="F442" s="34" t="s">
        <v>37</v>
      </c>
      <c r="G442" s="37">
        <v>3000</v>
      </c>
      <c r="H442" s="34"/>
      <c r="I442" s="38"/>
      <c r="J442" s="36" t="s">
        <v>329</v>
      </c>
      <c r="K442" s="38">
        <v>10</v>
      </c>
      <c r="L442" s="40"/>
      <c r="M442" s="40"/>
      <c r="N442" s="40"/>
      <c r="O442" s="40"/>
      <c r="P442" s="40"/>
    </row>
    <row r="443" spans="1:17" s="32" customFormat="1" ht="10.5">
      <c r="A443" s="32">
        <v>96792430</v>
      </c>
      <c r="B443" s="33" t="s">
        <v>75</v>
      </c>
      <c r="C443" s="32" t="s">
        <v>354</v>
      </c>
      <c r="D443" s="46" t="s">
        <v>143</v>
      </c>
      <c r="E443" s="35">
        <v>39434</v>
      </c>
      <c r="F443" s="34" t="s">
        <v>37</v>
      </c>
      <c r="G443" s="37">
        <v>1500</v>
      </c>
      <c r="H443" s="34" t="s">
        <v>63</v>
      </c>
      <c r="I443" s="38">
        <v>2.5</v>
      </c>
      <c r="J443" s="36" t="s">
        <v>329</v>
      </c>
      <c r="K443" s="38">
        <v>5</v>
      </c>
      <c r="L443" s="40">
        <v>1500000</v>
      </c>
      <c r="M443" s="40">
        <v>1500000</v>
      </c>
      <c r="N443" s="40">
        <f>ROUND((M443*$E$8/1000),0)</f>
        <v>32290425</v>
      </c>
      <c r="O443" s="40">
        <v>200572</v>
      </c>
      <c r="P443" s="40">
        <v>32490997</v>
      </c>
    </row>
    <row r="444" spans="1:17" s="32" customFormat="1" ht="10.5">
      <c r="A444" s="32">
        <v>96792430</v>
      </c>
      <c r="B444" s="33" t="s">
        <v>75</v>
      </c>
      <c r="C444" s="32" t="s">
        <v>355</v>
      </c>
      <c r="D444" s="46" t="s">
        <v>152</v>
      </c>
      <c r="E444" s="35">
        <v>39832</v>
      </c>
      <c r="F444" s="34" t="s">
        <v>171</v>
      </c>
      <c r="G444" s="37">
        <v>32170000</v>
      </c>
      <c r="H444" s="34" t="s">
        <v>51</v>
      </c>
      <c r="I444" s="38">
        <v>7</v>
      </c>
      <c r="J444" s="36" t="s">
        <v>68</v>
      </c>
      <c r="K444" s="38">
        <v>7</v>
      </c>
      <c r="L444" s="40">
        <v>32170000000</v>
      </c>
      <c r="M444" s="40">
        <v>32170000000</v>
      </c>
      <c r="N444" s="40">
        <f>ROUND((M444/1000),0)</f>
        <v>32170000</v>
      </c>
      <c r="O444" s="40">
        <v>276726</v>
      </c>
      <c r="P444" s="40">
        <v>32446726</v>
      </c>
    </row>
    <row r="445" spans="1:17" s="32" customFormat="1" ht="10.5">
      <c r="A445" s="32">
        <v>91081000</v>
      </c>
      <c r="B445" s="33" t="s">
        <v>96</v>
      </c>
      <c r="C445" s="32" t="s">
        <v>356</v>
      </c>
      <c r="D445" s="46">
        <v>522</v>
      </c>
      <c r="E445" s="35">
        <v>39442</v>
      </c>
      <c r="F445" s="34" t="s">
        <v>37</v>
      </c>
      <c r="G445" s="37">
        <v>10000</v>
      </c>
      <c r="H445" s="34"/>
      <c r="I445" s="38"/>
      <c r="J445" s="36" t="s">
        <v>329</v>
      </c>
      <c r="K445" s="38">
        <v>30</v>
      </c>
      <c r="L445" s="40"/>
      <c r="M445" s="40"/>
      <c r="N445" s="40"/>
      <c r="O445" s="40"/>
      <c r="P445" s="40"/>
    </row>
    <row r="446" spans="1:17" s="32" customFormat="1" ht="10.5">
      <c r="A446" s="32">
        <v>91081000</v>
      </c>
      <c r="B446" s="33">
        <v>6</v>
      </c>
      <c r="C446" s="32" t="s">
        <v>357</v>
      </c>
      <c r="D446" s="46" t="s">
        <v>143</v>
      </c>
      <c r="E446" s="35">
        <v>39793</v>
      </c>
      <c r="F446" s="34" t="s">
        <v>37</v>
      </c>
      <c r="G446" s="37">
        <v>10000</v>
      </c>
      <c r="H446" s="34" t="s">
        <v>125</v>
      </c>
      <c r="I446" s="38">
        <v>4.8</v>
      </c>
      <c r="J446" s="36" t="s">
        <v>68</v>
      </c>
      <c r="K446" s="38">
        <v>5</v>
      </c>
      <c r="L446" s="40"/>
      <c r="M446" s="40"/>
      <c r="N446" s="40"/>
      <c r="O446" s="40"/>
      <c r="P446" s="40"/>
    </row>
    <row r="447" spans="1:17" s="32" customFormat="1" ht="10.5">
      <c r="A447" s="32">
        <v>91081000</v>
      </c>
      <c r="B447" s="33">
        <v>6</v>
      </c>
      <c r="C447" s="32" t="s">
        <v>358</v>
      </c>
      <c r="D447" s="46" t="s">
        <v>143</v>
      </c>
      <c r="E447" s="35">
        <v>39793</v>
      </c>
      <c r="F447" s="34" t="s">
        <v>37</v>
      </c>
      <c r="G447" s="37">
        <v>10000</v>
      </c>
      <c r="H447" s="34" t="s">
        <v>132</v>
      </c>
      <c r="I447" s="38">
        <v>4.75</v>
      </c>
      <c r="J447" s="36" t="s">
        <v>68</v>
      </c>
      <c r="K447" s="38">
        <v>21</v>
      </c>
      <c r="L447" s="40">
        <v>10000000</v>
      </c>
      <c r="M447" s="40">
        <v>10000000</v>
      </c>
      <c r="N447" s="40">
        <f>ROUND((M447*$E$8/1000),0)</f>
        <v>215269500</v>
      </c>
      <c r="O447" s="40">
        <v>2105515</v>
      </c>
      <c r="P447" s="40">
        <v>217375015</v>
      </c>
    </row>
    <row r="448" spans="1:17" s="32" customFormat="1" ht="10.5">
      <c r="A448" s="32">
        <v>91081000</v>
      </c>
      <c r="B448" s="33">
        <v>6</v>
      </c>
      <c r="C448" s="32" t="s">
        <v>357</v>
      </c>
      <c r="D448" s="46" t="s">
        <v>143</v>
      </c>
      <c r="E448" s="35">
        <v>39793</v>
      </c>
      <c r="F448" s="34" t="s">
        <v>37</v>
      </c>
      <c r="G448" s="37">
        <v>10000</v>
      </c>
      <c r="H448" s="34" t="s">
        <v>176</v>
      </c>
      <c r="I448" s="38">
        <v>4.7</v>
      </c>
      <c r="J448" s="36" t="s">
        <v>68</v>
      </c>
      <c r="K448" s="38">
        <v>10</v>
      </c>
      <c r="L448" s="40"/>
      <c r="M448" s="40"/>
      <c r="N448" s="40"/>
      <c r="O448" s="40"/>
      <c r="P448" s="40"/>
    </row>
    <row r="449" spans="1:16" s="32" customFormat="1" ht="10.5">
      <c r="A449" s="32">
        <v>94271000</v>
      </c>
      <c r="B449" s="33" t="s">
        <v>54</v>
      </c>
      <c r="C449" s="32" t="s">
        <v>359</v>
      </c>
      <c r="D449" s="46">
        <v>525</v>
      </c>
      <c r="E449" s="35">
        <v>39507</v>
      </c>
      <c r="F449" s="34" t="s">
        <v>37</v>
      </c>
      <c r="G449" s="37">
        <v>12500</v>
      </c>
      <c r="H449" s="34"/>
      <c r="I449" s="38"/>
      <c r="J449" s="36" t="s">
        <v>39</v>
      </c>
      <c r="K449" s="38">
        <v>30</v>
      </c>
      <c r="L449" s="40"/>
      <c r="M449" s="40"/>
      <c r="N449" s="40"/>
      <c r="O449" s="40"/>
      <c r="P449" s="40"/>
    </row>
    <row r="450" spans="1:16" s="32" customFormat="1" ht="10.5">
      <c r="A450" s="32">
        <v>61808000</v>
      </c>
      <c r="B450" s="33" t="s">
        <v>83</v>
      </c>
      <c r="C450" s="32" t="s">
        <v>360</v>
      </c>
      <c r="D450" s="46">
        <v>526</v>
      </c>
      <c r="E450" s="35">
        <v>39531</v>
      </c>
      <c r="F450" s="34" t="s">
        <v>37</v>
      </c>
      <c r="G450" s="37">
        <v>2500</v>
      </c>
      <c r="H450" s="34"/>
      <c r="I450" s="38"/>
      <c r="J450" s="36" t="s">
        <v>39</v>
      </c>
      <c r="K450" s="38">
        <v>25</v>
      </c>
      <c r="L450" s="40"/>
      <c r="M450" s="40"/>
      <c r="N450" s="40"/>
      <c r="O450" s="40"/>
      <c r="P450" s="40"/>
    </row>
    <row r="451" spans="1:16" s="32" customFormat="1" ht="10.5">
      <c r="A451" s="32">
        <v>61808000</v>
      </c>
      <c r="B451" s="33" t="s">
        <v>83</v>
      </c>
      <c r="C451" s="32" t="s">
        <v>361</v>
      </c>
      <c r="D451" s="46" t="s">
        <v>143</v>
      </c>
      <c r="E451" s="35">
        <v>39546</v>
      </c>
      <c r="F451" s="34" t="s">
        <v>37</v>
      </c>
      <c r="G451" s="37">
        <v>2500</v>
      </c>
      <c r="H451" s="34" t="s">
        <v>59</v>
      </c>
      <c r="I451" s="38">
        <v>3.9</v>
      </c>
      <c r="J451" s="36" t="s">
        <v>39</v>
      </c>
      <c r="K451" s="38">
        <v>21</v>
      </c>
      <c r="L451" s="40"/>
      <c r="M451" s="40"/>
      <c r="N451" s="40"/>
      <c r="O451" s="40"/>
      <c r="P451" s="40"/>
    </row>
    <row r="452" spans="1:16" s="32" customFormat="1" ht="10.5">
      <c r="A452" s="32">
        <v>61808000</v>
      </c>
      <c r="B452" s="33" t="s">
        <v>83</v>
      </c>
      <c r="C452" s="32" t="s">
        <v>360</v>
      </c>
      <c r="D452" s="46">
        <v>527</v>
      </c>
      <c r="E452" s="35">
        <v>39531</v>
      </c>
      <c r="F452" s="34" t="s">
        <v>37</v>
      </c>
      <c r="G452" s="37">
        <v>2500</v>
      </c>
      <c r="H452" s="34"/>
      <c r="I452" s="38"/>
      <c r="J452" s="36" t="s">
        <v>39</v>
      </c>
      <c r="K452" s="38">
        <v>10</v>
      </c>
      <c r="L452" s="40"/>
      <c r="M452" s="40"/>
      <c r="N452" s="40"/>
      <c r="O452" s="40"/>
      <c r="P452" s="40"/>
    </row>
    <row r="453" spans="1:16" s="32" customFormat="1" ht="10.5">
      <c r="A453" s="32">
        <v>61808000</v>
      </c>
      <c r="B453" s="33" t="s">
        <v>83</v>
      </c>
      <c r="C453" s="32" t="s">
        <v>118</v>
      </c>
      <c r="D453" s="46" t="s">
        <v>143</v>
      </c>
      <c r="E453" s="35">
        <v>39546</v>
      </c>
      <c r="F453" s="34" t="s">
        <v>37</v>
      </c>
      <c r="G453" s="37">
        <v>2500</v>
      </c>
      <c r="H453" s="34" t="s">
        <v>53</v>
      </c>
      <c r="I453" s="38">
        <v>3</v>
      </c>
      <c r="J453" s="36" t="s">
        <v>39</v>
      </c>
      <c r="K453" s="38">
        <v>6</v>
      </c>
      <c r="L453" s="40">
        <v>2500000</v>
      </c>
      <c r="M453" s="40">
        <v>2500000</v>
      </c>
      <c r="N453" s="40">
        <f>ROUND((M453*$E$8/1000),0)</f>
        <v>53817375</v>
      </c>
      <c r="O453" s="40">
        <v>658836</v>
      </c>
      <c r="P453" s="40">
        <v>54476211</v>
      </c>
    </row>
    <row r="454" spans="1:16" s="32" customFormat="1" ht="10.5">
      <c r="A454" s="32">
        <v>96528990</v>
      </c>
      <c r="B454" s="33" t="s">
        <v>35</v>
      </c>
      <c r="C454" s="32" t="s">
        <v>362</v>
      </c>
      <c r="D454" s="46">
        <v>528</v>
      </c>
      <c r="E454" s="35">
        <v>39546</v>
      </c>
      <c r="F454" s="34" t="s">
        <v>37</v>
      </c>
      <c r="G454" s="37">
        <v>1700</v>
      </c>
      <c r="H454" s="34"/>
      <c r="I454" s="38"/>
      <c r="J454" s="36" t="s">
        <v>329</v>
      </c>
      <c r="K454" s="38">
        <v>10</v>
      </c>
      <c r="L454" s="40"/>
      <c r="M454" s="40"/>
      <c r="N454" s="40"/>
      <c r="O454" s="40"/>
      <c r="P454" s="40"/>
    </row>
    <row r="455" spans="1:16" s="32" customFormat="1" ht="10.5">
      <c r="A455" s="32">
        <v>96528990</v>
      </c>
      <c r="B455" s="33" t="s">
        <v>35</v>
      </c>
      <c r="C455" s="32" t="s">
        <v>363</v>
      </c>
      <c r="D455" s="46" t="s">
        <v>143</v>
      </c>
      <c r="E455" s="35">
        <v>39547</v>
      </c>
      <c r="F455" s="34" t="s">
        <v>37</v>
      </c>
      <c r="G455" s="37">
        <v>1700</v>
      </c>
      <c r="H455" s="34" t="s">
        <v>92</v>
      </c>
      <c r="I455" s="38">
        <v>2.75</v>
      </c>
      <c r="J455" s="36" t="s">
        <v>329</v>
      </c>
      <c r="K455" s="38">
        <v>5</v>
      </c>
      <c r="L455" s="40">
        <v>700000</v>
      </c>
      <c r="M455" s="40">
        <v>700000</v>
      </c>
      <c r="N455" s="40">
        <f>ROUND((M455*$E$8/1000),0)</f>
        <v>15068865</v>
      </c>
      <c r="O455" s="40">
        <v>342868</v>
      </c>
      <c r="P455" s="40">
        <v>15411733</v>
      </c>
    </row>
    <row r="456" spans="1:16" s="32" customFormat="1" ht="10.5">
      <c r="A456" s="32">
        <v>96528990</v>
      </c>
      <c r="B456" s="33" t="s">
        <v>35</v>
      </c>
      <c r="C456" s="32" t="s">
        <v>362</v>
      </c>
      <c r="D456" s="46">
        <v>529</v>
      </c>
      <c r="E456" s="35">
        <v>39546</v>
      </c>
      <c r="F456" s="34" t="s">
        <v>37</v>
      </c>
      <c r="G456" s="37">
        <v>1700</v>
      </c>
      <c r="H456" s="34"/>
      <c r="I456" s="38"/>
      <c r="J456" s="36" t="s">
        <v>329</v>
      </c>
      <c r="K456" s="38">
        <v>30</v>
      </c>
      <c r="L456" s="40"/>
      <c r="M456" s="40"/>
      <c r="N456" s="40"/>
      <c r="O456" s="40"/>
      <c r="P456" s="40"/>
    </row>
    <row r="457" spans="1:16" s="32" customFormat="1" ht="10.5">
      <c r="A457" s="32">
        <v>96528990</v>
      </c>
      <c r="B457" s="33" t="s">
        <v>35</v>
      </c>
      <c r="C457" s="32" t="s">
        <v>364</v>
      </c>
      <c r="D457" s="46" t="s">
        <v>143</v>
      </c>
      <c r="E457" s="35">
        <v>39547</v>
      </c>
      <c r="F457" s="34" t="s">
        <v>37</v>
      </c>
      <c r="G457" s="37">
        <v>1700</v>
      </c>
      <c r="H457" s="34" t="s">
        <v>63</v>
      </c>
      <c r="I457" s="38">
        <v>3.25</v>
      </c>
      <c r="J457" s="36" t="s">
        <v>329</v>
      </c>
      <c r="K457" s="38">
        <v>21</v>
      </c>
      <c r="L457" s="40">
        <v>1000000</v>
      </c>
      <c r="M457" s="40">
        <v>1000000</v>
      </c>
      <c r="N457" s="40">
        <f>ROUND((M457*$E$8/1000),0)</f>
        <v>21526950</v>
      </c>
      <c r="O457" s="40">
        <v>578869</v>
      </c>
      <c r="P457" s="40">
        <v>22105819</v>
      </c>
    </row>
    <row r="458" spans="1:16" s="32" customFormat="1" ht="10.5">
      <c r="A458" s="32">
        <v>93834000</v>
      </c>
      <c r="B458" s="33" t="s">
        <v>83</v>
      </c>
      <c r="C458" s="32" t="s">
        <v>276</v>
      </c>
      <c r="D458" s="46">
        <v>530</v>
      </c>
      <c r="E458" s="35">
        <v>39554</v>
      </c>
      <c r="F458" s="34" t="s">
        <v>37</v>
      </c>
      <c r="G458" s="37">
        <v>6500</v>
      </c>
      <c r="H458" s="34"/>
      <c r="I458" s="38"/>
      <c r="J458" s="36" t="s">
        <v>68</v>
      </c>
      <c r="K458" s="38">
        <v>25</v>
      </c>
      <c r="L458" s="40"/>
      <c r="M458" s="40"/>
      <c r="N458" s="40"/>
      <c r="O458" s="40"/>
      <c r="P458" s="40"/>
    </row>
    <row r="459" spans="1:16" s="32" customFormat="1" ht="10.5">
      <c r="A459" s="32">
        <v>93834000</v>
      </c>
      <c r="B459" s="33" t="s">
        <v>83</v>
      </c>
      <c r="C459" s="32" t="s">
        <v>120</v>
      </c>
      <c r="D459" s="46" t="s">
        <v>143</v>
      </c>
      <c r="E459" s="35">
        <v>39568</v>
      </c>
      <c r="F459" s="34" t="s">
        <v>37</v>
      </c>
      <c r="G459" s="37">
        <v>6500</v>
      </c>
      <c r="H459" s="34" t="s">
        <v>56</v>
      </c>
      <c r="I459" s="38">
        <v>3.5</v>
      </c>
      <c r="J459" s="36" t="s">
        <v>68</v>
      </c>
      <c r="K459" s="38">
        <v>20</v>
      </c>
      <c r="L459" s="40">
        <v>2000000</v>
      </c>
      <c r="M459" s="40">
        <v>2000000</v>
      </c>
      <c r="N459" s="40">
        <f>ROUND((M459*$E$8/1000),0)</f>
        <v>43053900</v>
      </c>
      <c r="O459" s="40">
        <v>468914</v>
      </c>
      <c r="P459" s="40">
        <v>43522814</v>
      </c>
    </row>
    <row r="460" spans="1:16" s="32" customFormat="1" ht="10.5">
      <c r="A460" s="32">
        <v>93834000</v>
      </c>
      <c r="B460" s="33" t="s">
        <v>83</v>
      </c>
      <c r="C460" s="32" t="s">
        <v>120</v>
      </c>
      <c r="D460" s="46" t="s">
        <v>143</v>
      </c>
      <c r="E460" s="35">
        <v>39568</v>
      </c>
      <c r="F460" s="34" t="s">
        <v>37</v>
      </c>
      <c r="G460" s="37">
        <v>6500</v>
      </c>
      <c r="H460" s="34" t="s">
        <v>51</v>
      </c>
      <c r="I460" s="38">
        <v>4</v>
      </c>
      <c r="J460" s="36" t="s">
        <v>68</v>
      </c>
      <c r="K460" s="38">
        <v>10</v>
      </c>
      <c r="L460" s="40">
        <v>4500000</v>
      </c>
      <c r="M460" s="40">
        <v>4500000</v>
      </c>
      <c r="N460" s="40">
        <f>ROUND((M460*$E$8/1000),0)</f>
        <v>96871275</v>
      </c>
      <c r="O460" s="40">
        <v>1204353</v>
      </c>
      <c r="P460" s="40">
        <v>98075628</v>
      </c>
    </row>
    <row r="461" spans="1:16" s="32" customFormat="1" ht="10.5">
      <c r="A461" s="32">
        <v>93767000</v>
      </c>
      <c r="B461" s="33" t="s">
        <v>61</v>
      </c>
      <c r="C461" s="32" t="s">
        <v>365</v>
      </c>
      <c r="D461" s="46">
        <v>531</v>
      </c>
      <c r="E461" s="35">
        <v>39554</v>
      </c>
      <c r="F461" s="34" t="s">
        <v>37</v>
      </c>
      <c r="G461" s="37">
        <v>4000</v>
      </c>
      <c r="H461" s="34"/>
      <c r="I461" s="38"/>
      <c r="J461" s="36" t="s">
        <v>329</v>
      </c>
      <c r="K461" s="38">
        <v>10</v>
      </c>
      <c r="L461" s="40"/>
      <c r="M461" s="40"/>
      <c r="N461" s="40"/>
      <c r="O461" s="40"/>
      <c r="P461" s="40"/>
    </row>
    <row r="462" spans="1:16" s="32" customFormat="1" ht="10.5">
      <c r="A462" s="32">
        <v>93767000</v>
      </c>
      <c r="B462" s="33" t="s">
        <v>61</v>
      </c>
      <c r="C462" s="32" t="s">
        <v>366</v>
      </c>
      <c r="D462" s="46" t="s">
        <v>143</v>
      </c>
      <c r="E462" s="35">
        <v>39563</v>
      </c>
      <c r="F462" s="34" t="s">
        <v>37</v>
      </c>
      <c r="G462" s="37">
        <v>4000</v>
      </c>
      <c r="H462" s="34" t="s">
        <v>56</v>
      </c>
      <c r="I462" s="38">
        <v>3.8</v>
      </c>
      <c r="J462" s="36" t="s">
        <v>329</v>
      </c>
      <c r="K462" s="38">
        <v>8</v>
      </c>
      <c r="L462" s="40">
        <v>1800000</v>
      </c>
      <c r="M462" s="40">
        <v>1800000</v>
      </c>
      <c r="N462" s="40">
        <f>ROUND((M462*$E$8/1000),0)</f>
        <v>38748510</v>
      </c>
      <c r="O462" s="40">
        <v>423107</v>
      </c>
      <c r="P462" s="40">
        <v>39171617</v>
      </c>
    </row>
    <row r="463" spans="1:16" s="32" customFormat="1" ht="10.5">
      <c r="A463" s="32">
        <v>93767000</v>
      </c>
      <c r="B463" s="33" t="s">
        <v>61</v>
      </c>
      <c r="C463" s="32" t="s">
        <v>365</v>
      </c>
      <c r="D463" s="46">
        <v>532</v>
      </c>
      <c r="E463" s="35">
        <v>39554</v>
      </c>
      <c r="F463" s="34" t="s">
        <v>37</v>
      </c>
      <c r="G463" s="37">
        <v>4000</v>
      </c>
      <c r="H463" s="34"/>
      <c r="I463" s="38"/>
      <c r="J463" s="36" t="s">
        <v>329</v>
      </c>
      <c r="K463" s="38">
        <v>25</v>
      </c>
      <c r="L463" s="40"/>
      <c r="M463" s="40"/>
      <c r="N463" s="40"/>
      <c r="O463" s="40"/>
      <c r="P463" s="40"/>
    </row>
    <row r="464" spans="1:16" s="32" customFormat="1" ht="10.5" customHeight="1">
      <c r="A464" s="32">
        <v>93767000</v>
      </c>
      <c r="B464" s="33" t="s">
        <v>61</v>
      </c>
      <c r="C464" s="32" t="s">
        <v>367</v>
      </c>
      <c r="D464" s="46" t="s">
        <v>143</v>
      </c>
      <c r="E464" s="35">
        <v>39563</v>
      </c>
      <c r="F464" s="34" t="s">
        <v>37</v>
      </c>
      <c r="G464" s="37">
        <v>4000</v>
      </c>
      <c r="H464" s="34" t="s">
        <v>51</v>
      </c>
      <c r="I464" s="38">
        <v>4.45</v>
      </c>
      <c r="J464" s="36" t="s">
        <v>329</v>
      </c>
      <c r="K464" s="38">
        <v>21</v>
      </c>
      <c r="L464" s="40">
        <v>2200000</v>
      </c>
      <c r="M464" s="40">
        <v>2200000</v>
      </c>
      <c r="N464" s="40">
        <f>ROUND((M464*$E$8/1000),0)</f>
        <v>47359290</v>
      </c>
      <c r="O464" s="40">
        <v>604635</v>
      </c>
      <c r="P464" s="40">
        <v>47963925</v>
      </c>
    </row>
    <row r="465" spans="1:17" s="32" customFormat="1" ht="10.5">
      <c r="A465" s="32">
        <v>96885880</v>
      </c>
      <c r="B465" s="33" t="s">
        <v>44</v>
      </c>
      <c r="C465" s="32" t="s">
        <v>368</v>
      </c>
      <c r="D465" s="46">
        <v>533</v>
      </c>
      <c r="E465" s="35">
        <v>39577</v>
      </c>
      <c r="F465" s="34" t="s">
        <v>37</v>
      </c>
      <c r="G465" s="37">
        <v>2000</v>
      </c>
      <c r="H465" s="34"/>
      <c r="I465" s="38"/>
      <c r="J465" s="36" t="s">
        <v>287</v>
      </c>
      <c r="K465" s="38">
        <v>10</v>
      </c>
      <c r="L465" s="40"/>
      <c r="M465" s="40"/>
      <c r="N465" s="40"/>
      <c r="O465" s="40"/>
      <c r="P465" s="40"/>
    </row>
    <row r="466" spans="1:17" s="32" customFormat="1" ht="10.5">
      <c r="A466" s="32">
        <v>96885880</v>
      </c>
      <c r="B466" s="33" t="s">
        <v>44</v>
      </c>
      <c r="C466" s="32" t="s">
        <v>369</v>
      </c>
      <c r="D466" s="46" t="s">
        <v>143</v>
      </c>
      <c r="E466" s="35">
        <v>39581</v>
      </c>
      <c r="F466" s="34" t="s">
        <v>37</v>
      </c>
      <c r="G466" s="37">
        <v>2000</v>
      </c>
      <c r="H466" s="34" t="s">
        <v>46</v>
      </c>
      <c r="I466" s="38">
        <v>3.8</v>
      </c>
      <c r="J466" s="36" t="s">
        <v>68</v>
      </c>
      <c r="K466" s="38">
        <v>5</v>
      </c>
      <c r="L466" s="40">
        <v>2000000</v>
      </c>
      <c r="M466" s="40">
        <v>2000000</v>
      </c>
      <c r="N466" s="40">
        <f>ROUND((M466*$E$8/1000),0)</f>
        <v>43053900</v>
      </c>
      <c r="O466" s="40">
        <v>400749</v>
      </c>
      <c r="P466" s="40">
        <v>43454649</v>
      </c>
    </row>
    <row r="467" spans="1:17" s="32" customFormat="1" ht="10.5">
      <c r="A467" s="32">
        <v>96885880</v>
      </c>
      <c r="B467" s="33" t="s">
        <v>44</v>
      </c>
      <c r="C467" s="32" t="s">
        <v>368</v>
      </c>
      <c r="D467" s="46">
        <v>534</v>
      </c>
      <c r="E467" s="35">
        <v>39577</v>
      </c>
      <c r="F467" s="34" t="s">
        <v>37</v>
      </c>
      <c r="G467" s="37">
        <v>2000</v>
      </c>
      <c r="H467" s="34"/>
      <c r="I467" s="38"/>
      <c r="J467" s="36" t="s">
        <v>287</v>
      </c>
      <c r="K467" s="38">
        <v>30</v>
      </c>
      <c r="L467" s="40"/>
      <c r="M467" s="40"/>
      <c r="N467" s="40"/>
      <c r="O467" s="40"/>
      <c r="P467" s="40"/>
    </row>
    <row r="468" spans="1:17" s="32" customFormat="1" ht="10.5">
      <c r="A468" s="32">
        <v>96885880</v>
      </c>
      <c r="B468" s="33" t="s">
        <v>44</v>
      </c>
      <c r="C468" s="32" t="s">
        <v>369</v>
      </c>
      <c r="D468" s="46" t="s">
        <v>143</v>
      </c>
      <c r="E468" s="35">
        <v>39581</v>
      </c>
      <c r="F468" s="34" t="s">
        <v>37</v>
      </c>
      <c r="G468" s="37">
        <v>2000</v>
      </c>
      <c r="H468" s="34" t="s">
        <v>90</v>
      </c>
      <c r="I468" s="38">
        <v>4.5</v>
      </c>
      <c r="J468" s="36" t="s">
        <v>68</v>
      </c>
      <c r="K468" s="38">
        <v>21</v>
      </c>
      <c r="L468" s="40">
        <v>1000000</v>
      </c>
      <c r="M468" s="40">
        <v>973684</v>
      </c>
      <c r="N468" s="40">
        <f>ROUND((M468*$E$8/1000),0)</f>
        <v>20960447</v>
      </c>
      <c r="O468" s="40">
        <v>230647</v>
      </c>
      <c r="P468" s="40">
        <v>21191094</v>
      </c>
    </row>
    <row r="469" spans="1:17" s="32" customFormat="1" ht="10.5">
      <c r="A469" s="32">
        <v>96885880</v>
      </c>
      <c r="B469" s="33">
        <v>7</v>
      </c>
      <c r="C469" s="32" t="s">
        <v>370</v>
      </c>
      <c r="D469" s="46" t="s">
        <v>152</v>
      </c>
      <c r="E469" s="35">
        <v>40078</v>
      </c>
      <c r="F469" s="34" t="s">
        <v>37</v>
      </c>
      <c r="G469" s="37">
        <v>1000</v>
      </c>
      <c r="H469" s="34" t="s">
        <v>92</v>
      </c>
      <c r="I469" s="38">
        <v>3.9</v>
      </c>
      <c r="J469" s="36" t="s">
        <v>371</v>
      </c>
      <c r="K469" s="38">
        <v>5</v>
      </c>
      <c r="L469" s="40">
        <v>1000000</v>
      </c>
      <c r="M469" s="40">
        <v>1000000</v>
      </c>
      <c r="N469" s="40">
        <f>ROUND((M469*$E$8/1000),0)</f>
        <v>21526950</v>
      </c>
      <c r="O469" s="40">
        <v>413453</v>
      </c>
      <c r="P469" s="40">
        <v>21940403</v>
      </c>
    </row>
    <row r="470" spans="1:17" s="32" customFormat="1" ht="10.5">
      <c r="A470" s="32">
        <v>96885880</v>
      </c>
      <c r="B470" s="33">
        <v>7</v>
      </c>
      <c r="C470" s="32" t="s">
        <v>372</v>
      </c>
      <c r="D470" s="46" t="s">
        <v>162</v>
      </c>
      <c r="E470" s="35">
        <v>40078</v>
      </c>
      <c r="F470" s="34" t="s">
        <v>171</v>
      </c>
      <c r="G470" s="37">
        <v>20890000</v>
      </c>
      <c r="H470" s="34" t="s">
        <v>63</v>
      </c>
      <c r="I470" s="38">
        <v>7.5</v>
      </c>
      <c r="J470" s="36" t="s">
        <v>371</v>
      </c>
      <c r="K470" s="38">
        <v>5</v>
      </c>
      <c r="L470" s="40"/>
      <c r="M470" s="40"/>
      <c r="N470" s="40"/>
      <c r="O470" s="40"/>
      <c r="P470" s="40"/>
    </row>
    <row r="471" spans="1:17" s="32" customFormat="1" ht="10.5">
      <c r="A471" s="32">
        <v>96885880</v>
      </c>
      <c r="B471" s="33">
        <v>7</v>
      </c>
      <c r="C471" s="32" t="s">
        <v>372</v>
      </c>
      <c r="D471" s="46" t="s">
        <v>163</v>
      </c>
      <c r="E471" s="35">
        <v>40078</v>
      </c>
      <c r="F471" s="34" t="s">
        <v>37</v>
      </c>
      <c r="G471" s="37">
        <v>1000</v>
      </c>
      <c r="H471" s="34" t="s">
        <v>56</v>
      </c>
      <c r="I471" s="38">
        <v>4.9000000000000004</v>
      </c>
      <c r="J471" s="36" t="s">
        <v>371</v>
      </c>
      <c r="K471" s="38">
        <v>22</v>
      </c>
      <c r="L471" s="40"/>
      <c r="M471" s="40"/>
      <c r="N471" s="40"/>
      <c r="O471" s="40"/>
      <c r="P471" s="40"/>
    </row>
    <row r="472" spans="1:17" s="32" customFormat="1" ht="10.5">
      <c r="A472" s="32">
        <v>96678790</v>
      </c>
      <c r="B472" s="33" t="s">
        <v>168</v>
      </c>
      <c r="C472" s="32" t="s">
        <v>293</v>
      </c>
      <c r="D472" s="46">
        <v>535</v>
      </c>
      <c r="E472" s="35">
        <v>39597</v>
      </c>
      <c r="F472" s="34" t="s">
        <v>37</v>
      </c>
      <c r="G472" s="37">
        <v>4000</v>
      </c>
      <c r="H472" s="34"/>
      <c r="I472" s="38"/>
      <c r="J472" s="36" t="s">
        <v>287</v>
      </c>
      <c r="K472" s="38">
        <v>10</v>
      </c>
      <c r="L472" s="40"/>
      <c r="M472" s="40"/>
      <c r="N472" s="40"/>
      <c r="O472" s="40"/>
      <c r="P472" s="40"/>
    </row>
    <row r="473" spans="1:17" s="32" customFormat="1" ht="10.5">
      <c r="A473" s="32">
        <v>96678790</v>
      </c>
      <c r="B473" s="33" t="s">
        <v>168</v>
      </c>
      <c r="C473" s="32" t="s">
        <v>344</v>
      </c>
      <c r="D473" s="46" t="s">
        <v>143</v>
      </c>
      <c r="E473" s="35">
        <v>39638</v>
      </c>
      <c r="F473" s="34" t="s">
        <v>171</v>
      </c>
      <c r="G473" s="37">
        <v>20000000</v>
      </c>
      <c r="H473" s="34" t="s">
        <v>176</v>
      </c>
      <c r="I473" s="38">
        <v>9.1</v>
      </c>
      <c r="J473" s="36" t="s">
        <v>287</v>
      </c>
      <c r="K473" s="38">
        <v>2</v>
      </c>
      <c r="L473" s="40"/>
      <c r="M473" s="40"/>
      <c r="N473" s="40"/>
      <c r="O473" s="40"/>
      <c r="P473" s="40"/>
    </row>
    <row r="474" spans="1:17" s="32" customFormat="1" ht="10.5">
      <c r="A474" s="32">
        <v>96678790</v>
      </c>
      <c r="B474" s="33" t="s">
        <v>168</v>
      </c>
      <c r="C474" s="32" t="s">
        <v>373</v>
      </c>
      <c r="D474" s="46" t="s">
        <v>152</v>
      </c>
      <c r="E474" s="35">
        <v>39638</v>
      </c>
      <c r="F474" s="34" t="s">
        <v>37</v>
      </c>
      <c r="G474" s="37">
        <v>1000</v>
      </c>
      <c r="H474" s="34" t="s">
        <v>177</v>
      </c>
      <c r="I474" s="38">
        <v>3.9</v>
      </c>
      <c r="J474" s="36" t="s">
        <v>287</v>
      </c>
      <c r="K474" s="38">
        <v>5</v>
      </c>
      <c r="L474" s="40">
        <v>1000000</v>
      </c>
      <c r="M474" s="40">
        <v>1000000</v>
      </c>
      <c r="N474" s="40">
        <f>ROUND((M474*$E$8/1000),0)</f>
        <v>21526950</v>
      </c>
      <c r="O474" s="40">
        <v>342651</v>
      </c>
      <c r="P474" s="40">
        <v>21869601</v>
      </c>
    </row>
    <row r="475" spans="1:17" s="32" customFormat="1" ht="10.5">
      <c r="A475" s="32">
        <v>96678790</v>
      </c>
      <c r="B475" s="33">
        <v>2</v>
      </c>
      <c r="C475" s="32" t="s">
        <v>344</v>
      </c>
      <c r="D475" s="46" t="s">
        <v>162</v>
      </c>
      <c r="E475" s="35">
        <v>40077</v>
      </c>
      <c r="F475" s="34" t="s">
        <v>171</v>
      </c>
      <c r="G475" s="37">
        <v>25000000</v>
      </c>
      <c r="H475" s="34" t="s">
        <v>201</v>
      </c>
      <c r="I475" s="38">
        <v>5.6</v>
      </c>
      <c r="J475" s="36"/>
      <c r="K475" s="38">
        <v>4</v>
      </c>
      <c r="L475" s="40"/>
      <c r="M475" s="40"/>
      <c r="N475" s="40"/>
      <c r="O475" s="40"/>
      <c r="P475" s="40"/>
    </row>
    <row r="476" spans="1:17" s="32" customFormat="1" ht="10.5">
      <c r="A476" s="32">
        <v>96678790</v>
      </c>
      <c r="B476" s="33">
        <v>2</v>
      </c>
      <c r="C476" s="32" t="s">
        <v>344</v>
      </c>
      <c r="D476" s="46" t="s">
        <v>163</v>
      </c>
      <c r="E476" s="35">
        <v>40325</v>
      </c>
      <c r="F476" s="34" t="s">
        <v>171</v>
      </c>
      <c r="G476" s="37">
        <v>40000000</v>
      </c>
      <c r="H476" s="34" t="s">
        <v>202</v>
      </c>
      <c r="I476" s="38">
        <v>5.9</v>
      </c>
      <c r="J476" s="36" t="s">
        <v>374</v>
      </c>
      <c r="K476" s="38">
        <v>5.9</v>
      </c>
      <c r="L476" s="40"/>
      <c r="M476" s="40"/>
      <c r="N476" s="40"/>
      <c r="O476" s="40"/>
      <c r="P476" s="40"/>
    </row>
    <row r="477" spans="1:17" s="32" customFormat="1" ht="10.5">
      <c r="A477" s="32">
        <v>96678790</v>
      </c>
      <c r="B477" s="33">
        <v>2</v>
      </c>
      <c r="C477" s="32" t="s">
        <v>327</v>
      </c>
      <c r="D477" s="46" t="s">
        <v>375</v>
      </c>
      <c r="E477" s="35">
        <v>40325</v>
      </c>
      <c r="F477" s="34" t="s">
        <v>37</v>
      </c>
      <c r="G477" s="37">
        <v>2000</v>
      </c>
      <c r="H477" s="34" t="s">
        <v>239</v>
      </c>
      <c r="I477" s="38">
        <v>2.2000000000000002</v>
      </c>
      <c r="J477" s="36" t="s">
        <v>374</v>
      </c>
      <c r="K477" s="38">
        <v>1.65</v>
      </c>
      <c r="L477" s="40">
        <v>1300000</v>
      </c>
      <c r="M477" s="40">
        <v>1300000</v>
      </c>
      <c r="N477" s="40">
        <f>ROUND((M477*$E$8/1000),0)</f>
        <v>27985035</v>
      </c>
      <c r="O477" s="40">
        <v>176629</v>
      </c>
      <c r="P477" s="40">
        <v>28161664</v>
      </c>
    </row>
    <row r="478" spans="1:17" s="32" customFormat="1" ht="10.5">
      <c r="A478" s="32">
        <v>96505760</v>
      </c>
      <c r="B478" s="33" t="s">
        <v>35</v>
      </c>
      <c r="C478" s="32" t="s">
        <v>376</v>
      </c>
      <c r="D478" s="46">
        <v>537</v>
      </c>
      <c r="E478" s="35">
        <v>39612</v>
      </c>
      <c r="F478" s="34" t="s">
        <v>37</v>
      </c>
      <c r="G478" s="37">
        <v>7000</v>
      </c>
      <c r="H478" s="34"/>
      <c r="I478" s="38"/>
      <c r="J478" s="36" t="s">
        <v>377</v>
      </c>
      <c r="K478" s="38">
        <v>10</v>
      </c>
      <c r="L478" s="40"/>
      <c r="M478" s="40"/>
      <c r="N478" s="40"/>
      <c r="O478" s="40"/>
      <c r="P478" s="40"/>
    </row>
    <row r="479" spans="1:17" s="32" customFormat="1" ht="10.5">
      <c r="A479" s="32">
        <v>96505760</v>
      </c>
      <c r="B479" s="33" t="s">
        <v>35</v>
      </c>
      <c r="C479" s="32" t="s">
        <v>378</v>
      </c>
      <c r="D479" s="46" t="s">
        <v>143</v>
      </c>
      <c r="E479" s="35">
        <v>39653</v>
      </c>
      <c r="F479" s="34" t="s">
        <v>37</v>
      </c>
      <c r="G479" s="37">
        <v>7000</v>
      </c>
      <c r="H479" s="34" t="s">
        <v>53</v>
      </c>
      <c r="I479" s="38">
        <v>3.8</v>
      </c>
      <c r="J479" s="36" t="s">
        <v>329</v>
      </c>
      <c r="K479" s="38">
        <v>5.5</v>
      </c>
      <c r="L479" s="40">
        <v>2000000</v>
      </c>
      <c r="M479" s="40">
        <v>2000000</v>
      </c>
      <c r="N479" s="40">
        <f>ROUND((M479*$E$8/1000),0)</f>
        <v>43053900</v>
      </c>
      <c r="O479" s="40">
        <v>351175</v>
      </c>
      <c r="P479" s="40">
        <v>43405075</v>
      </c>
    </row>
    <row r="480" spans="1:17" s="32" customFormat="1" ht="10.5">
      <c r="A480" s="32">
        <v>96505760</v>
      </c>
      <c r="B480" s="33" t="s">
        <v>35</v>
      </c>
      <c r="C480" s="32" t="s">
        <v>378</v>
      </c>
      <c r="D480" s="46" t="s">
        <v>143</v>
      </c>
      <c r="E480" s="35">
        <v>39653</v>
      </c>
      <c r="F480" s="34" t="s">
        <v>66</v>
      </c>
      <c r="G480" s="37">
        <v>282900</v>
      </c>
      <c r="H480" s="34" t="s">
        <v>59</v>
      </c>
      <c r="I480" s="38" t="s">
        <v>379</v>
      </c>
      <c r="J480" s="36" t="s">
        <v>329</v>
      </c>
      <c r="K480" s="38">
        <v>10</v>
      </c>
      <c r="L480" s="40">
        <v>80800000</v>
      </c>
      <c r="M480" s="40">
        <v>80800000</v>
      </c>
      <c r="N480" s="40">
        <f>ROUND((M480*$I$8/1000),0)</f>
        <v>38396968</v>
      </c>
      <c r="O480" s="40">
        <v>212741</v>
      </c>
      <c r="P480" s="40">
        <v>38609709</v>
      </c>
      <c r="Q480" s="32" t="s">
        <v>69</v>
      </c>
    </row>
    <row r="481" spans="1:16" s="32" customFormat="1" ht="10.5">
      <c r="A481" s="32">
        <v>96505760</v>
      </c>
      <c r="B481" s="33" t="s">
        <v>35</v>
      </c>
      <c r="C481" s="32" t="s">
        <v>376</v>
      </c>
      <c r="D481" s="46">
        <v>538</v>
      </c>
      <c r="E481" s="35">
        <v>39612</v>
      </c>
      <c r="F481" s="34" t="s">
        <v>37</v>
      </c>
      <c r="G481" s="37">
        <v>7000</v>
      </c>
      <c r="H481" s="34"/>
      <c r="I481" s="38"/>
      <c r="J481" s="36" t="s">
        <v>377</v>
      </c>
      <c r="K481" s="38">
        <v>30</v>
      </c>
      <c r="L481" s="40"/>
      <c r="M481" s="40"/>
      <c r="N481" s="40"/>
      <c r="O481" s="40"/>
      <c r="P481" s="40"/>
    </row>
    <row r="482" spans="1:16" s="32" customFormat="1" ht="10.5">
      <c r="A482" s="32">
        <v>96505760</v>
      </c>
      <c r="B482" s="33" t="s">
        <v>35</v>
      </c>
      <c r="C482" s="32" t="s">
        <v>378</v>
      </c>
      <c r="D482" s="46" t="s">
        <v>143</v>
      </c>
      <c r="E482" s="35">
        <v>39653</v>
      </c>
      <c r="F482" s="34" t="s">
        <v>37</v>
      </c>
      <c r="G482" s="37">
        <v>7000</v>
      </c>
      <c r="H482" s="34" t="s">
        <v>60</v>
      </c>
      <c r="I482" s="38">
        <v>4.5</v>
      </c>
      <c r="J482" s="36" t="s">
        <v>329</v>
      </c>
      <c r="K482" s="38">
        <v>21</v>
      </c>
      <c r="L482" s="40">
        <v>3000000</v>
      </c>
      <c r="M482" s="40">
        <v>3000000</v>
      </c>
      <c r="N482" s="40">
        <f>ROUND((M482*$E$8/1000),0)</f>
        <v>64580850</v>
      </c>
      <c r="O482" s="40">
        <v>622723</v>
      </c>
      <c r="P482" s="40">
        <v>65203573</v>
      </c>
    </row>
    <row r="483" spans="1:16" s="32" customFormat="1" ht="10.5">
      <c r="A483" s="32">
        <v>93628000</v>
      </c>
      <c r="B483" s="33" t="s">
        <v>83</v>
      </c>
      <c r="C483" s="32" t="s">
        <v>380</v>
      </c>
      <c r="D483" s="46">
        <v>539</v>
      </c>
      <c r="E483" s="35">
        <v>39643</v>
      </c>
      <c r="F483" s="34" t="s">
        <v>37</v>
      </c>
      <c r="G483" s="37">
        <v>7000</v>
      </c>
      <c r="H483" s="34"/>
      <c r="I483" s="38"/>
      <c r="J483" s="36" t="s">
        <v>329</v>
      </c>
      <c r="K483" s="38">
        <v>10</v>
      </c>
      <c r="L483" s="40"/>
      <c r="M483" s="40"/>
      <c r="N483" s="40"/>
      <c r="O483" s="40"/>
      <c r="P483" s="40"/>
    </row>
    <row r="484" spans="1:16" s="32" customFormat="1" ht="10.5">
      <c r="A484" s="32">
        <v>93628000</v>
      </c>
      <c r="B484" s="33" t="s">
        <v>83</v>
      </c>
      <c r="C484" s="32" t="s">
        <v>381</v>
      </c>
      <c r="D484" s="46" t="s">
        <v>143</v>
      </c>
      <c r="E484" s="35">
        <v>39650</v>
      </c>
      <c r="F484" s="34" t="s">
        <v>37</v>
      </c>
      <c r="G484" s="37">
        <v>7000</v>
      </c>
      <c r="H484" s="34" t="s">
        <v>46</v>
      </c>
      <c r="I484" s="38">
        <v>3.5</v>
      </c>
      <c r="J484" s="36" t="s">
        <v>68</v>
      </c>
      <c r="K484" s="38">
        <v>5</v>
      </c>
      <c r="L484" s="40">
        <v>3000000</v>
      </c>
      <c r="M484" s="40">
        <v>3000000</v>
      </c>
      <c r="N484" s="40">
        <f>ROUND((M484*$E$8/1000),0)</f>
        <v>64580850</v>
      </c>
      <c r="O484" s="40">
        <v>558804</v>
      </c>
      <c r="P484" s="40">
        <v>65139654</v>
      </c>
    </row>
    <row r="485" spans="1:16" s="32" customFormat="1" ht="10.5">
      <c r="A485" s="32">
        <v>93628000</v>
      </c>
      <c r="B485" s="33" t="s">
        <v>83</v>
      </c>
      <c r="C485" s="32" t="s">
        <v>382</v>
      </c>
      <c r="D485" s="46" t="s">
        <v>143</v>
      </c>
      <c r="E485" s="35">
        <v>39650</v>
      </c>
      <c r="F485" s="34" t="s">
        <v>37</v>
      </c>
      <c r="G485" s="37">
        <v>7000</v>
      </c>
      <c r="H485" s="34" t="s">
        <v>90</v>
      </c>
      <c r="I485" s="38">
        <v>3.8</v>
      </c>
      <c r="J485" s="36" t="s">
        <v>68</v>
      </c>
      <c r="K485" s="38">
        <v>10</v>
      </c>
      <c r="L485" s="40"/>
      <c r="M485" s="40"/>
      <c r="N485" s="40"/>
      <c r="O485" s="40"/>
      <c r="P485" s="40"/>
    </row>
    <row r="486" spans="1:16" s="32" customFormat="1" ht="10.5">
      <c r="A486" s="32">
        <v>93628000</v>
      </c>
      <c r="B486" s="33" t="s">
        <v>83</v>
      </c>
      <c r="C486" s="32" t="s">
        <v>380</v>
      </c>
      <c r="D486" s="46">
        <v>540</v>
      </c>
      <c r="E486" s="35">
        <v>39643</v>
      </c>
      <c r="F486" s="34" t="s">
        <v>37</v>
      </c>
      <c r="G486" s="37">
        <v>7000</v>
      </c>
      <c r="H486" s="34"/>
      <c r="I486" s="38"/>
      <c r="J486" s="36" t="s">
        <v>329</v>
      </c>
      <c r="K486" s="38">
        <v>30</v>
      </c>
      <c r="L486" s="40"/>
      <c r="M486" s="40"/>
      <c r="N486" s="40"/>
      <c r="O486" s="40"/>
      <c r="P486" s="40"/>
    </row>
    <row r="487" spans="1:16" s="32" customFormat="1" ht="10.5">
      <c r="A487" s="32">
        <v>93628000</v>
      </c>
      <c r="B487" s="33" t="s">
        <v>83</v>
      </c>
      <c r="C487" s="32" t="s">
        <v>381</v>
      </c>
      <c r="D487" s="46" t="s">
        <v>143</v>
      </c>
      <c r="E487" s="35">
        <v>39650</v>
      </c>
      <c r="F487" s="34" t="s">
        <v>37</v>
      </c>
      <c r="G487" s="37">
        <v>7000</v>
      </c>
      <c r="H487" s="34" t="s">
        <v>92</v>
      </c>
      <c r="I487" s="38">
        <v>4.25</v>
      </c>
      <c r="J487" s="36" t="s">
        <v>68</v>
      </c>
      <c r="K487" s="38">
        <v>20</v>
      </c>
      <c r="L487" s="40">
        <v>2000000</v>
      </c>
      <c r="M487" s="40">
        <v>2000000</v>
      </c>
      <c r="N487" s="40">
        <f>ROUND((M487*$E$8/1000),0)</f>
        <v>43053900</v>
      </c>
      <c r="O487" s="40">
        <v>452365</v>
      </c>
      <c r="P487" s="40">
        <v>43506265</v>
      </c>
    </row>
    <row r="488" spans="1:16" s="32" customFormat="1" ht="10.5">
      <c r="A488" s="32">
        <v>93628000</v>
      </c>
      <c r="B488" s="33" t="s">
        <v>83</v>
      </c>
      <c r="C488" s="32" t="s">
        <v>382</v>
      </c>
      <c r="D488" s="46" t="s">
        <v>143</v>
      </c>
      <c r="E488" s="35">
        <v>39650</v>
      </c>
      <c r="F488" s="34" t="s">
        <v>37</v>
      </c>
      <c r="G488" s="37">
        <v>7000</v>
      </c>
      <c r="H488" s="34" t="s">
        <v>63</v>
      </c>
      <c r="I488" s="38">
        <v>3.8</v>
      </c>
      <c r="J488" s="36" t="s">
        <v>68</v>
      </c>
      <c r="K488" s="38">
        <v>20</v>
      </c>
      <c r="L488" s="40"/>
      <c r="M488" s="40"/>
      <c r="N488" s="40"/>
      <c r="O488" s="40"/>
      <c r="P488" s="40"/>
    </row>
    <row r="489" spans="1:16" s="32" customFormat="1" ht="10.5">
      <c r="A489" s="32">
        <v>90042000</v>
      </c>
      <c r="B489" s="33" t="s">
        <v>83</v>
      </c>
      <c r="C489" s="32" t="s">
        <v>301</v>
      </c>
      <c r="D489" s="46">
        <v>541</v>
      </c>
      <c r="E489" s="35">
        <v>39644</v>
      </c>
      <c r="F489" s="34" t="s">
        <v>37</v>
      </c>
      <c r="G489" s="37">
        <v>4000</v>
      </c>
      <c r="H489" s="34"/>
      <c r="I489" s="38"/>
      <c r="J489" s="36" t="s">
        <v>329</v>
      </c>
      <c r="K489" s="38">
        <v>10</v>
      </c>
      <c r="L489" s="40"/>
      <c r="M489" s="40"/>
      <c r="N489" s="40"/>
      <c r="O489" s="40"/>
      <c r="P489" s="40"/>
    </row>
    <row r="490" spans="1:16" s="32" customFormat="1" ht="10.5">
      <c r="A490" s="32">
        <v>90042000</v>
      </c>
      <c r="B490" s="33" t="s">
        <v>83</v>
      </c>
      <c r="C490" s="32" t="s">
        <v>383</v>
      </c>
      <c r="D490" s="46" t="s">
        <v>143</v>
      </c>
      <c r="E490" s="35">
        <v>39661</v>
      </c>
      <c r="F490" s="34" t="s">
        <v>37</v>
      </c>
      <c r="G490" s="37">
        <v>4000</v>
      </c>
      <c r="H490" s="34" t="s">
        <v>59</v>
      </c>
      <c r="I490" s="38">
        <v>3.75</v>
      </c>
      <c r="J490" s="36" t="s">
        <v>68</v>
      </c>
      <c r="K490" s="38">
        <v>5</v>
      </c>
      <c r="L490" s="40">
        <v>2000000</v>
      </c>
      <c r="M490" s="40">
        <v>2000000</v>
      </c>
      <c r="N490" s="40">
        <f>ROUND((M490*$E$8/1000),0)</f>
        <v>43053900</v>
      </c>
      <c r="O490" s="40">
        <v>79539</v>
      </c>
      <c r="P490" s="40">
        <v>43133439</v>
      </c>
    </row>
    <row r="491" spans="1:16" s="32" customFormat="1" ht="10.5">
      <c r="A491" s="32">
        <v>90042000</v>
      </c>
      <c r="B491" s="33">
        <v>5</v>
      </c>
      <c r="C491" s="32" t="s">
        <v>302</v>
      </c>
      <c r="D491" s="46" t="s">
        <v>152</v>
      </c>
      <c r="E491" s="35">
        <v>40506</v>
      </c>
      <c r="F491" s="34" t="s">
        <v>37</v>
      </c>
      <c r="G491" s="37">
        <v>2000</v>
      </c>
      <c r="H491" s="34" t="s">
        <v>75</v>
      </c>
      <c r="I491" s="38">
        <v>4</v>
      </c>
      <c r="J491" s="36" t="s">
        <v>81</v>
      </c>
      <c r="K491" s="38">
        <v>21</v>
      </c>
      <c r="L491" s="40">
        <v>2000000</v>
      </c>
      <c r="M491" s="40">
        <v>2000000</v>
      </c>
      <c r="N491" s="40">
        <f>ROUND((M491*$E$8/1000),0)</f>
        <v>43053900</v>
      </c>
      <c r="O491" s="40">
        <v>416950</v>
      </c>
      <c r="P491" s="40">
        <v>43470850</v>
      </c>
    </row>
    <row r="492" spans="1:16" s="32" customFormat="1" ht="10.5">
      <c r="A492" s="32">
        <v>90042000</v>
      </c>
      <c r="B492" s="33">
        <v>5</v>
      </c>
      <c r="C492" s="53" t="s">
        <v>384</v>
      </c>
      <c r="D492" s="46">
        <v>542</v>
      </c>
      <c r="E492" s="35">
        <v>39644</v>
      </c>
      <c r="F492" s="34" t="s">
        <v>37</v>
      </c>
      <c r="G492" s="37">
        <v>6000</v>
      </c>
      <c r="H492" s="34"/>
      <c r="I492" s="38"/>
      <c r="J492" s="36" t="s">
        <v>329</v>
      </c>
      <c r="K492" s="38">
        <v>30</v>
      </c>
      <c r="L492" s="40"/>
      <c r="M492" s="40"/>
      <c r="N492" s="40"/>
      <c r="O492" s="40"/>
      <c r="P492" s="40"/>
    </row>
    <row r="493" spans="1:16" s="32" customFormat="1" ht="10.5">
      <c r="A493" s="32">
        <v>90042000</v>
      </c>
      <c r="B493" s="33">
        <v>5</v>
      </c>
      <c r="C493" s="53" t="s">
        <v>383</v>
      </c>
      <c r="D493" s="46" t="s">
        <v>143</v>
      </c>
      <c r="E493" s="35">
        <v>39661</v>
      </c>
      <c r="F493" s="34" t="s">
        <v>37</v>
      </c>
      <c r="G493" s="37">
        <v>6000</v>
      </c>
      <c r="H493" s="34" t="s">
        <v>60</v>
      </c>
      <c r="I493" s="38">
        <v>4.6500000000000004</v>
      </c>
      <c r="J493" s="36" t="s">
        <v>68</v>
      </c>
      <c r="K493" s="38">
        <v>21</v>
      </c>
      <c r="L493" s="40">
        <v>5500000</v>
      </c>
      <c r="M493" s="40">
        <v>5500000</v>
      </c>
      <c r="N493" s="40">
        <f>ROUND((M493*$E$8/1000),0)</f>
        <v>118398225</v>
      </c>
      <c r="O493" s="40">
        <v>270647</v>
      </c>
      <c r="P493" s="40">
        <v>118668872</v>
      </c>
    </row>
    <row r="494" spans="1:16" s="32" customFormat="1" ht="10.5">
      <c r="A494" s="32">
        <v>90042000</v>
      </c>
      <c r="B494" s="33">
        <v>5</v>
      </c>
      <c r="C494" s="53" t="s">
        <v>302</v>
      </c>
      <c r="D494" s="46" t="s">
        <v>152</v>
      </c>
      <c r="E494" s="35">
        <v>39822</v>
      </c>
      <c r="F494" s="34" t="s">
        <v>37</v>
      </c>
      <c r="G494" s="37">
        <v>500</v>
      </c>
      <c r="H494" s="34" t="s">
        <v>64</v>
      </c>
      <c r="I494" s="38">
        <v>4.75</v>
      </c>
      <c r="J494" s="54" t="s">
        <v>68</v>
      </c>
      <c r="K494" s="38">
        <v>20</v>
      </c>
      <c r="L494" s="40">
        <v>500000</v>
      </c>
      <c r="M494" s="40">
        <v>500000</v>
      </c>
      <c r="N494" s="40">
        <f>ROUND((M494*$E$8/1000),0)</f>
        <v>10763475</v>
      </c>
      <c r="O494" s="40">
        <v>67004</v>
      </c>
      <c r="P494" s="40">
        <v>10830479</v>
      </c>
    </row>
    <row r="495" spans="1:16" s="32" customFormat="1" ht="10.5">
      <c r="A495" s="32">
        <v>99530250</v>
      </c>
      <c r="B495" s="33">
        <v>0</v>
      </c>
      <c r="C495" s="45" t="s">
        <v>198</v>
      </c>
      <c r="D495" s="46">
        <v>543</v>
      </c>
      <c r="E495" s="35">
        <v>39667</v>
      </c>
      <c r="F495" s="34" t="s">
        <v>37</v>
      </c>
      <c r="G495" s="37">
        <v>3500</v>
      </c>
      <c r="H495" s="34"/>
      <c r="I495" s="38"/>
      <c r="J495" s="36" t="s">
        <v>329</v>
      </c>
      <c r="K495" s="38">
        <v>30</v>
      </c>
      <c r="L495" s="40"/>
      <c r="M495" s="40"/>
      <c r="N495" s="40"/>
      <c r="O495" s="40"/>
      <c r="P495" s="40"/>
    </row>
    <row r="496" spans="1:16" s="32" customFormat="1" ht="10.5">
      <c r="A496" s="32">
        <v>99530250</v>
      </c>
      <c r="B496" s="33">
        <v>0</v>
      </c>
      <c r="C496" s="45" t="s">
        <v>385</v>
      </c>
      <c r="D496" s="46" t="s">
        <v>143</v>
      </c>
      <c r="E496" s="35">
        <v>39667</v>
      </c>
      <c r="F496" s="34" t="s">
        <v>37</v>
      </c>
      <c r="G496" s="37">
        <v>3500</v>
      </c>
      <c r="H496" s="34" t="s">
        <v>92</v>
      </c>
      <c r="I496" s="38">
        <v>4.25</v>
      </c>
      <c r="J496" s="36" t="s">
        <v>329</v>
      </c>
      <c r="K496" s="38">
        <v>21</v>
      </c>
      <c r="L496" s="40"/>
      <c r="M496" s="40"/>
      <c r="N496" s="40"/>
      <c r="O496" s="40"/>
      <c r="P496" s="40"/>
    </row>
    <row r="497" spans="1:17" s="32" customFormat="1" ht="10.5">
      <c r="A497" s="32">
        <v>99530250</v>
      </c>
      <c r="B497" s="33">
        <v>0</v>
      </c>
      <c r="C497" s="45" t="s">
        <v>386</v>
      </c>
      <c r="D497" s="46" t="s">
        <v>152</v>
      </c>
      <c r="E497" s="35">
        <v>39897</v>
      </c>
      <c r="F497" s="34" t="s">
        <v>171</v>
      </c>
      <c r="G497" s="37">
        <v>30000000</v>
      </c>
      <c r="H497" s="34" t="s">
        <v>63</v>
      </c>
      <c r="I497" s="38">
        <v>7</v>
      </c>
      <c r="J497" s="36" t="s">
        <v>329</v>
      </c>
      <c r="K497" s="38">
        <v>5</v>
      </c>
      <c r="L497" s="40">
        <v>10000000000</v>
      </c>
      <c r="M497" s="40">
        <v>10000000000</v>
      </c>
      <c r="N497" s="40">
        <f>ROUND((M497/1000),0)</f>
        <v>10000000</v>
      </c>
      <c r="O497" s="40">
        <v>314960</v>
      </c>
      <c r="P497" s="40">
        <v>10314960</v>
      </c>
    </row>
    <row r="498" spans="1:17" s="32" customFormat="1" ht="10.5">
      <c r="A498" s="32">
        <v>99530250</v>
      </c>
      <c r="B498" s="33">
        <v>0</v>
      </c>
      <c r="C498" s="45" t="s">
        <v>386</v>
      </c>
      <c r="D498" s="46" t="s">
        <v>162</v>
      </c>
      <c r="E498" s="35">
        <v>39976</v>
      </c>
      <c r="F498" s="34" t="s">
        <v>37</v>
      </c>
      <c r="G498" s="37">
        <v>3000</v>
      </c>
      <c r="H498" s="34" t="s">
        <v>56</v>
      </c>
      <c r="I498" s="38">
        <v>5</v>
      </c>
      <c r="J498" s="36" t="s">
        <v>68</v>
      </c>
      <c r="K498" s="38">
        <v>21</v>
      </c>
      <c r="L498" s="40">
        <v>1000000</v>
      </c>
      <c r="M498" s="40">
        <v>1000000</v>
      </c>
      <c r="N498" s="40">
        <f>ROUND((M498*$E$8/1000),0)</f>
        <v>21526950</v>
      </c>
      <c r="O498" s="40">
        <v>234671</v>
      </c>
      <c r="P498" s="40">
        <v>21761621</v>
      </c>
    </row>
    <row r="499" spans="1:17" s="32" customFormat="1" ht="10.5">
      <c r="A499" s="32">
        <v>99530250</v>
      </c>
      <c r="B499" s="33">
        <v>0</v>
      </c>
      <c r="C499" s="45" t="s">
        <v>386</v>
      </c>
      <c r="D499" s="46" t="s">
        <v>162</v>
      </c>
      <c r="E499" s="35">
        <v>39976</v>
      </c>
      <c r="F499" s="34" t="s">
        <v>37</v>
      </c>
      <c r="G499" s="37">
        <v>3000</v>
      </c>
      <c r="H499" s="34" t="s">
        <v>51</v>
      </c>
      <c r="I499" s="38">
        <v>4</v>
      </c>
      <c r="J499" s="36" t="s">
        <v>68</v>
      </c>
      <c r="K499" s="38">
        <v>7</v>
      </c>
      <c r="L499" s="40">
        <v>2000000</v>
      </c>
      <c r="M499" s="40">
        <v>2000000</v>
      </c>
      <c r="N499" s="40">
        <f>ROUND((M499*$E$8/1000),0)</f>
        <v>43053900</v>
      </c>
      <c r="O499" s="40">
        <v>376886</v>
      </c>
      <c r="P499" s="40">
        <v>43430786</v>
      </c>
    </row>
    <row r="500" spans="1:17" s="32" customFormat="1" ht="10.5">
      <c r="A500" s="32">
        <v>99530250</v>
      </c>
      <c r="B500" s="33">
        <v>0</v>
      </c>
      <c r="C500" s="45" t="s">
        <v>385</v>
      </c>
      <c r="D500" s="46" t="s">
        <v>162</v>
      </c>
      <c r="E500" s="35">
        <v>39976</v>
      </c>
      <c r="F500" s="34" t="s">
        <v>171</v>
      </c>
      <c r="G500" s="37">
        <v>62950000</v>
      </c>
      <c r="H500" s="34" t="s">
        <v>53</v>
      </c>
      <c r="I500" s="38">
        <v>6</v>
      </c>
      <c r="J500" s="36" t="s">
        <v>68</v>
      </c>
      <c r="K500" s="38">
        <v>7</v>
      </c>
      <c r="L500" s="40"/>
      <c r="M500" s="40"/>
      <c r="N500" s="40"/>
      <c r="O500" s="40"/>
      <c r="P500" s="40"/>
    </row>
    <row r="501" spans="1:17" s="32" customFormat="1" ht="10.5">
      <c r="A501" s="32">
        <v>93458000</v>
      </c>
      <c r="B501" s="33">
        <v>1</v>
      </c>
      <c r="C501" s="45" t="s">
        <v>387</v>
      </c>
      <c r="D501" s="46">
        <v>544</v>
      </c>
      <c r="E501" s="35">
        <v>39674</v>
      </c>
      <c r="F501" s="34" t="s">
        <v>37</v>
      </c>
      <c r="G501" s="37">
        <v>10000</v>
      </c>
      <c r="H501" s="34"/>
      <c r="I501" s="38"/>
      <c r="J501" s="36" t="s">
        <v>371</v>
      </c>
      <c r="K501" s="38">
        <v>10</v>
      </c>
      <c r="L501" s="40"/>
      <c r="M501" s="40"/>
      <c r="N501" s="40"/>
      <c r="O501" s="40"/>
      <c r="P501" s="40"/>
    </row>
    <row r="502" spans="1:17" s="32" customFormat="1" ht="10.5">
      <c r="A502" s="32">
        <v>93458000</v>
      </c>
      <c r="B502" s="33">
        <v>1</v>
      </c>
      <c r="C502" s="45" t="s">
        <v>388</v>
      </c>
      <c r="D502" s="46" t="s">
        <v>143</v>
      </c>
      <c r="E502" s="35">
        <v>39735</v>
      </c>
      <c r="F502" s="34" t="s">
        <v>66</v>
      </c>
      <c r="G502" s="37">
        <v>355000</v>
      </c>
      <c r="H502" s="34" t="s">
        <v>63</v>
      </c>
      <c r="I502" s="38" t="s">
        <v>389</v>
      </c>
      <c r="J502" s="36" t="s">
        <v>390</v>
      </c>
      <c r="K502" s="38">
        <v>6</v>
      </c>
      <c r="L502" s="40"/>
      <c r="M502" s="40"/>
      <c r="N502" s="40"/>
      <c r="O502" s="40"/>
      <c r="P502" s="40"/>
      <c r="Q502" s="32" t="s">
        <v>69</v>
      </c>
    </row>
    <row r="503" spans="1:17" s="32" customFormat="1" ht="10.5">
      <c r="A503" s="32">
        <v>93458000</v>
      </c>
      <c r="B503" s="33">
        <v>1</v>
      </c>
      <c r="C503" s="45" t="s">
        <v>391</v>
      </c>
      <c r="D503" s="46" t="s">
        <v>143</v>
      </c>
      <c r="E503" s="35">
        <v>39735</v>
      </c>
      <c r="F503" s="34" t="s">
        <v>37</v>
      </c>
      <c r="G503" s="37">
        <v>10000</v>
      </c>
      <c r="H503" s="34" t="s">
        <v>56</v>
      </c>
      <c r="I503" s="38">
        <v>4</v>
      </c>
      <c r="J503" s="36" t="s">
        <v>390</v>
      </c>
      <c r="K503" s="38">
        <v>6</v>
      </c>
      <c r="L503" s="40">
        <v>1000000</v>
      </c>
      <c r="M503" s="40">
        <v>1000000</v>
      </c>
      <c r="N503" s="40">
        <f>ROUND((M503*$E$8/1000),0)</f>
        <v>21526950</v>
      </c>
      <c r="O503" s="40">
        <v>284213</v>
      </c>
      <c r="P503" s="40">
        <v>21811163</v>
      </c>
    </row>
    <row r="504" spans="1:17" s="32" customFormat="1" ht="10.5">
      <c r="A504" s="32">
        <v>93458000</v>
      </c>
      <c r="B504" s="33">
        <v>1</v>
      </c>
      <c r="C504" s="45" t="s">
        <v>388</v>
      </c>
      <c r="D504" s="46" t="s">
        <v>152</v>
      </c>
      <c r="E504" s="35">
        <v>39888</v>
      </c>
      <c r="F504" s="34" t="s">
        <v>171</v>
      </c>
      <c r="G504" s="37">
        <v>84000000</v>
      </c>
      <c r="H504" s="34" t="s">
        <v>53</v>
      </c>
      <c r="I504" s="38">
        <v>4</v>
      </c>
      <c r="J504" s="36" t="s">
        <v>390</v>
      </c>
      <c r="K504" s="38">
        <v>5</v>
      </c>
      <c r="L504" s="40"/>
      <c r="M504" s="40"/>
      <c r="N504" s="40"/>
      <c r="O504" s="40"/>
      <c r="P504" s="40"/>
    </row>
    <row r="505" spans="1:17" s="32" customFormat="1" ht="10.5">
      <c r="A505" s="32">
        <v>93458000</v>
      </c>
      <c r="B505" s="33">
        <v>1</v>
      </c>
      <c r="C505" s="45" t="s">
        <v>392</v>
      </c>
      <c r="D505" s="46" t="s">
        <v>152</v>
      </c>
      <c r="E505" s="35">
        <v>39888</v>
      </c>
      <c r="F505" s="34" t="s">
        <v>37</v>
      </c>
      <c r="G505" s="37">
        <v>4000</v>
      </c>
      <c r="H505" s="34" t="s">
        <v>59</v>
      </c>
      <c r="I505" s="38">
        <v>2.25</v>
      </c>
      <c r="J505" s="36" t="s">
        <v>390</v>
      </c>
      <c r="K505" s="38">
        <v>5</v>
      </c>
      <c r="L505" s="40">
        <v>2000000</v>
      </c>
      <c r="M505" s="40">
        <v>2000000</v>
      </c>
      <c r="N505" s="40">
        <f>ROUND((M505*$E$8/1000),0)</f>
        <v>43053900</v>
      </c>
      <c r="O505" s="40">
        <v>481644</v>
      </c>
      <c r="P505" s="40">
        <v>43535544</v>
      </c>
    </row>
    <row r="506" spans="1:17" s="32" customFormat="1" ht="10.5">
      <c r="A506" s="32">
        <v>93458000</v>
      </c>
      <c r="B506" s="33">
        <v>1</v>
      </c>
      <c r="C506" s="45" t="s">
        <v>387</v>
      </c>
      <c r="D506" s="46">
        <v>545</v>
      </c>
      <c r="E506" s="35">
        <v>39674</v>
      </c>
      <c r="F506" s="34" t="s">
        <v>37</v>
      </c>
      <c r="G506" s="37">
        <v>10000</v>
      </c>
      <c r="H506" s="34"/>
      <c r="I506" s="38"/>
      <c r="J506" s="36" t="s">
        <v>371</v>
      </c>
      <c r="K506" s="38">
        <v>30</v>
      </c>
      <c r="L506" s="40"/>
      <c r="M506" s="40"/>
      <c r="N506" s="40"/>
      <c r="O506" s="40"/>
      <c r="P506" s="40"/>
    </row>
    <row r="507" spans="1:17" s="32" customFormat="1" ht="10.5">
      <c r="A507" s="32">
        <v>93458000</v>
      </c>
      <c r="B507" s="33">
        <v>1</v>
      </c>
      <c r="C507" s="45" t="s">
        <v>391</v>
      </c>
      <c r="D507" s="46" t="s">
        <v>143</v>
      </c>
      <c r="E507" s="35">
        <v>39735</v>
      </c>
      <c r="F507" s="34" t="s">
        <v>37</v>
      </c>
      <c r="G507" s="37">
        <v>10000</v>
      </c>
      <c r="H507" s="34" t="s">
        <v>51</v>
      </c>
      <c r="I507" s="38">
        <v>4.25</v>
      </c>
      <c r="J507" s="36" t="s">
        <v>390</v>
      </c>
      <c r="K507" s="38">
        <v>21</v>
      </c>
      <c r="L507" s="40">
        <v>7000000</v>
      </c>
      <c r="M507" s="40">
        <v>7000000</v>
      </c>
      <c r="N507" s="40">
        <f>ROUND((M507*$E$8/1000),0)</f>
        <v>150688650</v>
      </c>
      <c r="O507" s="40">
        <v>2112554</v>
      </c>
      <c r="P507" s="40">
        <v>152801204</v>
      </c>
    </row>
    <row r="508" spans="1:17" s="32" customFormat="1" ht="10.5">
      <c r="A508" s="32">
        <v>92236000</v>
      </c>
      <c r="B508" s="33">
        <v>6</v>
      </c>
      <c r="C508" s="45" t="s">
        <v>393</v>
      </c>
      <c r="D508" s="46">
        <v>546</v>
      </c>
      <c r="E508" s="35">
        <v>39681</v>
      </c>
      <c r="F508" s="34" t="s">
        <v>37</v>
      </c>
      <c r="G508" s="37">
        <v>2000</v>
      </c>
      <c r="H508" s="34"/>
      <c r="I508" s="38"/>
      <c r="J508" s="36" t="s">
        <v>68</v>
      </c>
      <c r="K508" s="38">
        <v>10</v>
      </c>
      <c r="L508" s="40"/>
      <c r="M508" s="40"/>
      <c r="N508" s="40"/>
      <c r="O508" s="40"/>
      <c r="P508" s="40"/>
    </row>
    <row r="509" spans="1:17" s="32" customFormat="1" ht="10.5">
      <c r="A509" s="32">
        <v>92236000</v>
      </c>
      <c r="B509" s="33">
        <v>6</v>
      </c>
      <c r="C509" s="45" t="s">
        <v>394</v>
      </c>
      <c r="D509" s="46" t="s">
        <v>143</v>
      </c>
      <c r="E509" s="35">
        <v>39689</v>
      </c>
      <c r="F509" s="34" t="s">
        <v>37</v>
      </c>
      <c r="G509" s="37">
        <v>2000</v>
      </c>
      <c r="H509" s="34" t="s">
        <v>63</v>
      </c>
      <c r="I509" s="38">
        <v>3.9</v>
      </c>
      <c r="J509" s="36" t="s">
        <v>68</v>
      </c>
      <c r="K509" s="38">
        <v>7</v>
      </c>
      <c r="L509" s="40">
        <v>2000000</v>
      </c>
      <c r="M509" s="40">
        <v>2000000</v>
      </c>
      <c r="N509" s="40">
        <f>ROUND((M509*$E$8/1000),0)</f>
        <v>43053900</v>
      </c>
      <c r="O509" s="40">
        <v>404399</v>
      </c>
      <c r="P509" s="40">
        <v>43458299</v>
      </c>
    </row>
    <row r="510" spans="1:17" s="32" customFormat="1" ht="10.5">
      <c r="A510" s="32">
        <v>92236000</v>
      </c>
      <c r="B510" s="33">
        <v>6</v>
      </c>
      <c r="C510" s="45" t="s">
        <v>395</v>
      </c>
      <c r="D510" s="46" t="s">
        <v>152</v>
      </c>
      <c r="E510" s="35">
        <v>39689</v>
      </c>
      <c r="F510" s="34" t="s">
        <v>37</v>
      </c>
      <c r="G510" s="37">
        <v>2000</v>
      </c>
      <c r="H510" s="34" t="s">
        <v>56</v>
      </c>
      <c r="I510" s="38">
        <v>4.4000000000000004</v>
      </c>
      <c r="J510" s="36" t="s">
        <v>68</v>
      </c>
      <c r="K510" s="38">
        <v>10</v>
      </c>
      <c r="L510" s="40"/>
      <c r="M510" s="40"/>
      <c r="N510" s="40"/>
      <c r="O510" s="40"/>
      <c r="P510" s="40"/>
    </row>
    <row r="511" spans="1:17" s="32" customFormat="1" ht="10.5">
      <c r="A511" s="32">
        <v>92236000</v>
      </c>
      <c r="B511" s="33">
        <v>6</v>
      </c>
      <c r="C511" s="45" t="s">
        <v>393</v>
      </c>
      <c r="D511" s="46">
        <v>547</v>
      </c>
      <c r="E511" s="35">
        <v>39681</v>
      </c>
      <c r="F511" s="34" t="s">
        <v>37</v>
      </c>
      <c r="G511" s="37">
        <v>2000</v>
      </c>
      <c r="H511" s="34"/>
      <c r="I511" s="38"/>
      <c r="J511" s="36" t="s">
        <v>81</v>
      </c>
      <c r="K511" s="38">
        <v>30</v>
      </c>
      <c r="L511" s="40"/>
      <c r="M511" s="40"/>
      <c r="N511" s="40"/>
      <c r="O511" s="40"/>
      <c r="P511" s="40"/>
    </row>
    <row r="512" spans="1:17" s="32" customFormat="1" ht="10.5">
      <c r="A512" s="32">
        <v>92236000</v>
      </c>
      <c r="B512" s="33">
        <v>6</v>
      </c>
      <c r="C512" s="45" t="s">
        <v>395</v>
      </c>
      <c r="D512" s="46" t="s">
        <v>143</v>
      </c>
      <c r="E512" s="35">
        <v>39689</v>
      </c>
      <c r="F512" s="34" t="s">
        <v>37</v>
      </c>
      <c r="G512" s="37">
        <v>2000</v>
      </c>
      <c r="H512" s="34" t="s">
        <v>51</v>
      </c>
      <c r="I512" s="38">
        <v>4.7</v>
      </c>
      <c r="J512" s="36" t="s">
        <v>68</v>
      </c>
      <c r="K512" s="38">
        <v>20</v>
      </c>
      <c r="L512" s="40"/>
      <c r="M512" s="40"/>
      <c r="N512" s="40"/>
      <c r="O512" s="40"/>
      <c r="P512" s="40"/>
    </row>
    <row r="513" spans="1:17" s="32" customFormat="1" ht="10.5">
      <c r="A513" s="32">
        <v>96667560</v>
      </c>
      <c r="B513" s="33">
        <v>8</v>
      </c>
      <c r="C513" s="32" t="s">
        <v>339</v>
      </c>
      <c r="D513" s="46">
        <v>548</v>
      </c>
      <c r="E513" s="35">
        <v>39694</v>
      </c>
      <c r="F513" s="34" t="s">
        <v>37</v>
      </c>
      <c r="G513" s="37">
        <v>1500</v>
      </c>
      <c r="H513" s="34"/>
      <c r="I513" s="38"/>
      <c r="J513" s="36" t="s">
        <v>250</v>
      </c>
      <c r="K513" s="38">
        <v>10</v>
      </c>
      <c r="L513" s="40"/>
      <c r="M513" s="40"/>
      <c r="N513" s="40"/>
      <c r="O513" s="40"/>
      <c r="P513" s="40"/>
    </row>
    <row r="514" spans="1:17" s="32" customFormat="1" ht="10.5">
      <c r="A514" s="32">
        <v>96667560</v>
      </c>
      <c r="B514" s="33">
        <v>8</v>
      </c>
      <c r="C514" s="32" t="s">
        <v>340</v>
      </c>
      <c r="D514" s="46" t="s">
        <v>143</v>
      </c>
      <c r="E514" s="35">
        <v>40030</v>
      </c>
      <c r="F514" s="34" t="s">
        <v>171</v>
      </c>
      <c r="G514" s="37">
        <v>20000000</v>
      </c>
      <c r="H514" s="34" t="s">
        <v>90</v>
      </c>
      <c r="I514" s="38">
        <v>7</v>
      </c>
      <c r="J514" s="36" t="s">
        <v>374</v>
      </c>
      <c r="K514" s="38">
        <v>5</v>
      </c>
      <c r="L514" s="40">
        <v>20000000000</v>
      </c>
      <c r="M514" s="40">
        <v>20000000000</v>
      </c>
      <c r="N514" s="40">
        <f>ROUND((M514/1000),0)</f>
        <v>20000000</v>
      </c>
      <c r="O514" s="40">
        <v>688160</v>
      </c>
      <c r="P514" s="40">
        <v>20688160</v>
      </c>
    </row>
    <row r="515" spans="1:17" s="32" customFormat="1" ht="10.5">
      <c r="A515" s="32">
        <v>96667560</v>
      </c>
      <c r="B515" s="33">
        <v>8</v>
      </c>
      <c r="C515" s="32" t="s">
        <v>340</v>
      </c>
      <c r="D515" s="46" t="s">
        <v>152</v>
      </c>
      <c r="E515" s="35">
        <v>40500</v>
      </c>
      <c r="F515" s="34" t="s">
        <v>171</v>
      </c>
      <c r="G515" s="37">
        <v>10000000</v>
      </c>
      <c r="H515" s="34" t="s">
        <v>51</v>
      </c>
      <c r="I515" s="38">
        <v>6.35</v>
      </c>
      <c r="J515" s="36" t="s">
        <v>374</v>
      </c>
      <c r="K515" s="38">
        <v>4</v>
      </c>
      <c r="L515" s="40">
        <v>10000000000</v>
      </c>
      <c r="M515" s="40">
        <v>10000000000</v>
      </c>
      <c r="N515" s="40">
        <f>ROUND((M515/1000),0)</f>
        <v>10000000</v>
      </c>
      <c r="O515" s="40">
        <v>168025</v>
      </c>
      <c r="P515" s="40">
        <v>10168025</v>
      </c>
    </row>
    <row r="516" spans="1:17" s="32" customFormat="1" ht="10.5">
      <c r="A516" s="32">
        <v>96813520</v>
      </c>
      <c r="B516" s="33">
        <v>1</v>
      </c>
      <c r="C516" s="45" t="s">
        <v>396</v>
      </c>
      <c r="D516" s="46">
        <v>549</v>
      </c>
      <c r="E516" s="35">
        <v>39707</v>
      </c>
      <c r="F516" s="34" t="s">
        <v>37</v>
      </c>
      <c r="G516" s="37">
        <v>8500</v>
      </c>
      <c r="H516" s="34"/>
      <c r="I516" s="38"/>
      <c r="J516" s="36" t="s">
        <v>81</v>
      </c>
      <c r="K516" s="38">
        <v>10</v>
      </c>
      <c r="L516" s="40"/>
      <c r="M516" s="40"/>
      <c r="N516" s="40"/>
      <c r="O516" s="40"/>
      <c r="P516" s="40"/>
    </row>
    <row r="517" spans="1:17" s="32" customFormat="1" ht="10.5">
      <c r="A517" s="32">
        <v>96813520</v>
      </c>
      <c r="B517" s="33">
        <v>1</v>
      </c>
      <c r="C517" s="45" t="s">
        <v>397</v>
      </c>
      <c r="D517" s="46" t="s">
        <v>143</v>
      </c>
      <c r="E517" s="35">
        <v>39730</v>
      </c>
      <c r="F517" s="34" t="s">
        <v>37</v>
      </c>
      <c r="G517" s="37">
        <v>7000</v>
      </c>
      <c r="H517" s="34" t="s">
        <v>46</v>
      </c>
      <c r="I517" s="38">
        <v>2.75</v>
      </c>
      <c r="J517" s="36" t="s">
        <v>68</v>
      </c>
      <c r="K517" s="38">
        <v>5</v>
      </c>
      <c r="L517" s="40">
        <v>1800000</v>
      </c>
      <c r="M517" s="40">
        <v>1800000</v>
      </c>
      <c r="N517" s="40">
        <f>ROUND((M517*$E$8/1000),0)</f>
        <v>38748510</v>
      </c>
      <c r="O517" s="40">
        <v>352792</v>
      </c>
      <c r="P517" s="40">
        <v>39101302</v>
      </c>
    </row>
    <row r="518" spans="1:17" s="32" customFormat="1" ht="10.5">
      <c r="A518" s="32">
        <v>96813520</v>
      </c>
      <c r="B518" s="33">
        <v>1</v>
      </c>
      <c r="C518" s="45" t="s">
        <v>396</v>
      </c>
      <c r="D518" s="46">
        <v>550</v>
      </c>
      <c r="E518" s="35">
        <v>39707</v>
      </c>
      <c r="F518" s="34" t="s">
        <v>37</v>
      </c>
      <c r="G518" s="37">
        <v>8500</v>
      </c>
      <c r="H518" s="34"/>
      <c r="I518" s="38"/>
      <c r="J518" s="36" t="s">
        <v>81</v>
      </c>
      <c r="K518" s="38">
        <v>30</v>
      </c>
      <c r="L518" s="40"/>
      <c r="M518" s="40"/>
      <c r="N518" s="40"/>
      <c r="O518" s="40"/>
      <c r="P518" s="40"/>
    </row>
    <row r="519" spans="1:17" s="32" customFormat="1" ht="10.5">
      <c r="A519" s="32">
        <v>96813520</v>
      </c>
      <c r="B519" s="33">
        <v>1</v>
      </c>
      <c r="C519" s="45" t="s">
        <v>398</v>
      </c>
      <c r="D519" s="46" t="s">
        <v>143</v>
      </c>
      <c r="E519" s="35">
        <v>39730</v>
      </c>
      <c r="F519" s="34" t="s">
        <v>37</v>
      </c>
      <c r="G519" s="37">
        <v>7000</v>
      </c>
      <c r="H519" s="34" t="s">
        <v>90</v>
      </c>
      <c r="I519" s="38">
        <v>4.25</v>
      </c>
      <c r="J519" s="36" t="s">
        <v>68</v>
      </c>
      <c r="K519" s="38">
        <v>21</v>
      </c>
      <c r="L519" s="40">
        <v>4700000</v>
      </c>
      <c r="M519" s="40">
        <v>4700000</v>
      </c>
      <c r="N519" s="40">
        <f>ROUND((M519*$E$8/1000),0)</f>
        <v>101176665</v>
      </c>
      <c r="O519" s="40">
        <v>1418429</v>
      </c>
      <c r="P519" s="40">
        <v>102595094</v>
      </c>
    </row>
    <row r="520" spans="1:17" s="32" customFormat="1" ht="10.5">
      <c r="A520" s="32">
        <v>93834000</v>
      </c>
      <c r="B520" s="33">
        <v>5</v>
      </c>
      <c r="C520" s="45" t="s">
        <v>276</v>
      </c>
      <c r="D520" s="46">
        <v>551</v>
      </c>
      <c r="E520" s="35">
        <v>39735</v>
      </c>
      <c r="F520" s="34" t="s">
        <v>37</v>
      </c>
      <c r="G520" s="37">
        <v>12500</v>
      </c>
      <c r="H520" s="34"/>
      <c r="I520" s="38"/>
      <c r="J520" s="36" t="s">
        <v>81</v>
      </c>
      <c r="K520" s="38">
        <v>30</v>
      </c>
      <c r="L520" s="40"/>
      <c r="M520" s="40"/>
      <c r="N520" s="40"/>
      <c r="O520" s="40"/>
      <c r="P520" s="40"/>
    </row>
    <row r="521" spans="1:17" s="32" customFormat="1" ht="10.5">
      <c r="A521" s="32">
        <v>93834000</v>
      </c>
      <c r="B521" s="33">
        <v>5</v>
      </c>
      <c r="C521" s="45" t="s">
        <v>399</v>
      </c>
      <c r="D521" s="46" t="s">
        <v>143</v>
      </c>
      <c r="E521" s="35">
        <v>39769</v>
      </c>
      <c r="F521" s="34" t="s">
        <v>37</v>
      </c>
      <c r="G521" s="37">
        <v>6000</v>
      </c>
      <c r="H521" s="34" t="s">
        <v>53</v>
      </c>
      <c r="I521" s="38">
        <v>4.7</v>
      </c>
      <c r="J521" s="36" t="s">
        <v>81</v>
      </c>
      <c r="K521" s="38">
        <v>8</v>
      </c>
      <c r="L521" s="40"/>
      <c r="M521" s="40"/>
      <c r="N521" s="40"/>
      <c r="O521" s="40"/>
      <c r="P521" s="40"/>
    </row>
    <row r="522" spans="1:17" s="32" customFormat="1" ht="10.5">
      <c r="A522" s="32">
        <v>93834000</v>
      </c>
      <c r="B522" s="33">
        <v>5</v>
      </c>
      <c r="C522" s="45" t="s">
        <v>399</v>
      </c>
      <c r="D522" s="46" t="s">
        <v>143</v>
      </c>
      <c r="E522" s="35">
        <v>39769</v>
      </c>
      <c r="F522" s="34" t="s">
        <v>66</v>
      </c>
      <c r="G522" s="37">
        <v>187800</v>
      </c>
      <c r="H522" s="34" t="s">
        <v>59</v>
      </c>
      <c r="I522" s="38" t="s">
        <v>400</v>
      </c>
      <c r="J522" s="36" t="s">
        <v>81</v>
      </c>
      <c r="K522" s="38">
        <v>11</v>
      </c>
      <c r="L522" s="40"/>
      <c r="M522" s="40"/>
      <c r="N522" s="40"/>
      <c r="O522" s="40"/>
      <c r="P522" s="40"/>
      <c r="Q522" s="32" t="s">
        <v>69</v>
      </c>
    </row>
    <row r="523" spans="1:17" s="32" customFormat="1" ht="10.5">
      <c r="A523" s="32">
        <v>93834000</v>
      </c>
      <c r="B523" s="33">
        <v>5</v>
      </c>
      <c r="C523" s="45" t="s">
        <v>399</v>
      </c>
      <c r="D523" s="46" t="s">
        <v>143</v>
      </c>
      <c r="E523" s="35">
        <v>39769</v>
      </c>
      <c r="F523" s="34" t="s">
        <v>37</v>
      </c>
      <c r="G523" s="37">
        <v>6000</v>
      </c>
      <c r="H523" s="34" t="s">
        <v>60</v>
      </c>
      <c r="I523" s="38">
        <v>4.7</v>
      </c>
      <c r="J523" s="36" t="s">
        <v>81</v>
      </c>
      <c r="K523" s="38">
        <v>9</v>
      </c>
      <c r="L523" s="40"/>
      <c r="M523" s="40"/>
      <c r="N523" s="40"/>
      <c r="O523" s="40"/>
      <c r="P523" s="40"/>
    </row>
    <row r="524" spans="1:17" s="32" customFormat="1" ht="10.5">
      <c r="A524" s="32">
        <v>93834000</v>
      </c>
      <c r="B524" s="33">
        <v>5</v>
      </c>
      <c r="C524" s="45" t="s">
        <v>120</v>
      </c>
      <c r="D524" s="46" t="s">
        <v>143</v>
      </c>
      <c r="E524" s="35">
        <v>39769</v>
      </c>
      <c r="F524" s="34" t="s">
        <v>37</v>
      </c>
      <c r="G524" s="37">
        <v>6000</v>
      </c>
      <c r="H524" s="34" t="s">
        <v>64</v>
      </c>
      <c r="I524" s="38">
        <v>5.7</v>
      </c>
      <c r="J524" s="36" t="s">
        <v>68</v>
      </c>
      <c r="K524" s="38">
        <v>21</v>
      </c>
      <c r="L524" s="40">
        <v>3000000</v>
      </c>
      <c r="M524" s="40">
        <v>3000000</v>
      </c>
      <c r="N524" s="40">
        <f>ROUND((M524*$E$8/1000),0)</f>
        <v>64580850</v>
      </c>
      <c r="O524" s="40">
        <v>1361284</v>
      </c>
      <c r="P524" s="40">
        <v>65942134</v>
      </c>
    </row>
    <row r="525" spans="1:17" s="32" customFormat="1" ht="10.5">
      <c r="A525" s="32">
        <v>93834000</v>
      </c>
      <c r="B525" s="33">
        <v>5</v>
      </c>
      <c r="C525" s="45" t="s">
        <v>120</v>
      </c>
      <c r="D525" s="46" t="s">
        <v>152</v>
      </c>
      <c r="E525" s="35">
        <v>39877</v>
      </c>
      <c r="F525" s="34" t="s">
        <v>171</v>
      </c>
      <c r="G525" s="37">
        <v>30000000</v>
      </c>
      <c r="H525" s="34" t="s">
        <v>75</v>
      </c>
      <c r="I525" s="38">
        <v>7</v>
      </c>
      <c r="J525" s="36" t="s">
        <v>68</v>
      </c>
      <c r="K525" s="38">
        <v>5</v>
      </c>
      <c r="L525" s="40">
        <v>30000000000</v>
      </c>
      <c r="M525" s="40">
        <v>30000000000</v>
      </c>
      <c r="N525" s="40">
        <f>ROUND((M525/1000),0)</f>
        <v>30000000</v>
      </c>
      <c r="O525" s="40">
        <v>1026505</v>
      </c>
      <c r="P525" s="40">
        <v>31026505</v>
      </c>
    </row>
    <row r="526" spans="1:17" s="32" customFormat="1" ht="10.5">
      <c r="A526" s="32">
        <v>93834000</v>
      </c>
      <c r="B526" s="33">
        <v>5</v>
      </c>
      <c r="C526" s="45" t="s">
        <v>120</v>
      </c>
      <c r="D526" s="46" t="s">
        <v>162</v>
      </c>
      <c r="E526" s="35">
        <v>39952</v>
      </c>
      <c r="F526" s="34" t="s">
        <v>37</v>
      </c>
      <c r="G526" s="37">
        <v>5500</v>
      </c>
      <c r="H526" s="34" t="s">
        <v>125</v>
      </c>
      <c r="I526" s="38">
        <v>4.0999999999999996</v>
      </c>
      <c r="J526" s="36" t="s">
        <v>68</v>
      </c>
      <c r="K526" s="38">
        <v>6</v>
      </c>
      <c r="L526" s="40">
        <v>1000000</v>
      </c>
      <c r="M526" s="40">
        <v>1000000</v>
      </c>
      <c r="N526" s="40">
        <f>ROUND((M526*$E$8/1000),0)</f>
        <v>21526950</v>
      </c>
      <c r="O526" s="40">
        <v>223288</v>
      </c>
      <c r="P526" s="40">
        <v>21750238</v>
      </c>
    </row>
    <row r="527" spans="1:17" s="32" customFormat="1" ht="10.5">
      <c r="A527" s="32">
        <v>93834000</v>
      </c>
      <c r="B527" s="33">
        <v>5</v>
      </c>
      <c r="C527" s="45" t="s">
        <v>399</v>
      </c>
      <c r="D527" s="46" t="s">
        <v>162</v>
      </c>
      <c r="E527" s="35">
        <v>39952</v>
      </c>
      <c r="F527" s="34" t="s">
        <v>171</v>
      </c>
      <c r="G527" s="37">
        <v>110000000</v>
      </c>
      <c r="H527" s="34" t="s">
        <v>132</v>
      </c>
      <c r="I527" s="38">
        <v>5.8</v>
      </c>
      <c r="J527" s="36" t="s">
        <v>68</v>
      </c>
      <c r="K527" s="38">
        <v>6</v>
      </c>
      <c r="L527" s="40"/>
      <c r="M527" s="40"/>
      <c r="N527" s="40"/>
      <c r="O527" s="40"/>
      <c r="P527" s="40"/>
    </row>
    <row r="528" spans="1:17" s="32" customFormat="1" ht="10.5">
      <c r="A528" s="32">
        <v>93834000</v>
      </c>
      <c r="B528" s="33">
        <v>5</v>
      </c>
      <c r="C528" s="45" t="s">
        <v>120</v>
      </c>
      <c r="D528" s="46" t="s">
        <v>162</v>
      </c>
      <c r="E528" s="35">
        <v>39952</v>
      </c>
      <c r="F528" s="34" t="s">
        <v>37</v>
      </c>
      <c r="G528" s="37">
        <v>5500</v>
      </c>
      <c r="H528" s="34" t="s">
        <v>176</v>
      </c>
      <c r="I528" s="38">
        <v>4.7</v>
      </c>
      <c r="J528" s="36" t="s">
        <v>68</v>
      </c>
      <c r="K528" s="38">
        <v>21</v>
      </c>
      <c r="L528" s="40">
        <v>4500000</v>
      </c>
      <c r="M528" s="40">
        <v>4500000</v>
      </c>
      <c r="N528" s="40">
        <f>ROUND((M528*$E$8/1000),0)</f>
        <v>96871275</v>
      </c>
      <c r="O528" s="40">
        <v>1150163</v>
      </c>
      <c r="P528" s="40">
        <v>98021438</v>
      </c>
    </row>
    <row r="529" spans="1:16" s="32" customFormat="1" ht="10.5">
      <c r="A529" s="32">
        <v>91335000</v>
      </c>
      <c r="B529" s="33">
        <v>6</v>
      </c>
      <c r="C529" s="45" t="s">
        <v>401</v>
      </c>
      <c r="D529" s="46">
        <v>552</v>
      </c>
      <c r="E529" s="35">
        <v>39741</v>
      </c>
      <c r="F529" s="34" t="s">
        <v>37</v>
      </c>
      <c r="G529" s="37">
        <v>3500</v>
      </c>
      <c r="H529" s="34"/>
      <c r="I529" s="38"/>
      <c r="J529" s="36" t="s">
        <v>68</v>
      </c>
      <c r="K529" s="38">
        <v>10</v>
      </c>
      <c r="L529" s="40"/>
      <c r="M529" s="40"/>
      <c r="N529" s="40"/>
      <c r="O529" s="40"/>
      <c r="P529" s="40"/>
    </row>
    <row r="530" spans="1:16" s="32" customFormat="1" ht="10.5">
      <c r="A530" s="32">
        <v>91335000</v>
      </c>
      <c r="B530" s="33">
        <v>6</v>
      </c>
      <c r="C530" s="45" t="s">
        <v>402</v>
      </c>
      <c r="D530" s="46" t="s">
        <v>143</v>
      </c>
      <c r="E530" s="35">
        <v>39834</v>
      </c>
      <c r="F530" s="34" t="s">
        <v>37</v>
      </c>
      <c r="G530" s="37">
        <v>3500</v>
      </c>
      <c r="H530" s="34" t="s">
        <v>46</v>
      </c>
      <c r="I530" s="38">
        <v>6.4</v>
      </c>
      <c r="J530" s="36" t="s">
        <v>68</v>
      </c>
      <c r="K530" s="38">
        <v>5</v>
      </c>
      <c r="L530" s="40">
        <v>500000</v>
      </c>
      <c r="M530" s="40">
        <v>500000</v>
      </c>
      <c r="N530" s="40">
        <f>ROUND((M530*$E$8/1000),0)</f>
        <v>10763475</v>
      </c>
      <c r="O530" s="40">
        <v>69315</v>
      </c>
      <c r="P530" s="40">
        <v>10832790</v>
      </c>
    </row>
    <row r="531" spans="1:16" s="32" customFormat="1" ht="10.5">
      <c r="A531" s="32">
        <v>91335000</v>
      </c>
      <c r="B531" s="33">
        <v>6</v>
      </c>
      <c r="C531" s="45" t="s">
        <v>403</v>
      </c>
      <c r="D531" s="46" t="s">
        <v>143</v>
      </c>
      <c r="E531" s="35">
        <v>39834</v>
      </c>
      <c r="F531" s="34" t="s">
        <v>171</v>
      </c>
      <c r="G531" s="37">
        <v>75000000</v>
      </c>
      <c r="H531" s="34" t="s">
        <v>90</v>
      </c>
      <c r="I531" s="38">
        <v>8.5500000000000007</v>
      </c>
      <c r="J531" s="36" t="s">
        <v>68</v>
      </c>
      <c r="K531" s="38">
        <v>5</v>
      </c>
      <c r="L531" s="40"/>
      <c r="M531" s="40"/>
      <c r="N531" s="40"/>
      <c r="O531" s="40"/>
      <c r="P531" s="40"/>
    </row>
    <row r="532" spans="1:16" s="32" customFormat="1" ht="10.5">
      <c r="A532" s="32">
        <v>91335000</v>
      </c>
      <c r="B532" s="33">
        <v>6</v>
      </c>
      <c r="C532" s="45" t="s">
        <v>403</v>
      </c>
      <c r="D532" s="46" t="s">
        <v>143</v>
      </c>
      <c r="E532" s="35">
        <v>39834</v>
      </c>
      <c r="F532" s="34" t="s">
        <v>37</v>
      </c>
      <c r="G532" s="37">
        <v>3500</v>
      </c>
      <c r="H532" s="34" t="s">
        <v>92</v>
      </c>
      <c r="I532" s="38">
        <v>6.1</v>
      </c>
      <c r="J532" s="36" t="s">
        <v>68</v>
      </c>
      <c r="K532" s="38">
        <v>9.5</v>
      </c>
      <c r="L532" s="40"/>
      <c r="M532" s="40"/>
      <c r="N532" s="40"/>
      <c r="O532" s="40"/>
      <c r="P532" s="40"/>
    </row>
    <row r="533" spans="1:16" s="32" customFormat="1" ht="10.5">
      <c r="A533" s="32">
        <v>91335000</v>
      </c>
      <c r="B533" s="33">
        <v>6</v>
      </c>
      <c r="C533" s="45" t="s">
        <v>403</v>
      </c>
      <c r="D533" s="46" t="s">
        <v>143</v>
      </c>
      <c r="E533" s="35">
        <v>39834</v>
      </c>
      <c r="F533" s="34" t="s">
        <v>171</v>
      </c>
      <c r="G533" s="37">
        <v>75000000</v>
      </c>
      <c r="H533" s="34" t="s">
        <v>63</v>
      </c>
      <c r="I533" s="38">
        <v>8.5500000000000007</v>
      </c>
      <c r="J533" s="36" t="s">
        <v>68</v>
      </c>
      <c r="K533" s="38">
        <v>9.5</v>
      </c>
      <c r="L533" s="40"/>
      <c r="M533" s="40"/>
      <c r="N533" s="40"/>
      <c r="O533" s="40"/>
      <c r="P533" s="40"/>
    </row>
    <row r="534" spans="1:16" s="32" customFormat="1" ht="10.5">
      <c r="A534" s="32">
        <v>91335000</v>
      </c>
      <c r="B534" s="33">
        <v>6</v>
      </c>
      <c r="C534" s="45" t="s">
        <v>401</v>
      </c>
      <c r="D534" s="46">
        <v>553</v>
      </c>
      <c r="E534" s="35">
        <v>39741</v>
      </c>
      <c r="F534" s="34" t="s">
        <v>37</v>
      </c>
      <c r="G534" s="37">
        <v>3500</v>
      </c>
      <c r="H534" s="34"/>
      <c r="I534" s="38"/>
      <c r="J534" s="36" t="s">
        <v>68</v>
      </c>
      <c r="K534" s="38">
        <v>30</v>
      </c>
      <c r="L534" s="40"/>
      <c r="M534" s="40"/>
      <c r="N534" s="40"/>
      <c r="O534" s="40"/>
      <c r="P534" s="40"/>
    </row>
    <row r="535" spans="1:16" s="32" customFormat="1" ht="10.5">
      <c r="A535" s="32">
        <v>91335000</v>
      </c>
      <c r="B535" s="33">
        <v>6</v>
      </c>
      <c r="C535" s="45" t="s">
        <v>402</v>
      </c>
      <c r="D535" s="46" t="s">
        <v>143</v>
      </c>
      <c r="E535" s="35">
        <v>39834</v>
      </c>
      <c r="F535" s="34" t="s">
        <v>37</v>
      </c>
      <c r="G535" s="37">
        <v>3500</v>
      </c>
      <c r="H535" s="34" t="s">
        <v>56</v>
      </c>
      <c r="I535" s="36">
        <v>6.3</v>
      </c>
      <c r="J535" s="36" t="s">
        <v>68</v>
      </c>
      <c r="K535" s="38">
        <v>21</v>
      </c>
      <c r="L535" s="40">
        <v>3000000</v>
      </c>
      <c r="M535" s="40">
        <v>3000000</v>
      </c>
      <c r="N535" s="40">
        <f>ROUND((M535*$E$8/1000),0)</f>
        <v>64580850</v>
      </c>
      <c r="O535" s="40">
        <v>409502</v>
      </c>
      <c r="P535" s="40">
        <v>64990352</v>
      </c>
    </row>
    <row r="536" spans="1:16" s="32" customFormat="1" ht="10.5">
      <c r="A536" s="32">
        <v>81826800</v>
      </c>
      <c r="B536" s="33">
        <v>9</v>
      </c>
      <c r="C536" s="32" t="s">
        <v>319</v>
      </c>
      <c r="D536" s="46">
        <v>555</v>
      </c>
      <c r="E536" s="35">
        <v>39749</v>
      </c>
      <c r="F536" s="34" t="s">
        <v>37</v>
      </c>
      <c r="G536" s="37">
        <v>3250</v>
      </c>
      <c r="H536" s="34"/>
      <c r="I536" s="38"/>
      <c r="J536" s="36" t="s">
        <v>320</v>
      </c>
      <c r="K536" s="38">
        <v>10</v>
      </c>
      <c r="L536" s="40"/>
      <c r="M536" s="40"/>
      <c r="N536" s="40"/>
      <c r="O536" s="40"/>
      <c r="P536" s="40"/>
    </row>
    <row r="537" spans="1:16" s="32" customFormat="1" ht="10.5">
      <c r="A537" s="32">
        <v>81826800</v>
      </c>
      <c r="B537" s="33">
        <v>9</v>
      </c>
      <c r="C537" s="32" t="s">
        <v>404</v>
      </c>
      <c r="D537" s="46" t="s">
        <v>143</v>
      </c>
      <c r="E537" s="35">
        <v>39889</v>
      </c>
      <c r="F537" s="34" t="s">
        <v>171</v>
      </c>
      <c r="G537" s="37">
        <v>60000000</v>
      </c>
      <c r="H537" s="34" t="s">
        <v>90</v>
      </c>
      <c r="I537" s="38">
        <v>5.75</v>
      </c>
      <c r="J537" s="36" t="s">
        <v>320</v>
      </c>
      <c r="K537" s="38">
        <v>4</v>
      </c>
      <c r="L537" s="40"/>
      <c r="M537" s="40"/>
      <c r="N537" s="40"/>
      <c r="O537" s="40"/>
      <c r="P537" s="40"/>
    </row>
    <row r="538" spans="1:16" s="32" customFormat="1" ht="10.5">
      <c r="A538" s="32">
        <v>81826800</v>
      </c>
      <c r="B538" s="33">
        <v>9</v>
      </c>
      <c r="C538" s="32" t="s">
        <v>405</v>
      </c>
      <c r="D538" s="46" t="s">
        <v>152</v>
      </c>
      <c r="E538" s="35">
        <v>39889</v>
      </c>
      <c r="F538" s="34" t="s">
        <v>171</v>
      </c>
      <c r="G538" s="37">
        <v>60000000</v>
      </c>
      <c r="H538" s="34" t="s">
        <v>92</v>
      </c>
      <c r="I538" s="38">
        <v>6.15</v>
      </c>
      <c r="J538" s="36" t="s">
        <v>320</v>
      </c>
      <c r="K538" s="38">
        <v>4</v>
      </c>
      <c r="L538" s="40">
        <v>60000000000</v>
      </c>
      <c r="M538" s="40">
        <v>60000000000</v>
      </c>
      <c r="N538" s="40">
        <f>ROUND((M538/1000),0)</f>
        <v>60000000</v>
      </c>
      <c r="O538" s="40">
        <v>1676102</v>
      </c>
      <c r="P538" s="40">
        <v>61676102</v>
      </c>
    </row>
    <row r="539" spans="1:16" s="32" customFormat="1" ht="10.5">
      <c r="A539" s="32">
        <v>92544000</v>
      </c>
      <c r="B539" s="33">
        <v>0</v>
      </c>
      <c r="C539" s="32" t="s">
        <v>406</v>
      </c>
      <c r="D539" s="46">
        <v>556</v>
      </c>
      <c r="E539" s="35">
        <v>39756</v>
      </c>
      <c r="F539" s="34" t="s">
        <v>37</v>
      </c>
      <c r="G539" s="37">
        <v>1500</v>
      </c>
      <c r="H539" s="34"/>
      <c r="I539" s="38"/>
      <c r="J539" s="36" t="s">
        <v>68</v>
      </c>
      <c r="K539" s="38">
        <v>10</v>
      </c>
      <c r="L539" s="40"/>
      <c r="M539" s="40"/>
      <c r="N539" s="40"/>
      <c r="O539" s="40"/>
      <c r="P539" s="40"/>
    </row>
    <row r="540" spans="1:16" s="32" customFormat="1" ht="10.5">
      <c r="A540" s="32">
        <v>76022072</v>
      </c>
      <c r="B540" s="33">
        <v>8</v>
      </c>
      <c r="C540" s="32" t="s">
        <v>407</v>
      </c>
      <c r="D540" s="46">
        <v>558</v>
      </c>
      <c r="E540" s="35">
        <v>39787</v>
      </c>
      <c r="F540" s="34" t="s">
        <v>37</v>
      </c>
      <c r="G540" s="37">
        <v>4000</v>
      </c>
      <c r="H540" s="34"/>
      <c r="I540" s="38"/>
      <c r="J540" s="36" t="s">
        <v>287</v>
      </c>
      <c r="K540" s="38">
        <v>10</v>
      </c>
      <c r="L540" s="40"/>
      <c r="M540" s="40"/>
      <c r="N540" s="40"/>
      <c r="O540" s="40"/>
      <c r="P540" s="40"/>
    </row>
    <row r="541" spans="1:16" s="32" customFormat="1" ht="10.5">
      <c r="A541" s="32">
        <v>76022072</v>
      </c>
      <c r="B541" s="33">
        <v>8</v>
      </c>
      <c r="C541" s="32" t="s">
        <v>408</v>
      </c>
      <c r="D541" s="46" t="s">
        <v>143</v>
      </c>
      <c r="E541" s="35">
        <v>39793</v>
      </c>
      <c r="F541" s="34" t="s">
        <v>37</v>
      </c>
      <c r="G541" s="37">
        <v>4000</v>
      </c>
      <c r="H541" s="34" t="s">
        <v>90</v>
      </c>
      <c r="I541" s="38">
        <v>5</v>
      </c>
      <c r="J541" s="36" t="s">
        <v>68</v>
      </c>
      <c r="K541" s="38">
        <v>5</v>
      </c>
      <c r="L541" s="40"/>
      <c r="M541" s="40"/>
      <c r="N541" s="40"/>
      <c r="O541" s="40"/>
      <c r="P541" s="40"/>
    </row>
    <row r="542" spans="1:16" s="32" customFormat="1" ht="10.5">
      <c r="A542" s="32">
        <v>76022072</v>
      </c>
      <c r="B542" s="33">
        <v>8</v>
      </c>
      <c r="C542" s="32" t="s">
        <v>408</v>
      </c>
      <c r="D542" s="46" t="s">
        <v>143</v>
      </c>
      <c r="E542" s="35">
        <v>39793</v>
      </c>
      <c r="F542" s="34" t="s">
        <v>171</v>
      </c>
      <c r="G542" s="37">
        <v>85700000</v>
      </c>
      <c r="H542" s="34" t="s">
        <v>92</v>
      </c>
      <c r="I542" s="38">
        <v>7.5</v>
      </c>
      <c r="J542" s="36" t="s">
        <v>68</v>
      </c>
      <c r="K542" s="38">
        <v>5</v>
      </c>
      <c r="L542" s="40"/>
      <c r="M542" s="40"/>
      <c r="N542" s="40"/>
      <c r="O542" s="40"/>
      <c r="P542" s="40"/>
    </row>
    <row r="543" spans="1:16" s="32" customFormat="1" ht="10.5">
      <c r="A543" s="32">
        <v>76022072</v>
      </c>
      <c r="B543" s="33">
        <v>8</v>
      </c>
      <c r="C543" s="32" t="s">
        <v>409</v>
      </c>
      <c r="D543" s="46">
        <v>559</v>
      </c>
      <c r="E543" s="35">
        <v>39787</v>
      </c>
      <c r="F543" s="34" t="s">
        <v>37</v>
      </c>
      <c r="G543" s="37">
        <v>4000</v>
      </c>
      <c r="H543" s="34"/>
      <c r="I543" s="38"/>
      <c r="J543" s="36" t="s">
        <v>287</v>
      </c>
      <c r="K543" s="38">
        <v>30</v>
      </c>
      <c r="L543" s="40"/>
      <c r="M543" s="40"/>
      <c r="N543" s="40"/>
      <c r="O543" s="40"/>
      <c r="P543" s="40"/>
    </row>
    <row r="544" spans="1:16" s="32" customFormat="1" ht="10.5">
      <c r="A544" s="32">
        <v>76022072</v>
      </c>
      <c r="B544" s="33">
        <v>8</v>
      </c>
      <c r="C544" s="32" t="s">
        <v>337</v>
      </c>
      <c r="D544" s="46" t="s">
        <v>143</v>
      </c>
      <c r="E544" s="35">
        <v>39793</v>
      </c>
      <c r="F544" s="34" t="s">
        <v>37</v>
      </c>
      <c r="G544" s="37">
        <v>4000</v>
      </c>
      <c r="H544" s="34" t="s">
        <v>63</v>
      </c>
      <c r="I544" s="38">
        <v>5</v>
      </c>
      <c r="J544" s="36" t="s">
        <v>68</v>
      </c>
      <c r="K544" s="38">
        <v>21</v>
      </c>
      <c r="L544" s="40">
        <v>4000000</v>
      </c>
      <c r="M544" s="40">
        <v>4000000</v>
      </c>
      <c r="N544" s="40">
        <f>ROUND((M544*$E$8/1000),0)</f>
        <v>86107800</v>
      </c>
      <c r="O544" s="40">
        <v>2822749</v>
      </c>
      <c r="P544" s="40">
        <v>88930549</v>
      </c>
    </row>
    <row r="545" spans="1:16" s="32" customFormat="1" ht="10.5">
      <c r="A545" s="32">
        <v>96802690</v>
      </c>
      <c r="B545" s="33">
        <v>9</v>
      </c>
      <c r="C545" s="32" t="s">
        <v>273</v>
      </c>
      <c r="D545" s="46">
        <v>560</v>
      </c>
      <c r="E545" s="35">
        <v>39799</v>
      </c>
      <c r="F545" s="34" t="s">
        <v>37</v>
      </c>
      <c r="G545" s="37">
        <v>3500</v>
      </c>
      <c r="H545" s="34"/>
      <c r="I545" s="38"/>
      <c r="J545" s="36" t="s">
        <v>81</v>
      </c>
      <c r="K545" s="38">
        <v>30</v>
      </c>
      <c r="L545" s="40"/>
      <c r="M545" s="40"/>
      <c r="N545" s="40"/>
      <c r="O545" s="40"/>
      <c r="P545" s="40"/>
    </row>
    <row r="546" spans="1:16" s="32" customFormat="1" ht="10.5">
      <c r="A546" s="32">
        <v>96802690</v>
      </c>
      <c r="B546" s="33">
        <v>9</v>
      </c>
      <c r="C546" s="32" t="s">
        <v>196</v>
      </c>
      <c r="D546" s="46" t="s">
        <v>143</v>
      </c>
      <c r="E546" s="35">
        <v>39799</v>
      </c>
      <c r="F546" s="34" t="s">
        <v>37</v>
      </c>
      <c r="G546" s="37">
        <v>3500</v>
      </c>
      <c r="H546" s="34" t="s">
        <v>125</v>
      </c>
      <c r="I546" s="38">
        <v>5.5</v>
      </c>
      <c r="J546" s="36" t="s">
        <v>68</v>
      </c>
      <c r="K546" s="38">
        <v>21</v>
      </c>
      <c r="L546" s="40">
        <v>3500000</v>
      </c>
      <c r="M546" s="40">
        <v>3500000</v>
      </c>
      <c r="N546" s="40">
        <f>ROUND((M546*$E$8/1000),0)</f>
        <v>75344325</v>
      </c>
      <c r="O546" s="40">
        <v>851768</v>
      </c>
      <c r="P546" s="40">
        <v>76196093</v>
      </c>
    </row>
    <row r="547" spans="1:16" s="32" customFormat="1" ht="10.5">
      <c r="A547" s="55">
        <v>89900400</v>
      </c>
      <c r="B547" s="33">
        <v>0</v>
      </c>
      <c r="C547" s="32" t="s">
        <v>205</v>
      </c>
      <c r="D547" s="46">
        <v>561</v>
      </c>
      <c r="E547" s="35">
        <v>39813</v>
      </c>
      <c r="F547" s="34" t="s">
        <v>37</v>
      </c>
      <c r="G547" s="37">
        <v>2500</v>
      </c>
      <c r="H547" s="34"/>
      <c r="I547" s="38"/>
      <c r="J547" s="36" t="s">
        <v>410</v>
      </c>
      <c r="K547" s="38">
        <v>10</v>
      </c>
      <c r="L547" s="40"/>
      <c r="M547" s="40"/>
      <c r="N547" s="40"/>
      <c r="O547" s="40"/>
      <c r="P547" s="40"/>
    </row>
    <row r="548" spans="1:16" s="32" customFormat="1" ht="10.5">
      <c r="A548" s="55">
        <v>89900400</v>
      </c>
      <c r="B548" s="33">
        <v>0</v>
      </c>
      <c r="C548" s="32" t="s">
        <v>207</v>
      </c>
      <c r="D548" s="46" t="s">
        <v>143</v>
      </c>
      <c r="E548" s="35">
        <v>39834</v>
      </c>
      <c r="F548" s="34" t="s">
        <v>37</v>
      </c>
      <c r="G548" s="37">
        <v>2500</v>
      </c>
      <c r="H548" s="34" t="s">
        <v>75</v>
      </c>
      <c r="I548" s="38">
        <v>4.95</v>
      </c>
      <c r="J548" s="36" t="s">
        <v>410</v>
      </c>
      <c r="K548" s="38">
        <v>5</v>
      </c>
      <c r="L548" s="40">
        <v>500000</v>
      </c>
      <c r="M548" s="40">
        <v>500000</v>
      </c>
      <c r="N548" s="40">
        <f>ROUND((M548*$E$8/1000),0)</f>
        <v>10763475</v>
      </c>
      <c r="O548" s="40">
        <v>46529</v>
      </c>
      <c r="P548" s="40">
        <v>10810004</v>
      </c>
    </row>
    <row r="549" spans="1:16" s="32" customFormat="1" ht="10.5">
      <c r="A549" s="55">
        <v>89900400</v>
      </c>
      <c r="B549" s="33">
        <v>0</v>
      </c>
      <c r="C549" s="32" t="s">
        <v>411</v>
      </c>
      <c r="D549" s="46" t="s">
        <v>143</v>
      </c>
      <c r="E549" s="35">
        <v>39834</v>
      </c>
      <c r="F549" s="34" t="s">
        <v>37</v>
      </c>
      <c r="G549" s="37">
        <v>2500</v>
      </c>
      <c r="H549" s="34" t="s">
        <v>125</v>
      </c>
      <c r="I549" s="38">
        <v>4.8</v>
      </c>
      <c r="J549" s="36" t="s">
        <v>410</v>
      </c>
      <c r="K549" s="38">
        <v>10</v>
      </c>
      <c r="L549" s="40"/>
      <c r="M549" s="40"/>
      <c r="N549" s="40"/>
      <c r="O549" s="40"/>
      <c r="P549" s="40"/>
    </row>
    <row r="550" spans="1:16" s="32" customFormat="1" ht="10.5">
      <c r="A550" s="55">
        <v>89900400</v>
      </c>
      <c r="B550" s="33">
        <v>0</v>
      </c>
      <c r="C550" s="32" t="s">
        <v>205</v>
      </c>
      <c r="D550" s="46">
        <v>562</v>
      </c>
      <c r="E550" s="35">
        <v>39813</v>
      </c>
      <c r="F550" s="34" t="s">
        <v>37</v>
      </c>
      <c r="G550" s="37">
        <v>2500</v>
      </c>
      <c r="H550" s="34"/>
      <c r="I550" s="38"/>
      <c r="J550" s="36" t="s">
        <v>410</v>
      </c>
      <c r="K550" s="38">
        <v>30</v>
      </c>
      <c r="L550" s="40"/>
      <c r="M550" s="40"/>
      <c r="N550" s="40"/>
      <c r="O550" s="40"/>
      <c r="P550" s="40"/>
    </row>
    <row r="551" spans="1:16" s="32" customFormat="1" ht="10.5">
      <c r="A551" s="55">
        <v>89900400</v>
      </c>
      <c r="B551" s="33">
        <v>0</v>
      </c>
      <c r="C551" s="32" t="s">
        <v>207</v>
      </c>
      <c r="D551" s="46" t="s">
        <v>143</v>
      </c>
      <c r="E551" s="35">
        <v>39834</v>
      </c>
      <c r="F551" s="34" t="s">
        <v>37</v>
      </c>
      <c r="G551" s="37">
        <v>2500</v>
      </c>
      <c r="H551" s="34" t="s">
        <v>132</v>
      </c>
      <c r="I551" s="38">
        <v>4.9000000000000004</v>
      </c>
      <c r="J551" s="36" t="s">
        <v>410</v>
      </c>
      <c r="K551" s="38">
        <v>21</v>
      </c>
      <c r="L551" s="40">
        <v>2000000</v>
      </c>
      <c r="M551" s="40">
        <v>2000000</v>
      </c>
      <c r="N551" s="40">
        <f>ROUND((M551*$E$8/1000),0)</f>
        <v>43053900</v>
      </c>
      <c r="O551" s="40">
        <v>184257</v>
      </c>
      <c r="P551" s="40">
        <v>43238157</v>
      </c>
    </row>
    <row r="552" spans="1:16" s="32" customFormat="1" ht="10.5">
      <c r="A552" s="55">
        <v>93007000</v>
      </c>
      <c r="B552" s="33">
        <v>9</v>
      </c>
      <c r="C552" s="32" t="s">
        <v>282</v>
      </c>
      <c r="D552" s="46">
        <v>563</v>
      </c>
      <c r="E552" s="35">
        <v>39813</v>
      </c>
      <c r="F552" s="34" t="s">
        <v>37</v>
      </c>
      <c r="G552" s="37">
        <v>5000</v>
      </c>
      <c r="H552" s="34"/>
      <c r="I552" s="38"/>
      <c r="J552" s="36" t="s">
        <v>81</v>
      </c>
      <c r="K552" s="38">
        <v>10</v>
      </c>
      <c r="L552" s="40"/>
      <c r="M552" s="40"/>
      <c r="N552" s="40"/>
      <c r="O552" s="40"/>
      <c r="P552" s="40"/>
    </row>
    <row r="553" spans="1:16" s="32" customFormat="1" ht="10.5">
      <c r="A553" s="55">
        <v>93007000</v>
      </c>
      <c r="B553" s="33">
        <v>9</v>
      </c>
      <c r="C553" s="32" t="s">
        <v>412</v>
      </c>
      <c r="D553" s="46" t="s">
        <v>143</v>
      </c>
      <c r="E553" s="35">
        <v>39822</v>
      </c>
      <c r="F553" s="34" t="s">
        <v>37</v>
      </c>
      <c r="G553" s="37">
        <v>5000</v>
      </c>
      <c r="H553" s="34" t="s">
        <v>51</v>
      </c>
      <c r="I553" s="38">
        <v>5</v>
      </c>
      <c r="J553" s="36" t="s">
        <v>81</v>
      </c>
      <c r="K553" s="38">
        <v>5</v>
      </c>
      <c r="L553" s="40"/>
      <c r="M553" s="40"/>
      <c r="N553" s="40"/>
      <c r="O553" s="40"/>
      <c r="P553" s="40"/>
    </row>
    <row r="554" spans="1:16" s="32" customFormat="1" ht="10.5">
      <c r="A554" s="55">
        <v>93007000</v>
      </c>
      <c r="B554" s="33">
        <v>9</v>
      </c>
      <c r="C554" s="32" t="s">
        <v>413</v>
      </c>
      <c r="D554" s="46" t="s">
        <v>152</v>
      </c>
      <c r="E554" s="35">
        <v>39822</v>
      </c>
      <c r="F554" s="34" t="s">
        <v>171</v>
      </c>
      <c r="G554" s="37">
        <v>107290000</v>
      </c>
      <c r="H554" s="34" t="s">
        <v>53</v>
      </c>
      <c r="I554" s="38">
        <v>7</v>
      </c>
      <c r="J554" s="36" t="s">
        <v>81</v>
      </c>
      <c r="K554" s="38">
        <v>5</v>
      </c>
      <c r="L554" s="40">
        <v>21000000000</v>
      </c>
      <c r="M554" s="40">
        <v>21000000000</v>
      </c>
      <c r="N554" s="40">
        <f>ROUND((M554/1000),0)</f>
        <v>21000000</v>
      </c>
      <c r="O554" s="40">
        <v>934626</v>
      </c>
      <c r="P554" s="40">
        <v>21934626</v>
      </c>
    </row>
    <row r="555" spans="1:16" s="32" customFormat="1" ht="10.5">
      <c r="A555" s="55">
        <v>93007000</v>
      </c>
      <c r="B555" s="33">
        <v>9</v>
      </c>
      <c r="C555" s="32" t="s">
        <v>413</v>
      </c>
      <c r="D555" s="46" t="s">
        <v>162</v>
      </c>
      <c r="E555" s="35">
        <v>39938</v>
      </c>
      <c r="F555" s="34" t="s">
        <v>37</v>
      </c>
      <c r="G555" s="37">
        <v>4000</v>
      </c>
      <c r="H555" s="34" t="s">
        <v>60</v>
      </c>
      <c r="I555" s="38">
        <v>3</v>
      </c>
      <c r="J555" s="36" t="s">
        <v>81</v>
      </c>
      <c r="K555" s="38">
        <v>5</v>
      </c>
      <c r="L555" s="40">
        <v>1500000</v>
      </c>
      <c r="M555" s="40">
        <v>1500000</v>
      </c>
      <c r="N555" s="40">
        <f>ROUND((M555*$E$8/1000),0)</f>
        <v>32290425</v>
      </c>
      <c r="O555" s="40">
        <v>396240</v>
      </c>
      <c r="P555" s="40">
        <v>32686665</v>
      </c>
    </row>
    <row r="556" spans="1:16" s="32" customFormat="1" ht="10.5">
      <c r="A556" s="55">
        <v>93007000</v>
      </c>
      <c r="B556" s="33">
        <v>9</v>
      </c>
      <c r="C556" s="32" t="s">
        <v>413</v>
      </c>
      <c r="D556" s="46" t="s">
        <v>163</v>
      </c>
      <c r="E556" s="35">
        <v>39938</v>
      </c>
      <c r="F556" s="34" t="s">
        <v>171</v>
      </c>
      <c r="G556" s="37">
        <v>83900000</v>
      </c>
      <c r="H556" s="34" t="s">
        <v>64</v>
      </c>
      <c r="I556" s="38">
        <v>5.5</v>
      </c>
      <c r="J556" s="36" t="s">
        <v>81</v>
      </c>
      <c r="K556" s="38">
        <v>5</v>
      </c>
      <c r="L556" s="40">
        <v>52000000000</v>
      </c>
      <c r="M556" s="40">
        <v>52000000000</v>
      </c>
      <c r="N556" s="40">
        <f>ROUND((M556/1000),0)</f>
        <v>52000000</v>
      </c>
      <c r="O556" s="40">
        <v>1162800</v>
      </c>
      <c r="P556" s="40">
        <v>53162800</v>
      </c>
    </row>
    <row r="557" spans="1:16" s="32" customFormat="1" ht="10.5">
      <c r="A557" s="55">
        <v>93007000</v>
      </c>
      <c r="B557" s="33">
        <v>9</v>
      </c>
      <c r="C557" s="32" t="s">
        <v>414</v>
      </c>
      <c r="D557" s="46">
        <v>564</v>
      </c>
      <c r="E557" s="35">
        <v>39813</v>
      </c>
      <c r="F557" s="34" t="s">
        <v>37</v>
      </c>
      <c r="G557" s="37">
        <v>5000</v>
      </c>
      <c r="H557" s="34"/>
      <c r="I557" s="38"/>
      <c r="J557" s="36" t="s">
        <v>81</v>
      </c>
      <c r="K557" s="38">
        <v>30</v>
      </c>
      <c r="L557" s="40"/>
      <c r="M557" s="40"/>
      <c r="N557" s="40"/>
      <c r="O557" s="40"/>
      <c r="P557" s="40"/>
    </row>
    <row r="558" spans="1:16" s="32" customFormat="1" ht="10.5">
      <c r="A558" s="55">
        <v>93007000</v>
      </c>
      <c r="B558" s="33">
        <v>9</v>
      </c>
      <c r="C558" s="32" t="s">
        <v>413</v>
      </c>
      <c r="D558" s="46" t="s">
        <v>143</v>
      </c>
      <c r="E558" s="35">
        <v>39821</v>
      </c>
      <c r="F558" s="34" t="s">
        <v>37</v>
      </c>
      <c r="G558" s="37">
        <v>5000</v>
      </c>
      <c r="H558" s="34" t="s">
        <v>59</v>
      </c>
      <c r="I558" s="38">
        <v>4.9000000000000004</v>
      </c>
      <c r="J558" s="36" t="s">
        <v>81</v>
      </c>
      <c r="K558" s="38">
        <v>21</v>
      </c>
      <c r="L558" s="40">
        <v>4000000</v>
      </c>
      <c r="M558" s="40">
        <v>4000000</v>
      </c>
      <c r="N558" s="40">
        <f>ROUND((M558*$E$8/1000),0)</f>
        <v>86107800</v>
      </c>
      <c r="O558" s="40">
        <v>4746567</v>
      </c>
      <c r="P558" s="40">
        <v>90854367</v>
      </c>
    </row>
    <row r="559" spans="1:16" s="32" customFormat="1" ht="10.5">
      <c r="A559" s="55">
        <v>93007000</v>
      </c>
      <c r="B559" s="33">
        <v>9</v>
      </c>
      <c r="C559" s="32" t="s">
        <v>415</v>
      </c>
      <c r="D559" s="46" t="s">
        <v>152</v>
      </c>
      <c r="E559" s="35">
        <v>39938</v>
      </c>
      <c r="F559" s="34" t="s">
        <v>37</v>
      </c>
      <c r="G559" s="37">
        <v>1000</v>
      </c>
      <c r="H559" s="34" t="s">
        <v>75</v>
      </c>
      <c r="I559" s="38">
        <v>4.25</v>
      </c>
      <c r="J559" s="36" t="s">
        <v>81</v>
      </c>
      <c r="K559" s="38">
        <v>21</v>
      </c>
      <c r="L559" s="40"/>
      <c r="M559" s="40"/>
      <c r="N559" s="40"/>
      <c r="O559" s="40"/>
      <c r="P559" s="40"/>
    </row>
    <row r="560" spans="1:16" s="32" customFormat="1" ht="10.5">
      <c r="A560" s="56">
        <v>99598300</v>
      </c>
      <c r="B560" s="57">
        <v>1</v>
      </c>
      <c r="C560" s="32" t="s">
        <v>416</v>
      </c>
      <c r="D560" s="46">
        <v>565</v>
      </c>
      <c r="E560" s="35">
        <v>39846</v>
      </c>
      <c r="F560" s="34" t="s">
        <v>37</v>
      </c>
      <c r="G560" s="37">
        <v>3000</v>
      </c>
      <c r="H560" s="34"/>
      <c r="I560" s="38"/>
      <c r="J560" s="36" t="s">
        <v>410</v>
      </c>
      <c r="K560" s="38">
        <v>10</v>
      </c>
      <c r="L560" s="40"/>
      <c r="M560" s="40"/>
      <c r="N560" s="40"/>
      <c r="O560" s="40"/>
      <c r="P560" s="40"/>
    </row>
    <row r="561" spans="1:16" s="32" customFormat="1" ht="10.5">
      <c r="A561" s="56">
        <v>99598300</v>
      </c>
      <c r="B561" s="57">
        <v>1</v>
      </c>
      <c r="C561" s="32" t="s">
        <v>417</v>
      </c>
      <c r="D561" s="46" t="s">
        <v>143</v>
      </c>
      <c r="E561" s="35">
        <v>39862</v>
      </c>
      <c r="F561" s="34" t="s">
        <v>171</v>
      </c>
      <c r="G561" s="37">
        <v>63500000</v>
      </c>
      <c r="H561" s="34" t="s">
        <v>46</v>
      </c>
      <c r="I561" s="38">
        <v>6.75</v>
      </c>
      <c r="J561" s="36" t="s">
        <v>81</v>
      </c>
      <c r="K561" s="38">
        <v>9.5</v>
      </c>
      <c r="L561" s="40"/>
      <c r="M561" s="40"/>
      <c r="N561" s="40"/>
      <c r="O561" s="40"/>
      <c r="P561" s="40"/>
    </row>
    <row r="562" spans="1:16" s="32" customFormat="1" ht="10.5">
      <c r="A562" s="56">
        <v>99598300</v>
      </c>
      <c r="B562" s="57">
        <v>1</v>
      </c>
      <c r="C562" s="32" t="s">
        <v>418</v>
      </c>
      <c r="D562" s="46" t="s">
        <v>143</v>
      </c>
      <c r="E562" s="35">
        <v>39862</v>
      </c>
      <c r="F562" s="34" t="s">
        <v>37</v>
      </c>
      <c r="G562" s="37">
        <v>3000</v>
      </c>
      <c r="H562" s="34" t="s">
        <v>90</v>
      </c>
      <c r="I562" s="38">
        <v>4.55</v>
      </c>
      <c r="J562" s="36" t="s">
        <v>81</v>
      </c>
      <c r="K562" s="38">
        <v>9.5</v>
      </c>
      <c r="L562" s="40">
        <v>1000000</v>
      </c>
      <c r="M562" s="40">
        <v>1000000</v>
      </c>
      <c r="N562" s="40">
        <f>ROUND((M562*$E$8/1000),0)</f>
        <v>21526950</v>
      </c>
      <c r="O562" s="40">
        <v>450149</v>
      </c>
      <c r="P562" s="40">
        <v>21977099</v>
      </c>
    </row>
    <row r="563" spans="1:16" s="32" customFormat="1" ht="10.5">
      <c r="A563" s="56">
        <v>99598300</v>
      </c>
      <c r="B563" s="57">
        <v>1</v>
      </c>
      <c r="C563" s="32" t="s">
        <v>416</v>
      </c>
      <c r="D563" s="46">
        <v>566</v>
      </c>
      <c r="E563" s="35">
        <v>39846</v>
      </c>
      <c r="F563" s="34" t="s">
        <v>37</v>
      </c>
      <c r="G563" s="37">
        <v>3000</v>
      </c>
      <c r="H563" s="34"/>
      <c r="I563" s="38"/>
      <c r="J563" s="36" t="s">
        <v>410</v>
      </c>
      <c r="K563" s="38">
        <v>30</v>
      </c>
      <c r="L563" s="40"/>
      <c r="M563" s="40"/>
      <c r="N563" s="40"/>
      <c r="O563" s="40"/>
      <c r="P563" s="40"/>
    </row>
    <row r="564" spans="1:16" s="32" customFormat="1" ht="10.5">
      <c r="A564" s="56">
        <v>99598300</v>
      </c>
      <c r="B564" s="57">
        <v>1</v>
      </c>
      <c r="C564" s="32" t="s">
        <v>418</v>
      </c>
      <c r="D564" s="46" t="s">
        <v>143</v>
      </c>
      <c r="E564" s="35">
        <v>39862</v>
      </c>
      <c r="F564" s="34" t="s">
        <v>37</v>
      </c>
      <c r="G564" s="37">
        <v>3000</v>
      </c>
      <c r="H564" s="34" t="s">
        <v>92</v>
      </c>
      <c r="I564" s="38">
        <v>5.3</v>
      </c>
      <c r="J564" s="36" t="s">
        <v>81</v>
      </c>
      <c r="K564" s="38">
        <v>21</v>
      </c>
      <c r="L564" s="40">
        <v>2000000</v>
      </c>
      <c r="M564" s="40">
        <v>2000000</v>
      </c>
      <c r="N564" s="40">
        <f>ROUND((M564*$E$8/1000),0)</f>
        <v>43053900</v>
      </c>
      <c r="O564" s="40">
        <v>1048700</v>
      </c>
      <c r="P564" s="40">
        <v>44102600</v>
      </c>
    </row>
    <row r="565" spans="1:16" s="32" customFormat="1" ht="10.5">
      <c r="A565" s="56">
        <v>96591040</v>
      </c>
      <c r="B565" s="57">
        <v>9</v>
      </c>
      <c r="C565" s="32" t="s">
        <v>164</v>
      </c>
      <c r="D565" s="46">
        <v>567</v>
      </c>
      <c r="E565" s="35">
        <v>39885</v>
      </c>
      <c r="F565" s="34" t="s">
        <v>37</v>
      </c>
      <c r="G565" s="37">
        <v>3500</v>
      </c>
      <c r="H565" s="34"/>
      <c r="I565" s="38"/>
      <c r="J565" s="36" t="s">
        <v>68</v>
      </c>
      <c r="K565" s="38">
        <v>30</v>
      </c>
      <c r="L565" s="40"/>
      <c r="M565" s="40"/>
      <c r="N565" s="40"/>
      <c r="O565" s="40"/>
      <c r="P565" s="40"/>
    </row>
    <row r="566" spans="1:16" s="32" customFormat="1" ht="10.5">
      <c r="A566" s="56">
        <v>96591040</v>
      </c>
      <c r="B566" s="57">
        <v>9</v>
      </c>
      <c r="C566" s="32" t="s">
        <v>308</v>
      </c>
      <c r="D566" s="46" t="s">
        <v>143</v>
      </c>
      <c r="E566" s="35">
        <v>39919</v>
      </c>
      <c r="F566" s="34" t="s">
        <v>37</v>
      </c>
      <c r="G566" s="37">
        <v>3500</v>
      </c>
      <c r="H566" s="34" t="s">
        <v>64</v>
      </c>
      <c r="I566" s="38">
        <v>5.15</v>
      </c>
      <c r="J566" s="36" t="s">
        <v>68</v>
      </c>
      <c r="K566" s="38">
        <v>21</v>
      </c>
      <c r="L566" s="40">
        <v>2500000</v>
      </c>
      <c r="M566" s="40">
        <v>2500000</v>
      </c>
      <c r="N566" s="40">
        <f>ROUND((M566*$E$8/1000),0)</f>
        <v>53817375</v>
      </c>
      <c r="O566" s="40">
        <v>958810</v>
      </c>
      <c r="P566" s="40">
        <v>54776185</v>
      </c>
    </row>
    <row r="567" spans="1:16" s="32" customFormat="1" ht="10.5">
      <c r="A567" s="56">
        <v>96591040</v>
      </c>
      <c r="B567" s="57">
        <v>9</v>
      </c>
      <c r="C567" s="32" t="s">
        <v>164</v>
      </c>
      <c r="D567" s="46">
        <v>568</v>
      </c>
      <c r="E567" s="35">
        <v>39885</v>
      </c>
      <c r="F567" s="34" t="s">
        <v>37</v>
      </c>
      <c r="G567" s="37">
        <v>3500</v>
      </c>
      <c r="H567" s="34"/>
      <c r="I567" s="38"/>
      <c r="J567" s="36" t="s">
        <v>68</v>
      </c>
      <c r="K567" s="38">
        <v>10</v>
      </c>
      <c r="L567" s="40"/>
      <c r="M567" s="40"/>
      <c r="N567" s="40"/>
      <c r="O567" s="40"/>
      <c r="P567" s="40"/>
    </row>
    <row r="568" spans="1:16" s="32" customFormat="1" ht="10.5">
      <c r="A568" s="56">
        <v>96591040</v>
      </c>
      <c r="B568" s="57">
        <v>9</v>
      </c>
      <c r="C568" s="32" t="s">
        <v>419</v>
      </c>
      <c r="D568" s="46" t="s">
        <v>143</v>
      </c>
      <c r="E568" s="35">
        <v>39919</v>
      </c>
      <c r="F568" s="34" t="s">
        <v>171</v>
      </c>
      <c r="G568" s="37">
        <v>73000000</v>
      </c>
      <c r="H568" s="34" t="s">
        <v>59</v>
      </c>
      <c r="I568" s="38">
        <v>6.9</v>
      </c>
      <c r="J568" s="36" t="s">
        <v>68</v>
      </c>
      <c r="K568" s="38">
        <v>7</v>
      </c>
      <c r="L568" s="40"/>
      <c r="M568" s="40"/>
      <c r="N568" s="40"/>
      <c r="O568" s="40"/>
      <c r="P568" s="40"/>
    </row>
    <row r="569" spans="1:16" s="32" customFormat="1" ht="10.5">
      <c r="A569" s="56">
        <v>96591040</v>
      </c>
      <c r="B569" s="57">
        <v>9</v>
      </c>
      <c r="C569" s="32" t="s">
        <v>308</v>
      </c>
      <c r="D569" s="46" t="s">
        <v>143</v>
      </c>
      <c r="E569" s="35">
        <v>39919</v>
      </c>
      <c r="F569" s="34" t="s">
        <v>37</v>
      </c>
      <c r="G569" s="37">
        <v>3500</v>
      </c>
      <c r="H569" s="34" t="s">
        <v>60</v>
      </c>
      <c r="I569" s="38">
        <v>4</v>
      </c>
      <c r="J569" s="36" t="s">
        <v>68</v>
      </c>
      <c r="K569" s="38">
        <v>7</v>
      </c>
      <c r="L569" s="40">
        <v>1000000</v>
      </c>
      <c r="M569" s="40">
        <v>1000000</v>
      </c>
      <c r="N569" s="40">
        <f>ROUND((M569*$E$8/1000),0)</f>
        <v>21526950</v>
      </c>
      <c r="O569" s="40">
        <v>298956</v>
      </c>
      <c r="P569" s="40">
        <v>21825906</v>
      </c>
    </row>
    <row r="570" spans="1:16" s="32" customFormat="1" ht="10.5">
      <c r="A570" s="56">
        <v>96596540</v>
      </c>
      <c r="B570" s="57">
        <v>8</v>
      </c>
      <c r="C570" s="32" t="s">
        <v>420</v>
      </c>
      <c r="D570" s="46">
        <v>569</v>
      </c>
      <c r="E570" s="35">
        <v>39888</v>
      </c>
      <c r="F570" s="34" t="s">
        <v>37</v>
      </c>
      <c r="G570" s="37">
        <v>10000</v>
      </c>
      <c r="H570" s="34"/>
      <c r="I570" s="38"/>
      <c r="J570" s="36"/>
      <c r="K570" s="38">
        <v>10</v>
      </c>
      <c r="L570" s="40"/>
      <c r="M570" s="40"/>
      <c r="N570" s="40"/>
      <c r="O570" s="40"/>
      <c r="P570" s="40"/>
    </row>
    <row r="571" spans="1:16" s="32" customFormat="1" ht="10.5">
      <c r="A571" s="56">
        <v>96596540</v>
      </c>
      <c r="B571" s="57">
        <v>8</v>
      </c>
      <c r="C571" s="32" t="s">
        <v>421</v>
      </c>
      <c r="D571" s="46" t="s">
        <v>143</v>
      </c>
      <c r="E571" s="35">
        <v>39892</v>
      </c>
      <c r="F571" s="34" t="s">
        <v>171</v>
      </c>
      <c r="G571" s="37">
        <v>209900000</v>
      </c>
      <c r="H571" s="34" t="s">
        <v>92</v>
      </c>
      <c r="I571" s="38">
        <v>5.5</v>
      </c>
      <c r="J571" s="36" t="s">
        <v>422</v>
      </c>
      <c r="K571" s="38">
        <v>5</v>
      </c>
      <c r="L571" s="40"/>
      <c r="M571" s="40"/>
      <c r="N571" s="40"/>
      <c r="O571" s="40"/>
      <c r="P571" s="40"/>
    </row>
    <row r="572" spans="1:16" s="32" customFormat="1" ht="10.5">
      <c r="A572" s="56">
        <v>96596540</v>
      </c>
      <c r="B572" s="57">
        <v>8</v>
      </c>
      <c r="C572" s="32" t="s">
        <v>423</v>
      </c>
      <c r="D572" s="46" t="s">
        <v>143</v>
      </c>
      <c r="E572" s="35">
        <v>39892</v>
      </c>
      <c r="F572" s="34" t="s">
        <v>37</v>
      </c>
      <c r="G572" s="37">
        <v>10000</v>
      </c>
      <c r="H572" s="34" t="s">
        <v>63</v>
      </c>
      <c r="I572" s="38">
        <v>2.9</v>
      </c>
      <c r="J572" s="36" t="s">
        <v>422</v>
      </c>
      <c r="K572" s="38">
        <v>5</v>
      </c>
      <c r="L572" s="40">
        <v>3000000</v>
      </c>
      <c r="M572" s="40">
        <v>3000000</v>
      </c>
      <c r="N572" s="40">
        <f>ROUND((M572*$E$8/1000),0)</f>
        <v>64580850</v>
      </c>
      <c r="O572" s="40">
        <v>810910</v>
      </c>
      <c r="P572" s="40">
        <v>65391760</v>
      </c>
    </row>
    <row r="573" spans="1:16" s="32" customFormat="1" ht="10.5">
      <c r="A573" s="56">
        <v>96596540</v>
      </c>
      <c r="B573" s="57">
        <v>8</v>
      </c>
      <c r="C573" s="32" t="s">
        <v>421</v>
      </c>
      <c r="D573" s="46" t="s">
        <v>143</v>
      </c>
      <c r="E573" s="35">
        <v>39892</v>
      </c>
      <c r="F573" s="34" t="s">
        <v>37</v>
      </c>
      <c r="G573" s="37">
        <v>10000</v>
      </c>
      <c r="H573" s="34" t="s">
        <v>56</v>
      </c>
      <c r="I573" s="38">
        <v>3.7</v>
      </c>
      <c r="J573" s="36" t="s">
        <v>422</v>
      </c>
      <c r="K573" s="38">
        <v>10</v>
      </c>
      <c r="L573" s="40"/>
      <c r="M573" s="40"/>
      <c r="N573" s="40"/>
      <c r="O573" s="40"/>
      <c r="P573" s="40"/>
    </row>
    <row r="574" spans="1:16" s="32" customFormat="1" ht="10.5">
      <c r="A574" s="56">
        <v>96596540</v>
      </c>
      <c r="B574" s="57">
        <v>8</v>
      </c>
      <c r="C574" s="32" t="s">
        <v>290</v>
      </c>
      <c r="D574" s="46">
        <v>570</v>
      </c>
      <c r="E574" s="35">
        <v>39888</v>
      </c>
      <c r="F574" s="34" t="s">
        <v>37</v>
      </c>
      <c r="G574" s="37">
        <v>10000</v>
      </c>
      <c r="H574" s="34"/>
      <c r="I574" s="38"/>
      <c r="J574" s="36"/>
      <c r="K574" s="38">
        <v>30</v>
      </c>
      <c r="L574" s="40"/>
      <c r="M574" s="40"/>
      <c r="N574" s="40"/>
      <c r="O574" s="40"/>
      <c r="P574" s="40"/>
    </row>
    <row r="575" spans="1:16" s="32" customFormat="1" ht="10.5">
      <c r="A575" s="56">
        <v>96596540</v>
      </c>
      <c r="B575" s="57">
        <v>8</v>
      </c>
      <c r="C575" s="32" t="s">
        <v>423</v>
      </c>
      <c r="D575" s="46" t="s">
        <v>143</v>
      </c>
      <c r="E575" s="35">
        <v>39892</v>
      </c>
      <c r="F575" s="34" t="s">
        <v>37</v>
      </c>
      <c r="G575" s="37">
        <v>10000</v>
      </c>
      <c r="H575" s="34" t="s">
        <v>51</v>
      </c>
      <c r="I575" s="38">
        <v>4.3</v>
      </c>
      <c r="J575" s="36" t="s">
        <v>422</v>
      </c>
      <c r="K575" s="38">
        <v>21</v>
      </c>
      <c r="L575" s="40">
        <v>7000000</v>
      </c>
      <c r="M575" s="40">
        <v>7000000</v>
      </c>
      <c r="N575" s="40">
        <f>ROUND((M575*$E$8/1000),0)</f>
        <v>150688650</v>
      </c>
      <c r="O575" s="40">
        <v>2796127</v>
      </c>
      <c r="P575" s="40">
        <v>153484777</v>
      </c>
    </row>
    <row r="576" spans="1:16" s="32" customFormat="1" ht="10.5">
      <c r="A576" s="56">
        <v>90413000</v>
      </c>
      <c r="B576" s="57">
        <v>1</v>
      </c>
      <c r="C576" s="32" t="s">
        <v>424</v>
      </c>
      <c r="D576" s="46">
        <v>572</v>
      </c>
      <c r="E576" s="35">
        <v>39895</v>
      </c>
      <c r="F576" s="34" t="s">
        <v>37</v>
      </c>
      <c r="G576" s="37">
        <v>5000</v>
      </c>
      <c r="H576" s="34"/>
      <c r="I576" s="38"/>
      <c r="J576" s="36" t="s">
        <v>81</v>
      </c>
      <c r="K576" s="38">
        <v>10</v>
      </c>
      <c r="L576" s="40"/>
      <c r="M576" s="40"/>
      <c r="N576" s="40"/>
      <c r="O576" s="40"/>
      <c r="P576" s="40"/>
    </row>
    <row r="577" spans="1:16" s="32" customFormat="1" ht="10.5">
      <c r="A577" s="56">
        <v>90413000</v>
      </c>
      <c r="B577" s="57">
        <v>1</v>
      </c>
      <c r="C577" s="32" t="s">
        <v>425</v>
      </c>
      <c r="D577" s="46" t="s">
        <v>143</v>
      </c>
      <c r="E577" s="35">
        <v>39899</v>
      </c>
      <c r="F577" s="34" t="s">
        <v>171</v>
      </c>
      <c r="G577" s="37">
        <v>100000000</v>
      </c>
      <c r="H577" s="34" t="s">
        <v>51</v>
      </c>
      <c r="I577" s="38">
        <v>5.5</v>
      </c>
      <c r="J577" s="36" t="s">
        <v>68</v>
      </c>
      <c r="K577" s="38">
        <v>5</v>
      </c>
      <c r="L577" s="40"/>
      <c r="M577" s="40"/>
      <c r="N577" s="40"/>
      <c r="O577" s="40"/>
      <c r="P577" s="40"/>
    </row>
    <row r="578" spans="1:16" s="32" customFormat="1" ht="10.5">
      <c r="A578" s="56">
        <v>90413000</v>
      </c>
      <c r="B578" s="57">
        <v>1</v>
      </c>
      <c r="C578" s="32" t="s">
        <v>425</v>
      </c>
      <c r="D578" s="46" t="s">
        <v>143</v>
      </c>
      <c r="E578" s="35">
        <v>39899</v>
      </c>
      <c r="F578" s="34" t="s">
        <v>37</v>
      </c>
      <c r="G578" s="37">
        <v>5000</v>
      </c>
      <c r="H578" s="34" t="s">
        <v>53</v>
      </c>
      <c r="I578" s="38">
        <v>3.9</v>
      </c>
      <c r="J578" s="36" t="s">
        <v>68</v>
      </c>
      <c r="K578" s="38">
        <v>10</v>
      </c>
      <c r="L578" s="40"/>
      <c r="M578" s="40"/>
      <c r="N578" s="40"/>
      <c r="O578" s="40"/>
      <c r="P578" s="40"/>
    </row>
    <row r="579" spans="1:16" s="32" customFormat="1" ht="10.5">
      <c r="A579" s="56">
        <v>90413000</v>
      </c>
      <c r="B579" s="57">
        <v>1</v>
      </c>
      <c r="C579" s="32" t="s">
        <v>224</v>
      </c>
      <c r="D579" s="46" t="s">
        <v>152</v>
      </c>
      <c r="E579" s="35">
        <v>39902</v>
      </c>
      <c r="F579" s="34" t="s">
        <v>37</v>
      </c>
      <c r="G579" s="37">
        <v>5000</v>
      </c>
      <c r="H579" s="34" t="s">
        <v>60</v>
      </c>
      <c r="I579" s="38">
        <v>3</v>
      </c>
      <c r="J579" s="36" t="s">
        <v>68</v>
      </c>
      <c r="K579" s="38">
        <v>5</v>
      </c>
      <c r="L579" s="40">
        <v>3000000</v>
      </c>
      <c r="M579" s="40">
        <v>3000000</v>
      </c>
      <c r="N579" s="40">
        <f>ROUND((M579*$E$8/1000),0)</f>
        <v>64580850</v>
      </c>
      <c r="O579" s="40">
        <v>881868</v>
      </c>
      <c r="P579" s="40">
        <v>65462718</v>
      </c>
    </row>
    <row r="580" spans="1:16" s="32" customFormat="1" ht="10.5">
      <c r="A580" s="56">
        <v>90413000</v>
      </c>
      <c r="B580" s="57">
        <v>1</v>
      </c>
      <c r="C580" s="32" t="s">
        <v>424</v>
      </c>
      <c r="D580" s="46">
        <v>573</v>
      </c>
      <c r="E580" s="35">
        <v>39895</v>
      </c>
      <c r="F580" s="34" t="s">
        <v>37</v>
      </c>
      <c r="G580" s="37">
        <v>5000</v>
      </c>
      <c r="H580" s="34"/>
      <c r="I580" s="38"/>
      <c r="J580" s="36" t="s">
        <v>81</v>
      </c>
      <c r="K580" s="38">
        <v>30</v>
      </c>
      <c r="L580" s="40"/>
      <c r="M580" s="40"/>
      <c r="N580" s="40"/>
      <c r="O580" s="40"/>
      <c r="P580" s="40"/>
    </row>
    <row r="581" spans="1:16" s="32" customFormat="1" ht="10.5">
      <c r="A581" s="56">
        <v>90413000</v>
      </c>
      <c r="B581" s="57">
        <v>1</v>
      </c>
      <c r="C581" s="32" t="s">
        <v>426</v>
      </c>
      <c r="D581" s="46" t="s">
        <v>143</v>
      </c>
      <c r="E581" s="35">
        <v>39899</v>
      </c>
      <c r="F581" s="34" t="s">
        <v>37</v>
      </c>
      <c r="G581" s="37">
        <v>5000</v>
      </c>
      <c r="H581" s="34" t="s">
        <v>59</v>
      </c>
      <c r="I581" s="38">
        <v>4.25</v>
      </c>
      <c r="J581" s="36" t="s">
        <v>68</v>
      </c>
      <c r="K581" s="38">
        <v>21</v>
      </c>
      <c r="L581" s="40">
        <v>2000000</v>
      </c>
      <c r="M581" s="40">
        <v>2000000</v>
      </c>
      <c r="N581" s="40">
        <f>ROUND((M581*$E$8/1000),0)</f>
        <v>43053900</v>
      </c>
      <c r="O581" s="40">
        <v>830345</v>
      </c>
      <c r="P581" s="40">
        <v>43884245</v>
      </c>
    </row>
    <row r="582" spans="1:16" s="32" customFormat="1" ht="10.5">
      <c r="A582" s="56">
        <v>90227000</v>
      </c>
      <c r="B582" s="57">
        <v>0</v>
      </c>
      <c r="C582" s="32" t="s">
        <v>427</v>
      </c>
      <c r="D582" s="46">
        <v>574</v>
      </c>
      <c r="E582" s="35">
        <v>39895</v>
      </c>
      <c r="F582" s="34" t="s">
        <v>37</v>
      </c>
      <c r="G582" s="37">
        <v>2000</v>
      </c>
      <c r="H582" s="34"/>
      <c r="I582" s="38"/>
      <c r="J582" s="36" t="s">
        <v>329</v>
      </c>
      <c r="K582" s="38">
        <v>10</v>
      </c>
      <c r="L582" s="40"/>
      <c r="M582" s="40"/>
      <c r="N582" s="40"/>
      <c r="O582" s="40"/>
      <c r="P582" s="40"/>
    </row>
    <row r="583" spans="1:16" s="32" customFormat="1" ht="10.5">
      <c r="A583" s="56">
        <v>90227000</v>
      </c>
      <c r="B583" s="57">
        <v>0</v>
      </c>
      <c r="C583" s="32" t="s">
        <v>428</v>
      </c>
      <c r="D583" s="46" t="s">
        <v>143</v>
      </c>
      <c r="E583" s="35">
        <v>39990</v>
      </c>
      <c r="F583" s="34" t="s">
        <v>37</v>
      </c>
      <c r="G583" s="37">
        <v>1500</v>
      </c>
      <c r="H583" s="34" t="s">
        <v>63</v>
      </c>
      <c r="I583" s="38">
        <v>3.6</v>
      </c>
      <c r="J583" s="36" t="s">
        <v>68</v>
      </c>
      <c r="K583" s="38">
        <v>6</v>
      </c>
      <c r="L583" s="40"/>
      <c r="M583" s="40"/>
      <c r="N583" s="40"/>
      <c r="O583" s="40"/>
      <c r="P583" s="40"/>
    </row>
    <row r="584" spans="1:16" s="32" customFormat="1" ht="10.5">
      <c r="A584" s="56">
        <v>90227000</v>
      </c>
      <c r="B584" s="57">
        <v>0</v>
      </c>
      <c r="C584" s="32" t="s">
        <v>428</v>
      </c>
      <c r="D584" s="46" t="s">
        <v>143</v>
      </c>
      <c r="E584" s="35">
        <v>39990</v>
      </c>
      <c r="F584" s="34" t="s">
        <v>171</v>
      </c>
      <c r="G584" s="37">
        <v>31000000</v>
      </c>
      <c r="H584" s="34" t="s">
        <v>56</v>
      </c>
      <c r="I584" s="38">
        <v>6</v>
      </c>
      <c r="J584" s="36" t="s">
        <v>68</v>
      </c>
      <c r="K584" s="38">
        <v>6</v>
      </c>
      <c r="L584" s="40"/>
      <c r="M584" s="40"/>
      <c r="N584" s="40"/>
      <c r="O584" s="40"/>
      <c r="P584" s="40"/>
    </row>
    <row r="585" spans="1:16" s="32" customFormat="1" ht="10.5">
      <c r="A585" s="56">
        <v>90227000</v>
      </c>
      <c r="B585" s="57">
        <v>0</v>
      </c>
      <c r="C585" s="32" t="s">
        <v>429</v>
      </c>
      <c r="D585" s="46">
        <v>575</v>
      </c>
      <c r="E585" s="35">
        <v>39895</v>
      </c>
      <c r="F585" s="34" t="s">
        <v>37</v>
      </c>
      <c r="G585" s="37">
        <v>2000</v>
      </c>
      <c r="H585" s="34"/>
      <c r="I585" s="38"/>
      <c r="J585" s="36" t="s">
        <v>329</v>
      </c>
      <c r="K585" s="38">
        <v>30</v>
      </c>
      <c r="L585" s="40"/>
      <c r="M585" s="40"/>
      <c r="N585" s="40"/>
      <c r="O585" s="40"/>
      <c r="P585" s="40"/>
    </row>
    <row r="586" spans="1:16" s="32" customFormat="1" ht="10.5">
      <c r="A586" s="56">
        <v>90635000</v>
      </c>
      <c r="B586" s="57">
        <v>9</v>
      </c>
      <c r="C586" s="32" t="s">
        <v>430</v>
      </c>
      <c r="D586" s="46">
        <v>576</v>
      </c>
      <c r="E586" s="35">
        <v>39903</v>
      </c>
      <c r="F586" s="34" t="s">
        <v>37</v>
      </c>
      <c r="G586" s="37">
        <v>8000</v>
      </c>
      <c r="H586" s="34"/>
      <c r="I586" s="38"/>
      <c r="J586" s="36" t="s">
        <v>81</v>
      </c>
      <c r="K586" s="38">
        <v>10</v>
      </c>
      <c r="L586" s="40"/>
      <c r="M586" s="40"/>
      <c r="N586" s="40"/>
      <c r="O586" s="40"/>
      <c r="P586" s="40"/>
    </row>
    <row r="587" spans="1:16" s="32" customFormat="1" ht="10.5">
      <c r="A587" s="56">
        <v>90635000</v>
      </c>
      <c r="B587" s="57">
        <v>9</v>
      </c>
      <c r="C587" s="32" t="s">
        <v>431</v>
      </c>
      <c r="D587" s="46" t="s">
        <v>143</v>
      </c>
      <c r="E587" s="35">
        <v>39910</v>
      </c>
      <c r="F587" s="34" t="s">
        <v>171</v>
      </c>
      <c r="G587" s="37">
        <v>125500000</v>
      </c>
      <c r="H587" s="34" t="s">
        <v>132</v>
      </c>
      <c r="I587" s="38">
        <v>6.05</v>
      </c>
      <c r="J587" s="36" t="s">
        <v>68</v>
      </c>
      <c r="K587" s="38">
        <v>5</v>
      </c>
      <c r="L587" s="40">
        <v>20500000000</v>
      </c>
      <c r="M587" s="40">
        <v>20500000000</v>
      </c>
      <c r="N587" s="40">
        <f>ROUND((M587/1000),0)</f>
        <v>20500000</v>
      </c>
      <c r="O587" s="40">
        <v>502286</v>
      </c>
      <c r="P587" s="40">
        <v>21002286</v>
      </c>
    </row>
    <row r="588" spans="1:16" s="32" customFormat="1" ht="10.5">
      <c r="A588" s="56">
        <v>90635000</v>
      </c>
      <c r="B588" s="57">
        <v>9</v>
      </c>
      <c r="C588" s="32" t="s">
        <v>431</v>
      </c>
      <c r="D588" s="46" t="s">
        <v>143</v>
      </c>
      <c r="E588" s="35">
        <v>39910</v>
      </c>
      <c r="F588" s="34" t="s">
        <v>37</v>
      </c>
      <c r="G588" s="37">
        <v>6000</v>
      </c>
      <c r="H588" s="34" t="s">
        <v>176</v>
      </c>
      <c r="I588" s="38">
        <v>3.5</v>
      </c>
      <c r="J588" s="36" t="s">
        <v>68</v>
      </c>
      <c r="K588" s="38">
        <v>5</v>
      </c>
      <c r="L588" s="40">
        <v>5000000</v>
      </c>
      <c r="M588" s="40">
        <v>5000000</v>
      </c>
      <c r="N588" s="40">
        <f>ROUND((M588*$E$8/1000),0)</f>
        <v>107634750</v>
      </c>
      <c r="O588" s="40">
        <v>1536698</v>
      </c>
      <c r="P588" s="40">
        <v>109171448</v>
      </c>
    </row>
    <row r="589" spans="1:16" s="32" customFormat="1" ht="10.5">
      <c r="A589" s="56">
        <v>90635000</v>
      </c>
      <c r="B589" s="57">
        <v>9</v>
      </c>
      <c r="C589" s="32" t="s">
        <v>432</v>
      </c>
      <c r="D589" s="46" t="s">
        <v>143</v>
      </c>
      <c r="E589" s="35">
        <v>39910</v>
      </c>
      <c r="F589" s="34" t="s">
        <v>171</v>
      </c>
      <c r="G589" s="37">
        <v>125500000</v>
      </c>
      <c r="H589" s="34" t="s">
        <v>177</v>
      </c>
      <c r="I589" s="38">
        <v>7</v>
      </c>
      <c r="J589" s="36" t="s">
        <v>68</v>
      </c>
      <c r="K589" s="38">
        <v>9.5</v>
      </c>
      <c r="L589" s="40"/>
      <c r="M589" s="40"/>
      <c r="N589" s="40"/>
      <c r="O589" s="40"/>
      <c r="P589" s="40"/>
    </row>
    <row r="590" spans="1:16" s="32" customFormat="1" ht="10.5">
      <c r="A590" s="56">
        <v>90635000</v>
      </c>
      <c r="B590" s="57">
        <v>9</v>
      </c>
      <c r="C590" s="32" t="s">
        <v>432</v>
      </c>
      <c r="D590" s="46" t="s">
        <v>143</v>
      </c>
      <c r="E590" s="35">
        <v>39910</v>
      </c>
      <c r="F590" s="34" t="s">
        <v>37</v>
      </c>
      <c r="G590" s="37">
        <v>6000</v>
      </c>
      <c r="H590" s="34" t="s">
        <v>201</v>
      </c>
      <c r="I590" s="38">
        <v>4.25</v>
      </c>
      <c r="J590" s="36" t="s">
        <v>68</v>
      </c>
      <c r="K590" s="38">
        <v>9.5</v>
      </c>
      <c r="L590" s="40"/>
      <c r="M590" s="40"/>
      <c r="N590" s="40"/>
      <c r="O590" s="40"/>
      <c r="P590" s="40"/>
    </row>
    <row r="591" spans="1:16" s="32" customFormat="1" ht="10.5">
      <c r="A591" s="56">
        <v>90635000</v>
      </c>
      <c r="B591" s="57">
        <v>9</v>
      </c>
      <c r="C591" s="32" t="s">
        <v>433</v>
      </c>
      <c r="D591" s="46">
        <v>577</v>
      </c>
      <c r="E591" s="35">
        <v>39903</v>
      </c>
      <c r="F591" s="34" t="s">
        <v>37</v>
      </c>
      <c r="G591" s="37">
        <v>8000</v>
      </c>
      <c r="H591" s="34"/>
      <c r="I591" s="38"/>
      <c r="J591" s="36" t="s">
        <v>81</v>
      </c>
      <c r="K591" s="38">
        <v>30</v>
      </c>
      <c r="L591" s="40"/>
      <c r="M591" s="40"/>
      <c r="N591" s="40"/>
      <c r="O591" s="40"/>
      <c r="P591" s="40"/>
    </row>
    <row r="592" spans="1:16" s="32" customFormat="1" ht="10.5">
      <c r="A592" s="32">
        <v>90749000</v>
      </c>
      <c r="B592" s="33" t="s">
        <v>35</v>
      </c>
      <c r="C592" s="32" t="s">
        <v>231</v>
      </c>
      <c r="D592" s="46">
        <v>578</v>
      </c>
      <c r="E592" s="35">
        <v>39919</v>
      </c>
      <c r="F592" s="34" t="s">
        <v>37</v>
      </c>
      <c r="G592" s="37">
        <v>8000</v>
      </c>
      <c r="H592" s="34"/>
      <c r="I592" s="38"/>
      <c r="J592" s="36" t="s">
        <v>81</v>
      </c>
      <c r="K592" s="38">
        <v>10</v>
      </c>
      <c r="L592" s="40"/>
      <c r="M592" s="40"/>
      <c r="N592" s="40"/>
      <c r="O592" s="40"/>
      <c r="P592" s="40"/>
    </row>
    <row r="593" spans="1:16" s="32" customFormat="1" ht="10.5">
      <c r="A593" s="32">
        <v>90749000</v>
      </c>
      <c r="B593" s="33" t="s">
        <v>35</v>
      </c>
      <c r="C593" s="32" t="s">
        <v>230</v>
      </c>
      <c r="D593" s="46" t="s">
        <v>143</v>
      </c>
      <c r="E593" s="35">
        <v>39926</v>
      </c>
      <c r="F593" s="34" t="s">
        <v>171</v>
      </c>
      <c r="G593" s="37">
        <v>167630000</v>
      </c>
      <c r="H593" s="34" t="s">
        <v>53</v>
      </c>
      <c r="I593" s="38">
        <v>5.3</v>
      </c>
      <c r="J593" s="36" t="s">
        <v>68</v>
      </c>
      <c r="K593" s="38">
        <v>6</v>
      </c>
      <c r="L593" s="40">
        <v>31000000000</v>
      </c>
      <c r="M593" s="40">
        <v>31000000000</v>
      </c>
      <c r="N593" s="40">
        <f>ROUND((M593/1000),0)</f>
        <v>31000000</v>
      </c>
      <c r="O593" s="40">
        <v>675754</v>
      </c>
      <c r="P593" s="40">
        <v>31675754</v>
      </c>
    </row>
    <row r="594" spans="1:16" s="32" customFormat="1" ht="10.5">
      <c r="A594" s="32">
        <v>90749000</v>
      </c>
      <c r="B594" s="33" t="s">
        <v>35</v>
      </c>
      <c r="C594" s="32" t="s">
        <v>434</v>
      </c>
      <c r="D594" s="46" t="s">
        <v>143</v>
      </c>
      <c r="E594" s="35">
        <v>39926</v>
      </c>
      <c r="F594" s="34" t="s">
        <v>37</v>
      </c>
      <c r="G594" s="37">
        <v>8000</v>
      </c>
      <c r="H594" s="34" t="s">
        <v>59</v>
      </c>
      <c r="I594" s="38">
        <v>2.8</v>
      </c>
      <c r="J594" s="36" t="s">
        <v>68</v>
      </c>
      <c r="K594" s="38">
        <v>6</v>
      </c>
      <c r="L594" s="40">
        <v>3000000</v>
      </c>
      <c r="M594" s="40">
        <v>3000000</v>
      </c>
      <c r="N594" s="40">
        <f>ROUND((M594*$E$8/1000),0)</f>
        <v>64580850</v>
      </c>
      <c r="O594" s="40">
        <v>748223</v>
      </c>
      <c r="P594" s="40">
        <v>65329073</v>
      </c>
    </row>
    <row r="595" spans="1:16" s="32" customFormat="1" ht="10.5">
      <c r="A595" s="32">
        <v>90749000</v>
      </c>
      <c r="B595" s="33">
        <v>9</v>
      </c>
      <c r="C595" s="32" t="s">
        <v>231</v>
      </c>
      <c r="D595" s="46">
        <v>579</v>
      </c>
      <c r="E595" s="35">
        <v>39919</v>
      </c>
      <c r="F595" s="34" t="s">
        <v>37</v>
      </c>
      <c r="G595" s="37">
        <v>8000</v>
      </c>
      <c r="H595" s="34"/>
      <c r="I595" s="38"/>
      <c r="J595" s="36" t="s">
        <v>81</v>
      </c>
      <c r="K595" s="38">
        <v>30</v>
      </c>
      <c r="L595" s="40"/>
      <c r="M595" s="40"/>
      <c r="N595" s="40"/>
      <c r="O595" s="40"/>
      <c r="P595" s="40"/>
    </row>
    <row r="596" spans="1:16" s="32" customFormat="1" ht="10.5">
      <c r="A596" s="32">
        <v>90749000</v>
      </c>
      <c r="B596" s="33">
        <v>9</v>
      </c>
      <c r="C596" s="32" t="s">
        <v>435</v>
      </c>
      <c r="D596" s="46" t="s">
        <v>143</v>
      </c>
      <c r="E596" s="35">
        <v>39926</v>
      </c>
      <c r="F596" s="34" t="s">
        <v>37</v>
      </c>
      <c r="G596" s="37">
        <v>8000</v>
      </c>
      <c r="H596" s="34" t="s">
        <v>60</v>
      </c>
      <c r="I596" s="38">
        <v>3.8</v>
      </c>
      <c r="J596" s="36" t="s">
        <v>81</v>
      </c>
      <c r="K596" s="38">
        <v>12</v>
      </c>
      <c r="L596" s="40"/>
      <c r="M596" s="40"/>
      <c r="N596" s="40"/>
      <c r="O596" s="40"/>
      <c r="P596" s="40"/>
    </row>
    <row r="597" spans="1:16" s="32" customFormat="1" ht="10.5">
      <c r="A597" s="32">
        <v>90749000</v>
      </c>
      <c r="B597" s="33">
        <v>9</v>
      </c>
      <c r="C597" s="32" t="s">
        <v>434</v>
      </c>
      <c r="D597" s="46" t="s">
        <v>143</v>
      </c>
      <c r="E597" s="35">
        <v>39926</v>
      </c>
      <c r="F597" s="34" t="s">
        <v>37</v>
      </c>
      <c r="G597" s="37">
        <v>8000</v>
      </c>
      <c r="H597" s="34" t="s">
        <v>64</v>
      </c>
      <c r="I597" s="38">
        <v>4</v>
      </c>
      <c r="J597" s="36" t="s">
        <v>81</v>
      </c>
      <c r="K597" s="38">
        <v>24</v>
      </c>
      <c r="L597" s="40">
        <v>3500000</v>
      </c>
      <c r="M597" s="40">
        <v>3500000</v>
      </c>
      <c r="N597" s="40">
        <f>ROUND((M597*$E$8/1000),0)</f>
        <v>75344325</v>
      </c>
      <c r="O597" s="40">
        <v>1243433</v>
      </c>
      <c r="P597" s="40">
        <v>76587758</v>
      </c>
    </row>
    <row r="598" spans="1:16" s="32" customFormat="1" ht="10.5">
      <c r="A598" s="32">
        <v>61808000</v>
      </c>
      <c r="B598" s="33" t="s">
        <v>83</v>
      </c>
      <c r="C598" s="32" t="s">
        <v>360</v>
      </c>
      <c r="D598" s="46">
        <v>580</v>
      </c>
      <c r="E598" s="35">
        <v>39924</v>
      </c>
      <c r="F598" s="34" t="s">
        <v>37</v>
      </c>
      <c r="G598" s="37">
        <v>3500</v>
      </c>
      <c r="H598" s="34"/>
      <c r="I598" s="38"/>
      <c r="J598" s="36" t="s">
        <v>81</v>
      </c>
      <c r="K598" s="38">
        <v>10</v>
      </c>
      <c r="L598" s="40"/>
      <c r="M598" s="40"/>
      <c r="N598" s="40"/>
      <c r="O598" s="40"/>
      <c r="P598" s="40"/>
    </row>
    <row r="599" spans="1:16" s="32" customFormat="1" ht="10.5">
      <c r="A599" s="32">
        <v>61808000</v>
      </c>
      <c r="B599" s="33" t="s">
        <v>83</v>
      </c>
      <c r="C599" s="32" t="s">
        <v>158</v>
      </c>
      <c r="D599" s="46" t="s">
        <v>143</v>
      </c>
      <c r="E599" s="35">
        <v>39946</v>
      </c>
      <c r="F599" s="34" t="s">
        <v>37</v>
      </c>
      <c r="G599" s="37">
        <v>3000</v>
      </c>
      <c r="H599" s="34" t="s">
        <v>60</v>
      </c>
      <c r="I599" s="38">
        <v>3.7</v>
      </c>
      <c r="J599" s="36" t="s">
        <v>39</v>
      </c>
      <c r="K599" s="38">
        <v>6.5</v>
      </c>
      <c r="L599" s="40">
        <v>2000000</v>
      </c>
      <c r="M599" s="40">
        <v>2000000</v>
      </c>
      <c r="N599" s="40">
        <f>ROUND((M599*$E$8/1000),0)</f>
        <v>43053900</v>
      </c>
      <c r="O599" s="40">
        <v>385862</v>
      </c>
      <c r="P599" s="40">
        <v>43439762</v>
      </c>
    </row>
    <row r="600" spans="1:16" s="32" customFormat="1" ht="10.5">
      <c r="A600" s="32">
        <v>61808000</v>
      </c>
      <c r="B600" s="33" t="s">
        <v>83</v>
      </c>
      <c r="C600" s="32" t="s">
        <v>436</v>
      </c>
      <c r="D600" s="46" t="s">
        <v>143</v>
      </c>
      <c r="E600" s="35">
        <v>39946</v>
      </c>
      <c r="F600" s="34" t="s">
        <v>37</v>
      </c>
      <c r="G600" s="37">
        <v>3000</v>
      </c>
      <c r="H600" s="34" t="s">
        <v>64</v>
      </c>
      <c r="I600" s="38">
        <v>4</v>
      </c>
      <c r="J600" s="36" t="s">
        <v>39</v>
      </c>
      <c r="K600" s="38">
        <v>9.5</v>
      </c>
      <c r="L600" s="40">
        <v>1000000</v>
      </c>
      <c r="M600" s="40">
        <v>1000000</v>
      </c>
      <c r="N600" s="40">
        <f>ROUND((M600*$E$8/1000),0)</f>
        <v>21526950</v>
      </c>
      <c r="O600" s="40">
        <v>208423</v>
      </c>
      <c r="P600" s="40">
        <v>21735373</v>
      </c>
    </row>
    <row r="601" spans="1:16" s="32" customFormat="1" ht="10.5">
      <c r="A601" s="32">
        <v>61808000</v>
      </c>
      <c r="B601" s="33" t="s">
        <v>83</v>
      </c>
      <c r="C601" s="32" t="s">
        <v>437</v>
      </c>
      <c r="D601" s="46">
        <v>581</v>
      </c>
      <c r="E601" s="35">
        <v>39924</v>
      </c>
      <c r="F601" s="34" t="s">
        <v>37</v>
      </c>
      <c r="G601" s="37">
        <v>3500</v>
      </c>
      <c r="H601" s="34"/>
      <c r="I601" s="38"/>
      <c r="J601" s="36" t="s">
        <v>81</v>
      </c>
      <c r="K601" s="38">
        <v>30</v>
      </c>
      <c r="L601" s="40"/>
      <c r="M601" s="40"/>
      <c r="N601" s="40"/>
      <c r="O601" s="40"/>
      <c r="P601" s="40"/>
    </row>
    <row r="602" spans="1:16" s="32" customFormat="1" ht="10.5">
      <c r="A602" s="32">
        <v>76017019</v>
      </c>
      <c r="B602" s="33">
        <v>4</v>
      </c>
      <c r="C602" s="32" t="s">
        <v>438</v>
      </c>
      <c r="D602" s="46">
        <v>583</v>
      </c>
      <c r="E602" s="35">
        <v>39933</v>
      </c>
      <c r="F602" s="34" t="s">
        <v>37</v>
      </c>
      <c r="G602" s="37">
        <v>5000</v>
      </c>
      <c r="H602" s="34"/>
      <c r="I602" s="38"/>
      <c r="J602" s="36" t="s">
        <v>81</v>
      </c>
      <c r="K602" s="38">
        <v>10</v>
      </c>
      <c r="L602" s="40"/>
      <c r="M602" s="40"/>
      <c r="N602" s="40"/>
      <c r="O602" s="40"/>
      <c r="P602" s="40"/>
    </row>
    <row r="603" spans="1:16" s="32" customFormat="1" ht="10.5">
      <c r="A603" s="32">
        <v>76017019</v>
      </c>
      <c r="B603" s="33">
        <v>4</v>
      </c>
      <c r="C603" s="32" t="s">
        <v>439</v>
      </c>
      <c r="D603" s="46" t="s">
        <v>143</v>
      </c>
      <c r="E603" s="35">
        <v>39941</v>
      </c>
      <c r="F603" s="34" t="s">
        <v>37</v>
      </c>
      <c r="G603" s="37">
        <v>5000</v>
      </c>
      <c r="H603" s="34" t="s">
        <v>46</v>
      </c>
      <c r="I603" s="38">
        <v>3</v>
      </c>
      <c r="J603" s="36" t="s">
        <v>68</v>
      </c>
      <c r="K603" s="38">
        <v>5</v>
      </c>
      <c r="L603" s="40">
        <v>2000000</v>
      </c>
      <c r="M603" s="40">
        <v>2000000</v>
      </c>
      <c r="N603" s="40">
        <f>ROUND((M603*$E$8/1000),0)</f>
        <v>43053900</v>
      </c>
      <c r="O603" s="40">
        <v>423363</v>
      </c>
      <c r="P603" s="40">
        <v>43477263</v>
      </c>
    </row>
    <row r="604" spans="1:16" s="32" customFormat="1" ht="10.5">
      <c r="A604" s="32">
        <v>76017019</v>
      </c>
      <c r="B604" s="33">
        <v>4</v>
      </c>
      <c r="C604" s="32" t="s">
        <v>440</v>
      </c>
      <c r="D604" s="46" t="s">
        <v>143</v>
      </c>
      <c r="E604" s="35">
        <v>39941</v>
      </c>
      <c r="F604" s="34" t="s">
        <v>171</v>
      </c>
      <c r="G604" s="37">
        <v>105000000</v>
      </c>
      <c r="H604" s="34" t="s">
        <v>90</v>
      </c>
      <c r="I604" s="38">
        <v>5</v>
      </c>
      <c r="J604" s="36" t="s">
        <v>68</v>
      </c>
      <c r="K604" s="38">
        <v>5</v>
      </c>
      <c r="L604" s="40"/>
      <c r="M604" s="40"/>
      <c r="N604" s="40"/>
      <c r="O604" s="40"/>
      <c r="P604" s="40"/>
    </row>
    <row r="605" spans="1:16" s="32" customFormat="1" ht="10.5">
      <c r="A605" s="32">
        <v>76017019</v>
      </c>
      <c r="B605" s="33">
        <v>4</v>
      </c>
      <c r="C605" s="32" t="s">
        <v>439</v>
      </c>
      <c r="D605" s="46" t="s">
        <v>152</v>
      </c>
      <c r="E605" s="35">
        <v>40470</v>
      </c>
      <c r="F605" s="34" t="s">
        <v>37</v>
      </c>
      <c r="G605" s="37">
        <v>3000</v>
      </c>
      <c r="H605" s="34" t="s">
        <v>63</v>
      </c>
      <c r="I605" s="38">
        <v>3.85</v>
      </c>
      <c r="J605" s="36" t="s">
        <v>68</v>
      </c>
      <c r="K605" s="38">
        <v>21</v>
      </c>
      <c r="L605" s="40">
        <v>3000000</v>
      </c>
      <c r="M605" s="40">
        <v>3000000</v>
      </c>
      <c r="N605" s="40">
        <f>ROUND((M605*$E$8/1000),0)</f>
        <v>64580850</v>
      </c>
      <c r="O605" s="40">
        <v>870227</v>
      </c>
      <c r="P605" s="40">
        <v>65451077</v>
      </c>
    </row>
    <row r="606" spans="1:16" s="32" customFormat="1" ht="10.5">
      <c r="A606" s="32">
        <v>76017019</v>
      </c>
      <c r="B606" s="33">
        <v>4</v>
      </c>
      <c r="C606" s="32" t="s">
        <v>438</v>
      </c>
      <c r="D606" s="46">
        <v>584</v>
      </c>
      <c r="E606" s="35">
        <v>39933</v>
      </c>
      <c r="F606" s="34" t="s">
        <v>37</v>
      </c>
      <c r="G606" s="37">
        <v>5000</v>
      </c>
      <c r="H606" s="34"/>
      <c r="I606" s="38"/>
      <c r="J606" s="36" t="s">
        <v>81</v>
      </c>
      <c r="K606" s="38">
        <v>30</v>
      </c>
      <c r="L606" s="40"/>
      <c r="M606" s="40"/>
      <c r="N606" s="40"/>
      <c r="O606" s="40"/>
      <c r="P606" s="40"/>
    </row>
    <row r="607" spans="1:16" s="32" customFormat="1" ht="10.5">
      <c r="A607" s="32">
        <v>76017019</v>
      </c>
      <c r="B607" s="33">
        <v>4</v>
      </c>
      <c r="C607" s="32" t="s">
        <v>439</v>
      </c>
      <c r="D607" s="46" t="s">
        <v>143</v>
      </c>
      <c r="E607" s="35">
        <v>39941</v>
      </c>
      <c r="F607" s="34" t="s">
        <v>37</v>
      </c>
      <c r="G607" s="37">
        <v>5000</v>
      </c>
      <c r="H607" s="34" t="s">
        <v>92</v>
      </c>
      <c r="I607" s="38">
        <v>4.5</v>
      </c>
      <c r="J607" s="36" t="s">
        <v>68</v>
      </c>
      <c r="K607" s="38">
        <v>21</v>
      </c>
      <c r="L607" s="40">
        <v>3000000</v>
      </c>
      <c r="M607" s="40">
        <v>3000000</v>
      </c>
      <c r="N607" s="40">
        <f>ROUND((M607*$E$8/1000),0)</f>
        <v>64580850</v>
      </c>
      <c r="O607" s="40">
        <v>952568</v>
      </c>
      <c r="P607" s="40">
        <v>65533418</v>
      </c>
    </row>
    <row r="608" spans="1:16" s="32" customFormat="1" ht="10.5">
      <c r="A608" s="32">
        <v>76017019</v>
      </c>
      <c r="B608" s="33">
        <v>4</v>
      </c>
      <c r="C608" s="32" t="s">
        <v>439</v>
      </c>
      <c r="D608" s="46" t="s">
        <v>152</v>
      </c>
      <c r="E608" s="35">
        <v>40470</v>
      </c>
      <c r="F608" s="34" t="s">
        <v>37</v>
      </c>
      <c r="G608" s="37">
        <v>2000</v>
      </c>
      <c r="H608" s="34" t="s">
        <v>56</v>
      </c>
      <c r="I608" s="38">
        <v>3.85</v>
      </c>
      <c r="J608" s="36" t="s">
        <v>68</v>
      </c>
      <c r="K608" s="38">
        <v>21</v>
      </c>
      <c r="L608" s="40">
        <v>2000000</v>
      </c>
      <c r="M608" s="40">
        <v>2000000</v>
      </c>
      <c r="N608" s="40">
        <f>ROUND((M608*$E$8/1000),0)</f>
        <v>43053900</v>
      </c>
      <c r="O608" s="40">
        <v>580151</v>
      </c>
      <c r="P608" s="40">
        <v>43634051</v>
      </c>
    </row>
    <row r="609" spans="1:16" s="32" customFormat="1" ht="10.5">
      <c r="A609" s="32">
        <v>76017019</v>
      </c>
      <c r="B609" s="33">
        <v>4</v>
      </c>
      <c r="C609" s="32" t="s">
        <v>440</v>
      </c>
      <c r="D609" s="46" t="s">
        <v>152</v>
      </c>
      <c r="E609" s="35">
        <v>40470</v>
      </c>
      <c r="F609" s="34" t="s">
        <v>37</v>
      </c>
      <c r="G609" s="37">
        <v>2000</v>
      </c>
      <c r="H609" s="34" t="s">
        <v>51</v>
      </c>
      <c r="I609" s="38">
        <v>3.55</v>
      </c>
      <c r="J609" s="36" t="s">
        <v>68</v>
      </c>
      <c r="K609" s="38">
        <v>7</v>
      </c>
      <c r="L609" s="40"/>
      <c r="M609" s="40"/>
      <c r="N609" s="40"/>
      <c r="O609" s="40"/>
      <c r="P609" s="40"/>
    </row>
    <row r="610" spans="1:16" s="32" customFormat="1" ht="10.5">
      <c r="A610" s="32">
        <v>92604000</v>
      </c>
      <c r="B610" s="33" t="s">
        <v>96</v>
      </c>
      <c r="C610" s="32" t="s">
        <v>441</v>
      </c>
      <c r="D610" s="46">
        <v>585</v>
      </c>
      <c r="E610" s="35">
        <v>39940</v>
      </c>
      <c r="F610" s="34" t="s">
        <v>37</v>
      </c>
      <c r="G610" s="37">
        <v>14500</v>
      </c>
      <c r="H610" s="34"/>
      <c r="I610" s="38"/>
      <c r="J610" s="36" t="s">
        <v>81</v>
      </c>
      <c r="K610" s="38">
        <v>10</v>
      </c>
      <c r="L610" s="40"/>
      <c r="M610" s="40"/>
      <c r="N610" s="40"/>
      <c r="O610" s="40"/>
      <c r="P610" s="40"/>
    </row>
    <row r="611" spans="1:16" s="32" customFormat="1" ht="10.5">
      <c r="A611" s="32">
        <v>93458000</v>
      </c>
      <c r="B611" s="33">
        <v>1</v>
      </c>
      <c r="C611" s="45" t="s">
        <v>442</v>
      </c>
      <c r="D611" s="46">
        <v>587</v>
      </c>
      <c r="E611" s="35">
        <v>39968</v>
      </c>
      <c r="F611" s="34" t="s">
        <v>37</v>
      </c>
      <c r="G611" s="37">
        <v>20000</v>
      </c>
      <c r="H611" s="34"/>
      <c r="I611" s="38"/>
      <c r="J611" s="36" t="s">
        <v>390</v>
      </c>
      <c r="K611" s="38">
        <v>10</v>
      </c>
      <c r="L611" s="40"/>
      <c r="M611" s="40"/>
      <c r="N611" s="40"/>
      <c r="O611" s="40"/>
      <c r="P611" s="40"/>
    </row>
    <row r="612" spans="1:16" s="32" customFormat="1" ht="10.5">
      <c r="A612" s="32">
        <v>93458000</v>
      </c>
      <c r="B612" s="33">
        <v>1</v>
      </c>
      <c r="C612" s="45" t="s">
        <v>388</v>
      </c>
      <c r="D612" s="46" t="s">
        <v>143</v>
      </c>
      <c r="E612" s="35">
        <v>40413</v>
      </c>
      <c r="F612" s="34" t="s">
        <v>37</v>
      </c>
      <c r="G612" s="37">
        <v>5000</v>
      </c>
      <c r="H612" s="34" t="s">
        <v>60</v>
      </c>
      <c r="I612" s="38">
        <v>3.25</v>
      </c>
      <c r="J612" s="36" t="s">
        <v>68</v>
      </c>
      <c r="K612" s="38">
        <v>8</v>
      </c>
      <c r="L612" s="40"/>
      <c r="M612" s="40"/>
      <c r="N612" s="40"/>
      <c r="O612" s="40"/>
      <c r="P612" s="40"/>
    </row>
    <row r="613" spans="1:16" s="32" customFormat="1" ht="10.5">
      <c r="A613" s="32">
        <v>93458000</v>
      </c>
      <c r="B613" s="33">
        <v>1</v>
      </c>
      <c r="C613" s="45" t="s">
        <v>442</v>
      </c>
      <c r="D613" s="46">
        <v>588</v>
      </c>
      <c r="E613" s="35">
        <v>39968</v>
      </c>
      <c r="F613" s="34" t="s">
        <v>37</v>
      </c>
      <c r="G613" s="37">
        <v>20000</v>
      </c>
      <c r="H613" s="34"/>
      <c r="I613" s="38"/>
      <c r="J613" s="36" t="s">
        <v>390</v>
      </c>
      <c r="K613" s="38">
        <v>30</v>
      </c>
      <c r="L613" s="40"/>
      <c r="M613" s="40"/>
      <c r="N613" s="40"/>
      <c r="O613" s="40"/>
      <c r="P613" s="40"/>
    </row>
    <row r="614" spans="1:16" s="32" customFormat="1" ht="10.5">
      <c r="A614" s="32">
        <v>93458000</v>
      </c>
      <c r="B614" s="33">
        <v>1</v>
      </c>
      <c r="C614" s="45" t="s">
        <v>392</v>
      </c>
      <c r="D614" s="46" t="s">
        <v>143</v>
      </c>
      <c r="E614" s="35">
        <v>40413</v>
      </c>
      <c r="F614" s="34" t="s">
        <v>37</v>
      </c>
      <c r="G614" s="37">
        <v>5000</v>
      </c>
      <c r="H614" s="34" t="s">
        <v>64</v>
      </c>
      <c r="I614" s="38">
        <v>3.25</v>
      </c>
      <c r="J614" s="36" t="s">
        <v>68</v>
      </c>
      <c r="K614" s="38">
        <v>10</v>
      </c>
      <c r="L614" s="40">
        <v>5000000</v>
      </c>
      <c r="M614" s="40">
        <v>5000000</v>
      </c>
      <c r="N614" s="40">
        <f>ROUND((M614*$E$8/1000),0)</f>
        <v>107634750</v>
      </c>
      <c r="O614" s="40">
        <v>1715801</v>
      </c>
      <c r="P614" s="40">
        <v>109350551</v>
      </c>
    </row>
    <row r="615" spans="1:16" s="32" customFormat="1" ht="10.5">
      <c r="A615" s="32">
        <v>87845500</v>
      </c>
      <c r="B615" s="33">
        <v>2</v>
      </c>
      <c r="C615" s="32" t="s">
        <v>443</v>
      </c>
      <c r="D615" s="46">
        <v>589</v>
      </c>
      <c r="E615" s="35">
        <v>39974</v>
      </c>
      <c r="F615" s="34" t="s">
        <v>37</v>
      </c>
      <c r="G615" s="37">
        <v>11000</v>
      </c>
      <c r="H615" s="34"/>
      <c r="I615" s="38"/>
      <c r="J615" s="36" t="s">
        <v>390</v>
      </c>
      <c r="K615" s="38">
        <v>10</v>
      </c>
      <c r="L615" s="40"/>
      <c r="M615" s="40"/>
      <c r="N615" s="40"/>
      <c r="O615" s="40"/>
      <c r="P615" s="40"/>
    </row>
    <row r="616" spans="1:16" s="32" customFormat="1" ht="10.5">
      <c r="A616" s="32">
        <v>87845500</v>
      </c>
      <c r="B616" s="33">
        <v>2</v>
      </c>
      <c r="C616" s="32" t="s">
        <v>444</v>
      </c>
      <c r="D616" s="46" t="s">
        <v>143</v>
      </c>
      <c r="E616" s="35">
        <v>40015</v>
      </c>
      <c r="F616" s="34" t="s">
        <v>171</v>
      </c>
      <c r="G616" s="37">
        <v>32000000</v>
      </c>
      <c r="H616" s="34" t="s">
        <v>46</v>
      </c>
      <c r="I616" s="38">
        <v>5.6</v>
      </c>
      <c r="J616" s="36" t="s">
        <v>445</v>
      </c>
      <c r="K616" s="38">
        <v>5</v>
      </c>
      <c r="L616" s="40">
        <v>32000000000</v>
      </c>
      <c r="M616" s="40">
        <v>32000000000</v>
      </c>
      <c r="N616" s="40">
        <f>ROUND((M616/1000),0)</f>
        <v>32000000</v>
      </c>
      <c r="O616" s="40">
        <v>212638</v>
      </c>
      <c r="P616" s="40">
        <v>32212638</v>
      </c>
    </row>
    <row r="617" spans="1:16" s="32" customFormat="1" ht="10.5">
      <c r="A617" s="32">
        <v>87845500</v>
      </c>
      <c r="B617" s="33">
        <v>2</v>
      </c>
      <c r="C617" s="32" t="s">
        <v>446</v>
      </c>
      <c r="D617" s="46" t="s">
        <v>143</v>
      </c>
      <c r="E617" s="35">
        <v>40015</v>
      </c>
      <c r="F617" s="34" t="s">
        <v>37</v>
      </c>
      <c r="G617" s="37">
        <v>1500</v>
      </c>
      <c r="H617" s="34" t="s">
        <v>90</v>
      </c>
      <c r="I617" s="38">
        <v>3.5</v>
      </c>
      <c r="J617" s="36" t="s">
        <v>445</v>
      </c>
      <c r="K617" s="38">
        <v>5</v>
      </c>
      <c r="L617" s="40"/>
      <c r="M617" s="40"/>
      <c r="N617" s="40"/>
      <c r="O617" s="40"/>
      <c r="P617" s="40"/>
    </row>
    <row r="618" spans="1:16" s="32" customFormat="1" ht="10.5">
      <c r="A618" s="32">
        <v>87845500</v>
      </c>
      <c r="B618" s="33">
        <v>2</v>
      </c>
      <c r="C618" s="32" t="s">
        <v>447</v>
      </c>
      <c r="D618" s="46">
        <v>590</v>
      </c>
      <c r="E618" s="35">
        <v>39974</v>
      </c>
      <c r="F618" s="34" t="s">
        <v>37</v>
      </c>
      <c r="G618" s="37">
        <v>11000</v>
      </c>
      <c r="H618" s="34"/>
      <c r="I618" s="38"/>
      <c r="J618" s="36" t="s">
        <v>390</v>
      </c>
      <c r="K618" s="38">
        <v>30</v>
      </c>
      <c r="L618" s="40"/>
      <c r="M618" s="40"/>
      <c r="N618" s="40"/>
      <c r="O618" s="40"/>
      <c r="P618" s="40"/>
    </row>
    <row r="619" spans="1:16" s="32" customFormat="1" ht="10.5">
      <c r="A619" s="32">
        <v>91297000</v>
      </c>
      <c r="B619" s="33">
        <v>0</v>
      </c>
      <c r="C619" s="32" t="s">
        <v>448</v>
      </c>
      <c r="D619" s="46">
        <v>591</v>
      </c>
      <c r="E619" s="35">
        <v>39975</v>
      </c>
      <c r="F619" s="34" t="s">
        <v>37</v>
      </c>
      <c r="G619" s="37">
        <v>5000</v>
      </c>
      <c r="H619" s="34"/>
      <c r="I619" s="38"/>
      <c r="J619" s="36" t="s">
        <v>81</v>
      </c>
      <c r="K619" s="38">
        <v>10</v>
      </c>
      <c r="L619" s="40"/>
      <c r="M619" s="40"/>
      <c r="N619" s="40"/>
      <c r="O619" s="40"/>
      <c r="P619" s="40"/>
    </row>
    <row r="620" spans="1:16" s="32" customFormat="1" ht="10.5">
      <c r="A620" s="32">
        <v>91297000</v>
      </c>
      <c r="B620" s="33">
        <v>0</v>
      </c>
      <c r="C620" s="32" t="s">
        <v>448</v>
      </c>
      <c r="D620" s="46">
        <v>592</v>
      </c>
      <c r="E620" s="35">
        <v>39975</v>
      </c>
      <c r="F620" s="34" t="s">
        <v>37</v>
      </c>
      <c r="G620" s="37">
        <v>5000</v>
      </c>
      <c r="H620" s="34"/>
      <c r="I620" s="38"/>
      <c r="J620" s="36" t="s">
        <v>81</v>
      </c>
      <c r="K620" s="38">
        <v>10</v>
      </c>
      <c r="L620" s="40"/>
      <c r="M620" s="40"/>
      <c r="N620" s="40"/>
      <c r="O620" s="40"/>
      <c r="P620" s="40"/>
    </row>
    <row r="621" spans="1:16" s="32" customFormat="1" ht="10.5">
      <c r="A621" s="32">
        <v>90320000</v>
      </c>
      <c r="B621" s="33">
        <v>6</v>
      </c>
      <c r="C621" s="32" t="s">
        <v>449</v>
      </c>
      <c r="D621" s="46">
        <v>593</v>
      </c>
      <c r="E621" s="35">
        <v>39995</v>
      </c>
      <c r="F621" s="34" t="s">
        <v>37</v>
      </c>
      <c r="G621" s="37">
        <v>1500</v>
      </c>
      <c r="H621" s="34"/>
      <c r="I621" s="38"/>
      <c r="J621" s="36" t="s">
        <v>81</v>
      </c>
      <c r="K621" s="38">
        <v>10</v>
      </c>
      <c r="L621" s="40"/>
      <c r="M621" s="40"/>
      <c r="N621" s="40"/>
      <c r="O621" s="40"/>
      <c r="P621" s="40"/>
    </row>
    <row r="622" spans="1:16" s="32" customFormat="1" ht="10.5">
      <c r="A622" s="32">
        <v>90320000</v>
      </c>
      <c r="B622" s="33">
        <v>6</v>
      </c>
      <c r="C622" s="32" t="s">
        <v>450</v>
      </c>
      <c r="D622" s="46">
        <v>594</v>
      </c>
      <c r="E622" s="35">
        <v>39995</v>
      </c>
      <c r="F622" s="34" t="s">
        <v>37</v>
      </c>
      <c r="G622" s="37">
        <v>1500</v>
      </c>
      <c r="H622" s="34"/>
      <c r="I622" s="38"/>
      <c r="J622" s="36" t="s">
        <v>81</v>
      </c>
      <c r="K622" s="38">
        <v>30</v>
      </c>
      <c r="L622" s="40"/>
      <c r="M622" s="40"/>
      <c r="N622" s="40"/>
      <c r="O622" s="40"/>
      <c r="P622" s="40"/>
    </row>
    <row r="623" spans="1:16" s="32" customFormat="1" ht="10.5">
      <c r="A623" s="32">
        <v>90320000</v>
      </c>
      <c r="B623" s="33">
        <v>6</v>
      </c>
      <c r="C623" s="32" t="s">
        <v>451</v>
      </c>
      <c r="D623" s="46" t="s">
        <v>143</v>
      </c>
      <c r="E623" s="35">
        <v>39996</v>
      </c>
      <c r="F623" s="34" t="s">
        <v>37</v>
      </c>
      <c r="G623" s="37">
        <v>1500</v>
      </c>
      <c r="H623" s="34" t="s">
        <v>63</v>
      </c>
      <c r="I623" s="38">
        <v>4.5999999999999996</v>
      </c>
      <c r="J623" s="36" t="s">
        <v>68</v>
      </c>
      <c r="K623" s="38">
        <v>23</v>
      </c>
      <c r="L623" s="40">
        <v>1500000</v>
      </c>
      <c r="M623" s="40">
        <v>1500000</v>
      </c>
      <c r="N623" s="40">
        <f>ROUND((M623*$E$8/1000),0)</f>
        <v>32290425</v>
      </c>
      <c r="O623" s="40">
        <v>189736</v>
      </c>
      <c r="P623" s="40">
        <v>32480161</v>
      </c>
    </row>
    <row r="624" spans="1:16" s="32" customFormat="1" ht="10.5">
      <c r="A624" s="32">
        <v>91705000</v>
      </c>
      <c r="B624" s="33">
        <v>7</v>
      </c>
      <c r="C624" s="32" t="s">
        <v>261</v>
      </c>
      <c r="D624" s="46">
        <v>595</v>
      </c>
      <c r="E624" s="35">
        <v>40001</v>
      </c>
      <c r="F624" s="34" t="s">
        <v>37</v>
      </c>
      <c r="G624" s="37">
        <v>5000</v>
      </c>
      <c r="H624" s="34"/>
      <c r="I624" s="38"/>
      <c r="J624" s="36" t="s">
        <v>390</v>
      </c>
      <c r="K624" s="38">
        <v>10</v>
      </c>
      <c r="L624" s="40"/>
      <c r="M624" s="40"/>
      <c r="N624" s="40"/>
      <c r="O624" s="40"/>
      <c r="P624" s="40"/>
    </row>
    <row r="625" spans="1:16" s="32" customFormat="1" ht="10.5">
      <c r="A625" s="32">
        <v>91705000</v>
      </c>
      <c r="B625" s="33">
        <v>7</v>
      </c>
      <c r="C625" s="32" t="s">
        <v>261</v>
      </c>
      <c r="D625" s="46">
        <v>596</v>
      </c>
      <c r="E625" s="35">
        <v>40001</v>
      </c>
      <c r="F625" s="34" t="s">
        <v>37</v>
      </c>
      <c r="G625" s="37">
        <v>7000</v>
      </c>
      <c r="H625" s="34"/>
      <c r="I625" s="38"/>
      <c r="J625" s="36" t="s">
        <v>390</v>
      </c>
      <c r="K625" s="38">
        <v>30</v>
      </c>
      <c r="L625" s="40"/>
      <c r="M625" s="40"/>
      <c r="N625" s="40"/>
      <c r="O625" s="40"/>
      <c r="P625" s="40"/>
    </row>
    <row r="626" spans="1:16" s="32" customFormat="1" ht="10.5">
      <c r="A626" s="32">
        <v>96929880</v>
      </c>
      <c r="B626" s="33">
        <v>5</v>
      </c>
      <c r="C626" s="32" t="s">
        <v>216</v>
      </c>
      <c r="D626" s="46">
        <v>597</v>
      </c>
      <c r="E626" s="35">
        <v>40004</v>
      </c>
      <c r="F626" s="34" t="s">
        <v>37</v>
      </c>
      <c r="G626" s="37">
        <v>3000</v>
      </c>
      <c r="H626" s="34"/>
      <c r="I626" s="38"/>
      <c r="J626" s="36" t="s">
        <v>390</v>
      </c>
      <c r="K626" s="38">
        <v>30</v>
      </c>
      <c r="L626" s="40"/>
      <c r="M626" s="40"/>
      <c r="N626" s="40"/>
      <c r="O626" s="40"/>
      <c r="P626" s="40"/>
    </row>
    <row r="627" spans="1:16" s="32" customFormat="1" ht="10.5">
      <c r="A627" s="32">
        <v>96929880</v>
      </c>
      <c r="B627" s="33">
        <v>5</v>
      </c>
      <c r="C627" s="32" t="s">
        <v>217</v>
      </c>
      <c r="D627" s="46" t="s">
        <v>143</v>
      </c>
      <c r="E627" s="35">
        <v>40008</v>
      </c>
      <c r="F627" s="34" t="s">
        <v>37</v>
      </c>
      <c r="G627" s="37">
        <v>3000</v>
      </c>
      <c r="H627" s="34" t="s">
        <v>92</v>
      </c>
      <c r="I627" s="38">
        <v>4.8499999999999996</v>
      </c>
      <c r="J627" s="36" t="s">
        <v>68</v>
      </c>
      <c r="K627" s="38">
        <v>30</v>
      </c>
      <c r="L627" s="40">
        <v>3000000</v>
      </c>
      <c r="M627" s="40">
        <v>3000000</v>
      </c>
      <c r="N627" s="40">
        <f>ROUND((M627*$E$8/1000),0)</f>
        <v>64580850</v>
      </c>
      <c r="O627" s="40">
        <v>2514437</v>
      </c>
      <c r="P627" s="40">
        <v>67095287</v>
      </c>
    </row>
    <row r="628" spans="1:16" s="32" customFormat="1" ht="10.5">
      <c r="A628" s="32">
        <v>76555400</v>
      </c>
      <c r="B628" s="33">
        <v>4</v>
      </c>
      <c r="C628" s="32" t="s">
        <v>314</v>
      </c>
      <c r="D628" s="46">
        <v>598</v>
      </c>
      <c r="E628" s="35">
        <v>40025</v>
      </c>
      <c r="F628" s="34" t="s">
        <v>37</v>
      </c>
      <c r="G628" s="37">
        <v>20000</v>
      </c>
      <c r="H628" s="34"/>
      <c r="I628" s="38"/>
      <c r="J628" s="36" t="s">
        <v>390</v>
      </c>
      <c r="K628" s="38">
        <v>10</v>
      </c>
      <c r="L628" s="40"/>
      <c r="M628" s="40"/>
      <c r="N628" s="40"/>
      <c r="O628" s="40"/>
      <c r="P628" s="40"/>
    </row>
    <row r="629" spans="1:16" s="32" customFormat="1" ht="10.5">
      <c r="A629" s="32">
        <v>76555400</v>
      </c>
      <c r="B629" s="33">
        <v>4</v>
      </c>
      <c r="C629" s="32" t="s">
        <v>315</v>
      </c>
      <c r="D629" s="46" t="s">
        <v>143</v>
      </c>
      <c r="E629" s="35">
        <v>40030</v>
      </c>
      <c r="F629" s="34" t="s">
        <v>37</v>
      </c>
      <c r="G629" s="37">
        <v>9000</v>
      </c>
      <c r="H629" s="34" t="s">
        <v>56</v>
      </c>
      <c r="I629" s="38">
        <v>3.9</v>
      </c>
      <c r="J629" s="36" t="s">
        <v>68</v>
      </c>
      <c r="K629" s="38">
        <v>5</v>
      </c>
      <c r="L629" s="40">
        <v>3300000</v>
      </c>
      <c r="M629" s="40">
        <v>3300000</v>
      </c>
      <c r="N629" s="40">
        <f>ROUND((M629*$E$8/1000),0)</f>
        <v>71038935</v>
      </c>
      <c r="O629" s="40">
        <v>211698</v>
      </c>
      <c r="P629" s="40">
        <v>71250633</v>
      </c>
    </row>
    <row r="630" spans="1:16" s="32" customFormat="1" ht="10.5">
      <c r="A630" s="32">
        <v>76555400</v>
      </c>
      <c r="B630" s="33">
        <v>4</v>
      </c>
      <c r="C630" s="32" t="s">
        <v>315</v>
      </c>
      <c r="D630" s="46" t="s">
        <v>143</v>
      </c>
      <c r="E630" s="35">
        <v>40030</v>
      </c>
      <c r="F630" s="34" t="s">
        <v>171</v>
      </c>
      <c r="G630" s="37">
        <v>180000000</v>
      </c>
      <c r="H630" s="34" t="s">
        <v>51</v>
      </c>
      <c r="I630" s="38">
        <v>5.7</v>
      </c>
      <c r="J630" s="36" t="s">
        <v>68</v>
      </c>
      <c r="K630" s="38">
        <v>5</v>
      </c>
      <c r="L630" s="40">
        <v>33600000000</v>
      </c>
      <c r="M630" s="40">
        <v>33600000000</v>
      </c>
      <c r="N630" s="40">
        <f>ROUND((M630/1000),0)</f>
        <v>33600000</v>
      </c>
      <c r="O630" s="40">
        <v>145182</v>
      </c>
      <c r="P630" s="40">
        <v>33745182</v>
      </c>
    </row>
    <row r="631" spans="1:16" s="32" customFormat="1" ht="10.5">
      <c r="A631" s="32">
        <v>76555400</v>
      </c>
      <c r="B631" s="33">
        <v>4</v>
      </c>
      <c r="C631" s="32" t="s">
        <v>452</v>
      </c>
      <c r="D631" s="46" t="s">
        <v>152</v>
      </c>
      <c r="E631" s="35">
        <v>40133</v>
      </c>
      <c r="F631" s="34" t="s">
        <v>171</v>
      </c>
      <c r="G631" s="37">
        <v>65020000</v>
      </c>
      <c r="H631" s="34" t="s">
        <v>64</v>
      </c>
      <c r="I631" s="38">
        <v>6.3</v>
      </c>
      <c r="J631" s="36" t="s">
        <v>445</v>
      </c>
      <c r="K631" s="38">
        <v>5</v>
      </c>
      <c r="L631" s="40"/>
      <c r="M631" s="40"/>
      <c r="N631" s="40"/>
      <c r="O631" s="40"/>
      <c r="P631" s="40"/>
    </row>
    <row r="632" spans="1:16" s="32" customFormat="1" ht="10.5">
      <c r="A632" s="32">
        <v>76555400</v>
      </c>
      <c r="B632" s="33">
        <v>4</v>
      </c>
      <c r="C632" s="32" t="s">
        <v>315</v>
      </c>
      <c r="D632" s="46" t="s">
        <v>152</v>
      </c>
      <c r="E632" s="35">
        <v>40133</v>
      </c>
      <c r="F632" s="34" t="s">
        <v>37</v>
      </c>
      <c r="G632" s="37">
        <v>3100</v>
      </c>
      <c r="H632" s="34" t="s">
        <v>60</v>
      </c>
      <c r="I632" s="38">
        <v>3.5</v>
      </c>
      <c r="J632" s="36" t="s">
        <v>445</v>
      </c>
      <c r="K632" s="38">
        <v>5</v>
      </c>
      <c r="L632" s="40">
        <v>1500000</v>
      </c>
      <c r="M632" s="40">
        <v>1500000</v>
      </c>
      <c r="N632" s="40">
        <f>ROUND((M632*$E$8/1000),0)</f>
        <v>32290425</v>
      </c>
      <c r="O632" s="40">
        <v>0</v>
      </c>
      <c r="P632" s="40">
        <v>32290425</v>
      </c>
    </row>
    <row r="633" spans="1:16" s="32" customFormat="1" ht="10.5">
      <c r="A633" s="32">
        <v>76555400</v>
      </c>
      <c r="B633" s="33">
        <v>4</v>
      </c>
      <c r="C633" s="32" t="s">
        <v>315</v>
      </c>
      <c r="D633" s="46" t="s">
        <v>162</v>
      </c>
      <c r="E633" s="35">
        <v>40541</v>
      </c>
      <c r="F633" s="34" t="s">
        <v>37</v>
      </c>
      <c r="G633" s="37">
        <v>6500</v>
      </c>
      <c r="H633" s="34" t="s">
        <v>125</v>
      </c>
      <c r="I633" s="38">
        <v>3.65</v>
      </c>
      <c r="J633" s="36" t="s">
        <v>445</v>
      </c>
      <c r="K633" s="38">
        <v>5</v>
      </c>
      <c r="L633" s="40">
        <v>2500000</v>
      </c>
      <c r="M633" s="40">
        <v>2500000</v>
      </c>
      <c r="N633" s="40">
        <f>ROUND((M633*$E$8/1000),0)</f>
        <v>53817375</v>
      </c>
      <c r="O633" s="40">
        <v>398041</v>
      </c>
      <c r="P633" s="40">
        <v>54215416</v>
      </c>
    </row>
    <row r="634" spans="1:16" s="32" customFormat="1" ht="10.5">
      <c r="A634" s="32">
        <v>76555400</v>
      </c>
      <c r="B634" s="33">
        <v>4</v>
      </c>
      <c r="C634" s="32" t="s">
        <v>314</v>
      </c>
      <c r="D634" s="46">
        <v>599</v>
      </c>
      <c r="E634" s="35">
        <v>40025</v>
      </c>
      <c r="F634" s="34" t="s">
        <v>37</v>
      </c>
      <c r="G634" s="37">
        <v>20000</v>
      </c>
      <c r="H634" s="34"/>
      <c r="I634" s="38"/>
      <c r="J634" s="36" t="s">
        <v>390</v>
      </c>
      <c r="K634" s="38">
        <v>30</v>
      </c>
      <c r="L634" s="40"/>
      <c r="M634" s="40"/>
      <c r="N634" s="40"/>
      <c r="O634" s="40"/>
      <c r="P634" s="40"/>
    </row>
    <row r="635" spans="1:16" s="32" customFormat="1" ht="10.5">
      <c r="A635" s="32">
        <v>76555400</v>
      </c>
      <c r="B635" s="33">
        <v>4</v>
      </c>
      <c r="C635" s="32" t="s">
        <v>452</v>
      </c>
      <c r="D635" s="46" t="s">
        <v>143</v>
      </c>
      <c r="E635" s="35">
        <v>40030</v>
      </c>
      <c r="F635" s="34" t="s">
        <v>37</v>
      </c>
      <c r="G635" s="37">
        <v>9000</v>
      </c>
      <c r="H635" s="34" t="s">
        <v>53</v>
      </c>
      <c r="I635" s="38">
        <v>4.2</v>
      </c>
      <c r="J635" s="36" t="s">
        <v>68</v>
      </c>
      <c r="K635" s="38">
        <v>10</v>
      </c>
      <c r="L635" s="40"/>
      <c r="M635" s="40"/>
      <c r="N635" s="40"/>
      <c r="O635" s="40"/>
      <c r="P635" s="40"/>
    </row>
    <row r="636" spans="1:16" s="32" customFormat="1" ht="10.5">
      <c r="A636" s="32">
        <v>76555400</v>
      </c>
      <c r="B636" s="33">
        <v>4</v>
      </c>
      <c r="C636" s="32" t="s">
        <v>315</v>
      </c>
      <c r="D636" s="46" t="s">
        <v>143</v>
      </c>
      <c r="E636" s="35">
        <v>40030</v>
      </c>
      <c r="F636" s="34" t="s">
        <v>37</v>
      </c>
      <c r="G636" s="37">
        <v>9000</v>
      </c>
      <c r="H636" s="34" t="s">
        <v>59</v>
      </c>
      <c r="I636" s="38">
        <v>4.8</v>
      </c>
      <c r="J636" s="36" t="s">
        <v>68</v>
      </c>
      <c r="K636" s="38">
        <v>22</v>
      </c>
      <c r="L636" s="40">
        <v>3000000</v>
      </c>
      <c r="M636" s="40">
        <v>3000000</v>
      </c>
      <c r="N636" s="40">
        <f>ROUND((M636*$E$8/1000),0)</f>
        <v>64580850</v>
      </c>
      <c r="O636" s="40">
        <v>235927</v>
      </c>
      <c r="P636" s="40">
        <v>64816777</v>
      </c>
    </row>
    <row r="637" spans="1:16" s="32" customFormat="1" ht="10.5">
      <c r="A637" s="32">
        <v>76555400</v>
      </c>
      <c r="B637" s="33">
        <v>4</v>
      </c>
      <c r="C637" s="32" t="s">
        <v>453</v>
      </c>
      <c r="D637" s="46" t="s">
        <v>152</v>
      </c>
      <c r="E637" s="35">
        <v>40133</v>
      </c>
      <c r="F637" s="34" t="s">
        <v>37</v>
      </c>
      <c r="G637" s="37">
        <v>3100</v>
      </c>
      <c r="H637" s="34" t="s">
        <v>75</v>
      </c>
      <c r="I637" s="38">
        <v>4.5999999999999996</v>
      </c>
      <c r="J637" s="36" t="s">
        <v>445</v>
      </c>
      <c r="K637" s="38">
        <v>22</v>
      </c>
      <c r="L637" s="40">
        <v>1600000</v>
      </c>
      <c r="M637" s="40">
        <v>1600000</v>
      </c>
      <c r="N637" s="40">
        <f>ROUND((M637*$E$8/1000),0)</f>
        <v>34443120</v>
      </c>
      <c r="O637" s="40">
        <v>0</v>
      </c>
      <c r="P637" s="40">
        <v>34443120</v>
      </c>
    </row>
    <row r="638" spans="1:16" s="32" customFormat="1" ht="10.5">
      <c r="A638" s="32">
        <v>76555400</v>
      </c>
      <c r="B638" s="33">
        <v>4</v>
      </c>
      <c r="C638" s="32" t="s">
        <v>315</v>
      </c>
      <c r="D638" s="46" t="s">
        <v>162</v>
      </c>
      <c r="E638" s="35">
        <v>40541</v>
      </c>
      <c r="F638" s="34" t="s">
        <v>37</v>
      </c>
      <c r="G638" s="37">
        <v>6500</v>
      </c>
      <c r="H638" s="34" t="s">
        <v>132</v>
      </c>
      <c r="I638" s="38">
        <v>4.05</v>
      </c>
      <c r="J638" s="36" t="s">
        <v>445</v>
      </c>
      <c r="K638" s="38">
        <v>22</v>
      </c>
      <c r="L638" s="40">
        <v>1500000</v>
      </c>
      <c r="M638" s="40">
        <v>1500000</v>
      </c>
      <c r="N638" s="40">
        <f>ROUND((M638*$E$8/1000),0)</f>
        <v>32290425</v>
      </c>
      <c r="O638" s="40">
        <v>264595</v>
      </c>
      <c r="P638" s="40">
        <v>32555020</v>
      </c>
    </row>
    <row r="639" spans="1:16" s="32" customFormat="1" ht="10.5">
      <c r="A639" s="32">
        <v>76555400</v>
      </c>
      <c r="B639" s="33">
        <v>4</v>
      </c>
      <c r="C639" s="32" t="s">
        <v>315</v>
      </c>
      <c r="D639" s="46" t="s">
        <v>162</v>
      </c>
      <c r="E639" s="35">
        <v>40541</v>
      </c>
      <c r="F639" s="34" t="s">
        <v>37</v>
      </c>
      <c r="G639" s="37">
        <v>6500</v>
      </c>
      <c r="H639" s="34" t="s">
        <v>176</v>
      </c>
      <c r="I639" s="38">
        <v>3.95</v>
      </c>
      <c r="J639" s="36" t="s">
        <v>445</v>
      </c>
      <c r="K639" s="38">
        <v>28</v>
      </c>
      <c r="L639" s="40">
        <v>3000000</v>
      </c>
      <c r="M639" s="40">
        <v>3000000</v>
      </c>
      <c r="N639" s="40">
        <f>ROUND((M639*$E$8/1000),0)</f>
        <v>64580850</v>
      </c>
      <c r="O639" s="40">
        <v>516329</v>
      </c>
      <c r="P639" s="40">
        <v>65097179</v>
      </c>
    </row>
    <row r="640" spans="1:16" s="32" customFormat="1" ht="10.5">
      <c r="A640" s="32">
        <v>96505760</v>
      </c>
      <c r="B640" s="33">
        <v>9</v>
      </c>
      <c r="C640" s="32" t="s">
        <v>454</v>
      </c>
      <c r="D640" s="46">
        <v>600</v>
      </c>
      <c r="E640" s="35">
        <v>40039</v>
      </c>
      <c r="F640" s="34" t="s">
        <v>37</v>
      </c>
      <c r="G640" s="37">
        <v>7000</v>
      </c>
      <c r="H640" s="34"/>
      <c r="I640" s="38"/>
      <c r="J640" s="36" t="s">
        <v>455</v>
      </c>
      <c r="K640" s="38">
        <v>10</v>
      </c>
      <c r="L640" s="40"/>
      <c r="M640" s="40"/>
      <c r="N640" s="40"/>
      <c r="O640" s="40"/>
      <c r="P640" s="40"/>
    </row>
    <row r="641" spans="1:16" s="32" customFormat="1" ht="10.5">
      <c r="A641" s="32">
        <v>96505760</v>
      </c>
      <c r="B641" s="33">
        <v>9</v>
      </c>
      <c r="C641" s="32" t="s">
        <v>454</v>
      </c>
      <c r="D641" s="46">
        <v>601</v>
      </c>
      <c r="E641" s="35">
        <v>40039</v>
      </c>
      <c r="F641" s="34" t="s">
        <v>37</v>
      </c>
      <c r="G641" s="37">
        <v>7000</v>
      </c>
      <c r="H641" s="34"/>
      <c r="I641" s="38"/>
      <c r="J641" s="36" t="s">
        <v>455</v>
      </c>
      <c r="K641" s="38">
        <v>30</v>
      </c>
      <c r="L641" s="40"/>
      <c r="M641" s="40"/>
      <c r="N641" s="40"/>
      <c r="O641" s="40"/>
      <c r="P641" s="40"/>
    </row>
    <row r="642" spans="1:16" s="32" customFormat="1" ht="10.5">
      <c r="A642" s="32">
        <v>76023435</v>
      </c>
      <c r="B642" s="33">
        <v>4</v>
      </c>
      <c r="C642" s="32" t="s">
        <v>456</v>
      </c>
      <c r="D642" s="46">
        <v>603</v>
      </c>
      <c r="E642" s="35">
        <v>40043</v>
      </c>
      <c r="F642" s="34" t="s">
        <v>37</v>
      </c>
      <c r="G642" s="37">
        <v>7500</v>
      </c>
      <c r="H642" s="34"/>
      <c r="I642" s="38"/>
      <c r="J642" s="36" t="s">
        <v>455</v>
      </c>
      <c r="K642" s="38">
        <v>10</v>
      </c>
      <c r="L642" s="40"/>
      <c r="M642" s="40"/>
      <c r="N642" s="40"/>
      <c r="O642" s="40"/>
      <c r="P642" s="40"/>
    </row>
    <row r="643" spans="1:16" s="32" customFormat="1" ht="10.5">
      <c r="A643" s="32">
        <v>76023435</v>
      </c>
      <c r="B643" s="33">
        <v>4</v>
      </c>
      <c r="C643" s="32" t="s">
        <v>457</v>
      </c>
      <c r="D643" s="46" t="s">
        <v>143</v>
      </c>
      <c r="E643" s="35">
        <v>40063</v>
      </c>
      <c r="F643" s="34" t="s">
        <v>171</v>
      </c>
      <c r="G643" s="37">
        <v>156675000</v>
      </c>
      <c r="H643" s="34" t="s">
        <v>46</v>
      </c>
      <c r="I643" s="38">
        <v>4.5999999999999996</v>
      </c>
      <c r="J643" s="36" t="s">
        <v>68</v>
      </c>
      <c r="K643" s="38">
        <v>5</v>
      </c>
      <c r="L643" s="40"/>
      <c r="M643" s="40"/>
      <c r="N643" s="40"/>
      <c r="O643" s="40"/>
      <c r="P643" s="40"/>
    </row>
    <row r="644" spans="1:16" s="32" customFormat="1" ht="10.5">
      <c r="A644" s="32">
        <v>76023435</v>
      </c>
      <c r="B644" s="33">
        <v>4</v>
      </c>
      <c r="C644" s="32" t="s">
        <v>457</v>
      </c>
      <c r="D644" s="46" t="s">
        <v>143</v>
      </c>
      <c r="E644" s="35">
        <v>40063</v>
      </c>
      <c r="F644" s="34" t="s">
        <v>171</v>
      </c>
      <c r="G644" s="37">
        <v>156675000</v>
      </c>
      <c r="H644" s="34" t="s">
        <v>90</v>
      </c>
      <c r="I644" s="38">
        <v>5.9</v>
      </c>
      <c r="J644" s="36" t="s">
        <v>68</v>
      </c>
      <c r="K644" s="38">
        <v>5</v>
      </c>
      <c r="L644" s="40"/>
      <c r="M644" s="40"/>
      <c r="N644" s="40"/>
      <c r="O644" s="40"/>
      <c r="P644" s="40"/>
    </row>
    <row r="645" spans="1:16" s="32" customFormat="1" ht="10.5">
      <c r="A645" s="32">
        <v>76023435</v>
      </c>
      <c r="B645" s="33">
        <v>4</v>
      </c>
      <c r="C645" s="32" t="s">
        <v>458</v>
      </c>
      <c r="D645" s="46" t="s">
        <v>143</v>
      </c>
      <c r="E645" s="35">
        <v>40063</v>
      </c>
      <c r="F645" s="34" t="s">
        <v>37</v>
      </c>
      <c r="G645" s="37">
        <v>7500</v>
      </c>
      <c r="H645" s="34" t="s">
        <v>92</v>
      </c>
      <c r="I645" s="38">
        <v>2.9</v>
      </c>
      <c r="J645" s="36" t="s">
        <v>68</v>
      </c>
      <c r="K645" s="38">
        <v>5</v>
      </c>
      <c r="L645" s="40">
        <v>2200000</v>
      </c>
      <c r="M645" s="40">
        <v>1760000</v>
      </c>
      <c r="N645" s="40">
        <f>ROUND((M645*$E$8/1000),0)</f>
        <v>37887432</v>
      </c>
      <c r="O645" s="40">
        <v>521320</v>
      </c>
      <c r="P645" s="40">
        <v>38408752</v>
      </c>
    </row>
    <row r="646" spans="1:16" s="32" customFormat="1" ht="10.5">
      <c r="A646" s="32">
        <v>76023435</v>
      </c>
      <c r="B646" s="33">
        <v>4</v>
      </c>
      <c r="C646" s="32" t="s">
        <v>457</v>
      </c>
      <c r="D646" s="46" t="s">
        <v>143</v>
      </c>
      <c r="E646" s="35">
        <v>40063</v>
      </c>
      <c r="F646" s="34" t="s">
        <v>37</v>
      </c>
      <c r="G646" s="37">
        <v>7500</v>
      </c>
      <c r="H646" s="34" t="s">
        <v>63</v>
      </c>
      <c r="I646" s="38">
        <v>3.5</v>
      </c>
      <c r="J646" s="36" t="s">
        <v>68</v>
      </c>
      <c r="K646" s="38">
        <v>7</v>
      </c>
      <c r="L646" s="40"/>
      <c r="M646" s="40"/>
      <c r="N646" s="40"/>
      <c r="O646" s="40"/>
      <c r="P646" s="40"/>
    </row>
    <row r="647" spans="1:16" s="32" customFormat="1" ht="10.5">
      <c r="A647" s="32">
        <v>76023435</v>
      </c>
      <c r="B647" s="33">
        <v>4</v>
      </c>
      <c r="C647" s="32" t="s">
        <v>456</v>
      </c>
      <c r="D647" s="46">
        <v>604</v>
      </c>
      <c r="E647" s="35">
        <v>40043</v>
      </c>
      <c r="F647" s="34" t="s">
        <v>37</v>
      </c>
      <c r="G647" s="37">
        <v>7500</v>
      </c>
      <c r="H647" s="34"/>
      <c r="I647" s="38"/>
      <c r="J647" s="36" t="s">
        <v>455</v>
      </c>
      <c r="K647" s="38">
        <v>30</v>
      </c>
      <c r="L647" s="40"/>
      <c r="M647" s="40"/>
      <c r="N647" s="40"/>
      <c r="O647" s="40"/>
      <c r="P647" s="40"/>
    </row>
    <row r="648" spans="1:16" s="32" customFormat="1" ht="10.5">
      <c r="A648" s="32">
        <v>76023435</v>
      </c>
      <c r="B648" s="33">
        <v>4</v>
      </c>
      <c r="C648" s="32" t="s">
        <v>458</v>
      </c>
      <c r="D648" s="46" t="s">
        <v>143</v>
      </c>
      <c r="E648" s="35">
        <v>40063</v>
      </c>
      <c r="F648" s="34" t="s">
        <v>37</v>
      </c>
      <c r="G648" s="37">
        <v>7500</v>
      </c>
      <c r="H648" s="34" t="s">
        <v>56</v>
      </c>
      <c r="I648" s="38">
        <v>4.7</v>
      </c>
      <c r="J648" s="36" t="s">
        <v>68</v>
      </c>
      <c r="K648" s="38">
        <v>25</v>
      </c>
      <c r="L648" s="40">
        <v>5000000</v>
      </c>
      <c r="M648" s="40">
        <v>5000000</v>
      </c>
      <c r="N648" s="40">
        <f>ROUND((M648*$E$8/1000),0)</f>
        <v>107634750</v>
      </c>
      <c r="O648" s="40">
        <v>2389842</v>
      </c>
      <c r="P648" s="40">
        <v>110024592</v>
      </c>
    </row>
    <row r="649" spans="1:16" s="32" customFormat="1" ht="10.5">
      <c r="A649" s="32">
        <v>76023435</v>
      </c>
      <c r="B649" s="33">
        <v>4</v>
      </c>
      <c r="C649" s="32" t="s">
        <v>457</v>
      </c>
      <c r="D649" s="46" t="s">
        <v>143</v>
      </c>
      <c r="E649" s="35">
        <v>40063</v>
      </c>
      <c r="F649" s="34" t="s">
        <v>37</v>
      </c>
      <c r="G649" s="37">
        <v>7500</v>
      </c>
      <c r="H649" s="34" t="s">
        <v>51</v>
      </c>
      <c r="I649" s="38">
        <v>4.8</v>
      </c>
      <c r="J649" s="36" t="s">
        <v>68</v>
      </c>
      <c r="K649" s="38">
        <v>25</v>
      </c>
      <c r="L649" s="40"/>
      <c r="M649" s="40"/>
      <c r="N649" s="40"/>
      <c r="O649" s="40"/>
      <c r="P649" s="40"/>
    </row>
    <row r="650" spans="1:16" s="32" customFormat="1" ht="10.5">
      <c r="A650" s="32">
        <v>90331000</v>
      </c>
      <c r="B650" s="33">
        <v>6</v>
      </c>
      <c r="C650" s="32" t="s">
        <v>254</v>
      </c>
      <c r="D650" s="46">
        <v>605</v>
      </c>
      <c r="E650" s="35">
        <v>40043</v>
      </c>
      <c r="F650" s="34" t="s">
        <v>37</v>
      </c>
      <c r="G650" s="37">
        <v>2000</v>
      </c>
      <c r="H650" s="34"/>
      <c r="I650" s="38"/>
      <c r="J650" s="36" t="s">
        <v>455</v>
      </c>
      <c r="K650" s="38">
        <v>10</v>
      </c>
      <c r="L650" s="40"/>
      <c r="M650" s="40"/>
      <c r="N650" s="40"/>
      <c r="O650" s="40"/>
      <c r="P650" s="40"/>
    </row>
    <row r="651" spans="1:16" s="32" customFormat="1" ht="10.5">
      <c r="A651" s="32">
        <v>90331000</v>
      </c>
      <c r="B651" s="33">
        <v>6</v>
      </c>
      <c r="C651" s="32" t="s">
        <v>459</v>
      </c>
      <c r="D651" s="46" t="s">
        <v>143</v>
      </c>
      <c r="E651" s="35">
        <v>40044</v>
      </c>
      <c r="F651" s="34" t="s">
        <v>37</v>
      </c>
      <c r="G651" s="37">
        <v>2000</v>
      </c>
      <c r="H651" s="34" t="s">
        <v>53</v>
      </c>
      <c r="I651" s="38">
        <v>3.25</v>
      </c>
      <c r="J651" s="36" t="s">
        <v>68</v>
      </c>
      <c r="K651" s="38">
        <v>5</v>
      </c>
      <c r="L651" s="40">
        <v>1000000</v>
      </c>
      <c r="M651" s="40">
        <v>1000000</v>
      </c>
      <c r="N651" s="40">
        <f>ROUND((M651*$E$8/1000),0)</f>
        <v>21526950</v>
      </c>
      <c r="O651" s="40">
        <v>19279</v>
      </c>
      <c r="P651" s="40">
        <v>21546229</v>
      </c>
    </row>
    <row r="652" spans="1:16" s="32" customFormat="1" ht="10.5">
      <c r="A652" s="32">
        <v>90331000</v>
      </c>
      <c r="B652" s="33">
        <v>6</v>
      </c>
      <c r="C652" s="32" t="s">
        <v>254</v>
      </c>
      <c r="D652" s="46">
        <v>606</v>
      </c>
      <c r="E652" s="35">
        <v>40043</v>
      </c>
      <c r="F652" s="34" t="s">
        <v>37</v>
      </c>
      <c r="G652" s="37">
        <v>2000</v>
      </c>
      <c r="H652" s="34"/>
      <c r="I652" s="38"/>
      <c r="J652" s="36" t="s">
        <v>455</v>
      </c>
      <c r="K652" s="38">
        <v>30</v>
      </c>
      <c r="L652" s="40"/>
      <c r="M652" s="40"/>
      <c r="N652" s="40"/>
      <c r="O652" s="40"/>
      <c r="P652" s="40"/>
    </row>
    <row r="653" spans="1:16" s="32" customFormat="1" ht="10.5">
      <c r="A653" s="32">
        <v>90331000</v>
      </c>
      <c r="B653" s="33">
        <v>6</v>
      </c>
      <c r="C653" s="32" t="s">
        <v>459</v>
      </c>
      <c r="D653" s="46" t="s">
        <v>143</v>
      </c>
      <c r="E653" s="35">
        <v>40044</v>
      </c>
      <c r="F653" s="34" t="s">
        <v>37</v>
      </c>
      <c r="G653" s="37">
        <v>2000</v>
      </c>
      <c r="H653" s="34" t="s">
        <v>51</v>
      </c>
      <c r="I653" s="38">
        <v>3.75</v>
      </c>
      <c r="J653" s="36" t="s">
        <v>68</v>
      </c>
      <c r="K653" s="38">
        <v>21</v>
      </c>
      <c r="L653" s="40">
        <v>1000000</v>
      </c>
      <c r="M653" s="40">
        <v>1000000</v>
      </c>
      <c r="N653" s="40">
        <f>ROUND((M653*$E$8/1000),0)</f>
        <v>21526950</v>
      </c>
      <c r="O653" s="40">
        <v>22217</v>
      </c>
      <c r="P653" s="40">
        <v>21549167</v>
      </c>
    </row>
    <row r="654" spans="1:16" s="32" customFormat="1" ht="10.5">
      <c r="A654" s="32">
        <v>61704000</v>
      </c>
      <c r="B654" s="33" t="s">
        <v>75</v>
      </c>
      <c r="C654" s="32" t="s">
        <v>460</v>
      </c>
      <c r="D654" s="46">
        <v>608</v>
      </c>
      <c r="E654" s="35">
        <v>40051</v>
      </c>
      <c r="F654" s="34" t="s">
        <v>37</v>
      </c>
      <c r="G654" s="37">
        <v>11000</v>
      </c>
      <c r="H654" s="34"/>
      <c r="I654" s="38"/>
      <c r="J654" s="36" t="s">
        <v>455</v>
      </c>
      <c r="K654" s="38">
        <v>25</v>
      </c>
      <c r="L654" s="40"/>
      <c r="M654" s="40"/>
      <c r="N654" s="40"/>
      <c r="O654" s="40"/>
      <c r="P654" s="40"/>
    </row>
    <row r="655" spans="1:16" s="32" customFormat="1" ht="10.5">
      <c r="A655" s="32">
        <v>96719210</v>
      </c>
      <c r="B655" s="33">
        <v>4</v>
      </c>
      <c r="C655" s="32" t="s">
        <v>191</v>
      </c>
      <c r="D655" s="46">
        <v>609</v>
      </c>
      <c r="E655" s="35">
        <v>40060</v>
      </c>
      <c r="F655" s="34" t="s">
        <v>37</v>
      </c>
      <c r="G655" s="37">
        <v>3000</v>
      </c>
      <c r="H655" s="34"/>
      <c r="I655" s="38"/>
      <c r="J655" s="36" t="s">
        <v>81</v>
      </c>
      <c r="K655" s="38">
        <v>10</v>
      </c>
      <c r="L655" s="40"/>
      <c r="M655" s="40"/>
      <c r="N655" s="40"/>
      <c r="O655" s="40"/>
      <c r="P655" s="40"/>
    </row>
    <row r="656" spans="1:16" s="32" customFormat="1" ht="10.5">
      <c r="A656" s="32">
        <v>96719210</v>
      </c>
      <c r="B656" s="33">
        <v>4</v>
      </c>
      <c r="C656" s="32" t="s">
        <v>461</v>
      </c>
      <c r="D656" s="46" t="s">
        <v>143</v>
      </c>
      <c r="E656" s="35">
        <v>40065</v>
      </c>
      <c r="F656" s="34" t="s">
        <v>37</v>
      </c>
      <c r="G656" s="37">
        <v>1000</v>
      </c>
      <c r="H656" s="34" t="s">
        <v>92</v>
      </c>
      <c r="I656" s="38">
        <v>3</v>
      </c>
      <c r="J656" s="36" t="s">
        <v>81</v>
      </c>
      <c r="K656" s="38">
        <v>7</v>
      </c>
      <c r="L656" s="40"/>
      <c r="M656" s="40"/>
      <c r="N656" s="40"/>
      <c r="O656" s="40"/>
      <c r="P656" s="40"/>
    </row>
    <row r="657" spans="1:16" s="32" customFormat="1" ht="10.5">
      <c r="A657" s="32">
        <v>96719210</v>
      </c>
      <c r="B657" s="33">
        <v>4</v>
      </c>
      <c r="C657" s="32" t="s">
        <v>191</v>
      </c>
      <c r="D657" s="46">
        <v>610</v>
      </c>
      <c r="E657" s="35">
        <v>40060</v>
      </c>
      <c r="F657" s="34" t="s">
        <v>37</v>
      </c>
      <c r="G657" s="37">
        <v>5000</v>
      </c>
      <c r="H657" s="34"/>
      <c r="I657" s="38"/>
      <c r="J657" s="36" t="s">
        <v>81</v>
      </c>
      <c r="K657" s="38">
        <v>30</v>
      </c>
      <c r="L657" s="40"/>
      <c r="M657" s="40"/>
      <c r="N657" s="40"/>
      <c r="O657" s="40"/>
      <c r="P657" s="40"/>
    </row>
    <row r="658" spans="1:16" s="32" customFormat="1" ht="10.5">
      <c r="A658" s="32">
        <v>96719210</v>
      </c>
      <c r="B658" s="33">
        <v>4</v>
      </c>
      <c r="C658" s="32" t="s">
        <v>462</v>
      </c>
      <c r="D658" s="46" t="s">
        <v>143</v>
      </c>
      <c r="E658" s="35">
        <v>40065</v>
      </c>
      <c r="F658" s="34" t="s">
        <v>37</v>
      </c>
      <c r="G658" s="37">
        <v>3500</v>
      </c>
      <c r="H658" s="34" t="s">
        <v>63</v>
      </c>
      <c r="I658" s="38">
        <v>4.3</v>
      </c>
      <c r="J658" s="36" t="s">
        <v>81</v>
      </c>
      <c r="K658" s="38">
        <v>21</v>
      </c>
      <c r="L658" s="40">
        <v>3500000</v>
      </c>
      <c r="M658" s="40">
        <v>3500000</v>
      </c>
      <c r="N658" s="40">
        <f>ROUND((M658*$E$8/1000),0)</f>
        <v>75344325</v>
      </c>
      <c r="O658" s="40">
        <v>1523174</v>
      </c>
      <c r="P658" s="40">
        <v>76867499</v>
      </c>
    </row>
    <row r="659" spans="1:16" s="32" customFormat="1" ht="10.5">
      <c r="A659" s="32">
        <v>76045822</v>
      </c>
      <c r="B659" s="33">
        <v>8</v>
      </c>
      <c r="C659" s="32" t="s">
        <v>463</v>
      </c>
      <c r="D659" s="46">
        <v>611</v>
      </c>
      <c r="E659" s="35">
        <v>40067</v>
      </c>
      <c r="F659" s="34" t="s">
        <v>66</v>
      </c>
      <c r="G659" s="37">
        <v>300000</v>
      </c>
      <c r="H659" s="34"/>
      <c r="I659" s="38"/>
      <c r="J659" s="36" t="s">
        <v>374</v>
      </c>
      <c r="K659" s="38">
        <v>10</v>
      </c>
      <c r="L659" s="40"/>
      <c r="M659" s="40"/>
      <c r="N659" s="40"/>
      <c r="O659" s="40"/>
      <c r="P659" s="40"/>
    </row>
    <row r="660" spans="1:16" s="32" customFormat="1" ht="10.5">
      <c r="A660" s="32">
        <v>76045822</v>
      </c>
      <c r="B660" s="33">
        <v>8</v>
      </c>
      <c r="C660" s="32" t="s">
        <v>464</v>
      </c>
      <c r="D660" s="46" t="s">
        <v>143</v>
      </c>
      <c r="E660" s="35">
        <v>40095</v>
      </c>
      <c r="F660" s="34" t="s">
        <v>37</v>
      </c>
      <c r="G660" s="37">
        <v>2700</v>
      </c>
      <c r="H660" s="34" t="s">
        <v>46</v>
      </c>
      <c r="I660" s="38">
        <v>3.5</v>
      </c>
      <c r="J660" s="36" t="s">
        <v>374</v>
      </c>
      <c r="K660" s="38">
        <v>5</v>
      </c>
      <c r="L660" s="40">
        <v>2700000</v>
      </c>
      <c r="M660" s="40">
        <v>2700000</v>
      </c>
      <c r="N660" s="40">
        <f>ROUND((M660*$E$8/1000),0)</f>
        <v>58122765</v>
      </c>
      <c r="O660" s="40">
        <v>672805</v>
      </c>
      <c r="P660" s="40">
        <v>58795570</v>
      </c>
    </row>
    <row r="661" spans="1:16" s="32" customFormat="1" ht="10.5">
      <c r="A661" s="32">
        <v>76045822</v>
      </c>
      <c r="B661" s="33">
        <v>8</v>
      </c>
      <c r="C661" s="32" t="s">
        <v>465</v>
      </c>
      <c r="D661" s="46" t="s">
        <v>143</v>
      </c>
      <c r="E661" s="35">
        <v>40095</v>
      </c>
      <c r="F661" s="34" t="s">
        <v>171</v>
      </c>
      <c r="G661" s="37">
        <v>41000000</v>
      </c>
      <c r="H661" s="34" t="s">
        <v>90</v>
      </c>
      <c r="I661" s="38">
        <v>6.5</v>
      </c>
      <c r="J661" s="36" t="s">
        <v>374</v>
      </c>
      <c r="K661" s="38">
        <v>5</v>
      </c>
      <c r="L661" s="40"/>
      <c r="M661" s="40"/>
      <c r="N661" s="40"/>
      <c r="O661" s="40"/>
      <c r="P661" s="40"/>
    </row>
    <row r="662" spans="1:16" s="32" customFormat="1" ht="10.5">
      <c r="A662" s="32">
        <v>96686870</v>
      </c>
      <c r="B662" s="33">
        <v>8</v>
      </c>
      <c r="C662" s="32" t="s">
        <v>466</v>
      </c>
      <c r="D662" s="46">
        <v>613</v>
      </c>
      <c r="E662" s="35">
        <v>40094</v>
      </c>
      <c r="F662" s="34" t="s">
        <v>37</v>
      </c>
      <c r="G662" s="37">
        <v>1000</v>
      </c>
      <c r="H662" s="34"/>
      <c r="I662" s="38"/>
      <c r="J662" s="36" t="s">
        <v>81</v>
      </c>
      <c r="K662" s="38">
        <v>10</v>
      </c>
      <c r="L662" s="40"/>
      <c r="M662" s="40"/>
      <c r="N662" s="40"/>
      <c r="O662" s="40"/>
      <c r="P662" s="40"/>
    </row>
    <row r="663" spans="1:16" s="32" customFormat="1" ht="10.5">
      <c r="A663" s="32">
        <v>96686870</v>
      </c>
      <c r="B663" s="33">
        <v>8</v>
      </c>
      <c r="C663" s="32" t="s">
        <v>467</v>
      </c>
      <c r="D663" s="46" t="s">
        <v>143</v>
      </c>
      <c r="E663" s="35">
        <v>40106</v>
      </c>
      <c r="F663" s="34" t="s">
        <v>171</v>
      </c>
      <c r="G663" s="37">
        <v>15000000</v>
      </c>
      <c r="H663" s="34" t="s">
        <v>46</v>
      </c>
      <c r="I663" s="38">
        <v>7</v>
      </c>
      <c r="J663" s="36" t="s">
        <v>81</v>
      </c>
      <c r="K663" s="38">
        <v>6</v>
      </c>
      <c r="L663" s="40"/>
      <c r="M663" s="40"/>
      <c r="N663" s="40"/>
      <c r="O663" s="40"/>
      <c r="P663" s="40"/>
    </row>
    <row r="664" spans="1:16" s="32" customFormat="1" ht="10.5">
      <c r="A664" s="32">
        <v>96686870</v>
      </c>
      <c r="B664" s="33">
        <v>8</v>
      </c>
      <c r="C664" s="32" t="s">
        <v>467</v>
      </c>
      <c r="D664" s="46" t="s">
        <v>143</v>
      </c>
      <c r="E664" s="35">
        <v>40106</v>
      </c>
      <c r="F664" s="34" t="s">
        <v>37</v>
      </c>
      <c r="G664" s="37">
        <v>750</v>
      </c>
      <c r="H664" s="34" t="s">
        <v>90</v>
      </c>
      <c r="I664" s="38">
        <v>4</v>
      </c>
      <c r="J664" s="36" t="s">
        <v>81</v>
      </c>
      <c r="K664" s="38">
        <v>6</v>
      </c>
      <c r="L664" s="40"/>
      <c r="M664" s="40"/>
      <c r="N664" s="40"/>
      <c r="O664" s="40"/>
      <c r="P664" s="40"/>
    </row>
    <row r="665" spans="1:16" s="32" customFormat="1" ht="10.5">
      <c r="A665" s="32">
        <v>86547900</v>
      </c>
      <c r="B665" s="33" t="s">
        <v>75</v>
      </c>
      <c r="C665" s="32" t="s">
        <v>468</v>
      </c>
      <c r="D665" s="46">
        <v>615</v>
      </c>
      <c r="E665" s="35">
        <v>40099</v>
      </c>
      <c r="F665" s="34" t="s">
        <v>37</v>
      </c>
      <c r="G665" s="37">
        <v>2000</v>
      </c>
      <c r="H665" s="34"/>
      <c r="I665" s="38"/>
      <c r="J665" s="36" t="s">
        <v>81</v>
      </c>
      <c r="K665" s="38">
        <v>10</v>
      </c>
      <c r="L665" s="40"/>
      <c r="M665" s="40"/>
      <c r="N665" s="40"/>
      <c r="O665" s="40"/>
      <c r="P665" s="40"/>
    </row>
    <row r="666" spans="1:16" s="32" customFormat="1" ht="10.5">
      <c r="A666" s="32">
        <v>86547900</v>
      </c>
      <c r="B666" s="33" t="s">
        <v>75</v>
      </c>
      <c r="C666" s="32" t="s">
        <v>469</v>
      </c>
      <c r="D666" s="46" t="s">
        <v>143</v>
      </c>
      <c r="E666" s="35">
        <v>40108</v>
      </c>
      <c r="F666" s="34" t="s">
        <v>37</v>
      </c>
      <c r="G666" s="37">
        <v>2000</v>
      </c>
      <c r="H666" s="34" t="s">
        <v>56</v>
      </c>
      <c r="I666" s="38">
        <v>3.1</v>
      </c>
      <c r="J666" s="36" t="s">
        <v>81</v>
      </c>
      <c r="K666" s="38">
        <v>7</v>
      </c>
      <c r="L666" s="40"/>
      <c r="M666" s="40"/>
      <c r="N666" s="40"/>
      <c r="O666" s="40"/>
      <c r="P666" s="40"/>
    </row>
    <row r="667" spans="1:16" s="32" customFormat="1" ht="10.5">
      <c r="A667" s="32">
        <v>86547900</v>
      </c>
      <c r="B667" s="33" t="s">
        <v>75</v>
      </c>
      <c r="C667" s="32" t="s">
        <v>468</v>
      </c>
      <c r="D667" s="46">
        <v>616</v>
      </c>
      <c r="E667" s="35">
        <v>40099</v>
      </c>
      <c r="F667" s="34" t="s">
        <v>37</v>
      </c>
      <c r="G667" s="37">
        <v>2000</v>
      </c>
      <c r="H667" s="34"/>
      <c r="I667" s="38"/>
      <c r="J667" s="36" t="s">
        <v>81</v>
      </c>
      <c r="K667" s="38">
        <v>30</v>
      </c>
      <c r="L667" s="40"/>
      <c r="M667" s="40"/>
      <c r="N667" s="40"/>
      <c r="O667" s="40"/>
      <c r="P667" s="40"/>
    </row>
    <row r="668" spans="1:16" s="32" customFormat="1" ht="10.5">
      <c r="A668" s="32">
        <v>86547900</v>
      </c>
      <c r="B668" s="33" t="s">
        <v>75</v>
      </c>
      <c r="C668" s="32" t="s">
        <v>470</v>
      </c>
      <c r="D668" s="46" t="s">
        <v>143</v>
      </c>
      <c r="E668" s="35">
        <v>40108</v>
      </c>
      <c r="F668" s="34" t="s">
        <v>37</v>
      </c>
      <c r="G668" s="37">
        <v>2000</v>
      </c>
      <c r="H668" s="34" t="s">
        <v>51</v>
      </c>
      <c r="I668" s="38">
        <v>4.4000000000000004</v>
      </c>
      <c r="J668" s="36" t="s">
        <v>81</v>
      </c>
      <c r="K668" s="38">
        <v>21</v>
      </c>
      <c r="L668" s="40">
        <v>1750000</v>
      </c>
      <c r="M668" s="40">
        <v>1750000</v>
      </c>
      <c r="N668" s="40">
        <f>ROUND((M668*$E$8/1000),0)</f>
        <v>37672163</v>
      </c>
      <c r="O668" s="40">
        <v>747778</v>
      </c>
      <c r="P668" s="40">
        <v>38419941</v>
      </c>
    </row>
    <row r="669" spans="1:16" s="32" customFormat="1" ht="10.5">
      <c r="A669" s="32">
        <v>96751830</v>
      </c>
      <c r="B669" s="33">
        <v>1</v>
      </c>
      <c r="C669" s="32" t="s">
        <v>471</v>
      </c>
      <c r="D669" s="46">
        <v>617</v>
      </c>
      <c r="E669" s="35">
        <v>40102</v>
      </c>
      <c r="F669" s="34" t="s">
        <v>37</v>
      </c>
      <c r="G669" s="37">
        <v>6000</v>
      </c>
      <c r="H669" s="34"/>
      <c r="I669" s="38"/>
      <c r="J669" s="36" t="s">
        <v>390</v>
      </c>
      <c r="K669" s="38">
        <v>10</v>
      </c>
      <c r="L669" s="40"/>
      <c r="M669" s="40"/>
      <c r="N669" s="40"/>
      <c r="O669" s="40"/>
      <c r="P669" s="40"/>
    </row>
    <row r="670" spans="1:16" s="32" customFormat="1" ht="10.5">
      <c r="A670" s="32">
        <v>96751830</v>
      </c>
      <c r="B670" s="33">
        <v>1</v>
      </c>
      <c r="C670" s="32" t="s">
        <v>472</v>
      </c>
      <c r="D670" s="46" t="s">
        <v>143</v>
      </c>
      <c r="E670" s="35">
        <v>40107</v>
      </c>
      <c r="F670" s="34" t="s">
        <v>37</v>
      </c>
      <c r="G670" s="37">
        <v>6000</v>
      </c>
      <c r="H670" s="34" t="s">
        <v>46</v>
      </c>
      <c r="I670" s="38">
        <v>3.2</v>
      </c>
      <c r="J670" s="36" t="s">
        <v>39</v>
      </c>
      <c r="K670" s="38">
        <v>7.5</v>
      </c>
      <c r="L670" s="40">
        <v>2500000</v>
      </c>
      <c r="M670" s="40">
        <v>2500000</v>
      </c>
      <c r="N670" s="40">
        <f>ROUND((M670*$E$8/1000),0)</f>
        <v>53817375</v>
      </c>
      <c r="O670" s="40">
        <v>1669535</v>
      </c>
      <c r="P670" s="40">
        <v>55486910</v>
      </c>
    </row>
    <row r="671" spans="1:16" s="32" customFormat="1" ht="10.5">
      <c r="A671" s="32">
        <v>96751830</v>
      </c>
      <c r="B671" s="33">
        <v>1</v>
      </c>
      <c r="C671" s="32" t="s">
        <v>471</v>
      </c>
      <c r="D671" s="46">
        <v>618</v>
      </c>
      <c r="E671" s="35">
        <v>40102</v>
      </c>
      <c r="F671" s="34" t="s">
        <v>37</v>
      </c>
      <c r="G671" s="37">
        <v>6000</v>
      </c>
      <c r="H671" s="34"/>
      <c r="I671" s="38"/>
      <c r="J671" s="36" t="s">
        <v>390</v>
      </c>
      <c r="K671" s="38">
        <v>30</v>
      </c>
      <c r="L671" s="40"/>
      <c r="M671" s="40"/>
      <c r="N671" s="40"/>
      <c r="O671" s="40"/>
      <c r="P671" s="40"/>
    </row>
    <row r="672" spans="1:16" s="32" customFormat="1" ht="10.5">
      <c r="A672" s="32">
        <v>96751830</v>
      </c>
      <c r="B672" s="33">
        <v>1</v>
      </c>
      <c r="C672" s="32" t="s">
        <v>473</v>
      </c>
      <c r="D672" s="46" t="s">
        <v>143</v>
      </c>
      <c r="E672" s="35">
        <v>40107</v>
      </c>
      <c r="F672" s="34" t="s">
        <v>37</v>
      </c>
      <c r="G672" s="37">
        <v>6000</v>
      </c>
      <c r="H672" s="34" t="s">
        <v>90</v>
      </c>
      <c r="I672" s="38">
        <v>4.5</v>
      </c>
      <c r="J672" s="36" t="s">
        <v>39</v>
      </c>
      <c r="K672" s="38">
        <v>20.5</v>
      </c>
      <c r="L672" s="40">
        <v>3200000</v>
      </c>
      <c r="M672" s="40">
        <v>3200000</v>
      </c>
      <c r="N672" s="40">
        <f>ROUND((M672*$E$8/1000),0)</f>
        <v>68886240</v>
      </c>
      <c r="O672" s="40">
        <v>3005162</v>
      </c>
      <c r="P672" s="40">
        <v>71891402</v>
      </c>
    </row>
    <row r="673" spans="1:16" s="32" customFormat="1" ht="10.5">
      <c r="A673" s="32">
        <v>61219000</v>
      </c>
      <c r="B673" s="33">
        <v>3</v>
      </c>
      <c r="C673" s="32" t="s">
        <v>345</v>
      </c>
      <c r="D673" s="46">
        <v>619</v>
      </c>
      <c r="E673" s="35">
        <v>40116</v>
      </c>
      <c r="F673" s="34" t="s">
        <v>37</v>
      </c>
      <c r="G673" s="37">
        <v>4000</v>
      </c>
      <c r="H673" s="34"/>
      <c r="I673" s="38"/>
      <c r="J673" s="36" t="s">
        <v>81</v>
      </c>
      <c r="K673" s="38">
        <v>30</v>
      </c>
      <c r="L673" s="40"/>
      <c r="M673" s="40"/>
      <c r="N673" s="40"/>
      <c r="O673" s="40"/>
      <c r="P673" s="40"/>
    </row>
    <row r="674" spans="1:16" s="32" customFormat="1" ht="10.5">
      <c r="A674" s="32">
        <v>61219000</v>
      </c>
      <c r="B674" s="33">
        <v>3</v>
      </c>
      <c r="C674" s="32" t="s">
        <v>474</v>
      </c>
      <c r="D674" s="46" t="s">
        <v>143</v>
      </c>
      <c r="E674" s="35">
        <v>40126</v>
      </c>
      <c r="F674" s="34" t="s">
        <v>37</v>
      </c>
      <c r="G674" s="37">
        <v>4000</v>
      </c>
      <c r="H674" s="34" t="s">
        <v>64</v>
      </c>
      <c r="I674" s="38">
        <v>4.5</v>
      </c>
      <c r="J674" s="36" t="s">
        <v>81</v>
      </c>
      <c r="K674" s="38">
        <v>25</v>
      </c>
      <c r="L674" s="40">
        <v>4000000</v>
      </c>
      <c r="M674" s="40">
        <v>4000000</v>
      </c>
      <c r="N674" s="40">
        <f>ROUND((M674*$E$8/1000),0)</f>
        <v>86107800</v>
      </c>
      <c r="O674" s="40">
        <v>1096418</v>
      </c>
      <c r="P674" s="40">
        <v>87204218</v>
      </c>
    </row>
    <row r="675" spans="1:16" s="32" customFormat="1" ht="10.5">
      <c r="A675" s="32">
        <v>96604380</v>
      </c>
      <c r="B675" s="33">
        <v>6</v>
      </c>
      <c r="C675" s="32" t="s">
        <v>338</v>
      </c>
      <c r="D675" s="46">
        <v>620</v>
      </c>
      <c r="E675" s="35">
        <v>40137</v>
      </c>
      <c r="F675" s="34" t="s">
        <v>37</v>
      </c>
      <c r="G675" s="37">
        <v>1250</v>
      </c>
      <c r="H675" s="34"/>
      <c r="I675" s="38"/>
      <c r="J675" s="36" t="s">
        <v>81</v>
      </c>
      <c r="K675" s="38">
        <v>25</v>
      </c>
      <c r="L675" s="40"/>
      <c r="M675" s="40"/>
      <c r="N675" s="40"/>
      <c r="O675" s="40"/>
      <c r="P675" s="40"/>
    </row>
    <row r="676" spans="1:16" s="32" customFormat="1" ht="10.5">
      <c r="A676" s="32">
        <v>96604380</v>
      </c>
      <c r="B676" s="33">
        <v>6</v>
      </c>
      <c r="C676" s="32" t="s">
        <v>208</v>
      </c>
      <c r="D676" s="46" t="s">
        <v>143</v>
      </c>
      <c r="E676" s="35">
        <v>40137</v>
      </c>
      <c r="F676" s="34" t="s">
        <v>37</v>
      </c>
      <c r="G676" s="37">
        <v>1250</v>
      </c>
      <c r="H676" s="34" t="s">
        <v>51</v>
      </c>
      <c r="I676" s="38">
        <v>4.5</v>
      </c>
      <c r="J676" s="36" t="s">
        <v>81</v>
      </c>
      <c r="K676" s="38">
        <v>23</v>
      </c>
      <c r="L676" s="40">
        <v>750000</v>
      </c>
      <c r="M676" s="40">
        <v>750000</v>
      </c>
      <c r="N676" s="40">
        <f>ROUND((M676*$E$8/1000),0)</f>
        <v>16145213</v>
      </c>
      <c r="O676" s="40">
        <v>331475</v>
      </c>
      <c r="P676" s="40">
        <v>16476688</v>
      </c>
    </row>
    <row r="677" spans="1:16" s="32" customFormat="1" ht="10.5">
      <c r="A677" s="32">
        <v>83628100</v>
      </c>
      <c r="B677" s="33">
        <v>4</v>
      </c>
      <c r="C677" s="32" t="s">
        <v>475</v>
      </c>
      <c r="D677" s="46">
        <v>621</v>
      </c>
      <c r="E677" s="35">
        <v>40148</v>
      </c>
      <c r="F677" s="34" t="s">
        <v>37</v>
      </c>
      <c r="G677" s="37">
        <v>3000</v>
      </c>
      <c r="H677" s="34"/>
      <c r="I677" s="38"/>
      <c r="J677" s="36" t="s">
        <v>81</v>
      </c>
      <c r="K677" s="38">
        <v>25</v>
      </c>
      <c r="L677" s="40"/>
      <c r="M677" s="40"/>
      <c r="N677" s="40"/>
      <c r="O677" s="40"/>
      <c r="P677" s="40"/>
    </row>
    <row r="678" spans="1:16" s="32" customFormat="1" ht="10.5">
      <c r="A678" s="32">
        <v>83628100</v>
      </c>
      <c r="B678" s="33">
        <v>4</v>
      </c>
      <c r="C678" s="32" t="s">
        <v>476</v>
      </c>
      <c r="D678" s="46" t="s">
        <v>143</v>
      </c>
      <c r="E678" s="35">
        <v>40154</v>
      </c>
      <c r="F678" s="34" t="s">
        <v>37</v>
      </c>
      <c r="G678" s="37">
        <v>3000</v>
      </c>
      <c r="H678" s="34" t="s">
        <v>92</v>
      </c>
      <c r="I678" s="38">
        <v>4.5</v>
      </c>
      <c r="J678" s="36" t="s">
        <v>39</v>
      </c>
      <c r="K678" s="38">
        <v>21</v>
      </c>
      <c r="L678" s="40">
        <v>1500000</v>
      </c>
      <c r="M678" s="40">
        <v>1500000</v>
      </c>
      <c r="N678" s="40">
        <f>ROUND((M678*$E$8/1000),0)</f>
        <v>32290425</v>
      </c>
      <c r="O678" s="40">
        <v>351367</v>
      </c>
      <c r="P678" s="40">
        <v>32641792</v>
      </c>
    </row>
    <row r="679" spans="1:16" s="32" customFormat="1" ht="10.5">
      <c r="A679" s="32">
        <v>83628100</v>
      </c>
      <c r="B679" s="33">
        <v>4</v>
      </c>
      <c r="C679" s="32" t="s">
        <v>475</v>
      </c>
      <c r="D679" s="46">
        <v>622</v>
      </c>
      <c r="E679" s="35">
        <v>40148</v>
      </c>
      <c r="F679" s="34" t="s">
        <v>37</v>
      </c>
      <c r="G679" s="37">
        <v>3000</v>
      </c>
      <c r="H679" s="34"/>
      <c r="I679" s="38"/>
      <c r="J679" s="36" t="s">
        <v>81</v>
      </c>
      <c r="K679" s="38">
        <v>10</v>
      </c>
      <c r="L679" s="40"/>
      <c r="M679" s="40"/>
      <c r="N679" s="40"/>
      <c r="O679" s="40"/>
      <c r="P679" s="40"/>
    </row>
    <row r="680" spans="1:16" s="32" customFormat="1" ht="10.5">
      <c r="A680" s="32">
        <v>83628100</v>
      </c>
      <c r="B680" s="33">
        <v>4</v>
      </c>
      <c r="C680" s="32" t="s">
        <v>476</v>
      </c>
      <c r="D680" s="46" t="s">
        <v>143</v>
      </c>
      <c r="E680" s="35">
        <v>40154</v>
      </c>
      <c r="F680" s="34" t="s">
        <v>37</v>
      </c>
      <c r="G680" s="37">
        <v>3000</v>
      </c>
      <c r="H680" s="34" t="s">
        <v>46</v>
      </c>
      <c r="I680" s="38">
        <v>3.5</v>
      </c>
      <c r="J680" s="36" t="s">
        <v>39</v>
      </c>
      <c r="K680" s="38">
        <v>5</v>
      </c>
      <c r="L680" s="40">
        <v>1500000</v>
      </c>
      <c r="M680" s="40">
        <v>1500000</v>
      </c>
      <c r="N680" s="40">
        <f>ROUND((M680*$E$8/1000),0)</f>
        <v>32290425</v>
      </c>
      <c r="O680" s="40">
        <v>273947</v>
      </c>
      <c r="P680" s="40">
        <v>32564372</v>
      </c>
    </row>
    <row r="681" spans="1:16" s="32" customFormat="1" ht="10.5">
      <c r="A681" s="32">
        <v>83628100</v>
      </c>
      <c r="B681" s="33">
        <v>4</v>
      </c>
      <c r="C681" s="32" t="s">
        <v>477</v>
      </c>
      <c r="D681" s="46" t="s">
        <v>143</v>
      </c>
      <c r="E681" s="35">
        <v>40154</v>
      </c>
      <c r="F681" s="34" t="s">
        <v>171</v>
      </c>
      <c r="G681" s="37">
        <v>60000000</v>
      </c>
      <c r="H681" s="34" t="s">
        <v>90</v>
      </c>
      <c r="I681" s="38">
        <v>6</v>
      </c>
      <c r="J681" s="36" t="s">
        <v>39</v>
      </c>
      <c r="K681" s="38">
        <v>5</v>
      </c>
      <c r="L681" s="40"/>
      <c r="M681" s="40"/>
      <c r="N681" s="40"/>
      <c r="O681" s="40"/>
      <c r="P681" s="40"/>
    </row>
    <row r="682" spans="1:16" s="32" customFormat="1" ht="10.5">
      <c r="A682" s="32">
        <v>90690000</v>
      </c>
      <c r="B682" s="33">
        <v>9</v>
      </c>
      <c r="C682" s="32" t="s">
        <v>478</v>
      </c>
      <c r="D682" s="46">
        <v>623</v>
      </c>
      <c r="E682" s="35">
        <v>40158</v>
      </c>
      <c r="F682" s="34" t="s">
        <v>37</v>
      </c>
      <c r="G682" s="37">
        <v>10000</v>
      </c>
      <c r="H682" s="34"/>
      <c r="I682" s="38"/>
      <c r="J682" s="36" t="s">
        <v>390</v>
      </c>
      <c r="K682" s="38">
        <v>10</v>
      </c>
      <c r="L682" s="40"/>
      <c r="M682" s="40"/>
      <c r="N682" s="40"/>
      <c r="O682" s="40"/>
      <c r="P682" s="40"/>
    </row>
    <row r="683" spans="1:16" s="32" customFormat="1" ht="10.5">
      <c r="A683" s="32">
        <v>90690000</v>
      </c>
      <c r="B683" s="33">
        <v>9</v>
      </c>
      <c r="C683" s="32" t="s">
        <v>479</v>
      </c>
      <c r="D683" s="46" t="s">
        <v>143</v>
      </c>
      <c r="E683" s="35">
        <v>40158</v>
      </c>
      <c r="F683" s="34" t="s">
        <v>37</v>
      </c>
      <c r="G683" s="37">
        <v>10000</v>
      </c>
      <c r="H683" s="34" t="s">
        <v>46</v>
      </c>
      <c r="I683" s="38">
        <v>3.25</v>
      </c>
      <c r="J683" s="36" t="s">
        <v>81</v>
      </c>
      <c r="K683" s="38">
        <v>5</v>
      </c>
      <c r="L683" s="40"/>
      <c r="M683" s="40"/>
      <c r="N683" s="40"/>
      <c r="O683" s="40"/>
      <c r="P683" s="40"/>
    </row>
    <row r="684" spans="1:16" s="32" customFormat="1" ht="10.5">
      <c r="A684" s="32">
        <v>90690000</v>
      </c>
      <c r="B684" s="33">
        <v>9</v>
      </c>
      <c r="C684" s="32" t="s">
        <v>479</v>
      </c>
      <c r="D684" s="46" t="s">
        <v>143</v>
      </c>
      <c r="E684" s="35">
        <v>40158</v>
      </c>
      <c r="F684" s="34" t="s">
        <v>171</v>
      </c>
      <c r="G684" s="37">
        <v>209500000</v>
      </c>
      <c r="H684" s="34" t="s">
        <v>90</v>
      </c>
      <c r="I684" s="38">
        <v>5.75</v>
      </c>
      <c r="J684" s="36" t="s">
        <v>81</v>
      </c>
      <c r="K684" s="38">
        <v>5</v>
      </c>
      <c r="L684" s="40"/>
      <c r="M684" s="40"/>
      <c r="N684" s="40"/>
      <c r="O684" s="40"/>
      <c r="P684" s="40"/>
    </row>
    <row r="685" spans="1:16" s="32" customFormat="1" ht="10.5">
      <c r="A685" s="32">
        <v>90690000</v>
      </c>
      <c r="B685" s="33">
        <v>9</v>
      </c>
      <c r="C685" s="32" t="s">
        <v>478</v>
      </c>
      <c r="D685" s="46">
        <v>624</v>
      </c>
      <c r="E685" s="35">
        <v>40158</v>
      </c>
      <c r="F685" s="34" t="s">
        <v>37</v>
      </c>
      <c r="G685" s="37">
        <v>10000</v>
      </c>
      <c r="H685" s="34"/>
      <c r="I685" s="38"/>
      <c r="J685" s="36" t="s">
        <v>390</v>
      </c>
      <c r="K685" s="38">
        <v>30</v>
      </c>
      <c r="L685" s="40"/>
      <c r="M685" s="40"/>
      <c r="N685" s="40"/>
      <c r="O685" s="40"/>
      <c r="P685" s="40"/>
    </row>
    <row r="686" spans="1:16" s="32" customFormat="1" ht="10.5">
      <c r="A686" s="32">
        <v>90690000</v>
      </c>
      <c r="B686" s="33">
        <v>9</v>
      </c>
      <c r="C686" s="32" t="s">
        <v>480</v>
      </c>
      <c r="D686" s="46" t="s">
        <v>143</v>
      </c>
      <c r="E686" s="35">
        <v>40158</v>
      </c>
      <c r="F686" s="34" t="s">
        <v>37</v>
      </c>
      <c r="G686" s="37">
        <v>10000</v>
      </c>
      <c r="H686" s="34" t="s">
        <v>92</v>
      </c>
      <c r="I686" s="38">
        <v>4.25</v>
      </c>
      <c r="J686" s="36" t="s">
        <v>81</v>
      </c>
      <c r="K686" s="38">
        <v>21</v>
      </c>
      <c r="L686" s="40">
        <v>7000000</v>
      </c>
      <c r="M686" s="40">
        <v>7000000</v>
      </c>
      <c r="N686" s="40">
        <f>ROUND((M686*$E$8/1000),0)</f>
        <v>150688650</v>
      </c>
      <c r="O686" s="40">
        <v>1549972</v>
      </c>
      <c r="P686" s="40">
        <v>152238622</v>
      </c>
    </row>
    <row r="687" spans="1:16" s="32" customFormat="1" ht="10.5">
      <c r="A687" s="32">
        <v>90690000</v>
      </c>
      <c r="B687" s="33">
        <v>9</v>
      </c>
      <c r="C687" s="32" t="s">
        <v>479</v>
      </c>
      <c r="D687" s="46" t="s">
        <v>143</v>
      </c>
      <c r="E687" s="35">
        <v>40158</v>
      </c>
      <c r="F687" s="34" t="s">
        <v>37</v>
      </c>
      <c r="G687" s="37">
        <v>10000</v>
      </c>
      <c r="H687" s="34" t="s">
        <v>63</v>
      </c>
      <c r="I687" s="38">
        <v>4.25</v>
      </c>
      <c r="J687" s="36" t="s">
        <v>81</v>
      </c>
      <c r="K687" s="38">
        <v>21</v>
      </c>
      <c r="L687" s="40"/>
      <c r="M687" s="40"/>
      <c r="N687" s="40"/>
      <c r="O687" s="40"/>
      <c r="P687" s="40"/>
    </row>
    <row r="688" spans="1:16" s="32" customFormat="1" ht="10.5">
      <c r="A688" s="32">
        <v>96667560</v>
      </c>
      <c r="B688" s="33">
        <v>8</v>
      </c>
      <c r="C688" s="32" t="s">
        <v>339</v>
      </c>
      <c r="D688" s="46">
        <v>625</v>
      </c>
      <c r="E688" s="35">
        <v>40162</v>
      </c>
      <c r="F688" s="34" t="s">
        <v>37</v>
      </c>
      <c r="G688" s="37">
        <v>2000</v>
      </c>
      <c r="H688" s="34"/>
      <c r="I688" s="38"/>
      <c r="J688" s="36" t="s">
        <v>81</v>
      </c>
      <c r="K688" s="38">
        <v>10</v>
      </c>
      <c r="L688" s="40"/>
      <c r="M688" s="40"/>
      <c r="N688" s="40"/>
      <c r="O688" s="40"/>
      <c r="P688" s="40"/>
    </row>
    <row r="689" spans="1:16" s="32" customFormat="1" ht="10.5">
      <c r="A689" s="32">
        <v>96667560</v>
      </c>
      <c r="B689" s="33">
        <v>8</v>
      </c>
      <c r="C689" s="32" t="s">
        <v>340</v>
      </c>
      <c r="D689" s="46" t="s">
        <v>143</v>
      </c>
      <c r="E689" s="35">
        <v>40164</v>
      </c>
      <c r="F689" s="34" t="s">
        <v>171</v>
      </c>
      <c r="G689" s="37">
        <v>20000000</v>
      </c>
      <c r="H689" s="34" t="s">
        <v>92</v>
      </c>
      <c r="I689" s="38">
        <v>6.5</v>
      </c>
      <c r="J689" s="36" t="s">
        <v>39</v>
      </c>
      <c r="K689" s="38">
        <v>4.5</v>
      </c>
      <c r="L689" s="40">
        <v>20000000000</v>
      </c>
      <c r="M689" s="40">
        <v>20000000000</v>
      </c>
      <c r="N689" s="40">
        <f>ROUND((M689/1000),0)</f>
        <v>20000000</v>
      </c>
      <c r="O689" s="40">
        <v>266567</v>
      </c>
      <c r="P689" s="40">
        <v>20266567</v>
      </c>
    </row>
    <row r="690" spans="1:16" s="32" customFormat="1" ht="10.5">
      <c r="A690" s="32">
        <v>96667560</v>
      </c>
      <c r="B690" s="33">
        <v>8</v>
      </c>
      <c r="C690" s="32" t="s">
        <v>481</v>
      </c>
      <c r="D690" s="46" t="s">
        <v>152</v>
      </c>
      <c r="E690" s="35">
        <v>40399</v>
      </c>
      <c r="F690" s="34" t="s">
        <v>171</v>
      </c>
      <c r="G690" s="37">
        <v>20000000</v>
      </c>
      <c r="H690" s="34" t="s">
        <v>56</v>
      </c>
      <c r="I690" s="38">
        <v>7</v>
      </c>
      <c r="J690" s="36" t="s">
        <v>39</v>
      </c>
      <c r="K690" s="38">
        <v>5</v>
      </c>
      <c r="L690" s="40">
        <v>20000000000</v>
      </c>
      <c r="M690" s="40">
        <v>20000000000</v>
      </c>
      <c r="N690" s="40">
        <f>ROUND((M690/1000),0)</f>
        <v>20000000</v>
      </c>
      <c r="O690" s="40">
        <v>61170</v>
      </c>
      <c r="P690" s="40">
        <v>20061170</v>
      </c>
    </row>
    <row r="691" spans="1:16" s="32" customFormat="1" ht="10.5">
      <c r="A691" s="32">
        <v>96667560</v>
      </c>
      <c r="B691" s="33">
        <v>8</v>
      </c>
      <c r="C691" s="32" t="s">
        <v>482</v>
      </c>
      <c r="D691" s="46" t="s">
        <v>152</v>
      </c>
      <c r="E691" s="35">
        <v>40399</v>
      </c>
      <c r="F691" s="34" t="s">
        <v>37</v>
      </c>
      <c r="G691" s="37">
        <v>1000</v>
      </c>
      <c r="H691" s="34" t="s">
        <v>63</v>
      </c>
      <c r="I691" s="38">
        <v>3.3</v>
      </c>
      <c r="J691" s="36" t="s">
        <v>39</v>
      </c>
      <c r="K691" s="38">
        <v>5</v>
      </c>
      <c r="L691" s="40"/>
      <c r="M691" s="40"/>
      <c r="N691" s="40"/>
      <c r="O691" s="40"/>
      <c r="P691" s="40"/>
    </row>
    <row r="692" spans="1:16" s="32" customFormat="1" ht="10.5">
      <c r="A692" s="32">
        <v>95819000</v>
      </c>
      <c r="B692" s="33" t="s">
        <v>75</v>
      </c>
      <c r="C692" s="32" t="s">
        <v>483</v>
      </c>
      <c r="D692" s="46">
        <v>627</v>
      </c>
      <c r="E692" s="35">
        <v>40199</v>
      </c>
      <c r="F692" s="34" t="s">
        <v>37</v>
      </c>
      <c r="G692" s="37">
        <v>1000</v>
      </c>
      <c r="H692" s="34"/>
      <c r="I692" s="38"/>
      <c r="J692" s="36" t="s">
        <v>484</v>
      </c>
      <c r="K692" s="38">
        <v>10</v>
      </c>
      <c r="L692" s="40"/>
      <c r="M692" s="40"/>
      <c r="N692" s="40"/>
      <c r="O692" s="40"/>
      <c r="P692" s="40"/>
    </row>
    <row r="693" spans="1:16" s="32" customFormat="1" ht="10.5">
      <c r="A693" s="32">
        <v>95819000</v>
      </c>
      <c r="B693" s="33" t="s">
        <v>75</v>
      </c>
      <c r="C693" s="32" t="s">
        <v>485</v>
      </c>
      <c r="D693" s="46" t="s">
        <v>143</v>
      </c>
      <c r="E693" s="35">
        <v>40210</v>
      </c>
      <c r="F693" s="34" t="s">
        <v>171</v>
      </c>
      <c r="G693" s="37">
        <v>20900000</v>
      </c>
      <c r="H693" s="34" t="s">
        <v>46</v>
      </c>
      <c r="I693" s="38">
        <v>6.5</v>
      </c>
      <c r="J693" s="36" t="s">
        <v>81</v>
      </c>
      <c r="K693" s="38">
        <v>5</v>
      </c>
      <c r="L693" s="40"/>
      <c r="M693" s="40"/>
      <c r="N693" s="40"/>
      <c r="O693" s="40"/>
      <c r="P693" s="40"/>
    </row>
    <row r="694" spans="1:16" s="32" customFormat="1" ht="10.5">
      <c r="A694" s="32">
        <v>61808000</v>
      </c>
      <c r="B694" s="33">
        <v>5</v>
      </c>
      <c r="C694" s="32" t="s">
        <v>360</v>
      </c>
      <c r="D694" s="46">
        <v>629</v>
      </c>
      <c r="E694" s="35">
        <v>40252</v>
      </c>
      <c r="F694" s="34" t="s">
        <v>37</v>
      </c>
      <c r="G694" s="37">
        <v>4000</v>
      </c>
      <c r="H694" s="34"/>
      <c r="I694" s="38"/>
      <c r="J694" s="36" t="s">
        <v>81</v>
      </c>
      <c r="K694" s="38">
        <v>10</v>
      </c>
      <c r="L694" s="40"/>
      <c r="M694" s="40"/>
      <c r="N694" s="40"/>
      <c r="O694" s="40"/>
      <c r="P694" s="40"/>
    </row>
    <row r="695" spans="1:16" s="32" customFormat="1" ht="10.5">
      <c r="A695" s="32">
        <v>61808000</v>
      </c>
      <c r="B695" s="33">
        <v>5</v>
      </c>
      <c r="C695" s="32" t="s">
        <v>158</v>
      </c>
      <c r="D695" s="46" t="s">
        <v>143</v>
      </c>
      <c r="E695" s="35">
        <v>40267</v>
      </c>
      <c r="F695" s="34" t="s">
        <v>37</v>
      </c>
      <c r="G695" s="37">
        <v>4000</v>
      </c>
      <c r="H695" s="34" t="s">
        <v>75</v>
      </c>
      <c r="I695" s="38">
        <v>20.9</v>
      </c>
      <c r="J695" s="36" t="s">
        <v>39</v>
      </c>
      <c r="K695" s="38">
        <v>6.5</v>
      </c>
      <c r="L695" s="40">
        <v>1000000</v>
      </c>
      <c r="M695" s="40">
        <v>1000000</v>
      </c>
      <c r="N695" s="40">
        <f>ROUND((M695*$E$8/1000),0)</f>
        <v>21526950</v>
      </c>
      <c r="O695" s="40">
        <v>254808</v>
      </c>
      <c r="P695" s="40">
        <v>21781758</v>
      </c>
    </row>
    <row r="696" spans="1:16" s="32" customFormat="1" ht="10.5">
      <c r="A696" s="32">
        <v>61808000</v>
      </c>
      <c r="B696" s="33">
        <v>5</v>
      </c>
      <c r="C696" s="32" t="s">
        <v>486</v>
      </c>
      <c r="D696" s="46" t="s">
        <v>143</v>
      </c>
      <c r="E696" s="35">
        <v>40267</v>
      </c>
      <c r="F696" s="34" t="s">
        <v>37</v>
      </c>
      <c r="G696" s="37">
        <v>4000</v>
      </c>
      <c r="H696" s="34" t="s">
        <v>125</v>
      </c>
      <c r="I696" s="38">
        <v>3.9</v>
      </c>
      <c r="J696" s="36" t="s">
        <v>39</v>
      </c>
      <c r="K696" s="38">
        <v>9.5</v>
      </c>
      <c r="L696" s="40"/>
      <c r="M696" s="40"/>
      <c r="N696" s="40"/>
      <c r="O696" s="40"/>
      <c r="P696" s="40"/>
    </row>
    <row r="697" spans="1:16" s="32" customFormat="1" ht="10.5">
      <c r="A697" s="32">
        <v>61808000</v>
      </c>
      <c r="B697" s="33">
        <v>5</v>
      </c>
      <c r="C697" s="32" t="s">
        <v>156</v>
      </c>
      <c r="D697" s="46">
        <v>630</v>
      </c>
      <c r="E697" s="35">
        <v>40252</v>
      </c>
      <c r="F697" s="34" t="s">
        <v>37</v>
      </c>
      <c r="G697" s="37">
        <v>4000</v>
      </c>
      <c r="H697" s="34"/>
      <c r="I697" s="38"/>
      <c r="J697" s="36" t="s">
        <v>81</v>
      </c>
      <c r="K697" s="38">
        <v>30</v>
      </c>
      <c r="L697" s="40"/>
      <c r="M697" s="40"/>
      <c r="N697" s="40"/>
      <c r="O697" s="40"/>
      <c r="P697" s="40"/>
    </row>
    <row r="698" spans="1:16" s="32" customFormat="1" ht="10.5">
      <c r="A698" s="32">
        <v>61808000</v>
      </c>
      <c r="B698" s="33">
        <v>5</v>
      </c>
      <c r="C698" s="32" t="s">
        <v>118</v>
      </c>
      <c r="D698" s="46" t="s">
        <v>143</v>
      </c>
      <c r="E698" s="35">
        <v>40267</v>
      </c>
      <c r="F698" s="34" t="s">
        <v>37</v>
      </c>
      <c r="G698" s="37">
        <v>4000</v>
      </c>
      <c r="H698" s="34" t="s">
        <v>132</v>
      </c>
      <c r="I698" s="38">
        <v>4.2</v>
      </c>
      <c r="J698" s="36" t="s">
        <v>39</v>
      </c>
      <c r="K698" s="38">
        <v>21</v>
      </c>
      <c r="L698" s="40">
        <v>1750000</v>
      </c>
      <c r="M698" s="40">
        <v>1750000</v>
      </c>
      <c r="N698" s="40">
        <f>ROUND((M698*$E$8/1000),0)</f>
        <v>37672163</v>
      </c>
      <c r="O698" s="40">
        <v>643782</v>
      </c>
      <c r="P698" s="40">
        <v>38315945</v>
      </c>
    </row>
    <row r="699" spans="1:16" s="32" customFormat="1" ht="10.5">
      <c r="A699" s="32">
        <v>90299000</v>
      </c>
      <c r="B699" s="33">
        <v>3</v>
      </c>
      <c r="C699" s="32" t="s">
        <v>487</v>
      </c>
      <c r="D699" s="46">
        <v>632</v>
      </c>
      <c r="E699" s="35">
        <v>40324</v>
      </c>
      <c r="F699" s="34" t="s">
        <v>37</v>
      </c>
      <c r="G699" s="37">
        <v>2000</v>
      </c>
      <c r="H699" s="34"/>
      <c r="I699" s="38"/>
      <c r="J699" s="36" t="s">
        <v>390</v>
      </c>
      <c r="K699" s="38">
        <v>10</v>
      </c>
      <c r="L699" s="40"/>
      <c r="M699" s="40"/>
      <c r="N699" s="40"/>
      <c r="O699" s="40"/>
      <c r="P699" s="40"/>
    </row>
    <row r="700" spans="1:16" s="32" customFormat="1" ht="10.5">
      <c r="A700" s="32">
        <v>90299000</v>
      </c>
      <c r="B700" s="33">
        <v>3</v>
      </c>
      <c r="C700" s="32" t="s">
        <v>488</v>
      </c>
      <c r="D700" s="46" t="s">
        <v>143</v>
      </c>
      <c r="E700" s="35">
        <v>40325</v>
      </c>
      <c r="F700" s="34" t="s">
        <v>37</v>
      </c>
      <c r="G700" s="37">
        <v>2000</v>
      </c>
      <c r="H700" s="34" t="s">
        <v>60</v>
      </c>
      <c r="I700" s="38">
        <v>2.75</v>
      </c>
      <c r="J700" s="36" t="s">
        <v>68</v>
      </c>
      <c r="K700" s="38">
        <v>5</v>
      </c>
      <c r="L700" s="40"/>
      <c r="M700" s="40"/>
      <c r="N700" s="40"/>
      <c r="O700" s="40"/>
      <c r="P700" s="40"/>
    </row>
    <row r="701" spans="1:16" s="32" customFormat="1" ht="10.5">
      <c r="A701" s="32">
        <v>90299000</v>
      </c>
      <c r="B701" s="33">
        <v>3</v>
      </c>
      <c r="C701" s="32" t="s">
        <v>488</v>
      </c>
      <c r="D701" s="46" t="s">
        <v>143</v>
      </c>
      <c r="E701" s="35">
        <v>40325</v>
      </c>
      <c r="F701" s="34" t="s">
        <v>171</v>
      </c>
      <c r="G701" s="37">
        <v>42000000</v>
      </c>
      <c r="H701" s="34" t="s">
        <v>64</v>
      </c>
      <c r="I701" s="38">
        <v>6.25</v>
      </c>
      <c r="J701" s="36" t="s">
        <v>68</v>
      </c>
      <c r="K701" s="38">
        <v>5</v>
      </c>
      <c r="L701" s="40"/>
      <c r="M701" s="40"/>
      <c r="N701" s="40"/>
      <c r="O701" s="40"/>
      <c r="P701" s="40"/>
    </row>
    <row r="702" spans="1:16" s="32" customFormat="1" ht="10.5">
      <c r="A702" s="32">
        <v>90299000</v>
      </c>
      <c r="B702" s="33">
        <v>3</v>
      </c>
      <c r="C702" s="32" t="s">
        <v>489</v>
      </c>
      <c r="D702" s="46">
        <v>633</v>
      </c>
      <c r="E702" s="35">
        <v>40324</v>
      </c>
      <c r="F702" s="34" t="s">
        <v>37</v>
      </c>
      <c r="G702" s="37">
        <v>2000</v>
      </c>
      <c r="H702" s="34"/>
      <c r="I702" s="38"/>
      <c r="J702" s="36" t="s">
        <v>390</v>
      </c>
      <c r="K702" s="38">
        <v>30</v>
      </c>
      <c r="L702" s="40"/>
      <c r="M702" s="40"/>
      <c r="N702" s="40"/>
      <c r="O702" s="40"/>
      <c r="P702" s="40"/>
    </row>
    <row r="703" spans="1:16" s="32" customFormat="1" ht="10.5">
      <c r="A703" s="32">
        <v>90299000</v>
      </c>
      <c r="B703" s="33">
        <v>3</v>
      </c>
      <c r="C703" s="32" t="s">
        <v>490</v>
      </c>
      <c r="D703" s="46" t="s">
        <v>143</v>
      </c>
      <c r="E703" s="35">
        <v>40325</v>
      </c>
      <c r="F703" s="34" t="s">
        <v>37</v>
      </c>
      <c r="G703" s="37">
        <v>2000</v>
      </c>
      <c r="H703" s="34" t="s">
        <v>75</v>
      </c>
      <c r="I703" s="38">
        <v>4.2</v>
      </c>
      <c r="J703" s="36" t="s">
        <v>68</v>
      </c>
      <c r="K703" s="38">
        <v>21</v>
      </c>
      <c r="L703" s="40">
        <v>1770000</v>
      </c>
      <c r="M703" s="40">
        <v>1770000</v>
      </c>
      <c r="N703" s="40">
        <f>ROUND((M703*$E$8/1000),0)</f>
        <v>38102702</v>
      </c>
      <c r="O703" s="40">
        <v>395964</v>
      </c>
      <c r="P703" s="40">
        <v>38498666</v>
      </c>
    </row>
    <row r="704" spans="1:16" s="32" customFormat="1" ht="10.5">
      <c r="A704" s="32">
        <v>91755000</v>
      </c>
      <c r="B704" s="33" t="s">
        <v>75</v>
      </c>
      <c r="C704" s="32" t="s">
        <v>491</v>
      </c>
      <c r="D704" s="46">
        <v>635</v>
      </c>
      <c r="E704" s="35">
        <v>40346</v>
      </c>
      <c r="F704" s="34" t="s">
        <v>37</v>
      </c>
      <c r="G704" s="37">
        <v>5000</v>
      </c>
      <c r="H704" s="34"/>
      <c r="I704" s="38"/>
      <c r="J704" s="36" t="s">
        <v>492</v>
      </c>
      <c r="K704" s="38">
        <v>10</v>
      </c>
      <c r="L704" s="40"/>
      <c r="M704" s="40"/>
      <c r="N704" s="40"/>
      <c r="O704" s="40"/>
      <c r="P704" s="40"/>
    </row>
    <row r="705" spans="1:16" s="32" customFormat="1" ht="10.5">
      <c r="A705" s="32">
        <v>91755000</v>
      </c>
      <c r="B705" s="33" t="s">
        <v>75</v>
      </c>
      <c r="C705" s="32" t="s">
        <v>491</v>
      </c>
      <c r="D705" s="46">
        <v>636</v>
      </c>
      <c r="E705" s="35">
        <v>40346</v>
      </c>
      <c r="F705" s="34" t="s">
        <v>37</v>
      </c>
      <c r="G705" s="37">
        <v>5000</v>
      </c>
      <c r="H705" s="34"/>
      <c r="I705" s="38"/>
      <c r="J705" s="36" t="s">
        <v>492</v>
      </c>
      <c r="K705" s="38">
        <v>30</v>
      </c>
      <c r="L705" s="40"/>
      <c r="M705" s="40"/>
      <c r="N705" s="40"/>
      <c r="O705" s="40"/>
      <c r="P705" s="40"/>
    </row>
    <row r="706" spans="1:16" s="32" customFormat="1" ht="10.5">
      <c r="A706" s="32">
        <v>96970380</v>
      </c>
      <c r="B706" s="33">
        <v>7</v>
      </c>
      <c r="C706" s="32" t="s">
        <v>493</v>
      </c>
      <c r="D706" s="46">
        <v>637</v>
      </c>
      <c r="E706" s="35">
        <v>40346</v>
      </c>
      <c r="F706" s="34" t="s">
        <v>37</v>
      </c>
      <c r="G706" s="37">
        <v>3000</v>
      </c>
      <c r="H706" s="34"/>
      <c r="I706" s="38"/>
      <c r="J706" s="36" t="s">
        <v>390</v>
      </c>
      <c r="K706" s="38">
        <v>10</v>
      </c>
      <c r="L706" s="40"/>
      <c r="M706" s="40"/>
      <c r="N706" s="40"/>
      <c r="O706" s="40"/>
      <c r="P706" s="40"/>
    </row>
    <row r="707" spans="1:16" s="32" customFormat="1" ht="10.5">
      <c r="A707" s="32">
        <v>96970380</v>
      </c>
      <c r="B707" s="33">
        <v>7</v>
      </c>
      <c r="C707" s="32" t="s">
        <v>494</v>
      </c>
      <c r="D707" s="46" t="s">
        <v>143</v>
      </c>
      <c r="E707" s="35">
        <v>40346</v>
      </c>
      <c r="F707" s="34" t="s">
        <v>37</v>
      </c>
      <c r="G707" s="37">
        <v>3000</v>
      </c>
      <c r="H707" s="34" t="s">
        <v>46</v>
      </c>
      <c r="I707" s="38">
        <v>4</v>
      </c>
      <c r="J707" s="36" t="s">
        <v>68</v>
      </c>
      <c r="K707" s="38">
        <v>5</v>
      </c>
      <c r="L707" s="40">
        <v>1000000</v>
      </c>
      <c r="M707" s="40">
        <v>1000000</v>
      </c>
      <c r="N707" s="40">
        <f>ROUND((M707*$E$8/1000),0)</f>
        <v>21526950</v>
      </c>
      <c r="O707" s="40">
        <v>163969</v>
      </c>
      <c r="P707" s="40">
        <v>21690919</v>
      </c>
    </row>
    <row r="708" spans="1:16" s="32" customFormat="1" ht="10.5">
      <c r="A708" s="32">
        <v>96970380</v>
      </c>
      <c r="B708" s="33">
        <v>7</v>
      </c>
      <c r="C708" s="32" t="s">
        <v>495</v>
      </c>
      <c r="D708" s="46" t="s">
        <v>143</v>
      </c>
      <c r="E708" s="35">
        <v>40346</v>
      </c>
      <c r="F708" s="34" t="s">
        <v>171</v>
      </c>
      <c r="G708" s="37">
        <v>63400000</v>
      </c>
      <c r="H708" s="34" t="s">
        <v>90</v>
      </c>
      <c r="I708" s="38">
        <v>7.25</v>
      </c>
      <c r="J708" s="36" t="s">
        <v>68</v>
      </c>
      <c r="K708" s="38">
        <v>5</v>
      </c>
      <c r="L708" s="40"/>
      <c r="M708" s="40"/>
      <c r="N708" s="40"/>
      <c r="O708" s="40"/>
      <c r="P708" s="40"/>
    </row>
    <row r="709" spans="1:16" s="32" customFormat="1" ht="10.5">
      <c r="A709" s="32">
        <v>96970380</v>
      </c>
      <c r="B709" s="33">
        <v>7</v>
      </c>
      <c r="C709" s="32" t="s">
        <v>494</v>
      </c>
      <c r="D709" s="46" t="s">
        <v>152</v>
      </c>
      <c r="E709" s="35">
        <v>40423</v>
      </c>
      <c r="F709" s="34" t="s">
        <v>171</v>
      </c>
      <c r="G709" s="37">
        <v>42630000</v>
      </c>
      <c r="H709" s="34" t="s">
        <v>63</v>
      </c>
      <c r="I709" s="38">
        <v>7</v>
      </c>
      <c r="J709" s="36" t="s">
        <v>81</v>
      </c>
      <c r="K709" s="38">
        <v>5</v>
      </c>
      <c r="L709" s="40">
        <v>21300000000</v>
      </c>
      <c r="M709" s="40">
        <v>21300000000</v>
      </c>
      <c r="N709" s="40">
        <f>ROUND((M709/1000),0)</f>
        <v>21300000</v>
      </c>
      <c r="O709" s="40">
        <v>281881</v>
      </c>
      <c r="P709" s="40">
        <v>21581881</v>
      </c>
    </row>
    <row r="710" spans="1:16" s="32" customFormat="1" ht="10.5">
      <c r="A710" s="32">
        <v>96970380</v>
      </c>
      <c r="B710" s="33">
        <v>7</v>
      </c>
      <c r="C710" s="32" t="s">
        <v>493</v>
      </c>
      <c r="D710" s="46">
        <v>638</v>
      </c>
      <c r="E710" s="35">
        <v>40346</v>
      </c>
      <c r="F710" s="34" t="s">
        <v>37</v>
      </c>
      <c r="G710" s="37">
        <v>3000</v>
      </c>
      <c r="H710" s="34"/>
      <c r="I710" s="38"/>
      <c r="J710" s="36" t="s">
        <v>390</v>
      </c>
      <c r="K710" s="38">
        <v>30</v>
      </c>
      <c r="L710" s="40"/>
      <c r="M710" s="40"/>
      <c r="N710" s="40"/>
      <c r="O710" s="40"/>
      <c r="P710" s="40"/>
    </row>
    <row r="711" spans="1:16" s="32" customFormat="1" ht="10.5">
      <c r="A711" s="32">
        <v>96970380</v>
      </c>
      <c r="B711" s="33">
        <v>7</v>
      </c>
      <c r="C711" s="32" t="s">
        <v>494</v>
      </c>
      <c r="D711" s="46" t="s">
        <v>143</v>
      </c>
      <c r="E711" s="35">
        <v>40346</v>
      </c>
      <c r="F711" s="34" t="s">
        <v>37</v>
      </c>
      <c r="G711" s="37">
        <v>3000</v>
      </c>
      <c r="H711" s="34" t="s">
        <v>92</v>
      </c>
      <c r="I711" s="38">
        <v>4.75</v>
      </c>
      <c r="J711" s="36" t="s">
        <v>68</v>
      </c>
      <c r="K711" s="38">
        <v>14</v>
      </c>
      <c r="L711" s="40">
        <v>2000000</v>
      </c>
      <c r="M711" s="40">
        <v>2000000</v>
      </c>
      <c r="N711" s="40">
        <f>ROUND((M711*$E$8/1000),0)</f>
        <v>43053900</v>
      </c>
      <c r="O711" s="40">
        <v>388710</v>
      </c>
      <c r="P711" s="40">
        <v>43442610</v>
      </c>
    </row>
    <row r="712" spans="1:16" s="32" customFormat="1" ht="10.5">
      <c r="A712" s="32">
        <v>96970380</v>
      </c>
      <c r="B712" s="33">
        <v>7</v>
      </c>
      <c r="C712" s="32" t="s">
        <v>496</v>
      </c>
      <c r="D712" s="46" t="s">
        <v>152</v>
      </c>
      <c r="E712" s="35">
        <v>40423</v>
      </c>
      <c r="F712" s="34" t="s">
        <v>37</v>
      </c>
      <c r="G712" s="37">
        <v>1000</v>
      </c>
      <c r="H712" s="34" t="s">
        <v>56</v>
      </c>
      <c r="I712" s="38">
        <v>4.25</v>
      </c>
      <c r="J712" s="36" t="s">
        <v>81</v>
      </c>
      <c r="K712" s="38">
        <v>14</v>
      </c>
      <c r="L712" s="40">
        <v>1000000</v>
      </c>
      <c r="M712" s="40">
        <v>1000000</v>
      </c>
      <c r="N712" s="40">
        <f>ROUND((M712*$E$8/1000),0)</f>
        <v>21526950</v>
      </c>
      <c r="O712" s="40">
        <v>174112</v>
      </c>
      <c r="P712" s="40">
        <v>21701062</v>
      </c>
    </row>
    <row r="713" spans="1:16" s="32" customFormat="1" ht="10.5">
      <c r="A713" s="32">
        <v>76100458</v>
      </c>
      <c r="B713" s="33">
        <v>1</v>
      </c>
      <c r="C713" s="32" t="s">
        <v>497</v>
      </c>
      <c r="D713" s="46">
        <v>639</v>
      </c>
      <c r="E713" s="35">
        <v>40382</v>
      </c>
      <c r="F713" s="34" t="s">
        <v>66</v>
      </c>
      <c r="G713" s="37">
        <v>200000</v>
      </c>
      <c r="H713" s="34"/>
      <c r="I713" s="38"/>
      <c r="J713" s="36" t="s">
        <v>390</v>
      </c>
      <c r="K713" s="38">
        <v>10</v>
      </c>
      <c r="L713" s="40"/>
      <c r="M713" s="40"/>
      <c r="N713" s="40"/>
      <c r="O713" s="40"/>
      <c r="P713" s="40"/>
    </row>
    <row r="714" spans="1:16" s="32" customFormat="1" ht="10.5">
      <c r="A714" s="32">
        <v>76100458</v>
      </c>
      <c r="B714" s="33">
        <v>1</v>
      </c>
      <c r="C714" s="32" t="s">
        <v>498</v>
      </c>
      <c r="D714" s="46" t="s">
        <v>143</v>
      </c>
      <c r="E714" s="35">
        <v>40555</v>
      </c>
      <c r="F714" s="34" t="s">
        <v>37</v>
      </c>
      <c r="G714" s="37">
        <v>2500</v>
      </c>
      <c r="H714" s="34" t="s">
        <v>46</v>
      </c>
      <c r="I714" s="38">
        <v>3.3</v>
      </c>
      <c r="J714" s="36" t="s">
        <v>499</v>
      </c>
      <c r="K714" s="38">
        <v>3</v>
      </c>
      <c r="L714" s="40"/>
      <c r="M714" s="40"/>
      <c r="N714" s="40"/>
      <c r="O714" s="40"/>
      <c r="P714" s="40"/>
    </row>
    <row r="715" spans="1:16" s="32" customFormat="1" ht="10.5">
      <c r="A715" s="32">
        <v>76100458</v>
      </c>
      <c r="B715" s="33">
        <v>1</v>
      </c>
      <c r="C715" s="32" t="s">
        <v>498</v>
      </c>
      <c r="D715" s="46" t="s">
        <v>143</v>
      </c>
      <c r="E715" s="35">
        <v>40555</v>
      </c>
      <c r="F715" s="34" t="s">
        <v>37</v>
      </c>
      <c r="G715" s="37">
        <v>2500</v>
      </c>
      <c r="H715" s="34" t="s">
        <v>90</v>
      </c>
      <c r="I715" s="38">
        <v>3.85</v>
      </c>
      <c r="J715" s="36" t="s">
        <v>499</v>
      </c>
      <c r="K715" s="38">
        <v>5</v>
      </c>
      <c r="L715" s="40"/>
      <c r="M715" s="40"/>
      <c r="N715" s="40"/>
      <c r="O715" s="40"/>
      <c r="P715" s="40"/>
    </row>
    <row r="716" spans="1:16" s="32" customFormat="1" ht="10.5">
      <c r="A716" s="32">
        <v>93473000</v>
      </c>
      <c r="B716" s="33">
        <v>3</v>
      </c>
      <c r="C716" s="32" t="s">
        <v>256</v>
      </c>
      <c r="D716" s="46">
        <v>640</v>
      </c>
      <c r="E716" s="35">
        <v>40413</v>
      </c>
      <c r="F716" s="34" t="s">
        <v>37</v>
      </c>
      <c r="G716" s="37">
        <v>2500</v>
      </c>
      <c r="H716" s="34"/>
      <c r="I716" s="38"/>
      <c r="J716" s="36" t="s">
        <v>390</v>
      </c>
      <c r="K716" s="38">
        <v>10</v>
      </c>
      <c r="L716" s="40"/>
      <c r="M716" s="40"/>
      <c r="N716" s="40"/>
      <c r="O716" s="40"/>
      <c r="P716" s="40"/>
    </row>
    <row r="717" spans="1:16" s="32" customFormat="1" ht="10.5">
      <c r="A717" s="32">
        <v>93473000</v>
      </c>
      <c r="B717" s="33">
        <v>3</v>
      </c>
      <c r="C717" s="32" t="s">
        <v>500</v>
      </c>
      <c r="D717" s="46" t="s">
        <v>143</v>
      </c>
      <c r="E717" s="35">
        <v>40413</v>
      </c>
      <c r="F717" s="34" t="s">
        <v>37</v>
      </c>
      <c r="G717" s="37">
        <v>2500</v>
      </c>
      <c r="H717" s="34" t="s">
        <v>46</v>
      </c>
      <c r="I717" s="38">
        <v>3</v>
      </c>
      <c r="J717" s="36" t="s">
        <v>81</v>
      </c>
      <c r="K717" s="38">
        <v>7</v>
      </c>
      <c r="L717" s="40">
        <v>1000000</v>
      </c>
      <c r="M717" s="40">
        <v>1000000</v>
      </c>
      <c r="N717" s="40">
        <f>ROUND((M717*$E$8/1000),0)</f>
        <v>21526950</v>
      </c>
      <c r="O717" s="40">
        <v>23020</v>
      </c>
      <c r="P717" s="40">
        <v>21549970</v>
      </c>
    </row>
    <row r="718" spans="1:16" s="32" customFormat="1" ht="10.5">
      <c r="A718" s="32">
        <v>93473000</v>
      </c>
      <c r="B718" s="33">
        <v>3</v>
      </c>
      <c r="C718" s="32" t="s">
        <v>501</v>
      </c>
      <c r="D718" s="46" t="s">
        <v>143</v>
      </c>
      <c r="E718" s="35">
        <v>40413</v>
      </c>
      <c r="F718" s="34" t="s">
        <v>171</v>
      </c>
      <c r="G718" s="37">
        <v>53000000</v>
      </c>
      <c r="H718" s="34" t="s">
        <v>90</v>
      </c>
      <c r="I718" s="38">
        <v>6.5</v>
      </c>
      <c r="J718" s="36" t="s">
        <v>81</v>
      </c>
      <c r="K718" s="38">
        <v>7</v>
      </c>
      <c r="L718" s="40"/>
      <c r="M718" s="40"/>
      <c r="N718" s="40"/>
      <c r="O718" s="40"/>
      <c r="P718" s="40"/>
    </row>
    <row r="719" spans="1:16" s="32" customFormat="1" ht="10.5">
      <c r="A719" s="32">
        <v>93473000</v>
      </c>
      <c r="B719" s="33">
        <v>3</v>
      </c>
      <c r="C719" s="32" t="s">
        <v>256</v>
      </c>
      <c r="D719" s="46">
        <v>641</v>
      </c>
      <c r="E719" s="35">
        <v>40413</v>
      </c>
      <c r="F719" s="34" t="s">
        <v>37</v>
      </c>
      <c r="G719" s="37">
        <v>2500</v>
      </c>
      <c r="H719" s="34"/>
      <c r="I719" s="38"/>
      <c r="J719" s="36" t="s">
        <v>390</v>
      </c>
      <c r="K719" s="38">
        <v>30</v>
      </c>
      <c r="L719" s="40"/>
      <c r="M719" s="40"/>
      <c r="N719" s="40"/>
      <c r="O719" s="40"/>
      <c r="P719" s="40"/>
    </row>
    <row r="720" spans="1:16" s="32" customFormat="1" ht="10.5">
      <c r="A720" s="32">
        <v>93473000</v>
      </c>
      <c r="B720" s="33">
        <v>3</v>
      </c>
      <c r="C720" s="32" t="s">
        <v>500</v>
      </c>
      <c r="D720" s="46" t="s">
        <v>143</v>
      </c>
      <c r="E720" s="35">
        <v>40413</v>
      </c>
      <c r="F720" s="34" t="s">
        <v>37</v>
      </c>
      <c r="G720" s="37">
        <v>2500</v>
      </c>
      <c r="H720" s="34" t="s">
        <v>92</v>
      </c>
      <c r="I720" s="38">
        <v>4</v>
      </c>
      <c r="J720" s="36" t="s">
        <v>81</v>
      </c>
      <c r="K720" s="38">
        <v>21</v>
      </c>
      <c r="L720" s="40">
        <v>1500000</v>
      </c>
      <c r="M720" s="40">
        <v>1500000</v>
      </c>
      <c r="N720" s="40">
        <f>ROUND((M720*$E$8/1000),0)</f>
        <v>32290425</v>
      </c>
      <c r="O720" s="40">
        <v>45929</v>
      </c>
      <c r="P720" s="40">
        <v>32336354</v>
      </c>
    </row>
    <row r="721" spans="1:16" s="32" customFormat="1" ht="10.5">
      <c r="A721" s="32">
        <v>96885880</v>
      </c>
      <c r="B721" s="33">
        <v>7</v>
      </c>
      <c r="C721" s="32" t="s">
        <v>502</v>
      </c>
      <c r="D721" s="46">
        <v>642</v>
      </c>
      <c r="E721" s="35">
        <v>40423</v>
      </c>
      <c r="F721" s="34" t="s">
        <v>37</v>
      </c>
      <c r="G721" s="37">
        <v>2000</v>
      </c>
      <c r="H721" s="34"/>
      <c r="I721" s="38"/>
      <c r="J721" s="36" t="s">
        <v>371</v>
      </c>
      <c r="K721" s="38">
        <v>10</v>
      </c>
      <c r="L721" s="40"/>
      <c r="M721" s="40"/>
      <c r="N721" s="40"/>
      <c r="O721" s="40"/>
      <c r="P721" s="40"/>
    </row>
    <row r="722" spans="1:16" s="32" customFormat="1" ht="10.5">
      <c r="A722" s="32">
        <v>96885880</v>
      </c>
      <c r="B722" s="33">
        <v>7</v>
      </c>
      <c r="C722" s="32" t="s">
        <v>369</v>
      </c>
      <c r="D722" s="46" t="s">
        <v>143</v>
      </c>
      <c r="E722" s="35">
        <v>40424</v>
      </c>
      <c r="F722" s="34" t="s">
        <v>37</v>
      </c>
      <c r="G722" s="37">
        <v>2000</v>
      </c>
      <c r="H722" s="34" t="s">
        <v>51</v>
      </c>
      <c r="I722" s="38">
        <v>3.25</v>
      </c>
      <c r="J722" s="36" t="s">
        <v>68</v>
      </c>
      <c r="K722" s="38">
        <v>5</v>
      </c>
      <c r="L722" s="40">
        <v>1000000</v>
      </c>
      <c r="M722" s="40">
        <v>1000000</v>
      </c>
      <c r="N722" s="40">
        <f>ROUND((M722*$E$8/1000),0)</f>
        <v>21526950</v>
      </c>
      <c r="O722" s="40">
        <v>259307</v>
      </c>
      <c r="P722" s="40">
        <v>21786257</v>
      </c>
    </row>
    <row r="723" spans="1:16" s="32" customFormat="1" ht="10.5">
      <c r="A723" s="32">
        <v>96885880</v>
      </c>
      <c r="B723" s="33">
        <v>7</v>
      </c>
      <c r="C723" s="32" t="s">
        <v>639</v>
      </c>
      <c r="D723" s="46" t="s">
        <v>152</v>
      </c>
      <c r="E723" s="35">
        <v>40590</v>
      </c>
      <c r="F723" s="34" t="s">
        <v>37</v>
      </c>
      <c r="G723" s="37">
        <v>1000</v>
      </c>
      <c r="H723" s="34" t="s">
        <v>59</v>
      </c>
      <c r="I723" s="38">
        <v>3.5</v>
      </c>
      <c r="J723" s="36" t="s">
        <v>68</v>
      </c>
      <c r="K723" s="38">
        <v>5</v>
      </c>
      <c r="L723" s="40"/>
      <c r="M723" s="40"/>
      <c r="N723" s="40"/>
      <c r="O723" s="40"/>
      <c r="P723" s="40"/>
    </row>
    <row r="724" spans="1:16" s="32" customFormat="1" ht="10.5">
      <c r="A724" s="32">
        <v>96885880</v>
      </c>
      <c r="B724" s="33">
        <v>7</v>
      </c>
      <c r="C724" s="32" t="s">
        <v>368</v>
      </c>
      <c r="D724" s="46">
        <v>643</v>
      </c>
      <c r="E724" s="35">
        <v>40423</v>
      </c>
      <c r="F724" s="34" t="s">
        <v>37</v>
      </c>
      <c r="G724" s="37">
        <v>2000</v>
      </c>
      <c r="H724" s="34"/>
      <c r="I724" s="38"/>
      <c r="J724" s="36" t="s">
        <v>371</v>
      </c>
      <c r="K724" s="38">
        <v>30</v>
      </c>
      <c r="L724" s="40"/>
      <c r="M724" s="40"/>
      <c r="N724" s="40"/>
      <c r="O724" s="40"/>
      <c r="P724" s="40"/>
    </row>
    <row r="725" spans="1:16" s="32" customFormat="1" ht="10.5">
      <c r="A725" s="32">
        <v>96885880</v>
      </c>
      <c r="B725" s="33">
        <v>7</v>
      </c>
      <c r="C725" s="32" t="s">
        <v>370</v>
      </c>
      <c r="D725" s="46" t="s">
        <v>143</v>
      </c>
      <c r="E725" s="35">
        <v>40424</v>
      </c>
      <c r="F725" s="34" t="s">
        <v>37</v>
      </c>
      <c r="G725" s="37">
        <v>2000</v>
      </c>
      <c r="H725" s="34" t="s">
        <v>53</v>
      </c>
      <c r="I725" s="38">
        <v>4</v>
      </c>
      <c r="J725" s="36" t="s">
        <v>68</v>
      </c>
      <c r="K725" s="38">
        <v>21</v>
      </c>
      <c r="L725" s="40">
        <v>1000000</v>
      </c>
      <c r="M725" s="40">
        <v>1000000</v>
      </c>
      <c r="N725" s="40">
        <f>ROUND((M725*$E$8/1000),0)</f>
        <v>21526950</v>
      </c>
      <c r="O725" s="40">
        <v>318569</v>
      </c>
      <c r="P725" s="40">
        <v>21845519</v>
      </c>
    </row>
    <row r="726" spans="1:16" s="32" customFormat="1" ht="10.5">
      <c r="A726" s="32">
        <v>96885880</v>
      </c>
      <c r="B726" s="33">
        <v>7</v>
      </c>
      <c r="C726" s="32" t="s">
        <v>640</v>
      </c>
      <c r="D726" s="46" t="s">
        <v>152</v>
      </c>
      <c r="E726" s="35">
        <v>40590</v>
      </c>
      <c r="F726" s="34" t="s">
        <v>37</v>
      </c>
      <c r="G726" s="37">
        <v>1000</v>
      </c>
      <c r="H726" s="34" t="s">
        <v>60</v>
      </c>
      <c r="I726" s="38">
        <v>4</v>
      </c>
      <c r="J726" s="36" t="s">
        <v>68</v>
      </c>
      <c r="K726" s="38">
        <v>14</v>
      </c>
      <c r="L726" s="40"/>
      <c r="M726" s="40"/>
      <c r="N726" s="40"/>
      <c r="O726" s="40"/>
      <c r="P726" s="40"/>
    </row>
    <row r="727" spans="1:16" s="32" customFormat="1" ht="10.5">
      <c r="A727" s="32">
        <v>96885880</v>
      </c>
      <c r="B727" s="33">
        <v>7</v>
      </c>
      <c r="C727" s="32" t="s">
        <v>640</v>
      </c>
      <c r="D727" s="46" t="s">
        <v>152</v>
      </c>
      <c r="E727" s="35">
        <v>40590</v>
      </c>
      <c r="F727" s="34" t="s">
        <v>37</v>
      </c>
      <c r="G727" s="37">
        <v>1000</v>
      </c>
      <c r="H727" s="34" t="s">
        <v>64</v>
      </c>
      <c r="I727" s="38">
        <v>4.25</v>
      </c>
      <c r="J727" s="36" t="s">
        <v>68</v>
      </c>
      <c r="K727" s="38">
        <v>21</v>
      </c>
      <c r="L727" s="40"/>
      <c r="M727" s="40"/>
      <c r="N727" s="40"/>
      <c r="O727" s="40"/>
      <c r="P727" s="40"/>
    </row>
    <row r="728" spans="1:16" s="32" customFormat="1" ht="11.25" customHeight="1">
      <c r="A728" s="32">
        <v>91550000</v>
      </c>
      <c r="B728" s="33">
        <v>5</v>
      </c>
      <c r="C728" s="32" t="s">
        <v>503</v>
      </c>
      <c r="D728" s="46">
        <v>644</v>
      </c>
      <c r="E728" s="35">
        <v>40485</v>
      </c>
      <c r="F728" s="34" t="s">
        <v>37</v>
      </c>
      <c r="G728" s="37">
        <v>2000</v>
      </c>
      <c r="H728" s="34"/>
      <c r="I728" s="38"/>
      <c r="J728" s="36" t="s">
        <v>445</v>
      </c>
      <c r="K728" s="38">
        <v>10</v>
      </c>
      <c r="L728" s="40"/>
      <c r="M728" s="40"/>
      <c r="N728" s="40"/>
      <c r="O728" s="40"/>
      <c r="P728" s="40"/>
    </row>
    <row r="729" spans="1:16" s="32" customFormat="1" ht="10.5">
      <c r="A729" s="32">
        <v>91550000</v>
      </c>
      <c r="B729" s="33">
        <v>5</v>
      </c>
      <c r="C729" s="32" t="s">
        <v>504</v>
      </c>
      <c r="D729" s="46" t="s">
        <v>143</v>
      </c>
      <c r="E729" s="35">
        <v>40486</v>
      </c>
      <c r="F729" s="34" t="s">
        <v>37</v>
      </c>
      <c r="G729" s="37">
        <v>2000</v>
      </c>
      <c r="H729" s="34" t="s">
        <v>46</v>
      </c>
      <c r="I729" s="38">
        <v>4</v>
      </c>
      <c r="J729" s="36" t="s">
        <v>68</v>
      </c>
      <c r="K729" s="38">
        <v>7</v>
      </c>
      <c r="L729" s="40">
        <v>1590000</v>
      </c>
      <c r="M729" s="40">
        <v>1590000</v>
      </c>
      <c r="N729" s="40">
        <f>ROUND((M729*$E$8/1000),0)</f>
        <v>34227851</v>
      </c>
      <c r="O729" s="40">
        <v>382479</v>
      </c>
      <c r="P729" s="40">
        <v>34610330</v>
      </c>
    </row>
    <row r="730" spans="1:16" s="32" customFormat="1" ht="10.5">
      <c r="A730" s="32">
        <v>70016160</v>
      </c>
      <c r="B730" s="33">
        <v>9</v>
      </c>
      <c r="C730" s="32" t="s">
        <v>505</v>
      </c>
      <c r="D730" s="46">
        <v>645</v>
      </c>
      <c r="E730" s="35">
        <v>40498</v>
      </c>
      <c r="F730" s="34" t="s">
        <v>171</v>
      </c>
      <c r="G730" s="37">
        <v>45000000</v>
      </c>
      <c r="H730" s="34"/>
      <c r="I730" s="38"/>
      <c r="J730" s="36" t="s">
        <v>250</v>
      </c>
      <c r="K730" s="38">
        <v>10</v>
      </c>
      <c r="L730" s="40"/>
      <c r="M730" s="40"/>
      <c r="N730" s="40"/>
      <c r="O730" s="40"/>
      <c r="P730" s="40"/>
    </row>
    <row r="731" spans="1:16" s="32" customFormat="1" ht="10.5">
      <c r="A731" s="32">
        <v>70016160</v>
      </c>
      <c r="B731" s="33">
        <v>9</v>
      </c>
      <c r="C731" s="32" t="s">
        <v>506</v>
      </c>
      <c r="D731" s="46" t="s">
        <v>143</v>
      </c>
      <c r="E731" s="35">
        <v>40501</v>
      </c>
      <c r="F731" s="34" t="s">
        <v>171</v>
      </c>
      <c r="G731" s="37">
        <v>45000000</v>
      </c>
      <c r="H731" s="34" t="s">
        <v>46</v>
      </c>
      <c r="I731" s="38">
        <v>7</v>
      </c>
      <c r="J731" s="36" t="s">
        <v>250</v>
      </c>
      <c r="K731" s="38">
        <v>5</v>
      </c>
      <c r="L731" s="40">
        <v>20000000000</v>
      </c>
      <c r="M731" s="40">
        <v>20000000000</v>
      </c>
      <c r="N731" s="40">
        <f>ROUND((M731/1000),0)</f>
        <v>20000000</v>
      </c>
      <c r="O731" s="40">
        <v>387000</v>
      </c>
      <c r="P731" s="40">
        <v>20387000</v>
      </c>
    </row>
    <row r="732" spans="1:16" s="32" customFormat="1" ht="10.5">
      <c r="A732" s="32">
        <v>76022072</v>
      </c>
      <c r="B732" s="33">
        <v>8</v>
      </c>
      <c r="C732" s="32" t="s">
        <v>407</v>
      </c>
      <c r="D732" s="46">
        <v>646</v>
      </c>
      <c r="E732" s="35">
        <v>40499</v>
      </c>
      <c r="F732" s="34" t="s">
        <v>37</v>
      </c>
      <c r="G732" s="37">
        <v>10000</v>
      </c>
      <c r="H732" s="34"/>
      <c r="I732" s="38"/>
      <c r="J732" s="36" t="s">
        <v>390</v>
      </c>
      <c r="K732" s="38">
        <v>30</v>
      </c>
      <c r="L732" s="40"/>
      <c r="M732" s="40"/>
      <c r="N732" s="40"/>
      <c r="O732" s="40"/>
      <c r="P732" s="40"/>
    </row>
    <row r="733" spans="1:16" s="32" customFormat="1" ht="10.5">
      <c r="A733" s="32">
        <v>76022072</v>
      </c>
      <c r="B733" s="33">
        <v>8</v>
      </c>
      <c r="C733" s="32" t="s">
        <v>337</v>
      </c>
      <c r="D733" s="46" t="s">
        <v>143</v>
      </c>
      <c r="E733" s="35">
        <v>40504</v>
      </c>
      <c r="F733" s="34" t="s">
        <v>37</v>
      </c>
      <c r="G733" s="37">
        <v>4500</v>
      </c>
      <c r="H733" s="34" t="s">
        <v>56</v>
      </c>
      <c r="I733" s="38">
        <v>4</v>
      </c>
      <c r="J733" s="36" t="s">
        <v>68</v>
      </c>
      <c r="K733" s="38">
        <v>21</v>
      </c>
      <c r="L733" s="40">
        <v>4000000</v>
      </c>
      <c r="M733" s="40">
        <v>4000000</v>
      </c>
      <c r="N733" s="40">
        <f>ROUND((M733*$E$8/1000),0)</f>
        <v>86107800</v>
      </c>
      <c r="O733" s="40">
        <v>924277</v>
      </c>
      <c r="P733" s="40">
        <v>87032077</v>
      </c>
    </row>
    <row r="734" spans="1:16" s="32" customFormat="1" ht="10.5">
      <c r="A734" s="32">
        <v>96874030</v>
      </c>
      <c r="B734" s="33" t="s">
        <v>75</v>
      </c>
      <c r="C734" s="32" t="s">
        <v>341</v>
      </c>
      <c r="D734" s="46">
        <v>647</v>
      </c>
      <c r="E734" s="35">
        <v>40528</v>
      </c>
      <c r="F734" s="34" t="s">
        <v>37</v>
      </c>
      <c r="G734" s="37">
        <v>5000</v>
      </c>
      <c r="H734" s="34"/>
      <c r="I734" s="38"/>
      <c r="J734" s="36" t="s">
        <v>390</v>
      </c>
      <c r="K734" s="38">
        <v>10</v>
      </c>
      <c r="L734" s="40"/>
      <c r="M734" s="40"/>
      <c r="N734" s="40"/>
      <c r="O734" s="40"/>
      <c r="P734" s="40"/>
    </row>
    <row r="735" spans="1:16" s="32" customFormat="1" ht="10.5">
      <c r="A735" s="32">
        <v>96874030</v>
      </c>
      <c r="B735" s="33" t="s">
        <v>75</v>
      </c>
      <c r="C735" s="32" t="s">
        <v>507</v>
      </c>
      <c r="D735" s="46" t="s">
        <v>143</v>
      </c>
      <c r="E735" s="35">
        <v>40534</v>
      </c>
      <c r="F735" s="34" t="s">
        <v>37</v>
      </c>
      <c r="G735" s="37">
        <v>5000</v>
      </c>
      <c r="H735" s="34" t="s">
        <v>92</v>
      </c>
      <c r="I735" s="38">
        <v>3.85</v>
      </c>
      <c r="J735" s="36" t="s">
        <v>68</v>
      </c>
      <c r="K735" s="38">
        <v>6</v>
      </c>
      <c r="L735" s="40">
        <v>1000000</v>
      </c>
      <c r="M735" s="40">
        <v>1000000</v>
      </c>
      <c r="N735" s="40">
        <f>ROUND((M735*$E$8/1000),0)</f>
        <v>21526950</v>
      </c>
      <c r="O735" s="40">
        <v>182434</v>
      </c>
      <c r="P735" s="40">
        <v>21709384</v>
      </c>
    </row>
    <row r="736" spans="1:16" s="32" customFormat="1" ht="10.5">
      <c r="A736" s="32">
        <v>96874030</v>
      </c>
      <c r="B736" s="33" t="s">
        <v>75</v>
      </c>
      <c r="C736" s="32" t="s">
        <v>507</v>
      </c>
      <c r="D736" s="46" t="s">
        <v>143</v>
      </c>
      <c r="E736" s="35">
        <v>40534</v>
      </c>
      <c r="F736" s="34" t="s">
        <v>37</v>
      </c>
      <c r="G736" s="37">
        <v>5000</v>
      </c>
      <c r="H736" s="34" t="s">
        <v>63</v>
      </c>
      <c r="I736" s="38">
        <v>4.25</v>
      </c>
      <c r="J736" s="36" t="s">
        <v>68</v>
      </c>
      <c r="K736" s="38">
        <v>10</v>
      </c>
      <c r="L736" s="40">
        <v>1000000</v>
      </c>
      <c r="M736" s="40">
        <v>1000000</v>
      </c>
      <c r="N736" s="40">
        <f>ROUND((M736*$E$8/1000),0)</f>
        <v>21526950</v>
      </c>
      <c r="O736" s="40">
        <v>201196</v>
      </c>
      <c r="P736" s="40">
        <v>21728146</v>
      </c>
    </row>
    <row r="737" spans="1:17" s="32" customFormat="1" ht="10.5">
      <c r="A737" s="32">
        <v>96874030</v>
      </c>
      <c r="B737" s="33" t="s">
        <v>75</v>
      </c>
      <c r="C737" s="32" t="s">
        <v>341</v>
      </c>
      <c r="D737" s="46">
        <v>648</v>
      </c>
      <c r="E737" s="35">
        <v>40528</v>
      </c>
      <c r="F737" s="34" t="s">
        <v>37</v>
      </c>
      <c r="G737" s="37">
        <v>5000</v>
      </c>
      <c r="H737" s="34"/>
      <c r="I737" s="38"/>
      <c r="J737" s="36" t="s">
        <v>390</v>
      </c>
      <c r="K737" s="38">
        <v>25</v>
      </c>
      <c r="L737" s="40"/>
      <c r="M737" s="40"/>
      <c r="N737" s="40"/>
      <c r="O737" s="40"/>
      <c r="P737" s="40"/>
    </row>
    <row r="738" spans="1:17" s="32" customFormat="1" ht="10.5">
      <c r="A738" s="32">
        <v>96874030</v>
      </c>
      <c r="B738" s="33" t="s">
        <v>75</v>
      </c>
      <c r="C738" s="32" t="s">
        <v>507</v>
      </c>
      <c r="D738" s="46" t="s">
        <v>143</v>
      </c>
      <c r="E738" s="35">
        <v>40534</v>
      </c>
      <c r="F738" s="34" t="s">
        <v>37</v>
      </c>
      <c r="G738" s="37">
        <v>5000</v>
      </c>
      <c r="H738" s="34" t="s">
        <v>56</v>
      </c>
      <c r="I738" s="38">
        <v>4.55</v>
      </c>
      <c r="J738" s="36" t="s">
        <v>68</v>
      </c>
      <c r="K738" s="38">
        <v>21</v>
      </c>
      <c r="L738" s="40">
        <v>3000000</v>
      </c>
      <c r="M738" s="40">
        <v>3000000</v>
      </c>
      <c r="N738" s="40">
        <f>ROUND((M738*$E$8/1000),0)</f>
        <v>64580850</v>
      </c>
      <c r="O738" s="40">
        <v>645722</v>
      </c>
      <c r="P738" s="40">
        <v>65226572</v>
      </c>
    </row>
    <row r="739" spans="1:17" s="32" customFormat="1" ht="10.5">
      <c r="A739" s="32">
        <v>76007675</v>
      </c>
      <c r="B739" s="33">
        <v>9</v>
      </c>
      <c r="C739" s="32" t="s">
        <v>508</v>
      </c>
      <c r="D739" s="46">
        <v>649</v>
      </c>
      <c r="E739" s="35">
        <v>40532</v>
      </c>
      <c r="F739" s="34" t="s">
        <v>37</v>
      </c>
      <c r="G739" s="37">
        <v>5500</v>
      </c>
      <c r="H739" s="34"/>
      <c r="I739" s="38"/>
      <c r="J739" s="36" t="s">
        <v>509</v>
      </c>
      <c r="K739" s="38">
        <v>10</v>
      </c>
      <c r="L739" s="40"/>
      <c r="M739" s="40"/>
      <c r="N739" s="40"/>
      <c r="O739" s="40"/>
      <c r="P739" s="40"/>
    </row>
    <row r="740" spans="1:17" s="32" customFormat="1" ht="10.5">
      <c r="A740" s="32">
        <v>76007675</v>
      </c>
      <c r="B740" s="33">
        <v>9</v>
      </c>
      <c r="C740" s="32" t="s">
        <v>510</v>
      </c>
      <c r="D740" s="46" t="s">
        <v>143</v>
      </c>
      <c r="E740" s="35">
        <v>40556</v>
      </c>
      <c r="F740" s="34" t="s">
        <v>37</v>
      </c>
      <c r="G740" s="37">
        <v>3000</v>
      </c>
      <c r="H740" s="34" t="s">
        <v>46</v>
      </c>
      <c r="I740" s="38">
        <v>4.0999999999999996</v>
      </c>
      <c r="J740" s="36" t="s">
        <v>492</v>
      </c>
      <c r="K740" s="38">
        <v>4.8</v>
      </c>
      <c r="L740" s="40">
        <v>2000000</v>
      </c>
      <c r="M740" s="40">
        <v>2000000</v>
      </c>
      <c r="N740" s="40">
        <f>ROUND((M740*$E$8/1000),0)</f>
        <v>43053900</v>
      </c>
      <c r="O740" s="40">
        <v>544273</v>
      </c>
      <c r="P740" s="40">
        <v>43598173</v>
      </c>
    </row>
    <row r="741" spans="1:17" s="32" customFormat="1" ht="10.5">
      <c r="A741" s="32">
        <v>76007675</v>
      </c>
      <c r="B741" s="33">
        <v>9</v>
      </c>
      <c r="C741" s="32" t="s">
        <v>511</v>
      </c>
      <c r="D741" s="46" t="s">
        <v>143</v>
      </c>
      <c r="E741" s="35">
        <v>40556</v>
      </c>
      <c r="F741" s="34" t="s">
        <v>171</v>
      </c>
      <c r="G741" s="37">
        <v>60000000</v>
      </c>
      <c r="H741" s="34" t="s">
        <v>90</v>
      </c>
      <c r="I741" s="38">
        <v>7.2</v>
      </c>
      <c r="J741" s="36" t="s">
        <v>492</v>
      </c>
      <c r="K741" s="38">
        <v>4.8</v>
      </c>
      <c r="L741" s="40"/>
      <c r="M741" s="40"/>
      <c r="N741" s="40"/>
      <c r="O741" s="40"/>
      <c r="P741" s="40"/>
    </row>
    <row r="742" spans="1:17" s="32" customFormat="1" ht="10.5">
      <c r="A742" s="32">
        <v>76007675</v>
      </c>
      <c r="B742" s="33">
        <v>9</v>
      </c>
      <c r="C742" s="32" t="s">
        <v>511</v>
      </c>
      <c r="D742" s="46" t="s">
        <v>143</v>
      </c>
      <c r="E742" s="35">
        <v>40556</v>
      </c>
      <c r="F742" s="34" t="s">
        <v>37</v>
      </c>
      <c r="G742" s="37">
        <v>3000</v>
      </c>
      <c r="H742" s="34" t="s">
        <v>92</v>
      </c>
      <c r="I742" s="38">
        <v>4.3</v>
      </c>
      <c r="J742" s="36" t="s">
        <v>492</v>
      </c>
      <c r="K742" s="38">
        <v>9.8000000000000007</v>
      </c>
      <c r="L742" s="40"/>
      <c r="M742" s="40"/>
      <c r="N742" s="40"/>
      <c r="O742" s="40"/>
      <c r="P742" s="40"/>
    </row>
    <row r="743" spans="1:17" s="32" customFormat="1" ht="10.5">
      <c r="A743" s="32">
        <v>76007675</v>
      </c>
      <c r="B743" s="33">
        <v>9</v>
      </c>
      <c r="C743" s="32" t="s">
        <v>508</v>
      </c>
      <c r="D743" s="46">
        <v>650</v>
      </c>
      <c r="E743" s="35">
        <v>40532</v>
      </c>
      <c r="F743" s="34" t="s">
        <v>37</v>
      </c>
      <c r="G743" s="37">
        <v>5500</v>
      </c>
      <c r="H743" s="34"/>
      <c r="I743" s="38"/>
      <c r="J743" s="36" t="s">
        <v>509</v>
      </c>
      <c r="K743" s="38">
        <v>30</v>
      </c>
      <c r="L743" s="40"/>
      <c r="M743" s="40"/>
      <c r="N743" s="40"/>
      <c r="O743" s="40"/>
      <c r="P743" s="40"/>
    </row>
    <row r="744" spans="1:17" s="32" customFormat="1" ht="10.5">
      <c r="A744" s="32">
        <v>76007675</v>
      </c>
      <c r="B744" s="33">
        <v>9</v>
      </c>
      <c r="C744" s="32" t="s">
        <v>510</v>
      </c>
      <c r="D744" s="46" t="s">
        <v>143</v>
      </c>
      <c r="E744" s="35">
        <v>40556</v>
      </c>
      <c r="F744" s="34" t="s">
        <v>37</v>
      </c>
      <c r="G744" s="37">
        <v>3000</v>
      </c>
      <c r="H744" s="34" t="s">
        <v>63</v>
      </c>
      <c r="I744" s="38">
        <v>4.7</v>
      </c>
      <c r="J744" s="36" t="s">
        <v>492</v>
      </c>
      <c r="K744" s="38">
        <v>27.8</v>
      </c>
      <c r="L744" s="40">
        <v>1000000</v>
      </c>
      <c r="M744" s="40">
        <v>1000000</v>
      </c>
      <c r="N744" s="40">
        <f>ROUND((M744*$E$8/1000),0)</f>
        <v>21526950</v>
      </c>
      <c r="O744" s="40">
        <v>311961</v>
      </c>
      <c r="P744" s="40">
        <v>21838911</v>
      </c>
    </row>
    <row r="745" spans="1:17" s="32" customFormat="1" ht="10.5">
      <c r="A745" s="32">
        <v>90146000</v>
      </c>
      <c r="B745" s="33">
        <v>0</v>
      </c>
      <c r="C745" s="32" t="s">
        <v>512</v>
      </c>
      <c r="D745" s="46">
        <v>651</v>
      </c>
      <c r="E745" s="35">
        <v>40561</v>
      </c>
      <c r="F745" s="34" t="s">
        <v>37</v>
      </c>
      <c r="G745" s="37">
        <v>1000</v>
      </c>
      <c r="H745" s="34"/>
      <c r="I745" s="38"/>
      <c r="J745" s="36" t="s">
        <v>513</v>
      </c>
      <c r="K745" s="38">
        <v>10</v>
      </c>
      <c r="L745" s="40"/>
      <c r="M745" s="40"/>
      <c r="N745" s="40"/>
      <c r="O745" s="40"/>
      <c r="P745" s="40"/>
    </row>
    <row r="746" spans="1:17" s="32" customFormat="1" ht="10.5">
      <c r="A746" s="32">
        <v>76038659</v>
      </c>
      <c r="B746" s="33">
        <v>6</v>
      </c>
      <c r="C746" s="32" t="s">
        <v>514</v>
      </c>
      <c r="D746" s="46">
        <v>652</v>
      </c>
      <c r="E746" s="35">
        <v>40564</v>
      </c>
      <c r="F746" s="34" t="s">
        <v>37</v>
      </c>
      <c r="G746" s="37">
        <v>5500</v>
      </c>
      <c r="H746" s="34"/>
      <c r="I746" s="38"/>
      <c r="J746" s="36" t="s">
        <v>68</v>
      </c>
      <c r="K746" s="38">
        <v>24</v>
      </c>
      <c r="L746" s="40"/>
      <c r="M746" s="40"/>
      <c r="N746" s="40"/>
      <c r="O746" s="40"/>
      <c r="P746" s="40"/>
    </row>
    <row r="747" spans="1:17" s="32" customFormat="1" ht="10.5">
      <c r="A747" s="32">
        <v>76038659</v>
      </c>
      <c r="B747" s="33">
        <v>6</v>
      </c>
      <c r="C747" s="32" t="s">
        <v>515</v>
      </c>
      <c r="D747" s="46" t="s">
        <v>143</v>
      </c>
      <c r="E747" s="35">
        <v>40564</v>
      </c>
      <c r="F747" s="34" t="s">
        <v>37</v>
      </c>
      <c r="G747" s="37">
        <v>5500</v>
      </c>
      <c r="H747" s="34" t="s">
        <v>46</v>
      </c>
      <c r="I747" s="38">
        <v>4.7</v>
      </c>
      <c r="J747" s="36" t="s">
        <v>68</v>
      </c>
      <c r="K747" s="38">
        <v>21</v>
      </c>
      <c r="L747" s="40">
        <v>5500000</v>
      </c>
      <c r="M747" s="40">
        <v>5500000</v>
      </c>
      <c r="N747" s="40">
        <f>ROUND((M747*$E$8/1000),0)</f>
        <v>118398225</v>
      </c>
      <c r="O747" s="40">
        <v>2292010</v>
      </c>
      <c r="P747" s="40">
        <v>120690235</v>
      </c>
    </row>
    <row r="748" spans="1:17" s="32" customFormat="1" ht="10.5">
      <c r="A748" s="58">
        <v>96678790</v>
      </c>
      <c r="B748" s="59">
        <v>2</v>
      </c>
      <c r="C748" s="32" t="s">
        <v>516</v>
      </c>
      <c r="D748" s="46">
        <v>653</v>
      </c>
      <c r="E748" s="35">
        <v>40568</v>
      </c>
      <c r="F748" s="34" t="s">
        <v>37</v>
      </c>
      <c r="G748" s="37">
        <v>1000</v>
      </c>
      <c r="H748" s="34"/>
      <c r="I748" s="38"/>
      <c r="J748" s="36" t="s">
        <v>390</v>
      </c>
      <c r="K748" s="38">
        <v>10</v>
      </c>
      <c r="L748" s="40"/>
      <c r="M748" s="40"/>
      <c r="N748" s="40"/>
      <c r="O748" s="40"/>
      <c r="P748" s="40"/>
    </row>
    <row r="749" spans="1:17" s="32" customFormat="1" ht="18.75" customHeight="1">
      <c r="A749" s="60"/>
      <c r="B749" s="61"/>
      <c r="C749" s="62" t="s">
        <v>517</v>
      </c>
      <c r="D749" s="63"/>
      <c r="E749" s="63"/>
      <c r="F749" s="60"/>
      <c r="G749" s="64"/>
      <c r="H749" s="60"/>
      <c r="I749" s="60"/>
      <c r="J749" s="60" t="s">
        <v>1</v>
      </c>
      <c r="K749" s="65"/>
      <c r="L749" s="60"/>
      <c r="M749" s="66"/>
      <c r="N749" s="66">
        <f>SUM(N10:N748)</f>
        <v>14691897876</v>
      </c>
      <c r="O749" s="66">
        <f>SUM(O11:O748)</f>
        <v>199592753</v>
      </c>
      <c r="P749" s="66">
        <f>SUM(P10:P748)</f>
        <v>14891490629</v>
      </c>
      <c r="Q749" s="66"/>
    </row>
    <row r="750" spans="1:17" s="32" customFormat="1" ht="12.75" customHeight="1">
      <c r="B750" s="67"/>
      <c r="C750" s="338" t="s">
        <v>518</v>
      </c>
      <c r="D750" s="351"/>
      <c r="E750" s="351"/>
      <c r="F750" s="351"/>
      <c r="G750" s="351"/>
      <c r="H750" s="351"/>
      <c r="I750" s="56"/>
      <c r="J750" s="56"/>
      <c r="K750" s="68"/>
      <c r="L750" s="70"/>
      <c r="M750" s="70"/>
      <c r="N750" s="70"/>
      <c r="O750" s="70"/>
      <c r="P750" s="70"/>
      <c r="Q750" s="40"/>
    </row>
    <row r="751" spans="1:17" s="32" customFormat="1" ht="15.75" customHeight="1">
      <c r="B751" s="67"/>
      <c r="C751" s="351"/>
      <c r="D751" s="351"/>
      <c r="E751" s="351"/>
      <c r="F751" s="351"/>
      <c r="G751" s="351"/>
      <c r="H751" s="351"/>
      <c r="I751" s="56"/>
      <c r="J751" s="56"/>
      <c r="K751" s="68"/>
      <c r="L751" s="70"/>
      <c r="M751" s="70"/>
      <c r="N751" s="70"/>
      <c r="O751" s="70"/>
      <c r="P751" s="70"/>
      <c r="Q751" s="40"/>
    </row>
    <row r="752" spans="1:17" s="32" customFormat="1" ht="10.5">
      <c r="B752" s="67"/>
      <c r="C752" s="334" t="s">
        <v>641</v>
      </c>
      <c r="D752" s="335"/>
      <c r="E752" s="46"/>
      <c r="G752" s="72"/>
      <c r="I752" s="73"/>
      <c r="J752" s="74"/>
      <c r="K752" s="68"/>
      <c r="L752" s="70"/>
      <c r="M752" s="70"/>
      <c r="N752" s="70"/>
      <c r="O752" s="70"/>
      <c r="P752" s="70"/>
    </row>
    <row r="753" spans="2:16" s="32" customFormat="1" ht="10.5">
      <c r="B753" s="67"/>
      <c r="C753" s="53" t="s">
        <v>642</v>
      </c>
      <c r="D753" s="46"/>
      <c r="E753" s="46"/>
      <c r="G753" s="72"/>
      <c r="L753" s="70"/>
      <c r="M753" s="70"/>
      <c r="N753" s="70"/>
      <c r="O753" s="70"/>
      <c r="P753" s="70"/>
    </row>
    <row r="754" spans="2:16" s="32" customFormat="1" ht="10.5">
      <c r="B754" s="67"/>
      <c r="C754" s="53" t="s">
        <v>521</v>
      </c>
      <c r="D754" s="46"/>
      <c r="E754" s="46"/>
      <c r="G754" s="72"/>
      <c r="L754" s="70"/>
      <c r="M754" s="70"/>
      <c r="N754" s="70"/>
      <c r="O754" s="70"/>
      <c r="P754" s="70"/>
    </row>
    <row r="755" spans="2:16" s="32" customFormat="1" ht="10.5">
      <c r="B755" s="67"/>
      <c r="C755" s="53" t="s">
        <v>522</v>
      </c>
      <c r="D755" s="46"/>
      <c r="E755" s="46"/>
      <c r="G755" s="72"/>
      <c r="L755" s="70"/>
      <c r="M755" s="70"/>
      <c r="N755" s="70"/>
      <c r="O755" s="70"/>
      <c r="P755" s="70"/>
    </row>
    <row r="756" spans="2:16" s="32" customFormat="1" ht="10.5">
      <c r="B756" s="67"/>
      <c r="C756" s="53" t="s">
        <v>523</v>
      </c>
      <c r="D756" s="46"/>
      <c r="E756" s="46"/>
      <c r="G756" s="72"/>
      <c r="K756" s="125"/>
      <c r="L756" s="70"/>
      <c r="M756" s="70"/>
      <c r="N756" s="70"/>
      <c r="O756" s="70"/>
      <c r="P756" s="70"/>
    </row>
    <row r="757" spans="2:16" s="32" customFormat="1" ht="10.5">
      <c r="B757" s="67"/>
      <c r="C757" s="53" t="s">
        <v>524</v>
      </c>
      <c r="D757" s="46"/>
      <c r="E757" s="46"/>
      <c r="G757" s="72"/>
      <c r="L757" s="70"/>
      <c r="M757" s="70"/>
      <c r="N757" s="70"/>
      <c r="O757" s="70"/>
      <c r="P757" s="70"/>
    </row>
    <row r="758" spans="2:16" s="32" customFormat="1" ht="10.5">
      <c r="B758" s="67"/>
      <c r="C758" s="53" t="s">
        <v>525</v>
      </c>
      <c r="D758" s="46"/>
      <c r="E758" s="46"/>
      <c r="G758" s="72"/>
      <c r="L758" s="70"/>
      <c r="M758" s="70"/>
      <c r="N758" s="70"/>
      <c r="O758" s="70"/>
      <c r="P758" s="70"/>
    </row>
    <row r="759" spans="2:16" s="32" customFormat="1" ht="10.5">
      <c r="B759" s="67"/>
      <c r="C759" s="53" t="s">
        <v>526</v>
      </c>
      <c r="D759" s="46"/>
      <c r="E759" s="46"/>
      <c r="G759" s="72"/>
      <c r="L759" s="70"/>
      <c r="M759" s="70"/>
      <c r="N759" s="70"/>
      <c r="O759" s="70"/>
      <c r="P759" s="70"/>
    </row>
    <row r="760" spans="2:16" s="32" customFormat="1" ht="10.5">
      <c r="B760" s="67"/>
      <c r="C760" s="53" t="s">
        <v>527</v>
      </c>
      <c r="D760" s="46"/>
      <c r="E760" s="46"/>
      <c r="G760" s="72"/>
      <c r="L760" s="70"/>
      <c r="M760" s="70"/>
      <c r="N760" s="70"/>
      <c r="O760" s="70"/>
      <c r="P760" s="70"/>
    </row>
    <row r="761" spans="2:16" s="32" customFormat="1" ht="12" customHeight="1">
      <c r="B761" s="67"/>
      <c r="C761" s="53" t="s">
        <v>528</v>
      </c>
      <c r="D761" s="46"/>
      <c r="E761" s="46"/>
      <c r="G761" s="72"/>
      <c r="L761" s="70"/>
      <c r="M761" s="70"/>
      <c r="N761" s="70"/>
      <c r="O761" s="70"/>
      <c r="P761" s="70"/>
    </row>
    <row r="762" spans="2:16" s="32" customFormat="1" ht="12" customHeight="1">
      <c r="B762" s="67"/>
      <c r="C762" s="45" t="s">
        <v>529</v>
      </c>
      <c r="D762" s="46"/>
      <c r="E762" s="46"/>
      <c r="G762" s="72"/>
      <c r="L762" s="70"/>
      <c r="M762" s="70"/>
      <c r="N762" s="70"/>
      <c r="O762" s="70"/>
      <c r="P762" s="70"/>
    </row>
    <row r="763" spans="2:16" s="32" customFormat="1" ht="12" customHeight="1">
      <c r="B763" s="67"/>
      <c r="C763" s="53" t="s">
        <v>530</v>
      </c>
      <c r="D763" s="46"/>
      <c r="E763" s="46"/>
      <c r="G763" s="72"/>
      <c r="L763" s="70"/>
      <c r="M763" s="70"/>
      <c r="N763" s="70"/>
      <c r="O763" s="70"/>
      <c r="P763" s="70"/>
    </row>
    <row r="764" spans="2:16" s="32" customFormat="1" ht="12" customHeight="1">
      <c r="B764" s="67"/>
      <c r="C764" s="53" t="s">
        <v>531</v>
      </c>
      <c r="D764" s="46"/>
      <c r="E764" s="46"/>
      <c r="G764" s="72"/>
      <c r="L764" s="70"/>
      <c r="M764" s="70"/>
      <c r="N764" s="70"/>
      <c r="O764" s="70"/>
      <c r="P764" s="70"/>
    </row>
    <row r="765" spans="2:16" s="32" customFormat="1" ht="12" customHeight="1">
      <c r="B765" s="67"/>
      <c r="C765" s="45" t="s">
        <v>532</v>
      </c>
      <c r="D765" s="46"/>
      <c r="E765" s="46"/>
      <c r="G765" s="72"/>
      <c r="L765" s="70"/>
      <c r="M765" s="70"/>
      <c r="N765" s="70"/>
      <c r="O765" s="70"/>
      <c r="P765" s="70"/>
    </row>
    <row r="766" spans="2:16" s="32" customFormat="1" ht="12" customHeight="1">
      <c r="B766" s="67"/>
      <c r="C766" s="45" t="s">
        <v>533</v>
      </c>
      <c r="D766" s="46"/>
      <c r="E766" s="46"/>
      <c r="G766" s="72"/>
      <c r="L766" s="70"/>
      <c r="M766" s="70"/>
      <c r="N766" s="70"/>
      <c r="O766" s="70"/>
      <c r="P766" s="70"/>
    </row>
    <row r="767" spans="2:16" s="32" customFormat="1" ht="12" customHeight="1">
      <c r="B767" s="67"/>
      <c r="C767" s="53" t="s">
        <v>534</v>
      </c>
      <c r="D767" s="46"/>
      <c r="E767" s="46"/>
      <c r="G767" s="72"/>
      <c r="L767" s="70"/>
      <c r="M767" s="70"/>
      <c r="N767" s="70"/>
      <c r="O767" s="70"/>
      <c r="P767" s="70"/>
    </row>
    <row r="768" spans="2:16" s="32" customFormat="1" ht="12" customHeight="1">
      <c r="B768" s="67"/>
      <c r="C768" s="53" t="s">
        <v>535</v>
      </c>
      <c r="D768" s="46"/>
      <c r="E768" s="46"/>
      <c r="G768" s="72"/>
      <c r="L768" s="70"/>
      <c r="M768" s="70"/>
      <c r="N768" s="70"/>
      <c r="O768" s="70"/>
      <c r="P768" s="70"/>
    </row>
    <row r="769" spans="2:16" s="32" customFormat="1" ht="12" customHeight="1">
      <c r="B769" s="67"/>
      <c r="C769" s="45" t="s">
        <v>643</v>
      </c>
      <c r="D769" s="46"/>
      <c r="E769" s="46"/>
      <c r="G769" s="72"/>
      <c r="L769" s="70"/>
      <c r="M769" s="70"/>
      <c r="N769" s="70"/>
      <c r="O769" s="70"/>
      <c r="P769" s="70"/>
    </row>
    <row r="770" spans="2:16" s="32" customFormat="1" ht="10.5">
      <c r="B770" s="67"/>
      <c r="C770" s="76" t="s">
        <v>536</v>
      </c>
      <c r="D770" s="46"/>
      <c r="E770" s="46"/>
      <c r="G770" s="72"/>
      <c r="L770" s="70"/>
      <c r="M770" s="70"/>
      <c r="N770" s="70"/>
      <c r="O770" s="70"/>
      <c r="P770" s="70"/>
    </row>
    <row r="771" spans="2:16" s="32" customFormat="1" ht="10.5">
      <c r="B771" s="67"/>
      <c r="C771" s="77" t="s">
        <v>537</v>
      </c>
      <c r="D771" s="46"/>
      <c r="E771" s="46"/>
      <c r="G771" s="72"/>
      <c r="L771" s="70"/>
      <c r="M771" s="70"/>
      <c r="N771" s="70"/>
      <c r="O771" s="70"/>
      <c r="P771" s="70"/>
    </row>
    <row r="772" spans="2:16" s="32" customFormat="1" ht="10.5">
      <c r="B772" s="67"/>
      <c r="C772" s="76" t="s">
        <v>538</v>
      </c>
      <c r="D772" s="46"/>
      <c r="E772" s="46"/>
      <c r="G772" s="72"/>
      <c r="L772" s="70"/>
      <c r="M772" s="70"/>
      <c r="N772" s="70"/>
      <c r="O772" s="70"/>
      <c r="P772" s="70"/>
    </row>
    <row r="773" spans="2:16" s="32" customFormat="1" ht="10.5">
      <c r="B773" s="67"/>
      <c r="C773" s="77" t="s">
        <v>539</v>
      </c>
      <c r="D773" s="78"/>
      <c r="E773" s="46"/>
      <c r="G773" s="72"/>
      <c r="L773" s="70"/>
      <c r="M773" s="70"/>
      <c r="N773" s="70"/>
      <c r="O773" s="70"/>
      <c r="P773" s="70"/>
    </row>
    <row r="774" spans="2:16" s="32" customFormat="1" ht="10.5">
      <c r="B774" s="67"/>
      <c r="C774" s="77" t="s">
        <v>540</v>
      </c>
      <c r="D774" s="78"/>
      <c r="E774" s="79"/>
      <c r="G774" s="72"/>
      <c r="L774" s="70"/>
      <c r="M774" s="70"/>
      <c r="N774" s="70"/>
      <c r="O774" s="70"/>
      <c r="P774" s="70"/>
    </row>
    <row r="775" spans="2:16" s="32" customFormat="1" ht="10.5">
      <c r="B775" s="67"/>
      <c r="C775" s="76" t="s">
        <v>541</v>
      </c>
      <c r="D775" s="46"/>
      <c r="E775" s="46"/>
      <c r="G775" s="72"/>
      <c r="L775" s="70"/>
      <c r="M775" s="70"/>
      <c r="N775" s="70"/>
      <c r="O775" s="70"/>
      <c r="P775" s="70"/>
    </row>
    <row r="776" spans="2:16" s="32" customFormat="1" ht="10.5">
      <c r="B776" s="67"/>
      <c r="C776" s="76" t="s">
        <v>542</v>
      </c>
      <c r="D776" s="46"/>
      <c r="E776" s="46"/>
      <c r="G776" s="72"/>
      <c r="L776" s="70"/>
      <c r="M776" s="70"/>
      <c r="N776" s="70"/>
      <c r="O776" s="70"/>
      <c r="P776" s="70"/>
    </row>
    <row r="777" spans="2:16" s="32" customFormat="1" ht="10.5">
      <c r="B777" s="67"/>
      <c r="C777" s="77" t="s">
        <v>543</v>
      </c>
      <c r="D777" s="46"/>
      <c r="E777" s="46"/>
      <c r="G777" s="72"/>
      <c r="L777" s="70"/>
      <c r="M777" s="70"/>
      <c r="N777" s="70"/>
      <c r="O777" s="70"/>
      <c r="P777" s="70"/>
    </row>
    <row r="778" spans="2:16" s="32" customFormat="1" ht="10.5">
      <c r="B778" s="67"/>
      <c r="C778" s="77" t="s">
        <v>544</v>
      </c>
      <c r="D778" s="46"/>
      <c r="E778" s="46"/>
      <c r="G778" s="72"/>
      <c r="L778" s="70"/>
      <c r="M778" s="70"/>
      <c r="N778" s="70"/>
      <c r="O778" s="70"/>
      <c r="P778" s="70"/>
    </row>
    <row r="779" spans="2:16" s="32" customFormat="1" ht="10.5">
      <c r="B779" s="67"/>
      <c r="D779" s="46"/>
      <c r="E779" s="46"/>
      <c r="G779" s="72"/>
      <c r="L779" s="70"/>
      <c r="M779" s="70"/>
      <c r="N779" s="70"/>
      <c r="O779" s="70"/>
      <c r="P779" s="70"/>
    </row>
    <row r="780" spans="2:16" s="32" customFormat="1" ht="10.5">
      <c r="B780" s="67"/>
      <c r="D780" s="46"/>
      <c r="E780" s="46"/>
      <c r="G780" s="72"/>
      <c r="L780" s="70"/>
      <c r="M780" s="70"/>
      <c r="N780" s="70"/>
      <c r="O780" s="70"/>
      <c r="P780" s="70"/>
    </row>
    <row r="781" spans="2:16" s="32" customFormat="1">
      <c r="B781" s="67"/>
      <c r="C781" s="89" t="s">
        <v>545</v>
      </c>
      <c r="D781" s="84"/>
      <c r="E781" s="84"/>
      <c r="F781" s="1"/>
      <c r="G781" s="1"/>
      <c r="H781" s="1"/>
      <c r="I781" s="90"/>
      <c r="J781" s="5"/>
      <c r="K781" s="1"/>
      <c r="L781" s="1"/>
      <c r="M781" s="1"/>
      <c r="N781" s="1"/>
      <c r="O781" s="91"/>
      <c r="P781" s="126"/>
    </row>
    <row r="782" spans="2:16" s="32" customFormat="1">
      <c r="B782" s="67"/>
      <c r="C782" s="3" t="s">
        <v>2</v>
      </c>
      <c r="D782" s="84"/>
      <c r="E782" s="84"/>
      <c r="F782" s="1"/>
      <c r="G782" s="1"/>
      <c r="H782" s="1"/>
      <c r="I782" s="90"/>
      <c r="J782" s="5"/>
      <c r="K782" s="1"/>
      <c r="L782" s="1"/>
      <c r="M782" s="1"/>
      <c r="N782" s="1"/>
      <c r="O782" s="91"/>
      <c r="P782" s="126"/>
    </row>
    <row r="783" spans="2:16" s="32" customFormat="1">
      <c r="B783" s="67"/>
      <c r="C783" s="119" t="s">
        <v>645</v>
      </c>
      <c r="D783" s="1"/>
      <c r="E783" s="1"/>
      <c r="F783" s="1"/>
      <c r="G783" s="1"/>
      <c r="H783" s="1"/>
      <c r="I783" s="90"/>
      <c r="J783" s="5"/>
      <c r="K783" s="1"/>
      <c r="L783" s="1"/>
      <c r="M783" s="1"/>
      <c r="N783" s="1"/>
      <c r="O783" s="91"/>
      <c r="P783" s="126"/>
    </row>
    <row r="784" spans="2:16" s="32" customFormat="1" ht="10.5">
      <c r="B784" s="67"/>
      <c r="C784" s="11"/>
      <c r="D784" s="11"/>
      <c r="E784" s="11"/>
      <c r="F784" s="11"/>
      <c r="G784" s="11"/>
      <c r="H784" s="11"/>
      <c r="I784" s="93"/>
      <c r="J784" s="4"/>
      <c r="K784" s="11"/>
      <c r="L784" s="11"/>
      <c r="M784" s="11"/>
      <c r="N784" s="11"/>
      <c r="O784" s="91"/>
      <c r="P784" s="126"/>
    </row>
    <row r="785" spans="1:17" s="32" customFormat="1">
      <c r="B785" s="67"/>
      <c r="C785" s="94"/>
      <c r="D785" s="95" t="s">
        <v>546</v>
      </c>
      <c r="E785" s="95"/>
      <c r="F785" s="95"/>
      <c r="G785" s="95"/>
      <c r="H785" s="96"/>
      <c r="I785" s="97" t="s">
        <v>547</v>
      </c>
      <c r="J785" s="95" t="s">
        <v>548</v>
      </c>
      <c r="K785" s="95" t="s">
        <v>549</v>
      </c>
      <c r="L785" s="95" t="s">
        <v>550</v>
      </c>
      <c r="M785" s="95" t="s">
        <v>549</v>
      </c>
      <c r="N785" s="95" t="s">
        <v>551</v>
      </c>
      <c r="O785" s="98" t="s">
        <v>552</v>
      </c>
      <c r="P785" s="126"/>
    </row>
    <row r="786" spans="1:17" s="32" customFormat="1">
      <c r="B786" s="67"/>
      <c r="C786" s="99" t="s">
        <v>5</v>
      </c>
      <c r="D786" s="100" t="s">
        <v>553</v>
      </c>
      <c r="E786" s="100" t="s">
        <v>554</v>
      </c>
      <c r="F786" s="100" t="s">
        <v>6</v>
      </c>
      <c r="G786" s="100" t="s">
        <v>6</v>
      </c>
      <c r="H786" s="100" t="s">
        <v>8</v>
      </c>
      <c r="I786" s="101" t="s">
        <v>555</v>
      </c>
      <c r="J786" s="100" t="s">
        <v>556</v>
      </c>
      <c r="K786" s="100" t="s">
        <v>557</v>
      </c>
      <c r="L786" s="100" t="s">
        <v>558</v>
      </c>
      <c r="M786" s="100" t="s">
        <v>559</v>
      </c>
      <c r="N786" s="100" t="s">
        <v>560</v>
      </c>
      <c r="O786" s="102" t="s">
        <v>561</v>
      </c>
      <c r="P786" s="126"/>
    </row>
    <row r="787" spans="1:17" s="32" customFormat="1">
      <c r="B787" s="67"/>
      <c r="C787" s="99" t="s">
        <v>562</v>
      </c>
      <c r="D787" s="100" t="s">
        <v>563</v>
      </c>
      <c r="E787" s="100" t="s">
        <v>564</v>
      </c>
      <c r="F787" s="100" t="s">
        <v>565</v>
      </c>
      <c r="G787" s="100" t="s">
        <v>565</v>
      </c>
      <c r="H787" s="18"/>
      <c r="I787" s="101" t="s">
        <v>566</v>
      </c>
      <c r="J787" s="100" t="s">
        <v>567</v>
      </c>
      <c r="K787" s="100" t="s">
        <v>559</v>
      </c>
      <c r="L787" s="100" t="s">
        <v>568</v>
      </c>
      <c r="M787" s="100" t="s">
        <v>21</v>
      </c>
      <c r="N787" s="103" t="s">
        <v>21</v>
      </c>
      <c r="O787" s="104" t="s">
        <v>569</v>
      </c>
      <c r="P787" s="126"/>
    </row>
    <row r="788" spans="1:17" s="32" customFormat="1">
      <c r="B788" s="67"/>
      <c r="C788" s="105"/>
      <c r="D788" s="106" t="s">
        <v>570</v>
      </c>
      <c r="E788" s="106"/>
      <c r="F788" s="106"/>
      <c r="G788" s="106"/>
      <c r="H788" s="28"/>
      <c r="I788" s="107"/>
      <c r="J788" s="106"/>
      <c r="K788" s="106"/>
      <c r="L788" s="106" t="s">
        <v>34</v>
      </c>
      <c r="M788" s="106"/>
      <c r="N788" s="108"/>
      <c r="O788" s="109" t="s">
        <v>571</v>
      </c>
      <c r="P788" s="126"/>
    </row>
    <row r="789" spans="1:17" s="32" customFormat="1" ht="10.5">
      <c r="B789" s="67"/>
      <c r="C789" s="11"/>
      <c r="D789" s="11"/>
      <c r="E789" s="11"/>
      <c r="F789" s="11"/>
      <c r="G789" s="11"/>
      <c r="H789" s="11"/>
      <c r="I789" s="93"/>
      <c r="J789" s="4"/>
      <c r="K789" s="11"/>
      <c r="L789" s="11"/>
      <c r="M789" s="11"/>
      <c r="N789" s="11"/>
      <c r="O789" s="91"/>
      <c r="P789" s="126"/>
    </row>
    <row r="790" spans="1:17" s="32" customFormat="1">
      <c r="B790" s="67"/>
      <c r="C790" s="352" t="s">
        <v>644</v>
      </c>
      <c r="D790" s="352"/>
      <c r="E790" s="352"/>
      <c r="F790" s="352"/>
      <c r="G790" s="352"/>
      <c r="H790" s="352"/>
      <c r="I790" s="93"/>
      <c r="J790" s="4"/>
      <c r="K790" s="11"/>
      <c r="L790" s="11"/>
      <c r="M790" s="11"/>
      <c r="N790" s="11"/>
      <c r="O790" s="91"/>
      <c r="P790" s="126"/>
    </row>
    <row r="791" spans="1:17" s="32" customFormat="1" ht="10.5">
      <c r="B791" s="67"/>
      <c r="C791" s="11"/>
      <c r="D791" s="11"/>
      <c r="E791" s="11"/>
      <c r="F791" s="11"/>
      <c r="G791" s="11"/>
      <c r="H791" s="11"/>
      <c r="I791" s="93"/>
      <c r="J791" s="4"/>
      <c r="K791" s="11"/>
      <c r="L791" s="11"/>
      <c r="M791" s="11"/>
      <c r="N791" s="11"/>
      <c r="O791" s="91"/>
      <c r="P791" s="126"/>
    </row>
    <row r="792" spans="1:17" s="32" customFormat="1" ht="10.5">
      <c r="B792" s="67"/>
      <c r="C792" s="11"/>
      <c r="D792" s="11"/>
      <c r="E792" s="11"/>
      <c r="F792" s="11"/>
      <c r="G792" s="11"/>
      <c r="H792" s="11"/>
      <c r="I792" s="93"/>
      <c r="J792" s="4"/>
      <c r="K792" s="127"/>
      <c r="L792" s="127"/>
      <c r="M792" s="127"/>
      <c r="N792" s="127"/>
      <c r="O792" s="128"/>
      <c r="P792" s="126"/>
    </row>
    <row r="793" spans="1:17" s="32" customFormat="1" ht="10.5">
      <c r="B793" s="67"/>
      <c r="C793" s="336" t="s">
        <v>581</v>
      </c>
      <c r="D793" s="336"/>
      <c r="E793" s="336"/>
      <c r="F793" s="336"/>
      <c r="G793" s="336"/>
      <c r="H793" s="336"/>
      <c r="I793" s="336"/>
      <c r="J793" s="336"/>
      <c r="K793" s="118" t="s">
        <v>86</v>
      </c>
      <c r="L793" s="118" t="s">
        <v>86</v>
      </c>
      <c r="M793" s="118" t="s">
        <v>86</v>
      </c>
      <c r="N793" s="118" t="s">
        <v>86</v>
      </c>
      <c r="O793" s="118" t="s">
        <v>86</v>
      </c>
      <c r="P793" s="42"/>
    </row>
    <row r="794" spans="1:17" s="32" customFormat="1" ht="10.5">
      <c r="B794" s="67"/>
      <c r="C794" s="1"/>
      <c r="D794" s="1"/>
      <c r="E794" s="1"/>
      <c r="F794" s="1"/>
      <c r="G794" s="1"/>
      <c r="H794" s="1"/>
      <c r="I794" s="90"/>
      <c r="J794" s="5"/>
      <c r="K794" s="1"/>
      <c r="L794" s="1"/>
      <c r="M794" s="1"/>
      <c r="N794" s="1"/>
      <c r="O794" s="91"/>
      <c r="P794" s="126"/>
    </row>
    <row r="795" spans="1:17" s="32" customFormat="1">
      <c r="B795" s="67"/>
      <c r="C795" s="92" t="s">
        <v>582</v>
      </c>
      <c r="D795" s="5"/>
      <c r="E795" s="1"/>
      <c r="F795" s="1"/>
      <c r="G795" s="1"/>
      <c r="H795" s="1"/>
      <c r="J795" s="80"/>
      <c r="L795" s="70"/>
      <c r="M795" s="70"/>
      <c r="N795" s="70"/>
      <c r="O795" s="70"/>
      <c r="P795" s="70"/>
    </row>
    <row r="796" spans="1:17" s="83" customFormat="1">
      <c r="A796" s="32"/>
      <c r="B796" s="82"/>
      <c r="C796" s="3" t="s">
        <v>2</v>
      </c>
      <c r="D796" s="5"/>
      <c r="E796" s="1"/>
      <c r="F796" s="1"/>
      <c r="G796" s="1"/>
      <c r="H796" s="1"/>
      <c r="I796" s="32"/>
      <c r="J796" s="80"/>
      <c r="K796" s="1"/>
      <c r="L796" s="70"/>
      <c r="M796" s="70"/>
      <c r="N796" s="70"/>
      <c r="O796" s="70"/>
      <c r="P796" s="70"/>
      <c r="Q796" s="1"/>
    </row>
    <row r="797" spans="1:17">
      <c r="C797" s="119" t="s">
        <v>645</v>
      </c>
      <c r="E797" s="1"/>
      <c r="G797" s="1"/>
      <c r="L797" s="70"/>
      <c r="M797" s="70"/>
      <c r="N797" s="70"/>
      <c r="O797" s="70"/>
      <c r="P797" s="70"/>
    </row>
    <row r="798" spans="1:17">
      <c r="C798" s="11"/>
      <c r="D798" s="4"/>
      <c r="E798" s="11"/>
      <c r="F798" s="11"/>
      <c r="G798" s="11"/>
      <c r="H798" s="11"/>
      <c r="L798" s="70"/>
      <c r="M798" s="70"/>
      <c r="N798" s="70"/>
      <c r="O798" s="70"/>
      <c r="P798" s="70"/>
    </row>
    <row r="799" spans="1:17">
      <c r="C799" s="94"/>
      <c r="D799" s="95"/>
      <c r="E799" s="120"/>
      <c r="F799" s="120" t="s">
        <v>584</v>
      </c>
      <c r="G799" s="95"/>
      <c r="H799" s="98" t="s">
        <v>585</v>
      </c>
      <c r="L799" s="70"/>
      <c r="M799" s="70"/>
      <c r="N799" s="70"/>
      <c r="O799" s="70"/>
      <c r="P799" s="70"/>
    </row>
    <row r="800" spans="1:17">
      <c r="C800" s="99" t="s">
        <v>5</v>
      </c>
      <c r="D800" s="100" t="s">
        <v>6</v>
      </c>
      <c r="E800" s="18"/>
      <c r="F800" s="100" t="s">
        <v>586</v>
      </c>
      <c r="G800" s="100" t="s">
        <v>587</v>
      </c>
      <c r="H800" s="102" t="s">
        <v>588</v>
      </c>
      <c r="K800" s="84"/>
      <c r="L800" s="70"/>
      <c r="M800" s="70"/>
      <c r="N800" s="70"/>
      <c r="O800" s="70"/>
      <c r="P800" s="70"/>
      <c r="Q800" s="84"/>
    </row>
    <row r="801" spans="3:17">
      <c r="C801" s="99" t="s">
        <v>562</v>
      </c>
      <c r="D801" s="100" t="s">
        <v>589</v>
      </c>
      <c r="E801" s="100" t="s">
        <v>8</v>
      </c>
      <c r="F801" s="100" t="s">
        <v>590</v>
      </c>
      <c r="G801" s="100" t="s">
        <v>591</v>
      </c>
      <c r="H801" s="102" t="s">
        <v>592</v>
      </c>
      <c r="I801" s="84"/>
      <c r="J801" s="84"/>
      <c r="L801" s="70"/>
      <c r="M801" s="70"/>
      <c r="N801" s="70"/>
      <c r="O801" s="70"/>
      <c r="P801" s="70"/>
    </row>
    <row r="802" spans="3:17">
      <c r="C802" s="105"/>
      <c r="D802" s="106"/>
      <c r="E802" s="28"/>
      <c r="F802" s="106" t="s">
        <v>34</v>
      </c>
      <c r="G802" s="106" t="s">
        <v>34</v>
      </c>
      <c r="H802" s="121" t="s">
        <v>34</v>
      </c>
      <c r="L802" s="70"/>
      <c r="M802" s="70"/>
      <c r="N802" s="70"/>
      <c r="O802" s="70"/>
      <c r="P802" s="70"/>
    </row>
    <row r="803" spans="3:17">
      <c r="C803" s="11"/>
      <c r="D803" s="4"/>
      <c r="E803" s="11"/>
      <c r="F803" s="11"/>
      <c r="G803" s="11"/>
      <c r="H803" s="11"/>
      <c r="L803" s="70"/>
      <c r="M803" s="70"/>
      <c r="N803" s="70"/>
      <c r="O803" s="70"/>
      <c r="P803" s="70"/>
    </row>
    <row r="804" spans="3:17">
      <c r="C804" s="53" t="s">
        <v>593</v>
      </c>
      <c r="D804" s="36">
        <v>169</v>
      </c>
      <c r="E804" s="36" t="s">
        <v>48</v>
      </c>
      <c r="F804" s="122">
        <v>807260</v>
      </c>
      <c r="G804" s="122">
        <v>214401</v>
      </c>
      <c r="H804" s="113"/>
      <c r="L804" s="70"/>
      <c r="M804" s="70"/>
      <c r="N804" s="70"/>
      <c r="O804" s="70"/>
      <c r="P804" s="70"/>
    </row>
    <row r="805" spans="3:17">
      <c r="C805" s="53" t="s">
        <v>100</v>
      </c>
      <c r="D805" s="36">
        <v>198</v>
      </c>
      <c r="E805" s="36" t="s">
        <v>51</v>
      </c>
      <c r="F805" s="122">
        <v>365958</v>
      </c>
      <c r="G805" s="122">
        <v>110067</v>
      </c>
      <c r="H805" s="113"/>
      <c r="K805" s="84"/>
      <c r="L805" s="70"/>
      <c r="M805" s="70"/>
      <c r="N805" s="70"/>
      <c r="O805" s="70"/>
      <c r="P805" s="70"/>
      <c r="Q805" s="84"/>
    </row>
    <row r="806" spans="3:17">
      <c r="C806" s="45" t="s">
        <v>646</v>
      </c>
      <c r="D806" s="34">
        <v>209</v>
      </c>
      <c r="E806" s="34" t="s">
        <v>63</v>
      </c>
      <c r="F806" s="122"/>
      <c r="G806" s="122">
        <v>792752</v>
      </c>
      <c r="H806" s="113"/>
      <c r="I806" s="84"/>
      <c r="J806" s="84"/>
      <c r="K806" s="7"/>
      <c r="L806" s="70"/>
      <c r="M806" s="70"/>
      <c r="N806" s="70"/>
      <c r="O806" s="70"/>
      <c r="P806" s="70"/>
    </row>
    <row r="807" spans="3:17">
      <c r="C807" s="45" t="s">
        <v>79</v>
      </c>
      <c r="D807" s="34">
        <v>224</v>
      </c>
      <c r="E807" s="34" t="s">
        <v>71</v>
      </c>
      <c r="F807" s="122">
        <v>37989</v>
      </c>
      <c r="G807" s="122">
        <v>45403</v>
      </c>
      <c r="H807" s="113"/>
      <c r="I807" s="86"/>
      <c r="K807" s="7"/>
      <c r="L807" s="70"/>
      <c r="M807" s="70"/>
      <c r="N807" s="70"/>
      <c r="O807" s="70"/>
      <c r="P807" s="70"/>
    </row>
    <row r="808" spans="3:17">
      <c r="C808" s="45" t="s">
        <v>79</v>
      </c>
      <c r="D808" s="34">
        <v>224</v>
      </c>
      <c r="E808" s="34" t="s">
        <v>72</v>
      </c>
      <c r="F808" s="122">
        <v>177281</v>
      </c>
      <c r="G808" s="122">
        <v>211879</v>
      </c>
      <c r="H808" s="113"/>
      <c r="I808" s="86"/>
      <c r="K808" s="7"/>
      <c r="L808" s="70"/>
      <c r="M808" s="70"/>
      <c r="N808" s="70"/>
      <c r="O808" s="70"/>
      <c r="P808" s="70"/>
    </row>
    <row r="809" spans="3:17">
      <c r="C809" s="45" t="s">
        <v>120</v>
      </c>
      <c r="D809" s="34">
        <v>268</v>
      </c>
      <c r="E809" s="34" t="s">
        <v>71</v>
      </c>
      <c r="F809" s="122">
        <v>113709</v>
      </c>
      <c r="G809" s="122">
        <v>268701</v>
      </c>
      <c r="H809" s="113"/>
      <c r="I809" s="86"/>
      <c r="K809" s="7"/>
      <c r="L809" s="70"/>
      <c r="M809" s="70"/>
      <c r="N809" s="70"/>
      <c r="O809" s="70"/>
      <c r="P809" s="70"/>
    </row>
    <row r="810" spans="3:17">
      <c r="C810" s="45" t="s">
        <v>120</v>
      </c>
      <c r="D810" s="34">
        <v>268</v>
      </c>
      <c r="E810" s="34" t="s">
        <v>72</v>
      </c>
      <c r="F810" s="122">
        <v>568545</v>
      </c>
      <c r="G810" s="122">
        <v>1343506</v>
      </c>
      <c r="H810" s="113"/>
      <c r="I810" s="86"/>
      <c r="K810" s="7"/>
      <c r="L810" s="70"/>
      <c r="M810" s="70"/>
      <c r="N810" s="70"/>
      <c r="O810" s="70"/>
      <c r="P810" s="70"/>
    </row>
    <row r="811" spans="3:17">
      <c r="C811" s="32" t="s">
        <v>155</v>
      </c>
      <c r="D811" s="34" t="s">
        <v>599</v>
      </c>
      <c r="E811" s="34" t="s">
        <v>90</v>
      </c>
      <c r="F811" s="122"/>
      <c r="G811" s="122">
        <v>4707853</v>
      </c>
      <c r="H811" s="113"/>
      <c r="I811" s="86"/>
      <c r="K811" s="7"/>
      <c r="L811" s="70"/>
      <c r="M811" s="70"/>
      <c r="N811" s="70"/>
      <c r="O811" s="70"/>
      <c r="P811" s="70"/>
    </row>
    <row r="812" spans="3:17">
      <c r="C812" s="45" t="s">
        <v>165</v>
      </c>
      <c r="D812" s="34">
        <v>308</v>
      </c>
      <c r="E812" s="34" t="s">
        <v>46</v>
      </c>
      <c r="F812" s="122"/>
      <c r="G812" s="122">
        <v>2984223</v>
      </c>
      <c r="H812" s="113"/>
      <c r="K812" s="7"/>
      <c r="L812" s="70"/>
      <c r="M812" s="70"/>
      <c r="N812" s="70"/>
      <c r="O812" s="70"/>
      <c r="P812" s="70"/>
    </row>
    <row r="813" spans="3:17">
      <c r="C813" s="45" t="s">
        <v>608</v>
      </c>
      <c r="D813" s="46">
        <v>333</v>
      </c>
      <c r="E813" s="34" t="s">
        <v>177</v>
      </c>
      <c r="F813" s="122"/>
      <c r="G813" s="122">
        <v>1125330</v>
      </c>
      <c r="H813" s="113"/>
      <c r="I813" s="86"/>
      <c r="K813" s="7"/>
      <c r="L813" s="70"/>
      <c r="M813" s="70"/>
      <c r="N813" s="70"/>
      <c r="O813" s="70"/>
      <c r="P813" s="70"/>
    </row>
    <row r="814" spans="3:17">
      <c r="C814" s="45" t="s">
        <v>185</v>
      </c>
      <c r="D814" s="46">
        <v>344</v>
      </c>
      <c r="E814" s="34" t="s">
        <v>51</v>
      </c>
      <c r="F814" s="122">
        <v>1793916</v>
      </c>
      <c r="G814" s="122">
        <v>1484940</v>
      </c>
      <c r="H814" s="113"/>
      <c r="I814" s="86"/>
      <c r="K814" s="7"/>
      <c r="L814" s="70"/>
      <c r="M814" s="70"/>
      <c r="N814" s="70"/>
      <c r="O814" s="70"/>
      <c r="P814" s="70"/>
    </row>
    <row r="815" spans="3:17">
      <c r="C815" s="45" t="s">
        <v>647</v>
      </c>
      <c r="D815" s="46" t="s">
        <v>648</v>
      </c>
      <c r="E815" s="34" t="s">
        <v>46</v>
      </c>
      <c r="F815" s="122">
        <v>615056</v>
      </c>
      <c r="G815" s="122">
        <v>283885</v>
      </c>
      <c r="H815" s="113"/>
      <c r="I815" s="86"/>
      <c r="K815" s="7"/>
      <c r="L815" s="70"/>
      <c r="M815" s="70"/>
      <c r="N815" s="70"/>
      <c r="O815" s="70"/>
      <c r="P815" s="70"/>
    </row>
    <row r="816" spans="3:17">
      <c r="C816" s="45" t="s">
        <v>207</v>
      </c>
      <c r="D816" s="46" t="s">
        <v>649</v>
      </c>
      <c r="E816" s="34" t="s">
        <v>59</v>
      </c>
      <c r="F816" s="122"/>
      <c r="G816" s="122">
        <v>933705</v>
      </c>
      <c r="H816" s="113"/>
      <c r="I816" s="86"/>
      <c r="K816" s="7"/>
      <c r="L816" s="70"/>
      <c r="M816" s="70"/>
      <c r="N816" s="70"/>
      <c r="O816" s="70"/>
      <c r="P816" s="70"/>
    </row>
    <row r="817" spans="3:16">
      <c r="C817" s="45" t="s">
        <v>327</v>
      </c>
      <c r="D817" s="46" t="s">
        <v>650</v>
      </c>
      <c r="E817" s="34" t="s">
        <v>56</v>
      </c>
      <c r="F817" s="122">
        <v>1752500</v>
      </c>
      <c r="G817" s="122">
        <v>107021</v>
      </c>
      <c r="H817" s="113"/>
      <c r="I817" s="86"/>
      <c r="K817" s="7"/>
      <c r="L817" s="70"/>
      <c r="M817" s="70"/>
      <c r="N817" s="70"/>
      <c r="O817" s="70"/>
      <c r="P817" s="70"/>
    </row>
    <row r="818" spans="3:16">
      <c r="C818" s="45" t="s">
        <v>94</v>
      </c>
      <c r="D818" s="46" t="s">
        <v>651</v>
      </c>
      <c r="E818" s="34" t="s">
        <v>53</v>
      </c>
      <c r="F818" s="122">
        <v>5382313</v>
      </c>
      <c r="G818" s="122">
        <v>267451</v>
      </c>
      <c r="H818" s="113"/>
      <c r="I818" s="86"/>
      <c r="K818" s="7"/>
      <c r="L818" s="70"/>
      <c r="M818" s="70"/>
      <c r="N818" s="70"/>
      <c r="O818" s="70"/>
      <c r="P818" s="70"/>
    </row>
    <row r="819" spans="3:16">
      <c r="C819" s="45" t="s">
        <v>94</v>
      </c>
      <c r="D819" s="46" t="s">
        <v>652</v>
      </c>
      <c r="E819" s="34" t="s">
        <v>59</v>
      </c>
      <c r="F819" s="122"/>
      <c r="G819" s="122">
        <v>560283</v>
      </c>
      <c r="H819" s="113"/>
      <c r="I819" s="86"/>
      <c r="K819" s="7"/>
      <c r="L819" s="70"/>
      <c r="M819" s="70"/>
      <c r="N819" s="70"/>
      <c r="O819" s="70"/>
      <c r="P819" s="70"/>
    </row>
    <row r="820" spans="3:16">
      <c r="C820" s="45" t="s">
        <v>653</v>
      </c>
      <c r="D820" s="46" t="s">
        <v>654</v>
      </c>
      <c r="E820" s="34" t="s">
        <v>63</v>
      </c>
      <c r="F820" s="122"/>
      <c r="G820" s="122">
        <v>1529038</v>
      </c>
      <c r="H820" s="113"/>
      <c r="I820" s="86"/>
      <c r="K820" s="7"/>
      <c r="L820" s="70"/>
      <c r="M820" s="70"/>
      <c r="N820" s="70"/>
      <c r="O820" s="70"/>
      <c r="P820" s="70"/>
    </row>
    <row r="821" spans="3:16">
      <c r="C821" s="45" t="s">
        <v>315</v>
      </c>
      <c r="D821" s="46" t="s">
        <v>655</v>
      </c>
      <c r="E821" s="34" t="s">
        <v>92</v>
      </c>
      <c r="F821" s="122"/>
      <c r="G821" s="122">
        <v>2240890</v>
      </c>
      <c r="H821" s="113"/>
      <c r="I821" s="86"/>
      <c r="K821" s="7"/>
      <c r="L821" s="87"/>
      <c r="M821" s="87"/>
      <c r="N821" s="87"/>
      <c r="O821" s="87"/>
      <c r="P821" s="87"/>
    </row>
    <row r="822" spans="3:16">
      <c r="C822" s="45" t="s">
        <v>324</v>
      </c>
      <c r="D822" s="46" t="s">
        <v>656</v>
      </c>
      <c r="E822" s="34" t="s">
        <v>56</v>
      </c>
      <c r="F822" s="122"/>
      <c r="G822" s="122">
        <v>198809</v>
      </c>
      <c r="H822" s="113"/>
      <c r="I822" s="86"/>
      <c r="K822" s="7"/>
      <c r="L822" s="87"/>
      <c r="M822" s="87"/>
      <c r="N822" s="87"/>
      <c r="O822" s="87"/>
      <c r="P822" s="87"/>
    </row>
    <row r="823" spans="3:16">
      <c r="C823" s="53" t="s">
        <v>617</v>
      </c>
      <c r="D823" s="46" t="s">
        <v>657</v>
      </c>
      <c r="E823" s="34" t="s">
        <v>59</v>
      </c>
      <c r="F823" s="122"/>
      <c r="G823" s="122">
        <v>799812</v>
      </c>
      <c r="H823" s="113"/>
      <c r="I823" s="86"/>
      <c r="K823" s="7"/>
      <c r="L823" s="87"/>
      <c r="M823" s="87"/>
      <c r="N823" s="87"/>
      <c r="O823" s="87"/>
      <c r="P823" s="87"/>
    </row>
    <row r="824" spans="3:16">
      <c r="C824" s="53" t="s">
        <v>658</v>
      </c>
      <c r="D824" s="46" t="s">
        <v>659</v>
      </c>
      <c r="E824" s="34" t="s">
        <v>60</v>
      </c>
      <c r="F824" s="122"/>
      <c r="G824" s="122">
        <v>2721502</v>
      </c>
      <c r="H824" s="113"/>
      <c r="K824" s="7"/>
    </row>
    <row r="825" spans="3:16">
      <c r="C825" s="45" t="s">
        <v>120</v>
      </c>
      <c r="D825" s="46" t="s">
        <v>660</v>
      </c>
      <c r="E825" s="34" t="s">
        <v>75</v>
      </c>
      <c r="F825" s="122"/>
      <c r="G825" s="122">
        <v>1032240</v>
      </c>
      <c r="H825" s="113"/>
      <c r="I825" s="86"/>
      <c r="K825" s="7"/>
      <c r="L825" s="87"/>
      <c r="M825" s="87"/>
      <c r="N825" s="87"/>
      <c r="O825" s="87"/>
      <c r="P825" s="87"/>
    </row>
    <row r="826" spans="3:16">
      <c r="C826" s="32" t="s">
        <v>315</v>
      </c>
      <c r="D826" s="46" t="s">
        <v>661</v>
      </c>
      <c r="E826" s="34" t="s">
        <v>60</v>
      </c>
      <c r="F826" s="122"/>
      <c r="G826" s="122">
        <v>560207</v>
      </c>
      <c r="H826" s="113"/>
      <c r="I826" s="86"/>
      <c r="K826" s="7"/>
      <c r="L826" s="87"/>
      <c r="M826" s="87"/>
      <c r="N826" s="87"/>
      <c r="O826" s="87"/>
      <c r="P826" s="87"/>
    </row>
    <row r="827" spans="3:16">
      <c r="C827" s="32" t="s">
        <v>315</v>
      </c>
      <c r="D827" s="46" t="s">
        <v>662</v>
      </c>
      <c r="E827" s="34" t="s">
        <v>75</v>
      </c>
      <c r="F827" s="122"/>
      <c r="G827" s="122">
        <v>774470</v>
      </c>
      <c r="H827" s="113"/>
      <c r="I827" s="86"/>
      <c r="K827" s="7"/>
      <c r="L827" s="87"/>
      <c r="M827" s="87"/>
      <c r="N827" s="87"/>
      <c r="O827" s="87"/>
      <c r="P827" s="87"/>
    </row>
    <row r="828" spans="3:16">
      <c r="C828" s="32" t="s">
        <v>255</v>
      </c>
      <c r="D828" s="46" t="s">
        <v>663</v>
      </c>
      <c r="E828" s="46" t="s">
        <v>53</v>
      </c>
      <c r="F828" s="32"/>
      <c r="G828" s="122">
        <v>346755</v>
      </c>
      <c r="H828" s="113"/>
      <c r="I828" s="86"/>
      <c r="K828" s="7"/>
      <c r="L828" s="87"/>
      <c r="M828" s="87"/>
      <c r="N828" s="87"/>
      <c r="O828" s="87"/>
      <c r="P828" s="87"/>
    </row>
    <row r="829" spans="3:16">
      <c r="C829" s="32" t="s">
        <v>255</v>
      </c>
      <c r="D829" s="46" t="s">
        <v>664</v>
      </c>
      <c r="E829" s="46" t="s">
        <v>51</v>
      </c>
      <c r="F829" s="32"/>
      <c r="G829" s="122">
        <v>399607</v>
      </c>
      <c r="H829" s="113"/>
      <c r="I829" s="86"/>
      <c r="K829" s="7"/>
      <c r="L829" s="87"/>
      <c r="M829" s="87"/>
      <c r="N829" s="87"/>
      <c r="O829" s="87"/>
      <c r="P829" s="87"/>
    </row>
    <row r="830" spans="3:16">
      <c r="C830" s="32" t="s">
        <v>665</v>
      </c>
      <c r="D830" s="46" t="s">
        <v>666</v>
      </c>
      <c r="E830" s="46" t="s">
        <v>56</v>
      </c>
      <c r="F830" s="32"/>
      <c r="G830" s="122">
        <v>688160</v>
      </c>
      <c r="H830" s="113"/>
      <c r="I830" s="86"/>
      <c r="K830" s="7"/>
    </row>
    <row r="831" spans="3:16">
      <c r="C831" s="45" t="s">
        <v>667</v>
      </c>
      <c r="D831" s="46" t="s">
        <v>668</v>
      </c>
      <c r="E831" s="46" t="s">
        <v>46</v>
      </c>
      <c r="F831" s="32"/>
      <c r="G831" s="122">
        <v>320069</v>
      </c>
      <c r="H831" s="113"/>
      <c r="I831" s="86"/>
      <c r="K831" s="7"/>
      <c r="L831" s="87"/>
      <c r="M831" s="87"/>
      <c r="N831" s="87"/>
      <c r="O831" s="87"/>
      <c r="P831" s="87"/>
    </row>
    <row r="832" spans="3:16">
      <c r="C832" s="45" t="s">
        <v>667</v>
      </c>
      <c r="D832" s="46" t="s">
        <v>669</v>
      </c>
      <c r="E832" s="46" t="s">
        <v>92</v>
      </c>
      <c r="F832" s="32"/>
      <c r="G832" s="122">
        <v>638591</v>
      </c>
      <c r="H832" s="113"/>
      <c r="I832" s="86"/>
      <c r="K832" s="7"/>
      <c r="L832" s="87"/>
      <c r="M832" s="87"/>
      <c r="N832" s="87"/>
      <c r="O832" s="87"/>
      <c r="P832" s="87"/>
    </row>
    <row r="833" spans="3:17">
      <c r="C833" s="123" t="s">
        <v>517</v>
      </c>
      <c r="D833" s="63"/>
      <c r="E833" s="60"/>
      <c r="F833" s="62">
        <f>SUM(F804:F832)</f>
        <v>11614527</v>
      </c>
      <c r="G833" s="62">
        <f>SUM(G804:G832)</f>
        <v>27691550</v>
      </c>
      <c r="H833" s="62">
        <f>SUM(H804:H832)</f>
        <v>0</v>
      </c>
      <c r="I833" s="86"/>
      <c r="K833" s="7"/>
      <c r="L833" s="87"/>
      <c r="M833" s="87"/>
      <c r="N833" s="87"/>
      <c r="O833" s="87"/>
      <c r="P833" s="87"/>
    </row>
    <row r="834" spans="3:17" ht="12.75" customHeight="1">
      <c r="C834" s="337" t="s">
        <v>518</v>
      </c>
      <c r="D834" s="337"/>
      <c r="E834" s="337"/>
      <c r="F834" s="69">
        <v>0</v>
      </c>
      <c r="G834" s="69">
        <v>0</v>
      </c>
      <c r="H834" s="69">
        <v>0</v>
      </c>
      <c r="I834" s="86"/>
      <c r="K834" s="7"/>
      <c r="L834" s="87"/>
      <c r="M834" s="87"/>
      <c r="N834" s="87"/>
      <c r="O834" s="87"/>
      <c r="P834" s="87"/>
    </row>
    <row r="835" spans="3:17">
      <c r="C835" s="338"/>
      <c r="D835" s="338"/>
      <c r="E835" s="338"/>
      <c r="F835" s="70">
        <v>0</v>
      </c>
      <c r="G835" s="70">
        <v>0</v>
      </c>
      <c r="H835" s="70">
        <v>0</v>
      </c>
      <c r="I835" s="86"/>
      <c r="K835" s="7"/>
      <c r="L835" s="87"/>
      <c r="M835" s="87"/>
      <c r="N835" s="87"/>
      <c r="O835" s="87"/>
      <c r="P835" s="87"/>
    </row>
    <row r="836" spans="3:17">
      <c r="E836" s="1"/>
      <c r="G836" s="1"/>
      <c r="I836" s="86"/>
      <c r="K836" s="7"/>
    </row>
    <row r="837" spans="3:17">
      <c r="E837" s="1"/>
      <c r="G837" s="1"/>
      <c r="I837" s="86"/>
      <c r="K837" s="7"/>
      <c r="L837" s="87"/>
      <c r="M837" s="87"/>
      <c r="N837" s="87"/>
      <c r="O837" s="87"/>
      <c r="P837" s="87"/>
    </row>
    <row r="838" spans="3:17">
      <c r="E838" s="1"/>
      <c r="G838" s="1"/>
      <c r="I838" s="86"/>
      <c r="K838" s="7"/>
      <c r="L838" s="87"/>
      <c r="M838" s="87"/>
      <c r="N838" s="87"/>
      <c r="O838" s="87"/>
      <c r="P838" s="87"/>
    </row>
    <row r="839" spans="3:17">
      <c r="C839" s="84"/>
      <c r="D839" s="4"/>
      <c r="E839" s="4"/>
      <c r="F839" s="84"/>
      <c r="G839" s="7"/>
      <c r="H839" s="84"/>
      <c r="I839" s="86"/>
      <c r="K839" s="7"/>
      <c r="L839" s="87"/>
      <c r="M839" s="87"/>
      <c r="N839" s="87"/>
      <c r="O839" s="87"/>
      <c r="P839" s="87"/>
    </row>
    <row r="840" spans="3:17">
      <c r="C840" s="84"/>
      <c r="D840" s="4"/>
      <c r="E840" s="4"/>
      <c r="F840" s="84"/>
      <c r="G840" s="7"/>
      <c r="H840" s="84"/>
      <c r="I840" s="86"/>
      <c r="K840" s="7"/>
      <c r="L840" s="87"/>
      <c r="M840" s="87"/>
      <c r="N840" s="87"/>
      <c r="O840" s="87"/>
      <c r="P840" s="87"/>
      <c r="Q840" s="84"/>
    </row>
    <row r="841" spans="3:17">
      <c r="C841" s="84"/>
      <c r="I841" s="86"/>
      <c r="K841" s="7"/>
    </row>
    <row r="842" spans="3:17">
      <c r="D842" s="4"/>
      <c r="E842" s="4"/>
      <c r="F842" s="84"/>
      <c r="G842" s="7"/>
      <c r="H842" s="84"/>
      <c r="I842" s="86"/>
      <c r="K842" s="7"/>
      <c r="L842" s="87"/>
      <c r="M842" s="87"/>
      <c r="N842" s="87"/>
      <c r="O842" s="87"/>
      <c r="P842" s="87"/>
    </row>
    <row r="843" spans="3:17">
      <c r="C843" s="84"/>
      <c r="D843" s="4"/>
      <c r="E843" s="4"/>
      <c r="F843" s="84"/>
      <c r="G843" s="7"/>
      <c r="H843" s="84"/>
      <c r="I843" s="86"/>
      <c r="K843" s="7"/>
      <c r="L843" s="87"/>
      <c r="M843" s="87"/>
      <c r="N843" s="87"/>
      <c r="O843" s="87"/>
      <c r="P843" s="87"/>
    </row>
    <row r="844" spans="3:17">
      <c r="C844" s="84"/>
      <c r="D844" s="4"/>
      <c r="E844" s="4"/>
      <c r="F844" s="84"/>
      <c r="G844" s="7"/>
      <c r="H844" s="84"/>
      <c r="I844" s="86"/>
      <c r="K844" s="7"/>
      <c r="L844" s="87"/>
      <c r="M844" s="87"/>
      <c r="N844" s="87"/>
      <c r="O844" s="87"/>
      <c r="P844" s="87"/>
    </row>
    <row r="845" spans="3:17">
      <c r="C845" s="84"/>
      <c r="D845" s="4"/>
      <c r="E845" s="4"/>
      <c r="F845" s="84"/>
      <c r="G845" s="7"/>
      <c r="H845" s="84"/>
      <c r="I845" s="86"/>
      <c r="K845" s="7"/>
      <c r="L845" s="87"/>
      <c r="M845" s="87"/>
      <c r="N845" s="87"/>
      <c r="O845" s="87"/>
      <c r="P845" s="87"/>
    </row>
    <row r="846" spans="3:17">
      <c r="C846" s="84"/>
    </row>
    <row r="847" spans="3:17">
      <c r="D847" s="4"/>
      <c r="E847" s="4"/>
      <c r="F847" s="84"/>
      <c r="G847" s="7"/>
      <c r="H847" s="84"/>
      <c r="I847" s="86"/>
      <c r="K847" s="7"/>
      <c r="L847" s="87"/>
      <c r="M847" s="87"/>
      <c r="N847" s="87"/>
      <c r="O847" s="87"/>
      <c r="P847" s="87"/>
    </row>
    <row r="848" spans="3:17">
      <c r="C848" s="84"/>
      <c r="D848" s="4"/>
      <c r="E848" s="4"/>
      <c r="F848" s="84"/>
      <c r="G848" s="7"/>
      <c r="H848" s="84"/>
      <c r="I848" s="86"/>
      <c r="K848" s="7"/>
      <c r="L848" s="87"/>
      <c r="M848" s="87"/>
      <c r="N848" s="87"/>
      <c r="O848" s="87"/>
      <c r="P848" s="87"/>
    </row>
    <row r="849" spans="3:16">
      <c r="C849" s="84"/>
      <c r="D849" s="4"/>
      <c r="E849" s="4"/>
      <c r="F849" s="84"/>
      <c r="G849" s="7"/>
      <c r="H849" s="84"/>
      <c r="I849" s="86"/>
      <c r="K849" s="7"/>
      <c r="L849" s="87"/>
      <c r="M849" s="87"/>
      <c r="N849" s="87"/>
      <c r="O849" s="87"/>
      <c r="P849" s="87"/>
    </row>
    <row r="850" spans="3:16">
      <c r="C850" s="84"/>
      <c r="D850" s="4"/>
      <c r="E850" s="4"/>
      <c r="F850" s="84"/>
      <c r="G850" s="7"/>
      <c r="H850" s="84"/>
      <c r="I850" s="86"/>
      <c r="K850" s="7"/>
      <c r="L850" s="87"/>
      <c r="M850" s="87"/>
      <c r="N850" s="87"/>
      <c r="O850" s="87"/>
      <c r="P850" s="87"/>
    </row>
    <row r="851" spans="3:16">
      <c r="C851" s="84"/>
      <c r="I851" s="86"/>
      <c r="K851" s="7"/>
    </row>
    <row r="852" spans="3:16">
      <c r="D852" s="4"/>
      <c r="E852" s="4"/>
      <c r="F852" s="84"/>
      <c r="G852" s="7"/>
      <c r="H852" s="84"/>
      <c r="I852" s="86"/>
      <c r="K852" s="7"/>
      <c r="L852" s="87"/>
      <c r="M852" s="87"/>
      <c r="N852" s="87"/>
      <c r="O852" s="87"/>
      <c r="P852" s="87"/>
    </row>
    <row r="853" spans="3:16">
      <c r="C853" s="84"/>
      <c r="D853" s="4"/>
      <c r="E853" s="4"/>
      <c r="F853" s="84"/>
      <c r="G853" s="7"/>
      <c r="H853" s="84"/>
      <c r="I853" s="86"/>
      <c r="K853" s="7"/>
      <c r="L853" s="87"/>
      <c r="M853" s="87"/>
      <c r="N853" s="87"/>
      <c r="O853" s="87"/>
      <c r="P853" s="87"/>
    </row>
    <row r="854" spans="3:16">
      <c r="C854" s="84"/>
      <c r="D854" s="4"/>
      <c r="E854" s="4"/>
      <c r="F854" s="84"/>
      <c r="G854" s="7"/>
      <c r="H854" s="84"/>
      <c r="I854" s="86"/>
      <c r="K854" s="7"/>
      <c r="L854" s="87"/>
      <c r="M854" s="87"/>
      <c r="N854" s="87"/>
      <c r="O854" s="87"/>
      <c r="P854" s="87"/>
    </row>
    <row r="855" spans="3:16">
      <c r="C855" s="84"/>
      <c r="D855" s="4"/>
      <c r="E855" s="4"/>
      <c r="F855" s="84"/>
      <c r="G855" s="7"/>
      <c r="H855" s="84"/>
      <c r="I855" s="86"/>
      <c r="K855" s="7"/>
      <c r="L855" s="87"/>
      <c r="M855" s="87"/>
      <c r="N855" s="87"/>
      <c r="O855" s="87"/>
      <c r="P855" s="87"/>
    </row>
    <row r="856" spans="3:16">
      <c r="C856" s="84"/>
      <c r="I856" s="86"/>
    </row>
    <row r="857" spans="3:16">
      <c r="D857" s="4"/>
      <c r="E857" s="4"/>
      <c r="F857" s="84"/>
      <c r="G857" s="7"/>
      <c r="H857" s="84"/>
      <c r="I857" s="86"/>
      <c r="K857" s="7"/>
      <c r="L857" s="87"/>
      <c r="M857" s="87"/>
      <c r="N857" s="87"/>
      <c r="O857" s="87"/>
      <c r="P857" s="87"/>
    </row>
    <row r="858" spans="3:16">
      <c r="C858" s="84"/>
      <c r="D858" s="4"/>
      <c r="E858" s="4"/>
      <c r="F858" s="84"/>
      <c r="G858" s="7"/>
      <c r="H858" s="84"/>
      <c r="I858" s="86"/>
      <c r="K858" s="7"/>
      <c r="L858" s="87"/>
      <c r="M858" s="87"/>
      <c r="N858" s="87"/>
      <c r="O858" s="87"/>
      <c r="P858" s="87"/>
    </row>
    <row r="859" spans="3:16">
      <c r="C859" s="84"/>
      <c r="D859" s="4"/>
      <c r="E859" s="4"/>
      <c r="F859" s="84"/>
      <c r="G859" s="7"/>
      <c r="H859" s="84"/>
      <c r="I859" s="86"/>
      <c r="K859" s="7"/>
      <c r="L859" s="87"/>
      <c r="M859" s="87"/>
      <c r="N859" s="87"/>
      <c r="O859" s="87"/>
      <c r="P859" s="87"/>
    </row>
    <row r="860" spans="3:16">
      <c r="C860" s="84"/>
      <c r="D860" s="4"/>
      <c r="E860" s="4"/>
      <c r="F860" s="84"/>
      <c r="G860" s="7"/>
      <c r="H860" s="84"/>
      <c r="I860" s="86"/>
      <c r="K860" s="7"/>
      <c r="L860" s="87"/>
      <c r="M860" s="87"/>
      <c r="N860" s="87"/>
      <c r="O860" s="87"/>
      <c r="P860" s="87"/>
    </row>
    <row r="861" spans="3:16">
      <c r="C861" s="84"/>
      <c r="D861" s="4"/>
      <c r="E861" s="4"/>
      <c r="F861" s="84"/>
      <c r="G861" s="7"/>
      <c r="H861" s="84"/>
      <c r="I861" s="86"/>
      <c r="K861" s="7"/>
      <c r="L861" s="87"/>
      <c r="M861" s="87"/>
      <c r="N861" s="87"/>
      <c r="O861" s="87"/>
      <c r="P861" s="87"/>
    </row>
    <row r="862" spans="3:16">
      <c r="C862" s="84"/>
      <c r="I862" s="86"/>
    </row>
    <row r="863" spans="3:16">
      <c r="D863" s="4"/>
      <c r="E863" s="4"/>
      <c r="F863" s="84"/>
      <c r="G863" s="7"/>
      <c r="H863" s="84"/>
      <c r="I863" s="86"/>
      <c r="K863" s="7"/>
      <c r="L863" s="87"/>
      <c r="M863" s="87"/>
      <c r="N863" s="87"/>
      <c r="O863" s="87"/>
      <c r="P863" s="87"/>
    </row>
    <row r="864" spans="3:16">
      <c r="C864" s="84"/>
      <c r="D864" s="4"/>
      <c r="E864" s="4"/>
      <c r="F864" s="84"/>
      <c r="G864" s="7"/>
      <c r="H864" s="84"/>
      <c r="I864" s="86"/>
      <c r="K864" s="7"/>
      <c r="L864" s="87"/>
      <c r="M864" s="87"/>
      <c r="N864" s="87"/>
      <c r="O864" s="87"/>
      <c r="P864" s="87"/>
    </row>
    <row r="865" spans="3:16">
      <c r="C865" s="84"/>
      <c r="D865" s="4"/>
      <c r="E865" s="4"/>
      <c r="F865" s="84"/>
      <c r="G865" s="7"/>
      <c r="H865" s="84"/>
      <c r="I865" s="86"/>
      <c r="K865" s="7"/>
      <c r="L865" s="87"/>
      <c r="M865" s="87"/>
      <c r="N865" s="87"/>
      <c r="O865" s="87"/>
      <c r="P865" s="87"/>
    </row>
    <row r="866" spans="3:16">
      <c r="C866" s="84"/>
      <c r="D866" s="4"/>
      <c r="E866" s="4"/>
      <c r="F866" s="84"/>
      <c r="G866" s="7"/>
      <c r="H866" s="84"/>
      <c r="I866" s="86"/>
      <c r="K866" s="7"/>
      <c r="L866" s="87"/>
      <c r="M866" s="87"/>
      <c r="N866" s="87"/>
      <c r="O866" s="87"/>
      <c r="P866" s="87"/>
    </row>
    <row r="867" spans="3:16">
      <c r="C867" s="84"/>
      <c r="D867" s="4"/>
      <c r="E867" s="4"/>
      <c r="F867" s="84"/>
      <c r="G867" s="7"/>
      <c r="H867" s="84"/>
      <c r="I867" s="86"/>
      <c r="K867" s="7"/>
      <c r="L867" s="87"/>
      <c r="M867" s="87"/>
      <c r="N867" s="87"/>
      <c r="O867" s="87"/>
      <c r="P867" s="87"/>
    </row>
    <row r="868" spans="3:16">
      <c r="C868" s="84"/>
      <c r="I868" s="86"/>
      <c r="K868" s="7"/>
    </row>
    <row r="869" spans="3:16">
      <c r="D869" s="4"/>
      <c r="E869" s="4"/>
      <c r="F869" s="84"/>
      <c r="G869" s="7"/>
      <c r="H869" s="84"/>
      <c r="I869" s="86"/>
      <c r="K869" s="7"/>
      <c r="L869" s="87"/>
      <c r="M869" s="87"/>
      <c r="N869" s="87"/>
      <c r="O869" s="87"/>
      <c r="P869" s="87"/>
    </row>
    <row r="870" spans="3:16">
      <c r="C870" s="84"/>
      <c r="D870" s="4"/>
      <c r="E870" s="4"/>
      <c r="F870" s="84"/>
      <c r="G870" s="7"/>
      <c r="H870" s="84"/>
      <c r="I870" s="86"/>
      <c r="K870" s="7"/>
      <c r="L870" s="87"/>
      <c r="M870" s="87"/>
      <c r="N870" s="87"/>
      <c r="O870" s="87"/>
      <c r="P870" s="87"/>
    </row>
    <row r="871" spans="3:16">
      <c r="C871" s="84"/>
      <c r="D871" s="4"/>
      <c r="E871" s="4"/>
      <c r="F871" s="84"/>
      <c r="G871" s="7"/>
      <c r="H871" s="84"/>
      <c r="I871" s="86"/>
      <c r="K871" s="7"/>
      <c r="L871" s="87"/>
      <c r="M871" s="87"/>
      <c r="N871" s="87"/>
      <c r="O871" s="87"/>
      <c r="P871" s="87"/>
    </row>
    <row r="872" spans="3:16">
      <c r="C872" s="84"/>
      <c r="D872" s="4"/>
      <c r="E872" s="4"/>
      <c r="F872" s="84"/>
      <c r="G872" s="7"/>
      <c r="H872" s="84"/>
      <c r="I872" s="86"/>
      <c r="K872" s="7"/>
      <c r="L872" s="87"/>
      <c r="M872" s="87"/>
      <c r="N872" s="87"/>
      <c r="O872" s="87"/>
      <c r="P872" s="87"/>
    </row>
    <row r="873" spans="3:16">
      <c r="C873" s="84"/>
      <c r="D873" s="4"/>
      <c r="E873" s="4"/>
      <c r="F873" s="84"/>
      <c r="G873" s="7"/>
      <c r="H873" s="84"/>
      <c r="I873" s="86"/>
      <c r="K873" s="7"/>
      <c r="L873" s="87"/>
      <c r="M873" s="87"/>
      <c r="N873" s="87"/>
      <c r="O873" s="87"/>
      <c r="P873" s="87"/>
    </row>
    <row r="874" spans="3:16">
      <c r="C874" s="84"/>
      <c r="G874" s="7"/>
      <c r="I874" s="86"/>
      <c r="K874" s="7"/>
    </row>
    <row r="875" spans="3:16">
      <c r="G875" s="7"/>
      <c r="H875" s="84"/>
      <c r="I875" s="86"/>
      <c r="K875" s="7"/>
      <c r="L875" s="87"/>
      <c r="M875" s="87"/>
      <c r="N875" s="87"/>
      <c r="O875" s="87"/>
      <c r="P875" s="87"/>
    </row>
    <row r="876" spans="3:16">
      <c r="G876" s="7"/>
      <c r="I876" s="86"/>
      <c r="K876" s="7"/>
      <c r="L876" s="87"/>
      <c r="M876" s="87"/>
      <c r="N876" s="87"/>
      <c r="O876" s="87"/>
      <c r="P876" s="87"/>
    </row>
    <row r="877" spans="3:16">
      <c r="G877" s="7"/>
      <c r="I877" s="86"/>
      <c r="K877" s="7"/>
      <c r="L877" s="87"/>
      <c r="M877" s="87"/>
      <c r="N877" s="87"/>
      <c r="O877" s="87"/>
      <c r="P877" s="87"/>
    </row>
    <row r="878" spans="3:16">
      <c r="G878" s="7"/>
      <c r="I878" s="86"/>
      <c r="K878" s="7"/>
      <c r="L878" s="87"/>
      <c r="M878" s="87"/>
      <c r="N878" s="87"/>
      <c r="O878" s="87"/>
      <c r="P878" s="87"/>
    </row>
    <row r="879" spans="3:16">
      <c r="G879" s="7"/>
      <c r="I879" s="86"/>
      <c r="K879" s="7"/>
      <c r="L879" s="87"/>
      <c r="M879" s="87"/>
      <c r="N879" s="87"/>
      <c r="O879" s="87"/>
      <c r="P879" s="87"/>
    </row>
    <row r="880" spans="3:16">
      <c r="G880" s="7"/>
      <c r="I880" s="86"/>
      <c r="K880" s="7"/>
    </row>
    <row r="881" spans="3:17">
      <c r="G881" s="7"/>
      <c r="I881" s="86"/>
      <c r="K881" s="7"/>
      <c r="L881" s="87"/>
      <c r="M881" s="87"/>
      <c r="N881" s="87"/>
      <c r="O881" s="87"/>
      <c r="P881" s="87"/>
      <c r="Q881" s="87"/>
    </row>
    <row r="882" spans="3:17">
      <c r="G882" s="7"/>
      <c r="I882" s="86"/>
      <c r="K882" s="7"/>
      <c r="L882" s="87"/>
      <c r="M882" s="87"/>
      <c r="N882" s="87"/>
      <c r="O882" s="87"/>
      <c r="P882" s="87"/>
      <c r="Q882" s="87"/>
    </row>
    <row r="883" spans="3:17">
      <c r="G883" s="7"/>
      <c r="I883" s="86"/>
      <c r="K883" s="7"/>
      <c r="L883" s="87"/>
      <c r="M883" s="87"/>
      <c r="N883" s="87"/>
      <c r="O883" s="87"/>
      <c r="P883" s="87"/>
      <c r="Q883" s="87"/>
    </row>
    <row r="884" spans="3:17">
      <c r="G884" s="7"/>
      <c r="I884" s="88"/>
      <c r="K884" s="7"/>
      <c r="L884" s="87"/>
      <c r="M884" s="87"/>
      <c r="N884" s="87"/>
      <c r="O884" s="87"/>
      <c r="P884" s="87"/>
      <c r="Q884" s="87"/>
    </row>
    <row r="885" spans="3:17">
      <c r="G885" s="7"/>
      <c r="I885" s="88"/>
      <c r="K885" s="7"/>
      <c r="L885" s="87"/>
      <c r="M885" s="87"/>
      <c r="N885" s="87"/>
      <c r="O885" s="87"/>
      <c r="P885" s="87"/>
      <c r="Q885" s="87"/>
    </row>
    <row r="886" spans="3:17">
      <c r="G886" s="7"/>
      <c r="I886" s="88"/>
      <c r="K886" s="7"/>
    </row>
    <row r="887" spans="3:17">
      <c r="G887" s="7"/>
      <c r="I887" s="88"/>
      <c r="K887" s="7"/>
    </row>
    <row r="888" spans="3:17">
      <c r="I888" s="88"/>
      <c r="K888" s="7"/>
    </row>
    <row r="889" spans="3:17">
      <c r="D889" s="4"/>
      <c r="E889" s="4"/>
      <c r="F889" s="84"/>
      <c r="G889" s="7"/>
      <c r="H889" s="84"/>
      <c r="I889" s="84"/>
      <c r="J889" s="84"/>
      <c r="K889" s="84"/>
      <c r="L889" s="87"/>
      <c r="M889" s="87"/>
      <c r="N889" s="87"/>
      <c r="O889" s="87"/>
      <c r="P889" s="87"/>
      <c r="Q889" s="84"/>
    </row>
    <row r="890" spans="3:17">
      <c r="C890" s="84"/>
      <c r="L890" s="87"/>
      <c r="M890" s="87"/>
      <c r="N890" s="87"/>
      <c r="O890" s="87"/>
      <c r="P890" s="87"/>
      <c r="Q890" s="87"/>
    </row>
    <row r="892" spans="3:17">
      <c r="C892" s="84"/>
    </row>
    <row r="893" spans="3:17">
      <c r="C893" s="84"/>
    </row>
  </sheetData>
  <mergeCells count="10">
    <mergeCell ref="C752:D752"/>
    <mergeCell ref="C790:H790"/>
    <mergeCell ref="C793:J793"/>
    <mergeCell ref="C834:E835"/>
    <mergeCell ref="A5:B8"/>
    <mergeCell ref="C5:C7"/>
    <mergeCell ref="D5:E5"/>
    <mergeCell ref="F5:G5"/>
    <mergeCell ref="F7:G7"/>
    <mergeCell ref="C750:H75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07"/>
  <sheetViews>
    <sheetView topLeftCell="A789" workbookViewId="0">
      <selection activeCell="C796" sqref="C796"/>
    </sheetView>
  </sheetViews>
  <sheetFormatPr baseColWidth="10" defaultColWidth="11.7109375" defaultRowHeight="12.75"/>
  <cols>
    <col min="1" max="1" width="9" style="1" customWidth="1"/>
    <col min="2" max="2" width="3.85546875" style="2" customWidth="1"/>
    <col min="3" max="3" width="56" style="1" customWidth="1"/>
    <col min="4" max="4" width="22.42578125" style="5" bestFit="1" customWidth="1"/>
    <col min="5" max="5" width="21.85546875" style="5" customWidth="1"/>
    <col min="6" max="6" width="15.140625" style="1" customWidth="1"/>
    <col min="7" max="7" width="19.85546875" style="10" customWidth="1"/>
    <col min="8" max="8" width="15.7109375" style="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6" style="8" customWidth="1"/>
    <col min="260" max="260" width="6.7109375" style="8" customWidth="1"/>
    <col min="261" max="261" width="11" style="8" bestFit="1"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6" style="8" customWidth="1"/>
    <col min="516" max="516" width="6.7109375" style="8" customWidth="1"/>
    <col min="517" max="517" width="11" style="8" bestFit="1"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6" style="8" customWidth="1"/>
    <col min="772" max="772" width="6.7109375" style="8" customWidth="1"/>
    <col min="773" max="773" width="11" style="8" bestFit="1"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6" style="8" customWidth="1"/>
    <col min="1028" max="1028" width="6.7109375" style="8" customWidth="1"/>
    <col min="1029" max="1029" width="11" style="8" bestFit="1"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6" style="8" customWidth="1"/>
    <col min="1284" max="1284" width="6.7109375" style="8" customWidth="1"/>
    <col min="1285" max="1285" width="11" style="8" bestFit="1"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6" style="8" customWidth="1"/>
    <col min="1540" max="1540" width="6.7109375" style="8" customWidth="1"/>
    <col min="1541" max="1541" width="11" style="8" bestFit="1"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6" style="8" customWidth="1"/>
    <col min="1796" max="1796" width="6.7109375" style="8" customWidth="1"/>
    <col min="1797" max="1797" width="11" style="8" bestFit="1"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6" style="8" customWidth="1"/>
    <col min="2052" max="2052" width="6.7109375" style="8" customWidth="1"/>
    <col min="2053" max="2053" width="11" style="8" bestFit="1"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6" style="8" customWidth="1"/>
    <col min="2308" max="2308" width="6.7109375" style="8" customWidth="1"/>
    <col min="2309" max="2309" width="11" style="8" bestFit="1"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6" style="8" customWidth="1"/>
    <col min="2564" max="2564" width="6.7109375" style="8" customWidth="1"/>
    <col min="2565" max="2565" width="11" style="8" bestFit="1"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6" style="8" customWidth="1"/>
    <col min="2820" max="2820" width="6.7109375" style="8" customWidth="1"/>
    <col min="2821" max="2821" width="11" style="8" bestFit="1"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6" style="8" customWidth="1"/>
    <col min="3076" max="3076" width="6.7109375" style="8" customWidth="1"/>
    <col min="3077" max="3077" width="11" style="8" bestFit="1"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6" style="8" customWidth="1"/>
    <col min="3332" max="3332" width="6.7109375" style="8" customWidth="1"/>
    <col min="3333" max="3333" width="11" style="8" bestFit="1"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6" style="8" customWidth="1"/>
    <col min="3588" max="3588" width="6.7109375" style="8" customWidth="1"/>
    <col min="3589" max="3589" width="11" style="8" bestFit="1"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6" style="8" customWidth="1"/>
    <col min="3844" max="3844" width="6.7109375" style="8" customWidth="1"/>
    <col min="3845" max="3845" width="11" style="8" bestFit="1"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6" style="8" customWidth="1"/>
    <col min="4100" max="4100" width="6.7109375" style="8" customWidth="1"/>
    <col min="4101" max="4101" width="11" style="8" bestFit="1"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6" style="8" customWidth="1"/>
    <col min="4356" max="4356" width="6.7109375" style="8" customWidth="1"/>
    <col min="4357" max="4357" width="11" style="8" bestFit="1"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6" style="8" customWidth="1"/>
    <col min="4612" max="4612" width="6.7109375" style="8" customWidth="1"/>
    <col min="4613" max="4613" width="11" style="8" bestFit="1"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6" style="8" customWidth="1"/>
    <col min="4868" max="4868" width="6.7109375" style="8" customWidth="1"/>
    <col min="4869" max="4869" width="11" style="8" bestFit="1"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6" style="8" customWidth="1"/>
    <col min="5124" max="5124" width="6.7109375" style="8" customWidth="1"/>
    <col min="5125" max="5125" width="11" style="8" bestFit="1"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6" style="8" customWidth="1"/>
    <col min="5380" max="5380" width="6.7109375" style="8" customWidth="1"/>
    <col min="5381" max="5381" width="11" style="8" bestFit="1"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6" style="8" customWidth="1"/>
    <col min="5636" max="5636" width="6.7109375" style="8" customWidth="1"/>
    <col min="5637" max="5637" width="11" style="8" bestFit="1"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6" style="8" customWidth="1"/>
    <col min="5892" max="5892" width="6.7109375" style="8" customWidth="1"/>
    <col min="5893" max="5893" width="11" style="8" bestFit="1"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6" style="8" customWidth="1"/>
    <col min="6148" max="6148" width="6.7109375" style="8" customWidth="1"/>
    <col min="6149" max="6149" width="11" style="8" bestFit="1"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6" style="8" customWidth="1"/>
    <col min="6404" max="6404" width="6.7109375" style="8" customWidth="1"/>
    <col min="6405" max="6405" width="11" style="8" bestFit="1"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6" style="8" customWidth="1"/>
    <col min="6660" max="6660" width="6.7109375" style="8" customWidth="1"/>
    <col min="6661" max="6661" width="11" style="8" bestFit="1"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6" style="8" customWidth="1"/>
    <col min="6916" max="6916" width="6.7109375" style="8" customWidth="1"/>
    <col min="6917" max="6917" width="11" style="8" bestFit="1"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6" style="8" customWidth="1"/>
    <col min="7172" max="7172" width="6.7109375" style="8" customWidth="1"/>
    <col min="7173" max="7173" width="11" style="8" bestFit="1"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6" style="8" customWidth="1"/>
    <col min="7428" max="7428" width="6.7109375" style="8" customWidth="1"/>
    <col min="7429" max="7429" width="11" style="8" bestFit="1"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6" style="8" customWidth="1"/>
    <col min="7684" max="7684" width="6.7109375" style="8" customWidth="1"/>
    <col min="7685" max="7685" width="11" style="8" bestFit="1"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6" style="8" customWidth="1"/>
    <col min="7940" max="7940" width="6.7109375" style="8" customWidth="1"/>
    <col min="7941" max="7941" width="11" style="8" bestFit="1"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6" style="8" customWidth="1"/>
    <col min="8196" max="8196" width="6.7109375" style="8" customWidth="1"/>
    <col min="8197" max="8197" width="11" style="8" bestFit="1"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6" style="8" customWidth="1"/>
    <col min="8452" max="8452" width="6.7109375" style="8" customWidth="1"/>
    <col min="8453" max="8453" width="11" style="8" bestFit="1"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6" style="8" customWidth="1"/>
    <col min="8708" max="8708" width="6.7109375" style="8" customWidth="1"/>
    <col min="8709" max="8709" width="11" style="8" bestFit="1"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6" style="8" customWidth="1"/>
    <col min="8964" max="8964" width="6.7109375" style="8" customWidth="1"/>
    <col min="8965" max="8965" width="11" style="8" bestFit="1"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6" style="8" customWidth="1"/>
    <col min="9220" max="9220" width="6.7109375" style="8" customWidth="1"/>
    <col min="9221" max="9221" width="11" style="8" bestFit="1"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6" style="8" customWidth="1"/>
    <col min="9476" max="9476" width="6.7109375" style="8" customWidth="1"/>
    <col min="9477" max="9477" width="11" style="8" bestFit="1"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6" style="8" customWidth="1"/>
    <col min="9732" max="9732" width="6.7109375" style="8" customWidth="1"/>
    <col min="9733" max="9733" width="11" style="8" bestFit="1"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6" style="8" customWidth="1"/>
    <col min="9988" max="9988" width="6.7109375" style="8" customWidth="1"/>
    <col min="9989" max="9989" width="11" style="8" bestFit="1"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6" style="8" customWidth="1"/>
    <col min="10244" max="10244" width="6.7109375" style="8" customWidth="1"/>
    <col min="10245" max="10245" width="11" style="8" bestFit="1"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6" style="8" customWidth="1"/>
    <col min="10500" max="10500" width="6.7109375" style="8" customWidth="1"/>
    <col min="10501" max="10501" width="11" style="8" bestFit="1"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6" style="8" customWidth="1"/>
    <col min="10756" max="10756" width="6.7109375" style="8" customWidth="1"/>
    <col min="10757" max="10757" width="11" style="8" bestFit="1"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6" style="8" customWidth="1"/>
    <col min="11012" max="11012" width="6.7109375" style="8" customWidth="1"/>
    <col min="11013" max="11013" width="11" style="8" bestFit="1"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6" style="8" customWidth="1"/>
    <col min="11268" max="11268" width="6.7109375" style="8" customWidth="1"/>
    <col min="11269" max="11269" width="11" style="8" bestFit="1"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6" style="8" customWidth="1"/>
    <col min="11524" max="11524" width="6.7109375" style="8" customWidth="1"/>
    <col min="11525" max="11525" width="11" style="8" bestFit="1"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6" style="8" customWidth="1"/>
    <col min="11780" max="11780" width="6.7109375" style="8" customWidth="1"/>
    <col min="11781" max="11781" width="11" style="8" bestFit="1"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6" style="8" customWidth="1"/>
    <col min="12036" max="12036" width="6.7109375" style="8" customWidth="1"/>
    <col min="12037" max="12037" width="11" style="8" bestFit="1"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6" style="8" customWidth="1"/>
    <col min="12292" max="12292" width="6.7109375" style="8" customWidth="1"/>
    <col min="12293" max="12293" width="11" style="8" bestFit="1"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6" style="8" customWidth="1"/>
    <col min="12548" max="12548" width="6.7109375" style="8" customWidth="1"/>
    <col min="12549" max="12549" width="11" style="8" bestFit="1"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6" style="8" customWidth="1"/>
    <col min="12804" max="12804" width="6.7109375" style="8" customWidth="1"/>
    <col min="12805" max="12805" width="11" style="8" bestFit="1"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6" style="8" customWidth="1"/>
    <col min="13060" max="13060" width="6.7109375" style="8" customWidth="1"/>
    <col min="13061" max="13061" width="11" style="8" bestFit="1"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6" style="8" customWidth="1"/>
    <col min="13316" max="13316" width="6.7109375" style="8" customWidth="1"/>
    <col min="13317" max="13317" width="11" style="8" bestFit="1"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6" style="8" customWidth="1"/>
    <col min="13572" max="13572" width="6.7109375" style="8" customWidth="1"/>
    <col min="13573" max="13573" width="11" style="8" bestFit="1"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6" style="8" customWidth="1"/>
    <col min="13828" max="13828" width="6.7109375" style="8" customWidth="1"/>
    <col min="13829" max="13829" width="11" style="8" bestFit="1"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6" style="8" customWidth="1"/>
    <col min="14084" max="14084" width="6.7109375" style="8" customWidth="1"/>
    <col min="14085" max="14085" width="11" style="8" bestFit="1"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6" style="8" customWidth="1"/>
    <col min="14340" max="14340" width="6.7109375" style="8" customWidth="1"/>
    <col min="14341" max="14341" width="11" style="8" bestFit="1"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6" style="8" customWidth="1"/>
    <col min="14596" max="14596" width="6.7109375" style="8" customWidth="1"/>
    <col min="14597" max="14597" width="11" style="8" bestFit="1"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6" style="8" customWidth="1"/>
    <col min="14852" max="14852" width="6.7109375" style="8" customWidth="1"/>
    <col min="14853" max="14853" width="11" style="8" bestFit="1"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6" style="8" customWidth="1"/>
    <col min="15108" max="15108" width="6.7109375" style="8" customWidth="1"/>
    <col min="15109" max="15109" width="11" style="8" bestFit="1"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6" style="8" customWidth="1"/>
    <col min="15364" max="15364" width="6.7109375" style="8" customWidth="1"/>
    <col min="15365" max="15365" width="11" style="8" bestFit="1"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6" style="8" customWidth="1"/>
    <col min="15620" max="15620" width="6.7109375" style="8" customWidth="1"/>
    <col min="15621" max="15621" width="11" style="8" bestFit="1"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6" style="8" customWidth="1"/>
    <col min="15876" max="15876" width="6.7109375" style="8" customWidth="1"/>
    <col min="15877" max="15877" width="11" style="8" bestFit="1"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6" style="8" customWidth="1"/>
    <col min="16132" max="16132" width="6.7109375" style="8" customWidth="1"/>
    <col min="16133" max="16133" width="11" style="8" bestFit="1"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670</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671</v>
      </c>
      <c r="D8" s="25"/>
      <c r="E8" s="25">
        <v>21578.26</v>
      </c>
      <c r="F8" s="24"/>
      <c r="G8" s="26"/>
      <c r="H8" s="24" t="s">
        <v>672</v>
      </c>
      <c r="I8" s="27">
        <v>479.46</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327381.88</v>
      </c>
      <c r="N12" s="40">
        <f>ROUND((M12*$E$8/1000),0)</f>
        <v>7064331</v>
      </c>
      <c r="O12" s="40">
        <v>191400</v>
      </c>
      <c r="P12" s="40">
        <v>7255731</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65475.6</v>
      </c>
      <c r="N13" s="40">
        <f>ROUND((M13*$E$8/1000),0)</f>
        <v>1412850</v>
      </c>
      <c r="O13" s="40">
        <v>38279</v>
      </c>
      <c r="P13" s="40">
        <v>1451129</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55263</v>
      </c>
      <c r="N14" s="40">
        <f>ROUND((M14*$E$8/1000),0)</f>
        <v>1192479</v>
      </c>
      <c r="O14" s="40">
        <v>0</v>
      </c>
      <c r="P14" s="40">
        <v>1192479</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262500</v>
      </c>
      <c r="N15" s="40">
        <f>ROUND((M15*$E$8/1000),0)</f>
        <v>5664293</v>
      </c>
      <c r="O15" s="40">
        <v>62003</v>
      </c>
      <c r="P15" s="40">
        <v>5726296</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502500</v>
      </c>
      <c r="N18" s="40">
        <f>ROUND((M18*$E$8/1000),0)</f>
        <v>10843076</v>
      </c>
      <c r="O18" s="40">
        <v>320556</v>
      </c>
      <c r="P18" s="40">
        <v>11163632</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f>ROUND((M19*$E$8/1000),0)</f>
        <v>21342863</v>
      </c>
      <c r="O19" s="40">
        <v>338676</v>
      </c>
      <c r="P19" s="40">
        <v>21681539</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238000</v>
      </c>
      <c r="N21" s="40">
        <f>ROUND((M21*$E$8/1000),0)</f>
        <v>5135626</v>
      </c>
      <c r="O21" s="40">
        <v>34321</v>
      </c>
      <c r="P21" s="40">
        <v>5169947</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f>ROUND((M22*$E$8/1000),0)</f>
        <v>14241652</v>
      </c>
      <c r="O22" s="40">
        <v>455567</v>
      </c>
      <c r="P22" s="40">
        <v>14697219</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f>ROUND((M23*$E$8/1000),0)</f>
        <v>7552391</v>
      </c>
      <c r="O23" s="40">
        <v>252558</v>
      </c>
      <c r="P23" s="40">
        <v>7804949</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f>ROUND((M24*$E$8/1000),0)</f>
        <v>21578260</v>
      </c>
      <c r="O24" s="40">
        <v>128847</v>
      </c>
      <c r="P24" s="40">
        <v>21707107</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f>ROUND((M25*$E$8/1000),0)</f>
        <v>7336608</v>
      </c>
      <c r="O25" s="40">
        <v>107657</v>
      </c>
      <c r="P25" s="40">
        <v>7444265</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91440</v>
      </c>
      <c r="N27" s="40">
        <f>ROUND((M27*$E$8/1000),0)</f>
        <v>1973116</v>
      </c>
      <c r="O27" s="44">
        <v>67003</v>
      </c>
      <c r="P27" s="44">
        <v>2040119</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942975</v>
      </c>
      <c r="N28" s="40">
        <f>ROUND((M28*$E$8/1000),0)</f>
        <v>20347760</v>
      </c>
      <c r="O28" s="44">
        <v>690972</v>
      </c>
      <c r="P28" s="44">
        <v>21038732</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1121250</v>
      </c>
      <c r="N30" s="40">
        <f>ROUND((M30*$E$8/1000),0)</f>
        <v>24194624</v>
      </c>
      <c r="O30" s="40">
        <v>130165</v>
      </c>
      <c r="P30" s="40">
        <v>24324789</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88902.55</v>
      </c>
      <c r="N33" s="40">
        <f>ROUND((M33*$E$8/1000),0)</f>
        <v>1918362</v>
      </c>
      <c r="O33" s="40">
        <v>10954</v>
      </c>
      <c r="P33" s="40">
        <v>1929316</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800122.13</v>
      </c>
      <c r="N34" s="40">
        <f>ROUND((M34*$E$8/1000),0)</f>
        <v>17265243</v>
      </c>
      <c r="O34" s="40">
        <v>98585</v>
      </c>
      <c r="P34" s="40">
        <v>17363828</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61764</v>
      </c>
      <c r="N37" s="40">
        <f>ROUND((M37*$E$8/1000),0)</f>
        <v>1332760</v>
      </c>
      <c r="O37" s="40">
        <v>14743</v>
      </c>
      <c r="P37" s="40">
        <v>1347503</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288236</v>
      </c>
      <c r="N38" s="40">
        <f>ROUND((M38*$E$8/1000),0)</f>
        <v>6219631</v>
      </c>
      <c r="O38" s="40">
        <v>68805</v>
      </c>
      <c r="P38" s="40">
        <v>6288436</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f>ROUND((M39*$E$8/1000),0)</f>
        <v>38840868</v>
      </c>
      <c r="O39" s="40">
        <v>1122671</v>
      </c>
      <c r="P39" s="40">
        <v>39963539</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f>ROUND((M40*$E$8/1000),0)</f>
        <v>4315652</v>
      </c>
      <c r="O40" s="40">
        <v>124741</v>
      </c>
      <c r="P40" s="40">
        <v>4440393</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527916</v>
      </c>
      <c r="N45" s="40">
        <f>ROUND((M45*$E$8/1000),0)</f>
        <v>11391509</v>
      </c>
      <c r="O45" s="40">
        <v>359663</v>
      </c>
      <c r="P45" s="40">
        <v>11751172</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1844478</v>
      </c>
      <c r="N47" s="40">
        <f>ROUND((M47*$E$8/1000),0)</f>
        <v>39800626</v>
      </c>
      <c r="O47" s="40">
        <v>1255347</v>
      </c>
      <c r="P47" s="40">
        <v>41055973</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f>ROUND((M49*$E$8/1000),0)</f>
        <v>15536347</v>
      </c>
      <c r="O49" s="40">
        <v>80525</v>
      </c>
      <c r="P49" s="40">
        <v>15616872</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f>ROUND((M50*$E$8/1000),0)</f>
        <v>8631304</v>
      </c>
      <c r="O50" s="40">
        <v>204883</v>
      </c>
      <c r="P50" s="40">
        <v>8836187</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f>ROUND((M51*$E$8/1000),0)</f>
        <v>43156520</v>
      </c>
      <c r="O51" s="40">
        <v>1024413</v>
      </c>
      <c r="P51" s="40">
        <v>44180933</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6355171.0599999996</v>
      </c>
      <c r="N52" s="40">
        <f>ROUND((M52*$E$8/1000),0)</f>
        <v>137133533</v>
      </c>
      <c r="O52" s="40">
        <v>372978</v>
      </c>
      <c r="P52" s="40">
        <v>137506511</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344381.49</v>
      </c>
      <c r="N53" s="40">
        <f>ROUND((M53*$E$8/1000),0)</f>
        <v>7431153</v>
      </c>
      <c r="O53" s="40">
        <v>20212</v>
      </c>
      <c r="P53" s="40">
        <v>7451365</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v>220000</v>
      </c>
      <c r="N56" s="40">
        <f>ROUND((M56*$E$8/1000),0)</f>
        <v>4747217</v>
      </c>
      <c r="O56" s="40">
        <v>93561</v>
      </c>
      <c r="P56" s="40">
        <v>4840778</v>
      </c>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v>220000</v>
      </c>
      <c r="N57" s="40">
        <f>ROUND((M57*$E$8/1000),0)</f>
        <v>4747217</v>
      </c>
      <c r="O57" s="40">
        <v>93561</v>
      </c>
      <c r="P57" s="40">
        <v>4840778</v>
      </c>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758658</v>
      </c>
      <c r="N64" s="40">
        <f>ROUND((M64*$E$8/1000),0)</f>
        <v>16370520</v>
      </c>
      <c r="O64" s="40">
        <v>349115</v>
      </c>
      <c r="P64" s="40">
        <v>16719635</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2750136</v>
      </c>
      <c r="N65" s="40">
        <f>ROUND((M65*$E$8/1000),0)</f>
        <v>59343150</v>
      </c>
      <c r="O65" s="40">
        <v>1265528</v>
      </c>
      <c r="P65" s="40">
        <v>60608678</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f>ROUND((M70*$E$8/1000),0)</f>
        <v>90628692</v>
      </c>
      <c r="O70" s="40">
        <v>1056838</v>
      </c>
      <c r="P70" s="40">
        <v>91685530</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f>ROUND((M73*$E$8/1000),0)</f>
        <v>17262608</v>
      </c>
      <c r="O73" s="40">
        <v>364090</v>
      </c>
      <c r="P73" s="40">
        <v>17626698</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f>ROUND((M74*$E$8/1000),0)</f>
        <v>69050432</v>
      </c>
      <c r="O74" s="40">
        <v>1456359</v>
      </c>
      <c r="P74" s="40">
        <v>70506791</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f>ROUND((M77*$E$8/1000),0)</f>
        <v>30101673</v>
      </c>
      <c r="O77" s="40">
        <v>306373</v>
      </c>
      <c r="P77" s="40">
        <v>30408046</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657850</v>
      </c>
      <c r="N80" s="40">
        <f>ROUND((M80*$E$8/1000),0)</f>
        <v>14195258</v>
      </c>
      <c r="O80" s="40">
        <v>72818</v>
      </c>
      <c r="P80" s="40">
        <v>14268076</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1033763</v>
      </c>
      <c r="N81" s="40">
        <f>ROUND((M81*$E$8/1000),0)</f>
        <v>22306807</v>
      </c>
      <c r="O81" s="40">
        <v>114428</v>
      </c>
      <c r="P81" s="40">
        <v>22421235</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384883</v>
      </c>
      <c r="N84" s="40">
        <f>ROUND((M84*$E$8/1000),0)</f>
        <v>8305105</v>
      </c>
      <c r="O84" s="40">
        <v>88829</v>
      </c>
      <c r="P84" s="40">
        <v>8393934</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1924417</v>
      </c>
      <c r="N85" s="40">
        <f>ROUND((M85*$E$8/1000),0)</f>
        <v>41525570</v>
      </c>
      <c r="O85" s="40">
        <v>433653</v>
      </c>
      <c r="P85" s="40">
        <v>41959223</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1552243.13</v>
      </c>
      <c r="N87" s="40">
        <f>ROUND((M87*$E$8/1000),0)</f>
        <v>33494706</v>
      </c>
      <c r="O87" s="40">
        <v>553880</v>
      </c>
      <c r="P87" s="40">
        <v>34048586</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800000</v>
      </c>
      <c r="N90" s="40">
        <f>ROUND((M90*$E$8/1000),0)</f>
        <v>17262608</v>
      </c>
      <c r="O90" s="40">
        <v>543838</v>
      </c>
      <c r="P90" s="40">
        <v>17806446</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f>ROUND((M91*$E$8/1000),0)</f>
        <v>16507369</v>
      </c>
      <c r="O91" s="40">
        <v>447877</v>
      </c>
      <c r="P91" s="40">
        <v>16955246</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780357</v>
      </c>
      <c r="N92" s="40">
        <f>ROUND((M92*$E$8/1000),0)</f>
        <v>16838746</v>
      </c>
      <c r="O92" s="40">
        <v>0</v>
      </c>
      <c r="P92" s="40">
        <v>16838746</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821429</v>
      </c>
      <c r="N93" s="40">
        <f>ROUND((M93*$E$8/1000),0)</f>
        <v>17725009</v>
      </c>
      <c r="O93" s="40">
        <v>0</v>
      </c>
      <c r="P93" s="40">
        <v>17725009</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f>ROUND((M94*$E$8/1000),0)</f>
        <v>45314346</v>
      </c>
      <c r="O94" s="40">
        <v>1042933</v>
      </c>
      <c r="P94" s="40">
        <v>46357279</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1500000</v>
      </c>
      <c r="N97" s="40">
        <f>ROUND((M97*$E$8/1000),0)</f>
        <v>32367390</v>
      </c>
      <c r="O97" s="40">
        <v>690253</v>
      </c>
      <c r="P97" s="40">
        <v>33057643</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f>ROUND((M98*$E$8/1000),0)</f>
        <v>64734780</v>
      </c>
      <c r="O98" s="40">
        <v>1036074</v>
      </c>
      <c r="P98" s="40">
        <v>65770854</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2026316</v>
      </c>
      <c r="N101" s="40">
        <f t="shared" ref="N101:N106" si="0">ROUND((M101*$E$8/1000),0)</f>
        <v>43724373</v>
      </c>
      <c r="O101" s="40">
        <v>861746</v>
      </c>
      <c r="P101" s="40">
        <v>44586119</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f t="shared" si="0"/>
        <v>17586282</v>
      </c>
      <c r="O102" s="40">
        <v>85602</v>
      </c>
      <c r="P102" s="40">
        <v>17671884</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f t="shared" si="0"/>
        <v>45830520</v>
      </c>
      <c r="O103" s="40">
        <v>542963</v>
      </c>
      <c r="P103" s="40">
        <v>46373483</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f t="shared" si="0"/>
        <v>11457630</v>
      </c>
      <c r="O104" s="40">
        <v>135741</v>
      </c>
      <c r="P104" s="40">
        <v>11593371</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f t="shared" si="0"/>
        <v>18795078</v>
      </c>
      <c r="O105" s="40">
        <v>222669</v>
      </c>
      <c r="P105" s="40">
        <v>19017747</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f t="shared" si="0"/>
        <v>4747211</v>
      </c>
      <c r="O106" s="40">
        <v>56241</v>
      </c>
      <c r="P106" s="40">
        <v>4803452</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330785</v>
      </c>
      <c r="N109" s="40">
        <f>ROUND((M109*$E$8/1000),0)</f>
        <v>7137765</v>
      </c>
      <c r="O109" s="40">
        <v>99912</v>
      </c>
      <c r="P109" s="40">
        <v>7237677</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9174972</v>
      </c>
      <c r="N110" s="40">
        <f>ROUND((M110*$E$8/1000),0)</f>
        <v>197979931</v>
      </c>
      <c r="O110" s="40">
        <v>2771541</v>
      </c>
      <c r="P110" s="40">
        <v>200751472</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1012</v>
      </c>
      <c r="N111" s="40">
        <f>ROUND((M111*$E$8/1000),0)</f>
        <v>21837</v>
      </c>
      <c r="O111" s="40">
        <v>297</v>
      </c>
      <c r="P111" s="40">
        <v>22134</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f>ROUND((M114*$E$8/1000),0)</f>
        <v>17041813</v>
      </c>
      <c r="O114" s="40">
        <v>204522</v>
      </c>
      <c r="P114" s="40">
        <v>17246335</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f>ROUND((M115*$E$8/1000),0)</f>
        <v>50895586</v>
      </c>
      <c r="O115" s="40">
        <v>602971</v>
      </c>
      <c r="P115" s="40">
        <v>51498557</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2066268</v>
      </c>
      <c r="N119" s="40">
        <f>ROUND((M119*$E$8/1000),0)</f>
        <v>44586468</v>
      </c>
      <c r="O119" s="40">
        <v>869091</v>
      </c>
      <c r="P119" s="40">
        <v>45455559</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179676</v>
      </c>
      <c r="N120" s="40">
        <f>ROUND((M120*$E$8/1000),0)</f>
        <v>3877095</v>
      </c>
      <c r="O120" s="40">
        <v>75562</v>
      </c>
      <c r="P120" s="40">
        <v>3952657</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f>ROUND((M121*$E$8/1000),0)</f>
        <v>86313040</v>
      </c>
      <c r="O121" s="40">
        <v>988777</v>
      </c>
      <c r="P121" s="40">
        <v>87301817</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96956660</v>
      </c>
      <c r="B125" s="33" t="s">
        <v>83</v>
      </c>
      <c r="C125" s="45" t="s">
        <v>148</v>
      </c>
      <c r="D125" s="34">
        <v>301</v>
      </c>
      <c r="E125" s="35">
        <v>37516</v>
      </c>
      <c r="F125" s="34" t="s">
        <v>37</v>
      </c>
      <c r="G125" s="37">
        <v>2600</v>
      </c>
      <c r="H125" s="34"/>
      <c r="I125" s="38"/>
      <c r="J125" s="36"/>
      <c r="K125" s="38">
        <v>10</v>
      </c>
      <c r="L125" s="40"/>
      <c r="M125" s="40"/>
      <c r="N125" s="40"/>
      <c r="O125" s="40"/>
      <c r="P125" s="40"/>
    </row>
    <row r="126" spans="1:16" s="32" customFormat="1" ht="12" customHeight="1">
      <c r="A126" s="32">
        <v>96956660</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96956660</v>
      </c>
      <c r="B127" s="33" t="s">
        <v>83</v>
      </c>
      <c r="C127" s="32" t="s">
        <v>151</v>
      </c>
      <c r="D127" s="34" t="s">
        <v>152</v>
      </c>
      <c r="E127" s="35">
        <v>38796</v>
      </c>
      <c r="F127" s="34" t="s">
        <v>37</v>
      </c>
      <c r="G127" s="37">
        <v>1800</v>
      </c>
      <c r="H127" s="34" t="s">
        <v>53</v>
      </c>
      <c r="I127" s="38" t="s">
        <v>153</v>
      </c>
      <c r="J127" s="36" t="s">
        <v>68</v>
      </c>
      <c r="K127" s="38">
        <v>10</v>
      </c>
      <c r="L127" s="40">
        <v>900000</v>
      </c>
      <c r="M127" s="40">
        <v>900000</v>
      </c>
      <c r="N127" s="40">
        <f>ROUND((M127*$E$8/1000),0)</f>
        <v>19420434</v>
      </c>
      <c r="O127" s="40">
        <v>251521</v>
      </c>
      <c r="P127" s="40">
        <v>19671955</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f>ROUND((M129*$E$8/1000),0)</f>
        <v>21578260</v>
      </c>
      <c r="O129" s="40">
        <v>4932</v>
      </c>
      <c r="P129" s="40">
        <v>21583192</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f>ROUND((M130*$E$8/1000),0)</f>
        <v>48551085</v>
      </c>
      <c r="O130" s="40">
        <v>11097</v>
      </c>
      <c r="P130" s="40">
        <v>48562182</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f>ROUND((M131*$E$8/1000),0)</f>
        <v>210388035</v>
      </c>
      <c r="O131" s="40">
        <v>2088910</v>
      </c>
      <c r="P131" s="40">
        <v>212476945</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f>ROUND((M137*$E$8/1000),0)</f>
        <v>35604129</v>
      </c>
      <c r="O137" s="40">
        <v>470069</v>
      </c>
      <c r="P137" s="40">
        <v>36074198</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4210526</v>
      </c>
      <c r="N138" s="40">
        <f>ROUND((M138*$E$8/1000),0)</f>
        <v>90855825</v>
      </c>
      <c r="O138" s="40">
        <v>1244058</v>
      </c>
      <c r="P138" s="40">
        <v>92099883</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f>ROUND((M144*$E$8/1000),0)</f>
        <v>151047820</v>
      </c>
      <c r="O144" s="40">
        <v>515177</v>
      </c>
      <c r="P144" s="40">
        <v>151562997</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3792000</v>
      </c>
      <c r="N146" s="40">
        <f>ROUND((M146*$E$8/1000),0)</f>
        <v>81824762</v>
      </c>
      <c r="O146" s="40">
        <v>2290224</v>
      </c>
      <c r="P146" s="47">
        <v>84114986</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f>ROUND((M151*$E$8/1000),0)</f>
        <v>86313040</v>
      </c>
      <c r="O151" s="40">
        <v>1489281</v>
      </c>
      <c r="P151" s="47">
        <v>87802321</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1029412</v>
      </c>
      <c r="N158" s="40">
        <f>ROUND((M158*$E$8/1000),0)</f>
        <v>22212920</v>
      </c>
      <c r="O158" s="40">
        <v>477331</v>
      </c>
      <c r="P158" s="40">
        <v>22690251</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f>ROUND((M159*$E$8/1000),0)</f>
        <v>48551085</v>
      </c>
      <c r="O159" s="40">
        <v>1210744</v>
      </c>
      <c r="P159" s="40">
        <v>49761829</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f>ROUND((M163/1000),0)</f>
        <v>22420000</v>
      </c>
      <c r="O163" s="40">
        <v>767143</v>
      </c>
      <c r="P163" s="40">
        <v>23187143</v>
      </c>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f>ROUND((M164*$E$8/1000),0)</f>
        <v>43156520</v>
      </c>
      <c r="O164" s="40">
        <v>199825</v>
      </c>
      <c r="P164" s="40">
        <v>43356345</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f>ROUND((M165*$E$8/1000),0)</f>
        <v>40135564</v>
      </c>
      <c r="O165" s="40">
        <v>372535</v>
      </c>
      <c r="P165" s="40">
        <v>40508099</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f>ROUND((M166*$E$8/1000),0)</f>
        <v>12238045</v>
      </c>
      <c r="O166" s="40">
        <v>194202</v>
      </c>
      <c r="P166" s="40">
        <v>12432247</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f>ROUND((M173*$E$8/1000),0)</f>
        <v>86313040</v>
      </c>
      <c r="O173" s="40">
        <v>988777</v>
      </c>
      <c r="P173" s="40">
        <v>87301817</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f>ROUND((M176*$E$8/1000),0)</f>
        <v>21578260</v>
      </c>
      <c r="O176" s="40">
        <v>236559</v>
      </c>
      <c r="P176" s="40">
        <v>21814819</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2249999.5</v>
      </c>
      <c r="N177" s="40">
        <f>ROUND((M177*$E$8/1000),0)</f>
        <v>48551074</v>
      </c>
      <c r="O177" s="40">
        <v>476971</v>
      </c>
      <c r="P177" s="40">
        <v>49028045</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702000</v>
      </c>
      <c r="N186" s="40">
        <f>ROUND((M186*$E$8/1000),0)</f>
        <v>15147939</v>
      </c>
      <c r="O186" s="40">
        <v>271946</v>
      </c>
      <c r="P186" s="40">
        <v>15419885</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f>ROUND((M189*$E$8/1000),0)</f>
        <v>10789130</v>
      </c>
      <c r="O189" s="40">
        <v>140385</v>
      </c>
      <c r="P189" s="40">
        <v>10929515</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f>ROUND((M190*$E$8/1000),0)</f>
        <v>10789130</v>
      </c>
      <c r="O190" s="40">
        <v>140385</v>
      </c>
      <c r="P190" s="40">
        <v>10929515</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f>ROUND((M191*$E$8/1000),0)</f>
        <v>32367390</v>
      </c>
      <c r="O191" s="40">
        <v>522361</v>
      </c>
      <c r="P191" s="40">
        <v>32889751</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12935000</v>
      </c>
      <c r="N195" s="40">
        <f t="shared" ref="N195:N204" si="1">ROUND((M195*$E$8/1000),0)</f>
        <v>279114793</v>
      </c>
      <c r="O195" s="40">
        <v>4355742</v>
      </c>
      <c r="P195" s="40">
        <v>283470535</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498</v>
      </c>
      <c r="N196" s="40">
        <f t="shared" si="1"/>
        <v>10746</v>
      </c>
      <c r="O196" s="40">
        <v>157</v>
      </c>
      <c r="P196" s="40">
        <v>10903</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285456.34999999998</v>
      </c>
      <c r="N197" s="40">
        <f t="shared" si="1"/>
        <v>6159651</v>
      </c>
      <c r="O197" s="40">
        <v>78491</v>
      </c>
      <c r="P197" s="40">
        <v>6238142</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1309740.78</v>
      </c>
      <c r="N198" s="40">
        <f t="shared" si="1"/>
        <v>28261927</v>
      </c>
      <c r="O198" s="40">
        <v>360135</v>
      </c>
      <c r="P198" s="40">
        <v>28622062</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f t="shared" si="1"/>
        <v>15104782</v>
      </c>
      <c r="O199" s="40">
        <v>1061631</v>
      </c>
      <c r="P199" s="40">
        <v>16166413</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f t="shared" si="1"/>
        <v>148889994</v>
      </c>
      <c r="O200" s="40">
        <v>10464633</v>
      </c>
      <c r="P200" s="40">
        <v>159354627</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f t="shared" si="1"/>
        <v>51787824</v>
      </c>
      <c r="O201" s="40">
        <v>722707</v>
      </c>
      <c r="P201" s="40">
        <v>52510531</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f t="shared" si="1"/>
        <v>59340215</v>
      </c>
      <c r="O202" s="40">
        <v>1667760</v>
      </c>
      <c r="P202" s="40">
        <v>61007975</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f t="shared" si="1"/>
        <v>60419128</v>
      </c>
      <c r="O203" s="40">
        <v>1238573</v>
      </c>
      <c r="P203" s="40">
        <v>61657701</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f t="shared" si="1"/>
        <v>40998694</v>
      </c>
      <c r="O204" s="40">
        <v>469669</v>
      </c>
      <c r="P204" s="40">
        <v>41468363</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15920000</v>
      </c>
      <c r="N206" s="40">
        <f>ROUND((M206*$E$8/1000),0)</f>
        <v>343525899</v>
      </c>
      <c r="O206" s="40">
        <v>5254953</v>
      </c>
      <c r="P206" s="40">
        <v>348780852</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498</v>
      </c>
      <c r="N207" s="40">
        <f>ROUND((M207*$E$8/1000),0)</f>
        <v>10746</v>
      </c>
      <c r="O207" s="40">
        <v>153</v>
      </c>
      <c r="P207" s="40">
        <v>10899</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f>ROUND((M211*$E$8/1000),0)</f>
        <v>17397472</v>
      </c>
      <c r="O211" s="40">
        <v>135692</v>
      </c>
      <c r="P211" s="40">
        <v>17533164</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421053</v>
      </c>
      <c r="N214" s="40">
        <f>ROUND((M214*$E$8/1000),0)</f>
        <v>9085591</v>
      </c>
      <c r="O214" s="40">
        <v>109973</v>
      </c>
      <c r="P214" s="40">
        <v>9195564</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2558824</v>
      </c>
      <c r="N216" s="40">
        <f>ROUND((M216*$E$8/1000),0)</f>
        <v>55214970</v>
      </c>
      <c r="O216" s="40">
        <v>792326</v>
      </c>
      <c r="P216" s="40">
        <v>56007296</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f>ROUND((M220*$E$8/1000),0)</f>
        <v>125153908</v>
      </c>
      <c r="O220" s="40">
        <v>1746699</v>
      </c>
      <c r="P220" s="40">
        <v>126900607</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f>ROUND((M221*$E$8/1000),0)</f>
        <v>10789</v>
      </c>
      <c r="O221" s="40">
        <v>151</v>
      </c>
      <c r="P221" s="40">
        <v>10940</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6805657</v>
      </c>
      <c r="N222" s="40">
        <f>ROUND((M222*$E$8/1000),0)</f>
        <v>146854236</v>
      </c>
      <c r="O222" s="40">
        <v>1357709</v>
      </c>
      <c r="P222" s="40">
        <v>148211945</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567</v>
      </c>
      <c r="N223" s="40">
        <f>ROUND((M223*$E$8/1000),0)</f>
        <v>12235</v>
      </c>
      <c r="O223" s="40">
        <v>116</v>
      </c>
      <c r="P223" s="40">
        <v>12351</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3000000</v>
      </c>
      <c r="N225" s="40">
        <f>ROUND((M225*$E$8/1000),0)</f>
        <v>64734780</v>
      </c>
      <c r="O225" s="40">
        <v>2733246</v>
      </c>
      <c r="P225" s="40">
        <v>67468026</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5102213</v>
      </c>
      <c r="N229" s="40">
        <f>ROUND((M229*$E$8/1000),0)</f>
        <v>110096879</v>
      </c>
      <c r="O229" s="40">
        <v>1409735</v>
      </c>
      <c r="P229" s="40">
        <v>111506614</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510</v>
      </c>
      <c r="N230" s="40">
        <f>ROUND((M230*$E$8/1000),0)</f>
        <v>11005</v>
      </c>
      <c r="O230" s="40">
        <v>146</v>
      </c>
      <c r="P230" s="40">
        <v>11151</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f>ROUND((M232*$E$8/1000),0)</f>
        <v>63871650</v>
      </c>
      <c r="O232" s="40">
        <v>948681</v>
      </c>
      <c r="P232" s="40">
        <v>64820331</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f>ROUND((M233*$E$8/1000),0)</f>
        <v>21578</v>
      </c>
      <c r="O233" s="40">
        <v>321</v>
      </c>
      <c r="P233" s="40">
        <v>21899</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1400000</v>
      </c>
      <c r="N234" s="40">
        <f>ROUND((M234*$E$8/1000),0)</f>
        <v>30209564</v>
      </c>
      <c r="O234" s="40">
        <v>397749</v>
      </c>
      <c r="P234" s="40">
        <v>30607313</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400000</v>
      </c>
      <c r="N236" s="40">
        <f>ROUND((M236*$E$8/1000),0)</f>
        <v>8631304</v>
      </c>
      <c r="O236" s="40">
        <v>92248</v>
      </c>
      <c r="P236" s="40">
        <v>8723552</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f>ROUND((M237*$E$8/1000),0)</f>
        <v>64734780</v>
      </c>
      <c r="O237" s="40">
        <v>0</v>
      </c>
      <c r="P237" s="40">
        <v>64734780</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3281250</v>
      </c>
      <c r="N242" s="40">
        <f>ROUND((M242*$E$8/1000),0)</f>
        <v>70803666</v>
      </c>
      <c r="O242" s="40">
        <v>1050347</v>
      </c>
      <c r="P242" s="40">
        <v>71854013</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96956660</v>
      </c>
      <c r="B245" s="33" t="s">
        <v>83</v>
      </c>
      <c r="C245" s="32" t="s">
        <v>148</v>
      </c>
      <c r="D245" s="46">
        <v>397</v>
      </c>
      <c r="E245" s="35">
        <v>38317</v>
      </c>
      <c r="F245" s="34" t="s">
        <v>37</v>
      </c>
      <c r="G245" s="37">
        <v>2500</v>
      </c>
      <c r="H245" s="34"/>
      <c r="I245" s="38"/>
      <c r="J245" s="36" t="s">
        <v>68</v>
      </c>
      <c r="K245" s="38">
        <v>10</v>
      </c>
      <c r="L245" s="40"/>
      <c r="M245" s="40"/>
      <c r="N245" s="40"/>
      <c r="O245" s="40"/>
      <c r="P245" s="40"/>
    </row>
    <row r="246" spans="1:16" s="32" customFormat="1" ht="10.5">
      <c r="A246" s="32">
        <v>96956660</v>
      </c>
      <c r="B246" s="33" t="s">
        <v>83</v>
      </c>
      <c r="C246" s="32" t="s">
        <v>232</v>
      </c>
      <c r="D246" s="46" t="s">
        <v>143</v>
      </c>
      <c r="E246" s="35">
        <v>38317</v>
      </c>
      <c r="F246" s="34" t="s">
        <v>37</v>
      </c>
      <c r="G246" s="37">
        <v>2500</v>
      </c>
      <c r="H246" s="34" t="s">
        <v>56</v>
      </c>
      <c r="I246" s="38">
        <v>3.5</v>
      </c>
      <c r="J246" s="36" t="s">
        <v>68</v>
      </c>
      <c r="K246" s="38">
        <v>8</v>
      </c>
      <c r="L246" s="40">
        <v>2100000</v>
      </c>
      <c r="M246" s="40">
        <v>0</v>
      </c>
      <c r="N246" s="40">
        <f>ROUND((M246*$E$8/1000),0)</f>
        <v>0</v>
      </c>
      <c r="O246" s="40"/>
      <c r="P246" s="40"/>
    </row>
    <row r="247" spans="1:16" s="32" customFormat="1" ht="10.5">
      <c r="A247" s="32">
        <v>96956660</v>
      </c>
      <c r="B247" s="33" t="s">
        <v>83</v>
      </c>
      <c r="C247" s="32" t="s">
        <v>148</v>
      </c>
      <c r="D247" s="46">
        <v>398</v>
      </c>
      <c r="E247" s="35">
        <v>38317</v>
      </c>
      <c r="F247" s="34" t="s">
        <v>37</v>
      </c>
      <c r="G247" s="37">
        <v>3000</v>
      </c>
      <c r="H247" s="34"/>
      <c r="I247" s="38"/>
      <c r="J247" s="36" t="s">
        <v>68</v>
      </c>
      <c r="K247" s="38">
        <v>25</v>
      </c>
      <c r="L247" s="40"/>
      <c r="M247" s="40"/>
      <c r="N247" s="40"/>
      <c r="O247" s="40"/>
      <c r="P247" s="40"/>
    </row>
    <row r="248" spans="1:16" s="32" customFormat="1" ht="10.5">
      <c r="A248" s="32">
        <v>96956660</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f>ROUND((M248*$E$8/1000),0)</f>
        <v>51787824</v>
      </c>
      <c r="O248" s="40">
        <v>1118446</v>
      </c>
      <c r="P248" s="40">
        <v>52906270</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180000</v>
      </c>
      <c r="N252" s="40">
        <f>ROUND((M252*$E$8/1000),0)</f>
        <v>3884087</v>
      </c>
      <c r="O252" s="40">
        <v>6443</v>
      </c>
      <c r="P252" s="40">
        <v>3890530</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586667</v>
      </c>
      <c r="N255" s="40">
        <f>ROUND((M255*$E$8/1000),0)</f>
        <v>12659253</v>
      </c>
      <c r="O255" s="40">
        <v>19363</v>
      </c>
      <c r="P255" s="40">
        <v>12678616</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f>ROUND((M257*$E$8/1000),0)</f>
        <v>0</v>
      </c>
      <c r="O257" s="40"/>
      <c r="P257" s="40"/>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f>ROUND((M259*$E$8/1000),0)</f>
        <v>17570875</v>
      </c>
      <c r="O259" s="40">
        <v>221779</v>
      </c>
      <c r="P259" s="40">
        <v>17792654</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f>ROUND((M260*$E$8/1000),0)</f>
        <v>75523910</v>
      </c>
      <c r="O260" s="40">
        <v>963226</v>
      </c>
      <c r="P260" s="40">
        <v>76487136</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1823529</v>
      </c>
      <c r="N262" s="40">
        <f>ROUND((M262*$E$8/1000),0)</f>
        <v>39348583</v>
      </c>
      <c r="O262" s="40">
        <v>694857</v>
      </c>
      <c r="P262" s="40">
        <v>40043440</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450000</v>
      </c>
      <c r="N264" s="40">
        <f>ROUND((M264*$E$8/1000),0)</f>
        <v>9710217</v>
      </c>
      <c r="O264" s="40">
        <v>255392</v>
      </c>
      <c r="P264" s="40">
        <v>9965609</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609524</v>
      </c>
      <c r="N266" s="40">
        <f>ROUND((M266*$E$8/1000),0)</f>
        <v>13152467</v>
      </c>
      <c r="O266" s="40">
        <v>461237</v>
      </c>
      <c r="P266" s="40">
        <v>13613704</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f>ROUND((M267*$E$8/1000),0)</f>
        <v>148889994</v>
      </c>
      <c r="O267" s="40">
        <v>0</v>
      </c>
      <c r="P267" s="40">
        <v>148889994</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f>ROUND((M269*$E$8/1000),0)</f>
        <v>151047820</v>
      </c>
      <c r="O269" s="40">
        <v>326341</v>
      </c>
      <c r="P269" s="40">
        <v>151374161</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f>ROUND((M271*$E$8/1000),0)</f>
        <v>22980847</v>
      </c>
      <c r="O271" s="40">
        <v>177281</v>
      </c>
      <c r="P271" s="40">
        <v>23158128</v>
      </c>
    </row>
    <row r="272" spans="1:16" s="32" customFormat="1" ht="10.5">
      <c r="A272" s="32">
        <v>96986780</v>
      </c>
      <c r="B272" s="33" t="s">
        <v>75</v>
      </c>
      <c r="C272" s="32" t="s">
        <v>249</v>
      </c>
      <c r="D272" s="46">
        <v>416</v>
      </c>
      <c r="E272" s="35">
        <v>38516</v>
      </c>
      <c r="F272" s="34" t="s">
        <v>37</v>
      </c>
      <c r="G272" s="37">
        <v>1000</v>
      </c>
      <c r="H272" s="34"/>
      <c r="I272" s="38"/>
      <c r="J272" s="36" t="s">
        <v>250</v>
      </c>
      <c r="K272" s="38">
        <v>21</v>
      </c>
      <c r="L272" s="40"/>
      <c r="M272" s="40"/>
      <c r="N272" s="40"/>
      <c r="O272" s="40"/>
      <c r="P272" s="40"/>
    </row>
    <row r="273" spans="1:16" s="32" customFormat="1" ht="10.5">
      <c r="A273" s="32">
        <v>96986780</v>
      </c>
      <c r="B273" s="33" t="s">
        <v>75</v>
      </c>
      <c r="C273" s="32" t="s">
        <v>251</v>
      </c>
      <c r="D273" s="46" t="s">
        <v>143</v>
      </c>
      <c r="E273" s="35">
        <v>38516</v>
      </c>
      <c r="F273" s="34" t="s">
        <v>37</v>
      </c>
      <c r="G273" s="37">
        <v>1000</v>
      </c>
      <c r="H273" s="34" t="s">
        <v>46</v>
      </c>
      <c r="I273" s="38">
        <v>3</v>
      </c>
      <c r="J273" s="36" t="s">
        <v>250</v>
      </c>
      <c r="K273" s="38">
        <v>21</v>
      </c>
      <c r="L273" s="40">
        <v>1000000</v>
      </c>
      <c r="M273" s="40">
        <v>857143</v>
      </c>
      <c r="N273" s="40">
        <f>ROUND((M273*$E$8/1000),0)</f>
        <v>18495655</v>
      </c>
      <c r="O273" s="40">
        <v>58989</v>
      </c>
      <c r="P273" s="40">
        <v>18554644</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4736772</v>
      </c>
      <c r="N275" s="40">
        <f>ROUND((M275*$E$8/1000),0)</f>
        <v>102211298</v>
      </c>
      <c r="O275" s="40">
        <v>812994</v>
      </c>
      <c r="P275" s="40">
        <v>103024292</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419</v>
      </c>
      <c r="N276" s="40">
        <f>ROUND((M276*$E$8/1000),0)</f>
        <v>9041</v>
      </c>
      <c r="O276" s="40">
        <v>74</v>
      </c>
      <c r="P276" s="40">
        <v>9115</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f>ROUND((M277*$E$8/1000),0)</f>
        <v>24253964</v>
      </c>
      <c r="O277" s="40">
        <v>245078</v>
      </c>
      <c r="P277" s="40">
        <v>24499042</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f>ROUND((M278*$E$8/1000),0)</f>
        <v>10789</v>
      </c>
      <c r="O278" s="40">
        <v>109</v>
      </c>
      <c r="P278" s="40">
        <v>10898</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f>ROUND((M282*$E$8/1000),0)</f>
        <v>53945650</v>
      </c>
      <c r="O282" s="40">
        <v>227519</v>
      </c>
      <c r="P282" s="40">
        <v>54173169</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f>ROUND((M284*$E$8/1000),0)</f>
        <v>38840868</v>
      </c>
      <c r="O284" s="40">
        <v>491085</v>
      </c>
      <c r="P284" s="40">
        <v>39331953</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1752500000</v>
      </c>
      <c r="N288" s="40">
        <f>ROUND((M288/1000),0)</f>
        <v>1752500</v>
      </c>
      <c r="O288" s="40">
        <v>17147</v>
      </c>
      <c r="P288" s="40">
        <v>1769647</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f>ROUND((M290*$E$8/1000),0)</f>
        <v>21847988</v>
      </c>
      <c r="O290" s="40">
        <v>530038</v>
      </c>
      <c r="P290" s="40">
        <v>22378026</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750000</v>
      </c>
      <c r="N293" s="40">
        <f>ROUND((M293*$E$8/1000),0)</f>
        <v>16183695</v>
      </c>
      <c r="O293" s="40">
        <v>32602</v>
      </c>
      <c r="P293" s="40">
        <v>16216297</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f>ROUND((M295*$E$8/1000),0)</f>
        <v>32367390</v>
      </c>
      <c r="O295" s="40">
        <v>91063</v>
      </c>
      <c r="P295" s="40">
        <v>32458453</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f>ROUND((M296*$E$8/1000),0)</f>
        <v>60419128</v>
      </c>
      <c r="O296" s="40">
        <v>119509</v>
      </c>
      <c r="P296" s="40">
        <v>60538637</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3840000</v>
      </c>
      <c r="N298" s="40">
        <f>ROUND((M298*$E$8/1000),0)</f>
        <v>82860518</v>
      </c>
      <c r="O298" s="40">
        <v>837272</v>
      </c>
      <c r="P298" s="40">
        <v>83697790</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f>ROUND((M299*$E$8/1000),0)</f>
        <v>56103476</v>
      </c>
      <c r="O299" s="40">
        <v>1111068</v>
      </c>
      <c r="P299" s="40">
        <v>57214544</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2000000</v>
      </c>
      <c r="N301" s="40">
        <f>ROUND((M301*$E$8/1000),0)</f>
        <v>43156520</v>
      </c>
      <c r="O301" s="40">
        <v>498792</v>
      </c>
      <c r="P301" s="40">
        <v>43655312</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f>ROUND((M302*$I$8/1000),0)</f>
        <v>82217801</v>
      </c>
      <c r="O302" s="40">
        <v>836388</v>
      </c>
      <c r="P302" s="40">
        <v>83054189</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v>3636364</v>
      </c>
      <c r="N304" s="40">
        <f>ROUND((M304*$E$8/1000),0)</f>
        <v>78466408</v>
      </c>
      <c r="O304" s="40">
        <v>1392209</v>
      </c>
      <c r="P304" s="40">
        <v>79858617</v>
      </c>
    </row>
    <row r="305" spans="1:17" s="32" customFormat="1" ht="10.5">
      <c r="A305" s="32">
        <v>90269000</v>
      </c>
      <c r="B305" s="33" t="s">
        <v>75</v>
      </c>
      <c r="C305" s="32" t="s">
        <v>271</v>
      </c>
      <c r="D305" s="46">
        <v>438</v>
      </c>
      <c r="E305" s="35">
        <v>38666</v>
      </c>
      <c r="F305" s="34" t="s">
        <v>37</v>
      </c>
      <c r="G305" s="37">
        <v>2000</v>
      </c>
      <c r="H305" s="34"/>
      <c r="I305" s="38"/>
      <c r="J305" s="36" t="s">
        <v>68</v>
      </c>
      <c r="K305" s="38">
        <v>10</v>
      </c>
      <c r="L305" s="40"/>
      <c r="M305" s="40"/>
      <c r="N305" s="40"/>
      <c r="O305" s="40"/>
      <c r="P305" s="40"/>
    </row>
    <row r="306" spans="1:17" s="32" customFormat="1" ht="10.5">
      <c r="A306" s="32">
        <v>90269000</v>
      </c>
      <c r="B306" s="33" t="s">
        <v>75</v>
      </c>
      <c r="C306" s="32" t="s">
        <v>272</v>
      </c>
      <c r="D306" s="46" t="s">
        <v>143</v>
      </c>
      <c r="E306" s="35">
        <v>38666</v>
      </c>
      <c r="F306" s="34" t="s">
        <v>37</v>
      </c>
      <c r="G306" s="37">
        <v>2000</v>
      </c>
      <c r="H306" s="34" t="s">
        <v>92</v>
      </c>
      <c r="I306" s="38">
        <v>4.5</v>
      </c>
      <c r="J306" s="36" t="s">
        <v>68</v>
      </c>
      <c r="K306" s="38">
        <v>8</v>
      </c>
      <c r="L306" s="40"/>
      <c r="M306" s="40"/>
      <c r="N306" s="40"/>
      <c r="O306" s="40"/>
      <c r="P306" s="40"/>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2200000</v>
      </c>
      <c r="N308" s="40">
        <f>ROUND((M308*$E$8/1000),0)</f>
        <v>47472172</v>
      </c>
      <c r="O308" s="40">
        <v>1021498</v>
      </c>
      <c r="P308" s="40">
        <v>48493670</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800000</v>
      </c>
      <c r="N310" s="40">
        <f>ROUND((M310*$E$8/1000),0)</f>
        <v>17262608</v>
      </c>
      <c r="O310" s="40">
        <v>332764</v>
      </c>
      <c r="P310" s="40">
        <v>17595372</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f>ROUND((M315*$E$8/1000),0)</f>
        <v>86313040</v>
      </c>
      <c r="O315" s="40">
        <v>453767</v>
      </c>
      <c r="P315" s="40">
        <v>86766807</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f>ROUND((M316*$E$8/1000),0)</f>
        <v>97102170</v>
      </c>
      <c r="O316" s="40">
        <v>1302786</v>
      </c>
      <c r="P316" s="40">
        <v>98404956</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f>ROUND((M317*$E$8/1000),0)</f>
        <v>32367390</v>
      </c>
      <c r="O317" s="40">
        <v>423773</v>
      </c>
      <c r="P317" s="40">
        <v>32791163</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f>ROUND((M321*$E$8/1000),0)</f>
        <v>32367390</v>
      </c>
      <c r="O321" s="40">
        <v>159480</v>
      </c>
      <c r="P321" s="40">
        <v>32526870</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f>ROUND((M322/1000),0)</f>
        <v>30000000</v>
      </c>
      <c r="O322" s="40">
        <v>788347</v>
      </c>
      <c r="P322" s="40">
        <v>30788347</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2400000</v>
      </c>
      <c r="N327" s="40">
        <f>ROUND((M327*$E$8/1000),0)</f>
        <v>51787824</v>
      </c>
      <c r="O327" s="40">
        <v>676224</v>
      </c>
      <c r="P327" s="40">
        <v>52464048</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566429</v>
      </c>
      <c r="N330" s="40">
        <f>ROUND((M330*$E$8/1000),0)</f>
        <v>12222552</v>
      </c>
      <c r="O330" s="40">
        <v>387553</v>
      </c>
      <c r="P330" s="40">
        <v>12610105</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f>ROUND((M332/1000),0)</f>
        <v>27490000</v>
      </c>
      <c r="O332" s="40">
        <v>369943</v>
      </c>
      <c r="P332" s="40">
        <v>27859943</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f>ROUND((M333*$E$8/1000),0)</f>
        <v>53945650</v>
      </c>
      <c r="O333" s="40">
        <v>390620</v>
      </c>
      <c r="P333" s="40">
        <v>54336270</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f>ROUND((M335*$E$8/1000),0)</f>
        <v>43156520</v>
      </c>
      <c r="O335" s="40">
        <v>340522</v>
      </c>
      <c r="P335" s="40">
        <v>43497042</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1263158</v>
      </c>
      <c r="N338" s="40">
        <f>ROUND((M338*$E$8/1000),0)</f>
        <v>27256752</v>
      </c>
      <c r="O338" s="40">
        <v>329939</v>
      </c>
      <c r="P338" s="40">
        <v>27586691</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f>ROUND((M340*$E$8/1000),0)</f>
        <v>86313040</v>
      </c>
      <c r="O340" s="40">
        <v>289022</v>
      </c>
      <c r="P340" s="40">
        <v>86602062</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f>ROUND((M342*$E$8/1000),0)</f>
        <v>51787824</v>
      </c>
      <c r="O342" s="40">
        <v>560501</v>
      </c>
      <c r="P342" s="40">
        <v>52348325</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f>ROUND((M344/1000),0)</f>
        <v>13000000</v>
      </c>
      <c r="O344" s="40">
        <v>198351</v>
      </c>
      <c r="P344" s="40">
        <v>13198351</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4186810</v>
      </c>
      <c r="N347" s="40">
        <f>ROUND((M347*$E$8/1000),0)</f>
        <v>90344075</v>
      </c>
      <c r="O347" s="40">
        <v>0</v>
      </c>
      <c r="P347" s="40">
        <v>90344075</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f>ROUND((M348*$E$8/1000),0)</f>
        <v>22950196</v>
      </c>
      <c r="O348" s="40">
        <v>188330</v>
      </c>
      <c r="P348" s="40">
        <v>23138526</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f>ROUND((M349*$E$8/1000),0)</f>
        <v>2366</v>
      </c>
      <c r="O349" s="40">
        <v>19</v>
      </c>
      <c r="P349" s="40">
        <v>2385</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f>ROUND((M351*$E$8/1000),0)</f>
        <v>43156520</v>
      </c>
      <c r="O351" s="40">
        <v>603363</v>
      </c>
      <c r="P351" s="40">
        <v>43759883</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f>ROUND((M357*$E$8/1000),0)</f>
        <v>86313040</v>
      </c>
      <c r="O357" s="40">
        <v>756282</v>
      </c>
      <c r="P357" s="40">
        <v>87069322</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f>ROUND((M359*$E$8/1000),0)</f>
        <v>75523910</v>
      </c>
      <c r="O359" s="40">
        <v>258224</v>
      </c>
      <c r="P359" s="40">
        <v>75782134</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f>ROUND((M360*$E$8/1000),0)</f>
        <v>32367390</v>
      </c>
      <c r="O360" s="40">
        <v>449117</v>
      </c>
      <c r="P360" s="40">
        <v>32816507</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f>ROUND((M362*$E$8/1000),0)</f>
        <v>23736086</v>
      </c>
      <c r="O362" s="40">
        <v>302871</v>
      </c>
      <c r="P362" s="40">
        <v>24038957</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2416666</v>
      </c>
      <c r="N363" s="40">
        <f>ROUND((M363*$E$8/1000),0)</f>
        <v>52147447</v>
      </c>
      <c r="O363" s="40">
        <v>810258</v>
      </c>
      <c r="P363" s="40">
        <v>52957705</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f>ROUND((M365*$E$8/1000),0)</f>
        <v>86313040</v>
      </c>
      <c r="O365" s="40">
        <v>1070940</v>
      </c>
      <c r="P365" s="40">
        <v>87383980</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f>ROUND((M368*$E$8/1000),0)</f>
        <v>107891300</v>
      </c>
      <c r="O368" s="40">
        <v>1146220</v>
      </c>
      <c r="P368" s="40">
        <v>109037520</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1020000</v>
      </c>
      <c r="N370" s="40">
        <f>ROUND((M370*$E$8/1000),0)</f>
        <v>22009825</v>
      </c>
      <c r="O370" s="40">
        <v>377975</v>
      </c>
      <c r="P370" s="40">
        <v>22387800</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f>ROUND((M375*$E$8/1000),0)</f>
        <v>47472172</v>
      </c>
      <c r="O375" s="40">
        <v>359861</v>
      </c>
      <c r="P375" s="40">
        <v>47832033</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f>ROUND((M377*$E$8/1000),0)</f>
        <v>107891300</v>
      </c>
      <c r="O377" s="40">
        <v>1523116</v>
      </c>
      <c r="P377" s="40">
        <v>109414416</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1743547.14</v>
      </c>
      <c r="N379" s="40">
        <f>ROUND((M379*$E$8/1000),0)</f>
        <v>37622714</v>
      </c>
      <c r="O379" s="40">
        <v>55151</v>
      </c>
      <c r="P379" s="40">
        <v>37677865</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581.17999999999995</v>
      </c>
      <c r="N380" s="40">
        <f>ROUND((M380*$E$8/1000),0)</f>
        <v>12541</v>
      </c>
      <c r="O380" s="40">
        <v>18</v>
      </c>
      <c r="P380" s="40">
        <v>12559</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f>ROUND((M382*$E$8/1000),0)</f>
        <v>129469560</v>
      </c>
      <c r="O382" s="40">
        <v>371694</v>
      </c>
      <c r="P382" s="40">
        <v>129841254</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f>ROUND((M384*$E$8/1000),0)</f>
        <v>291306510</v>
      </c>
      <c r="O384" s="40">
        <v>3573416</v>
      </c>
      <c r="P384" s="40">
        <v>294879926</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f>ROUND((M388*$E$8/1000),0)</f>
        <v>64734780</v>
      </c>
      <c r="O388" s="40">
        <v>965709</v>
      </c>
      <c r="P388" s="40">
        <v>65700489</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f>ROUND((M391/1000),0)</f>
        <v>60000000</v>
      </c>
      <c r="O391" s="40">
        <v>811825</v>
      </c>
      <c r="P391" s="40">
        <v>60811825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f>ROUND((M392*$E$8/1000),0)</f>
        <v>25119539</v>
      </c>
      <c r="O392" s="40">
        <v>175468</v>
      </c>
      <c r="P392" s="40">
        <v>25295007</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f>ROUND((M393*$E$8/1000),0)</f>
        <v>4190</v>
      </c>
      <c r="O393" s="40">
        <v>29</v>
      </c>
      <c r="P393" s="40">
        <v>4219</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f>ROUND((M395*$E$8/1000),0)</f>
        <v>89549779</v>
      </c>
      <c r="O395" s="40">
        <v>96383</v>
      </c>
      <c r="P395" s="40">
        <v>89646162</v>
      </c>
    </row>
    <row r="396" spans="1:16" s="32" customFormat="1" ht="10.5">
      <c r="A396" s="32">
        <v>96439000</v>
      </c>
      <c r="B396" s="33" t="s">
        <v>168</v>
      </c>
      <c r="C396" s="32" t="s">
        <v>636</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638</v>
      </c>
      <c r="D397" s="46" t="s">
        <v>143</v>
      </c>
      <c r="E397" s="35">
        <v>39132</v>
      </c>
      <c r="F397" s="34" t="s">
        <v>37</v>
      </c>
      <c r="G397" s="37">
        <v>6000</v>
      </c>
      <c r="H397" s="34" t="s">
        <v>56</v>
      </c>
      <c r="I397" s="38">
        <v>2.6</v>
      </c>
      <c r="J397" s="36" t="s">
        <v>81</v>
      </c>
      <c r="K397" s="38">
        <v>5</v>
      </c>
      <c r="L397" s="40">
        <v>6000000</v>
      </c>
      <c r="M397" s="40">
        <v>715000</v>
      </c>
      <c r="N397" s="40">
        <f>ROUND((M397*$E$8/1000),0)</f>
        <v>15428456</v>
      </c>
      <c r="O397" s="40">
        <v>32492</v>
      </c>
      <c r="P397" s="40">
        <v>15460948</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2057895</v>
      </c>
      <c r="N399" s="40">
        <f>ROUND((M399*$E$8/1000),0)</f>
        <v>44405793</v>
      </c>
      <c r="O399" s="40">
        <v>65088</v>
      </c>
      <c r="P399" s="40">
        <v>44470881</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15000000000</v>
      </c>
      <c r="N403" s="40">
        <f>ROUND((M403/1000),0)</f>
        <v>15000000</v>
      </c>
      <c r="O403" s="40">
        <v>478833</v>
      </c>
      <c r="P403" s="40">
        <v>15478833</v>
      </c>
    </row>
    <row r="404" spans="1:16" s="32" customFormat="1" ht="10.5">
      <c r="A404" s="32">
        <v>96505760</v>
      </c>
      <c r="B404" s="33" t="s">
        <v>35</v>
      </c>
      <c r="C404" s="32" t="s">
        <v>328</v>
      </c>
      <c r="D404" s="46">
        <v>499</v>
      </c>
      <c r="E404" s="35">
        <v>39182</v>
      </c>
      <c r="F404" s="34" t="s">
        <v>37</v>
      </c>
      <c r="G404" s="37">
        <v>6000</v>
      </c>
      <c r="H404" s="34"/>
      <c r="I404" s="38"/>
      <c r="J404" s="36" t="s">
        <v>329</v>
      </c>
      <c r="K404" s="38">
        <v>30</v>
      </c>
      <c r="L404" s="40"/>
      <c r="M404" s="40"/>
      <c r="N404" s="40"/>
      <c r="O404" s="40"/>
      <c r="P404" s="40"/>
    </row>
    <row r="405" spans="1:16" s="32" customFormat="1" ht="10.5">
      <c r="A405" s="32">
        <v>96505760</v>
      </c>
      <c r="B405" s="33" t="s">
        <v>35</v>
      </c>
      <c r="C405" s="32" t="s">
        <v>330</v>
      </c>
      <c r="D405" s="46" t="s">
        <v>143</v>
      </c>
      <c r="E405" s="35">
        <v>39209</v>
      </c>
      <c r="F405" s="34" t="s">
        <v>37</v>
      </c>
      <c r="G405" s="37">
        <v>6000</v>
      </c>
      <c r="H405" s="34" t="s">
        <v>51</v>
      </c>
      <c r="I405" s="38">
        <v>3.4</v>
      </c>
      <c r="J405" s="36" t="s">
        <v>329</v>
      </c>
      <c r="K405" s="38">
        <v>21</v>
      </c>
      <c r="L405" s="40">
        <v>6000000</v>
      </c>
      <c r="M405" s="40">
        <v>6000000</v>
      </c>
      <c r="N405" s="40">
        <f>ROUND((M405*$E$8/1000),0)</f>
        <v>129469560</v>
      </c>
      <c r="O405" s="40">
        <v>1806706</v>
      </c>
      <c r="P405" s="40">
        <v>131276266</v>
      </c>
    </row>
    <row r="406" spans="1:16" s="32" customFormat="1" ht="10.5">
      <c r="A406" s="32">
        <v>96505760</v>
      </c>
      <c r="B406" s="33" t="s">
        <v>35</v>
      </c>
      <c r="C406" s="32" t="s">
        <v>328</v>
      </c>
      <c r="D406" s="46">
        <v>500</v>
      </c>
      <c r="E406" s="35">
        <v>39182</v>
      </c>
      <c r="F406" s="34" t="s">
        <v>37</v>
      </c>
      <c r="G406" s="37">
        <v>6000</v>
      </c>
      <c r="H406" s="34"/>
      <c r="I406" s="38"/>
      <c r="J406" s="36" t="s">
        <v>329</v>
      </c>
      <c r="K406" s="38">
        <v>10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56</v>
      </c>
      <c r="I407" s="38">
        <v>3.2</v>
      </c>
      <c r="J407" s="36" t="s">
        <v>329</v>
      </c>
      <c r="K407" s="38">
        <v>6</v>
      </c>
      <c r="L407" s="40">
        <v>3000000</v>
      </c>
      <c r="M407" s="40">
        <v>3000000</v>
      </c>
      <c r="N407" s="40">
        <f>ROUND((M407*$E$8/1000),0)</f>
        <v>64734780</v>
      </c>
      <c r="O407" s="40">
        <v>850624</v>
      </c>
      <c r="P407" s="40">
        <v>65585404</v>
      </c>
    </row>
    <row r="408" spans="1:16" s="32" customFormat="1" ht="10.5">
      <c r="A408" s="32">
        <v>76030156</v>
      </c>
      <c r="B408" s="33">
        <v>6</v>
      </c>
      <c r="C408" s="32" t="s">
        <v>331</v>
      </c>
      <c r="D408" s="46">
        <v>502</v>
      </c>
      <c r="E408" s="35">
        <v>39259</v>
      </c>
      <c r="F408" s="34" t="s">
        <v>37</v>
      </c>
      <c r="G408" s="37">
        <v>3750</v>
      </c>
      <c r="H408" s="34"/>
      <c r="I408" s="38"/>
      <c r="J408" s="36" t="s">
        <v>329</v>
      </c>
      <c r="K408" s="38">
        <v>21</v>
      </c>
      <c r="L408" s="40"/>
      <c r="M408" s="40"/>
      <c r="N408" s="40"/>
      <c r="O408" s="40"/>
      <c r="P408" s="40"/>
    </row>
    <row r="409" spans="1:16" s="32" customFormat="1" ht="10.5">
      <c r="A409" s="32">
        <v>76030156</v>
      </c>
      <c r="B409" s="33">
        <v>6</v>
      </c>
      <c r="C409" s="32" t="s">
        <v>332</v>
      </c>
      <c r="D409" s="46" t="s">
        <v>143</v>
      </c>
      <c r="E409" s="35">
        <v>39259</v>
      </c>
      <c r="F409" s="34" t="s">
        <v>37</v>
      </c>
      <c r="G409" s="37">
        <v>3750</v>
      </c>
      <c r="H409" s="34" t="s">
        <v>46</v>
      </c>
      <c r="I409" s="38">
        <v>4</v>
      </c>
      <c r="J409" s="36" t="s">
        <v>68</v>
      </c>
      <c r="K409" s="38">
        <v>21</v>
      </c>
      <c r="L409" s="40">
        <v>2500000</v>
      </c>
      <c r="M409" s="40">
        <v>2500000</v>
      </c>
      <c r="N409" s="40">
        <f>ROUND((M409*$E$8/1000),0)</f>
        <v>53945650</v>
      </c>
      <c r="O409" s="40">
        <v>796129</v>
      </c>
      <c r="P409" s="40">
        <v>54741779</v>
      </c>
    </row>
    <row r="410" spans="1:16" s="32" customFormat="1" ht="10.5">
      <c r="A410" s="32">
        <v>76030156</v>
      </c>
      <c r="B410" s="33">
        <v>6</v>
      </c>
      <c r="C410" s="32" t="s">
        <v>331</v>
      </c>
      <c r="D410" s="46">
        <v>503</v>
      </c>
      <c r="E410" s="35">
        <v>39259</v>
      </c>
      <c r="F410" s="34" t="s">
        <v>37</v>
      </c>
      <c r="G410" s="37">
        <v>1500</v>
      </c>
      <c r="H410" s="34"/>
      <c r="I410" s="38"/>
      <c r="J410" s="36" t="s">
        <v>329</v>
      </c>
      <c r="K410" s="38">
        <v>10</v>
      </c>
      <c r="L410" s="40"/>
      <c r="M410" s="40"/>
      <c r="N410" s="40"/>
      <c r="O410" s="40"/>
      <c r="P410" s="40"/>
    </row>
    <row r="411" spans="1:16" s="32" customFormat="1" ht="10.5">
      <c r="A411" s="32">
        <v>76030156</v>
      </c>
      <c r="B411" s="33">
        <v>6</v>
      </c>
      <c r="C411" s="32" t="s">
        <v>332</v>
      </c>
      <c r="D411" s="46" t="s">
        <v>143</v>
      </c>
      <c r="E411" s="35">
        <v>39259</v>
      </c>
      <c r="F411" s="34" t="s">
        <v>37</v>
      </c>
      <c r="G411" s="37">
        <v>1500</v>
      </c>
      <c r="H411" s="34" t="s">
        <v>90</v>
      </c>
      <c r="I411" s="38">
        <v>3.4</v>
      </c>
      <c r="J411" s="36" t="s">
        <v>68</v>
      </c>
      <c r="K411" s="38">
        <v>5</v>
      </c>
      <c r="L411" s="40">
        <v>1250000</v>
      </c>
      <c r="M411" s="40">
        <v>1250000</v>
      </c>
      <c r="N411" s="40">
        <f>ROUND((M411*$E$8/1000),0)</f>
        <v>26972825</v>
      </c>
      <c r="O411" s="40">
        <v>338849</v>
      </c>
      <c r="P411" s="40">
        <v>27311674</v>
      </c>
    </row>
    <row r="412" spans="1:16" s="32" customFormat="1" ht="10.5">
      <c r="A412" s="32">
        <v>93281000</v>
      </c>
      <c r="B412" s="33" t="s">
        <v>75</v>
      </c>
      <c r="C412" s="32" t="s">
        <v>333</v>
      </c>
      <c r="D412" s="46">
        <v>504</v>
      </c>
      <c r="E412" s="35">
        <v>39272</v>
      </c>
      <c r="F412" s="34" t="s">
        <v>37</v>
      </c>
      <c r="G412" s="37">
        <v>2000</v>
      </c>
      <c r="H412" s="34"/>
      <c r="I412" s="38"/>
      <c r="J412" s="36" t="s">
        <v>68</v>
      </c>
      <c r="K412" s="38">
        <v>10</v>
      </c>
      <c r="L412" s="40"/>
      <c r="M412" s="40"/>
      <c r="N412" s="40"/>
      <c r="O412" s="40"/>
      <c r="P412" s="40"/>
    </row>
    <row r="413" spans="1:16" s="32" customFormat="1" ht="10.5">
      <c r="A413" s="32">
        <v>93281000</v>
      </c>
      <c r="B413" s="33" t="s">
        <v>75</v>
      </c>
      <c r="C413" s="32" t="s">
        <v>334</v>
      </c>
      <c r="D413" s="46" t="s">
        <v>143</v>
      </c>
      <c r="E413" s="35">
        <v>39290</v>
      </c>
      <c r="F413" s="34" t="s">
        <v>37</v>
      </c>
      <c r="G413" s="37">
        <v>1500</v>
      </c>
      <c r="H413" s="34" t="s">
        <v>46</v>
      </c>
      <c r="I413" s="38">
        <v>3.8</v>
      </c>
      <c r="J413" s="36" t="s">
        <v>68</v>
      </c>
      <c r="K413" s="38">
        <v>10</v>
      </c>
      <c r="L413" s="40">
        <v>1500000</v>
      </c>
      <c r="M413" s="40">
        <v>1500000</v>
      </c>
      <c r="N413" s="40">
        <f>ROUND((M413*$E$8/1000),0)</f>
        <v>32367390</v>
      </c>
      <c r="O413" s="40">
        <v>413403</v>
      </c>
      <c r="P413" s="40">
        <v>32780793</v>
      </c>
    </row>
    <row r="414" spans="1:16" s="32" customFormat="1" ht="10.5">
      <c r="A414" s="32">
        <v>93281000</v>
      </c>
      <c r="B414" s="33" t="s">
        <v>75</v>
      </c>
      <c r="C414" s="32" t="s">
        <v>335</v>
      </c>
      <c r="D414" s="46" t="s">
        <v>152</v>
      </c>
      <c r="E414" s="35">
        <v>39547</v>
      </c>
      <c r="F414" s="34" t="s">
        <v>37</v>
      </c>
      <c r="G414" s="37">
        <v>500</v>
      </c>
      <c r="H414" s="34" t="s">
        <v>71</v>
      </c>
      <c r="I414" s="38">
        <v>3.1</v>
      </c>
      <c r="J414" s="36" t="s">
        <v>68</v>
      </c>
      <c r="K414" s="38">
        <v>9</v>
      </c>
      <c r="L414" s="40">
        <v>500000</v>
      </c>
      <c r="M414" s="40">
        <v>500000</v>
      </c>
      <c r="N414" s="40">
        <f>ROUND((M414*$E$8/1000),0)</f>
        <v>10789130</v>
      </c>
      <c r="O414" s="40">
        <v>169090</v>
      </c>
      <c r="P414" s="40">
        <v>10958220</v>
      </c>
    </row>
    <row r="415" spans="1:16" s="32" customFormat="1" ht="10.5">
      <c r="A415" s="32">
        <v>93281000</v>
      </c>
      <c r="B415" s="33" t="s">
        <v>75</v>
      </c>
      <c r="C415" s="32" t="s">
        <v>333</v>
      </c>
      <c r="D415" s="46">
        <v>505</v>
      </c>
      <c r="E415" s="35">
        <v>39272</v>
      </c>
      <c r="F415" s="34" t="s">
        <v>37</v>
      </c>
      <c r="G415" s="37">
        <v>2000</v>
      </c>
      <c r="H415" s="34"/>
      <c r="I415" s="38"/>
      <c r="J415" s="36" t="s">
        <v>68</v>
      </c>
      <c r="K415" s="38">
        <v>30</v>
      </c>
      <c r="L415" s="40"/>
      <c r="M415" s="40"/>
      <c r="N415" s="40"/>
      <c r="O415" s="40"/>
      <c r="P415" s="40"/>
    </row>
    <row r="416" spans="1:16" s="32" customFormat="1" ht="10.5">
      <c r="A416" s="32">
        <v>93281000</v>
      </c>
      <c r="B416" s="33" t="s">
        <v>75</v>
      </c>
      <c r="C416" s="32" t="s">
        <v>334</v>
      </c>
      <c r="D416" s="46" t="s">
        <v>143</v>
      </c>
      <c r="E416" s="35">
        <v>39547</v>
      </c>
      <c r="F416" s="34" t="s">
        <v>37</v>
      </c>
      <c r="G416" s="37">
        <v>500</v>
      </c>
      <c r="H416" s="34" t="s">
        <v>72</v>
      </c>
      <c r="I416" s="38">
        <v>3.1</v>
      </c>
      <c r="J416" s="36" t="s">
        <v>68</v>
      </c>
      <c r="K416" s="38">
        <v>10</v>
      </c>
      <c r="L416" s="40">
        <v>500000</v>
      </c>
      <c r="M416" s="40">
        <v>500000</v>
      </c>
      <c r="N416" s="40">
        <f>ROUND((M416*$E$8/1000),0)</f>
        <v>10789130</v>
      </c>
      <c r="O416" s="40">
        <v>169090</v>
      </c>
      <c r="P416" s="40">
        <v>10958220</v>
      </c>
    </row>
    <row r="417" spans="1:16" s="32" customFormat="1" ht="10.5">
      <c r="A417" s="32">
        <v>76022072</v>
      </c>
      <c r="B417" s="33" t="s">
        <v>106</v>
      </c>
      <c r="C417" s="32" t="s">
        <v>336</v>
      </c>
      <c r="D417" s="46">
        <v>506</v>
      </c>
      <c r="E417" s="35">
        <v>39272</v>
      </c>
      <c r="F417" s="34" t="s">
        <v>37</v>
      </c>
      <c r="G417" s="37">
        <v>4600</v>
      </c>
      <c r="H417" s="34"/>
      <c r="I417" s="38"/>
      <c r="J417" s="36" t="s">
        <v>320</v>
      </c>
      <c r="K417" s="38">
        <v>30</v>
      </c>
      <c r="L417" s="40"/>
      <c r="M417" s="40"/>
      <c r="N417" s="40"/>
      <c r="O417" s="40"/>
      <c r="P417" s="40"/>
    </row>
    <row r="418" spans="1:16" s="32" customFormat="1" ht="10.5">
      <c r="A418" s="32">
        <v>76022072</v>
      </c>
      <c r="B418" s="33" t="s">
        <v>106</v>
      </c>
      <c r="C418" s="32" t="s">
        <v>337</v>
      </c>
      <c r="D418" s="46" t="s">
        <v>143</v>
      </c>
      <c r="E418" s="35">
        <v>39274</v>
      </c>
      <c r="F418" s="34" t="s">
        <v>37</v>
      </c>
      <c r="G418" s="37">
        <v>4600</v>
      </c>
      <c r="H418" s="34" t="s">
        <v>46</v>
      </c>
      <c r="I418" s="38">
        <v>3.8</v>
      </c>
      <c r="J418" s="36" t="s">
        <v>320</v>
      </c>
      <c r="K418" s="38">
        <v>21</v>
      </c>
      <c r="L418" s="40">
        <v>4600000</v>
      </c>
      <c r="M418" s="40"/>
      <c r="N418" s="40"/>
      <c r="O418" s="40"/>
      <c r="P418" s="40"/>
    </row>
    <row r="419" spans="1:16" s="32" customFormat="1" ht="10.5">
      <c r="A419" s="32">
        <v>96604380</v>
      </c>
      <c r="B419" s="33" t="s">
        <v>96</v>
      </c>
      <c r="C419" s="32" t="s">
        <v>338</v>
      </c>
      <c r="D419" s="46">
        <v>507</v>
      </c>
      <c r="E419" s="35">
        <v>39293</v>
      </c>
      <c r="F419" s="34" t="s">
        <v>37</v>
      </c>
      <c r="G419" s="37">
        <v>1500</v>
      </c>
      <c r="H419" s="34"/>
      <c r="I419" s="38"/>
      <c r="J419" s="36" t="s">
        <v>329</v>
      </c>
      <c r="K419" s="38">
        <v>25</v>
      </c>
      <c r="L419" s="40"/>
      <c r="M419" s="40"/>
      <c r="N419" s="40"/>
      <c r="O419" s="40"/>
      <c r="P419" s="40"/>
    </row>
    <row r="420" spans="1:16" s="32" customFormat="1" ht="10.5">
      <c r="A420" s="32">
        <v>96604380</v>
      </c>
      <c r="B420" s="33" t="s">
        <v>96</v>
      </c>
      <c r="C420" s="32" t="s">
        <v>184</v>
      </c>
      <c r="D420" s="46" t="s">
        <v>143</v>
      </c>
      <c r="E420" s="35">
        <v>39293</v>
      </c>
      <c r="F420" s="34" t="s">
        <v>37</v>
      </c>
      <c r="G420" s="37">
        <v>500</v>
      </c>
      <c r="H420" s="34" t="s">
        <v>56</v>
      </c>
      <c r="I420" s="38">
        <v>3.8</v>
      </c>
      <c r="J420" s="36" t="s">
        <v>329</v>
      </c>
      <c r="K420" s="38">
        <v>21</v>
      </c>
      <c r="L420" s="40">
        <v>500000</v>
      </c>
      <c r="M420" s="40">
        <v>500000</v>
      </c>
      <c r="N420" s="40">
        <f>ROUND((M420*$E$8/1000),0)</f>
        <v>10789130</v>
      </c>
      <c r="O420" s="40">
        <v>119395</v>
      </c>
      <c r="P420" s="40">
        <v>10908525</v>
      </c>
    </row>
    <row r="421" spans="1:16" s="32" customFormat="1" ht="10.5">
      <c r="A421" s="32">
        <v>96667560</v>
      </c>
      <c r="B421" s="33" t="s">
        <v>106</v>
      </c>
      <c r="C421" s="32" t="s">
        <v>339</v>
      </c>
      <c r="D421" s="46">
        <v>509</v>
      </c>
      <c r="E421" s="35">
        <v>39302</v>
      </c>
      <c r="F421" s="34" t="s">
        <v>171</v>
      </c>
      <c r="G421" s="37">
        <v>20000000</v>
      </c>
      <c r="H421" s="34"/>
      <c r="I421" s="38"/>
      <c r="J421" s="36" t="s">
        <v>320</v>
      </c>
      <c r="K421" s="38">
        <v>10</v>
      </c>
      <c r="L421" s="40"/>
      <c r="M421" s="40"/>
      <c r="N421" s="40"/>
      <c r="O421" s="40"/>
      <c r="P421" s="40"/>
    </row>
    <row r="422" spans="1:16" s="32" customFormat="1" ht="10.5">
      <c r="A422" s="32">
        <v>96667560</v>
      </c>
      <c r="B422" s="33" t="s">
        <v>106</v>
      </c>
      <c r="C422" s="32" t="s">
        <v>340</v>
      </c>
      <c r="D422" s="46" t="s">
        <v>143</v>
      </c>
      <c r="E422" s="35">
        <v>39366</v>
      </c>
      <c r="F422" s="34" t="s">
        <v>171</v>
      </c>
      <c r="G422" s="37">
        <v>20000000</v>
      </c>
      <c r="H422" s="34" t="s">
        <v>46</v>
      </c>
      <c r="I422" s="38">
        <v>6.9</v>
      </c>
      <c r="J422" s="36" t="s">
        <v>320</v>
      </c>
      <c r="K422" s="38">
        <v>5</v>
      </c>
      <c r="L422" s="40">
        <v>20000000000</v>
      </c>
      <c r="M422" s="40">
        <v>20000000000</v>
      </c>
      <c r="N422" s="40">
        <f>ROUND((M422/1000),0)</f>
        <v>20000000</v>
      </c>
      <c r="O422" s="40">
        <v>678500</v>
      </c>
      <c r="P422" s="40">
        <v>20678500</v>
      </c>
    </row>
    <row r="423" spans="1:16" s="32" customFormat="1" ht="10.5">
      <c r="A423" s="32">
        <v>96874030</v>
      </c>
      <c r="B423" s="33" t="s">
        <v>75</v>
      </c>
      <c r="C423" s="32" t="s">
        <v>341</v>
      </c>
      <c r="D423" s="46">
        <v>512</v>
      </c>
      <c r="E423" s="35">
        <v>39365</v>
      </c>
      <c r="F423" s="34" t="s">
        <v>37</v>
      </c>
      <c r="G423" s="37">
        <v>7000</v>
      </c>
      <c r="H423" s="34"/>
      <c r="I423" s="38"/>
      <c r="J423" s="36" t="s">
        <v>329</v>
      </c>
      <c r="K423" s="38">
        <v>10</v>
      </c>
      <c r="L423" s="40"/>
      <c r="M423" s="40"/>
      <c r="N423" s="40"/>
      <c r="O423" s="40"/>
      <c r="P423" s="40"/>
    </row>
    <row r="424" spans="1:16" s="32" customFormat="1" ht="10.5">
      <c r="A424" s="32">
        <v>96874030</v>
      </c>
      <c r="B424" s="33" t="s">
        <v>75</v>
      </c>
      <c r="C424" s="32" t="s">
        <v>342</v>
      </c>
      <c r="D424" s="46" t="s">
        <v>143</v>
      </c>
      <c r="E424" s="35">
        <v>39378</v>
      </c>
      <c r="F424" s="34" t="s">
        <v>37</v>
      </c>
      <c r="G424" s="37">
        <v>2000</v>
      </c>
      <c r="H424" s="34" t="s">
        <v>46</v>
      </c>
      <c r="I424" s="38">
        <v>3.5</v>
      </c>
      <c r="J424" s="36" t="s">
        <v>329</v>
      </c>
      <c r="K424" s="38">
        <v>5</v>
      </c>
      <c r="L424" s="40">
        <v>2000000</v>
      </c>
      <c r="M424" s="40">
        <v>2000000</v>
      </c>
      <c r="N424" s="40">
        <f>ROUND((M424*$E$8/1000),0)</f>
        <v>43156520</v>
      </c>
      <c r="O424" s="40">
        <v>707127</v>
      </c>
      <c r="P424" s="40">
        <v>43863647</v>
      </c>
    </row>
    <row r="425" spans="1:16" s="32" customFormat="1" ht="10.5">
      <c r="A425" s="32">
        <v>96874030</v>
      </c>
      <c r="B425" s="33" t="s">
        <v>75</v>
      </c>
      <c r="C425" s="32" t="s">
        <v>342</v>
      </c>
      <c r="D425" s="46" t="s">
        <v>143</v>
      </c>
      <c r="E425" s="35">
        <v>39378</v>
      </c>
      <c r="F425" s="34" t="s">
        <v>37</v>
      </c>
      <c r="G425" s="37">
        <v>5000</v>
      </c>
      <c r="H425" s="34" t="s">
        <v>90</v>
      </c>
      <c r="I425" s="38">
        <v>3.8</v>
      </c>
      <c r="J425" s="36" t="s">
        <v>329</v>
      </c>
      <c r="K425" s="38">
        <v>10</v>
      </c>
      <c r="L425" s="40">
        <v>5000000</v>
      </c>
      <c r="M425" s="40">
        <v>5000000</v>
      </c>
      <c r="N425" s="40">
        <f>ROUND((M425*$E$8/1000),0)</f>
        <v>107891300</v>
      </c>
      <c r="O425" s="40">
        <v>1918014</v>
      </c>
      <c r="P425" s="40">
        <v>109809314</v>
      </c>
    </row>
    <row r="426" spans="1:16" s="32" customFormat="1" ht="10.5">
      <c r="A426" s="32">
        <v>96678790</v>
      </c>
      <c r="B426" s="33" t="s">
        <v>168</v>
      </c>
      <c r="C426" s="32" t="s">
        <v>343</v>
      </c>
      <c r="D426" s="46">
        <v>513</v>
      </c>
      <c r="E426" s="35">
        <v>39365</v>
      </c>
      <c r="F426" s="34" t="s">
        <v>37</v>
      </c>
      <c r="G426" s="37">
        <v>3300</v>
      </c>
      <c r="H426" s="34"/>
      <c r="I426" s="38"/>
      <c r="J426" s="36" t="s">
        <v>68</v>
      </c>
      <c r="K426" s="38">
        <v>10</v>
      </c>
      <c r="L426" s="40"/>
      <c r="M426" s="40"/>
      <c r="N426" s="40"/>
      <c r="O426" s="40"/>
      <c r="P426" s="40"/>
    </row>
    <row r="427" spans="1:16" s="32" customFormat="1" ht="10.5">
      <c r="A427" s="32">
        <v>96678790</v>
      </c>
      <c r="B427" s="33" t="s">
        <v>168</v>
      </c>
      <c r="C427" s="32" t="s">
        <v>327</v>
      </c>
      <c r="D427" s="46" t="s">
        <v>143</v>
      </c>
      <c r="E427" s="35">
        <v>39380</v>
      </c>
      <c r="F427" s="34" t="s">
        <v>171</v>
      </c>
      <c r="G427" s="37">
        <v>20000000</v>
      </c>
      <c r="H427" s="34" t="s">
        <v>64</v>
      </c>
      <c r="I427" s="38">
        <v>7</v>
      </c>
      <c r="J427" s="36" t="s">
        <v>68</v>
      </c>
      <c r="K427" s="38">
        <v>5</v>
      </c>
      <c r="L427" s="40">
        <v>20000000000</v>
      </c>
      <c r="M427" s="40">
        <v>20000000000</v>
      </c>
      <c r="N427" s="40">
        <f>ROUND((M427/1000),0)</f>
        <v>20000000</v>
      </c>
      <c r="O427" s="40">
        <v>517070</v>
      </c>
      <c r="P427" s="40">
        <v>20517070</v>
      </c>
    </row>
    <row r="428" spans="1:16" s="32" customFormat="1" ht="10.5">
      <c r="A428" s="32">
        <v>96678790</v>
      </c>
      <c r="B428" s="33" t="s">
        <v>168</v>
      </c>
      <c r="C428" s="32" t="s">
        <v>344</v>
      </c>
      <c r="D428" s="46" t="s">
        <v>152</v>
      </c>
      <c r="E428" s="35">
        <v>39380</v>
      </c>
      <c r="F428" s="34" t="s">
        <v>37</v>
      </c>
      <c r="G428" s="37">
        <v>1000</v>
      </c>
      <c r="H428" s="34" t="s">
        <v>75</v>
      </c>
      <c r="I428" s="38">
        <v>3.7</v>
      </c>
      <c r="J428" s="36" t="s">
        <v>68</v>
      </c>
      <c r="K428" s="38">
        <v>5</v>
      </c>
      <c r="L428" s="40"/>
      <c r="M428" s="40"/>
      <c r="N428" s="40"/>
      <c r="O428" s="40"/>
      <c r="P428" s="40"/>
    </row>
    <row r="429" spans="1:16" s="32" customFormat="1" ht="10.5">
      <c r="A429" s="32">
        <v>96678790</v>
      </c>
      <c r="B429" s="33" t="s">
        <v>168</v>
      </c>
      <c r="C429" s="32" t="s">
        <v>327</v>
      </c>
      <c r="D429" s="46" t="s">
        <v>162</v>
      </c>
      <c r="E429" s="35">
        <v>39436</v>
      </c>
      <c r="F429" s="34" t="s">
        <v>171</v>
      </c>
      <c r="G429" s="37">
        <v>20000000</v>
      </c>
      <c r="H429" s="34" t="s">
        <v>125</v>
      </c>
      <c r="I429" s="38">
        <v>7</v>
      </c>
      <c r="J429" s="36" t="s">
        <v>68</v>
      </c>
      <c r="K429" s="38">
        <v>5</v>
      </c>
      <c r="L429" s="40">
        <v>20000000000</v>
      </c>
      <c r="M429" s="40">
        <v>20000000000</v>
      </c>
      <c r="N429" s="40">
        <f>ROUND((M429/1000),0)</f>
        <v>20000000</v>
      </c>
      <c r="O429" s="40">
        <v>400796</v>
      </c>
      <c r="P429" s="40">
        <v>20400796</v>
      </c>
    </row>
    <row r="430" spans="1:16" s="32" customFormat="1" ht="10.5">
      <c r="A430" s="32">
        <v>96678790</v>
      </c>
      <c r="B430" s="33" t="s">
        <v>168</v>
      </c>
      <c r="C430" s="32" t="s">
        <v>326</v>
      </c>
      <c r="D430" s="46" t="s">
        <v>163</v>
      </c>
      <c r="E430" s="35">
        <v>39479</v>
      </c>
      <c r="F430" s="34" t="s">
        <v>171</v>
      </c>
      <c r="G430" s="37">
        <v>24400000</v>
      </c>
      <c r="H430" s="34" t="s">
        <v>132</v>
      </c>
      <c r="I430" s="38">
        <v>7.1</v>
      </c>
      <c r="J430" s="36" t="s">
        <v>68</v>
      </c>
      <c r="K430" s="38">
        <v>1.5</v>
      </c>
      <c r="L430" s="40">
        <v>24400000000</v>
      </c>
      <c r="M430" s="40"/>
      <c r="N430" s="40"/>
      <c r="O430" s="40"/>
      <c r="P430" s="40"/>
    </row>
    <row r="431" spans="1:16" s="32" customFormat="1" ht="10.5">
      <c r="A431" s="32">
        <v>96678790</v>
      </c>
      <c r="B431" s="33">
        <v>2</v>
      </c>
      <c r="C431" s="32" t="s">
        <v>673</v>
      </c>
      <c r="D431" s="46" t="s">
        <v>375</v>
      </c>
      <c r="E431" s="35">
        <v>40633</v>
      </c>
      <c r="F431" s="34" t="s">
        <v>171</v>
      </c>
      <c r="G431" s="37">
        <v>20000000</v>
      </c>
      <c r="H431" s="34" t="s">
        <v>674</v>
      </c>
      <c r="I431" s="38">
        <v>6.9</v>
      </c>
      <c r="J431" s="36" t="s">
        <v>68</v>
      </c>
      <c r="K431" s="38">
        <v>3</v>
      </c>
      <c r="L431" s="40"/>
      <c r="M431" s="40"/>
      <c r="N431" s="40"/>
      <c r="O431" s="40"/>
      <c r="P431" s="40"/>
    </row>
    <row r="432" spans="1:16" s="32" customFormat="1" ht="10.5">
      <c r="A432" s="32">
        <v>96678790</v>
      </c>
      <c r="B432" s="33">
        <v>2</v>
      </c>
      <c r="C432" s="32" t="s">
        <v>673</v>
      </c>
      <c r="D432" s="46" t="s">
        <v>675</v>
      </c>
      <c r="E432" s="35">
        <v>40633</v>
      </c>
      <c r="F432" s="34" t="s">
        <v>37</v>
      </c>
      <c r="G432" s="37">
        <v>1000</v>
      </c>
      <c r="H432" s="34" t="s">
        <v>676</v>
      </c>
      <c r="I432" s="38">
        <v>2.9</v>
      </c>
      <c r="J432" s="36" t="s">
        <v>68</v>
      </c>
      <c r="K432" s="38">
        <v>3</v>
      </c>
      <c r="L432" s="40"/>
      <c r="M432" s="40"/>
      <c r="N432" s="40"/>
      <c r="O432" s="40"/>
      <c r="P432" s="40"/>
    </row>
    <row r="433" spans="1:17" s="32" customFormat="1" ht="10.5">
      <c r="A433" s="32">
        <v>61219000</v>
      </c>
      <c r="B433" s="33" t="s">
        <v>54</v>
      </c>
      <c r="C433" s="32" t="s">
        <v>345</v>
      </c>
      <c r="D433" s="46">
        <v>515</v>
      </c>
      <c r="E433" s="35">
        <v>39395</v>
      </c>
      <c r="F433" s="34" t="s">
        <v>37</v>
      </c>
      <c r="G433" s="37">
        <v>3850</v>
      </c>
      <c r="H433" s="34"/>
      <c r="I433" s="38"/>
      <c r="J433" s="36" t="s">
        <v>68</v>
      </c>
      <c r="K433" s="38">
        <v>30</v>
      </c>
      <c r="L433" s="40"/>
      <c r="M433" s="40"/>
      <c r="N433" s="40"/>
      <c r="O433" s="40"/>
      <c r="P433" s="40"/>
    </row>
    <row r="434" spans="1:17" s="32" customFormat="1" ht="10.5">
      <c r="A434" s="32">
        <v>61219000</v>
      </c>
      <c r="B434" s="33" t="s">
        <v>54</v>
      </c>
      <c r="C434" s="32" t="s">
        <v>346</v>
      </c>
      <c r="D434" s="46" t="s">
        <v>143</v>
      </c>
      <c r="E434" s="35">
        <v>39651</v>
      </c>
      <c r="F434" s="34" t="s">
        <v>37</v>
      </c>
      <c r="G434" s="37">
        <v>3850</v>
      </c>
      <c r="H434" s="34" t="s">
        <v>59</v>
      </c>
      <c r="I434" s="38">
        <v>4.3</v>
      </c>
      <c r="J434" s="36" t="s">
        <v>68</v>
      </c>
      <c r="K434" s="38">
        <v>12</v>
      </c>
      <c r="L434" s="40">
        <v>1000000</v>
      </c>
      <c r="M434" s="40">
        <v>1000000</v>
      </c>
      <c r="N434" s="40">
        <f>ROUND((M434*$E$8/1000),0)</f>
        <v>21578260</v>
      </c>
      <c r="O434" s="40">
        <v>193821</v>
      </c>
      <c r="P434" s="40">
        <v>21772081</v>
      </c>
    </row>
    <row r="435" spans="1:17" s="32" customFormat="1" ht="10.5">
      <c r="A435" s="32">
        <v>61219000</v>
      </c>
      <c r="B435" s="33" t="s">
        <v>54</v>
      </c>
      <c r="C435" s="32" t="s">
        <v>346</v>
      </c>
      <c r="D435" s="46" t="s">
        <v>143</v>
      </c>
      <c r="E435" s="35">
        <v>39651</v>
      </c>
      <c r="F435" s="34" t="s">
        <v>37</v>
      </c>
      <c r="G435" s="37">
        <v>3850</v>
      </c>
      <c r="H435" s="34" t="s">
        <v>60</v>
      </c>
      <c r="I435" s="38">
        <v>4.7</v>
      </c>
      <c r="J435" s="36" t="s">
        <v>68</v>
      </c>
      <c r="K435" s="38">
        <v>21</v>
      </c>
      <c r="L435" s="40">
        <v>2850000</v>
      </c>
      <c r="M435" s="40">
        <v>2850000</v>
      </c>
      <c r="N435" s="40">
        <f>ROUND((M435*$E$8/1000),0)</f>
        <v>61498041</v>
      </c>
      <c r="O435" s="40">
        <v>603191</v>
      </c>
      <c r="P435" s="40">
        <v>62101232</v>
      </c>
    </row>
    <row r="436" spans="1:17" s="32" customFormat="1" ht="10.5">
      <c r="A436" s="32">
        <v>94272000</v>
      </c>
      <c r="B436" s="33" t="s">
        <v>35</v>
      </c>
      <c r="C436" s="32" t="s">
        <v>347</v>
      </c>
      <c r="D436" s="46">
        <v>516</v>
      </c>
      <c r="E436" s="35">
        <v>39395</v>
      </c>
      <c r="F436" s="34" t="s">
        <v>66</v>
      </c>
      <c r="G436" s="37">
        <v>200000</v>
      </c>
      <c r="H436" s="34"/>
      <c r="I436" s="38"/>
      <c r="J436" s="36" t="s">
        <v>348</v>
      </c>
      <c r="K436" s="38">
        <v>10</v>
      </c>
      <c r="L436" s="40"/>
      <c r="M436" s="40"/>
      <c r="N436" s="40"/>
      <c r="O436" s="40"/>
      <c r="P436" s="40"/>
    </row>
    <row r="437" spans="1:17" s="32" customFormat="1" ht="10.5">
      <c r="A437" s="32">
        <v>94272000</v>
      </c>
      <c r="B437" s="33" t="s">
        <v>35</v>
      </c>
      <c r="C437" s="32" t="s">
        <v>349</v>
      </c>
      <c r="D437" s="46" t="s">
        <v>143</v>
      </c>
      <c r="E437" s="35">
        <v>39400</v>
      </c>
      <c r="F437" s="34" t="s">
        <v>37</v>
      </c>
      <c r="G437" s="37">
        <v>2800</v>
      </c>
      <c r="H437" s="34" t="s">
        <v>177</v>
      </c>
      <c r="I437" s="38">
        <v>3.4</v>
      </c>
      <c r="J437" s="36" t="s">
        <v>348</v>
      </c>
      <c r="K437" s="38">
        <v>7.5</v>
      </c>
      <c r="L437" s="40">
        <v>1200000</v>
      </c>
      <c r="M437" s="40">
        <v>1200000</v>
      </c>
      <c r="N437" s="40">
        <f>ROUND((M437*$E$8/1000),0)</f>
        <v>25893912</v>
      </c>
      <c r="O437" s="40">
        <v>291022</v>
      </c>
      <c r="P437" s="40">
        <v>26184934</v>
      </c>
    </row>
    <row r="438" spans="1:17" s="32" customFormat="1" ht="10.5">
      <c r="A438" s="32">
        <v>94272000</v>
      </c>
      <c r="B438" s="33" t="s">
        <v>35</v>
      </c>
      <c r="C438" s="32" t="s">
        <v>347</v>
      </c>
      <c r="D438" s="46">
        <v>517</v>
      </c>
      <c r="E438" s="35">
        <v>39395</v>
      </c>
      <c r="F438" s="34" t="s">
        <v>66</v>
      </c>
      <c r="G438" s="37">
        <v>400000</v>
      </c>
      <c r="H438" s="34"/>
      <c r="I438" s="38"/>
      <c r="J438" s="36" t="s">
        <v>348</v>
      </c>
      <c r="K438" s="38">
        <v>30</v>
      </c>
      <c r="L438" s="40"/>
      <c r="M438" s="40"/>
      <c r="N438" s="40"/>
      <c r="O438" s="40"/>
      <c r="P438" s="40"/>
    </row>
    <row r="439" spans="1:17" s="32" customFormat="1" ht="10.5">
      <c r="A439" s="32">
        <v>94272000</v>
      </c>
      <c r="B439" s="33" t="s">
        <v>35</v>
      </c>
      <c r="C439" s="32" t="s">
        <v>349</v>
      </c>
      <c r="D439" s="46" t="s">
        <v>143</v>
      </c>
      <c r="E439" s="35">
        <v>39400</v>
      </c>
      <c r="F439" s="34" t="s">
        <v>37</v>
      </c>
      <c r="G439" s="37">
        <v>5600</v>
      </c>
      <c r="H439" s="34" t="s">
        <v>176</v>
      </c>
      <c r="I439" s="38">
        <v>4.0999999999999996</v>
      </c>
      <c r="J439" s="36" t="s">
        <v>348</v>
      </c>
      <c r="K439" s="38">
        <v>21</v>
      </c>
      <c r="L439" s="40">
        <v>4400000</v>
      </c>
      <c r="M439" s="40">
        <v>4400000</v>
      </c>
      <c r="N439" s="40">
        <f>ROUND((M439*$E$8/1000),0)</f>
        <v>94944344</v>
      </c>
      <c r="O439" s="40">
        <v>1284502</v>
      </c>
      <c r="P439" s="40">
        <v>96228846</v>
      </c>
    </row>
    <row r="440" spans="1:17" s="32" customFormat="1" ht="10.5">
      <c r="A440" s="32">
        <v>94272000</v>
      </c>
      <c r="B440" s="33">
        <v>9</v>
      </c>
      <c r="C440" s="32" t="s">
        <v>350</v>
      </c>
      <c r="D440" s="46" t="s">
        <v>152</v>
      </c>
      <c r="E440" s="35">
        <v>39905</v>
      </c>
      <c r="F440" s="34" t="s">
        <v>66</v>
      </c>
      <c r="G440" s="37">
        <v>196000</v>
      </c>
      <c r="H440" s="34" t="s">
        <v>202</v>
      </c>
      <c r="I440" s="38">
        <v>8</v>
      </c>
      <c r="J440" s="36" t="s">
        <v>39</v>
      </c>
      <c r="K440" s="38">
        <v>10</v>
      </c>
      <c r="L440" s="40">
        <v>196000000</v>
      </c>
      <c r="M440" s="40">
        <v>196000000</v>
      </c>
      <c r="N440" s="40">
        <f>ROUND((M440*$I$8/1000),0)</f>
        <v>93974160</v>
      </c>
      <c r="O440" s="40">
        <v>3686606</v>
      </c>
      <c r="P440" s="40">
        <v>97660766</v>
      </c>
      <c r="Q440" s="32" t="s">
        <v>69</v>
      </c>
    </row>
    <row r="441" spans="1:17" s="32" customFormat="1" ht="10.5">
      <c r="A441" s="32">
        <v>96792430</v>
      </c>
      <c r="B441" s="33" t="s">
        <v>75</v>
      </c>
      <c r="C441" s="32" t="s">
        <v>351</v>
      </c>
      <c r="D441" s="46">
        <v>520</v>
      </c>
      <c r="E441" s="35">
        <v>39430</v>
      </c>
      <c r="F441" s="34" t="s">
        <v>37</v>
      </c>
      <c r="G441" s="37">
        <v>3000</v>
      </c>
      <c r="H441" s="34"/>
      <c r="I441" s="38"/>
      <c r="J441" s="36" t="s">
        <v>329</v>
      </c>
      <c r="K441" s="38">
        <v>10</v>
      </c>
      <c r="L441" s="40"/>
      <c r="M441" s="40"/>
      <c r="N441" s="40"/>
      <c r="O441" s="40"/>
      <c r="P441" s="40"/>
    </row>
    <row r="442" spans="1:17" s="32" customFormat="1" ht="10.5">
      <c r="A442" s="32">
        <v>96792430</v>
      </c>
      <c r="B442" s="33" t="s">
        <v>75</v>
      </c>
      <c r="C442" s="32" t="s">
        <v>352</v>
      </c>
      <c r="D442" s="46" t="s">
        <v>143</v>
      </c>
      <c r="E442" s="35">
        <v>39434</v>
      </c>
      <c r="F442" s="34" t="s">
        <v>37</v>
      </c>
      <c r="G442" s="37">
        <v>1500</v>
      </c>
      <c r="H442" s="34" t="s">
        <v>56</v>
      </c>
      <c r="I442" s="38">
        <v>3</v>
      </c>
      <c r="J442" s="36" t="s">
        <v>329</v>
      </c>
      <c r="K442" s="38">
        <v>5</v>
      </c>
      <c r="L442" s="40"/>
      <c r="M442" s="40"/>
      <c r="N442" s="40"/>
      <c r="O442" s="40"/>
      <c r="P442" s="40"/>
    </row>
    <row r="443" spans="1:17" s="32" customFormat="1" ht="10.5">
      <c r="A443" s="32">
        <v>96792430</v>
      </c>
      <c r="B443" s="33" t="s">
        <v>75</v>
      </c>
      <c r="C443" s="32" t="s">
        <v>353</v>
      </c>
      <c r="D443" s="46" t="s">
        <v>152</v>
      </c>
      <c r="E443" s="35">
        <v>39832</v>
      </c>
      <c r="F443" s="34" t="s">
        <v>37</v>
      </c>
      <c r="G443" s="37">
        <v>1500</v>
      </c>
      <c r="H443" s="34" t="s">
        <v>53</v>
      </c>
      <c r="I443" s="38">
        <v>5</v>
      </c>
      <c r="J443" s="36" t="s">
        <v>68</v>
      </c>
      <c r="K443" s="38">
        <v>21</v>
      </c>
      <c r="L443" s="40"/>
      <c r="M443" s="40"/>
      <c r="N443" s="40"/>
      <c r="O443" s="40"/>
      <c r="P443" s="40"/>
    </row>
    <row r="444" spans="1:17" s="32" customFormat="1" ht="10.5">
      <c r="A444" s="32">
        <v>96792430</v>
      </c>
      <c r="B444" s="33" t="s">
        <v>75</v>
      </c>
      <c r="C444" s="32" t="s">
        <v>351</v>
      </c>
      <c r="D444" s="46">
        <v>521</v>
      </c>
      <c r="E444" s="35">
        <v>39430</v>
      </c>
      <c r="F444" s="34" t="s">
        <v>37</v>
      </c>
      <c r="G444" s="37">
        <v>3000</v>
      </c>
      <c r="H444" s="34"/>
      <c r="I444" s="38"/>
      <c r="J444" s="36" t="s">
        <v>329</v>
      </c>
      <c r="K444" s="38">
        <v>10</v>
      </c>
      <c r="L444" s="40"/>
      <c r="M444" s="40"/>
      <c r="N444" s="40"/>
      <c r="O444" s="40"/>
      <c r="P444" s="40"/>
    </row>
    <row r="445" spans="1:17" s="32" customFormat="1" ht="10.5">
      <c r="A445" s="32">
        <v>96792430</v>
      </c>
      <c r="B445" s="33" t="s">
        <v>75</v>
      </c>
      <c r="C445" s="32" t="s">
        <v>354</v>
      </c>
      <c r="D445" s="46" t="s">
        <v>143</v>
      </c>
      <c r="E445" s="35">
        <v>39434</v>
      </c>
      <c r="F445" s="34" t="s">
        <v>37</v>
      </c>
      <c r="G445" s="37">
        <v>1500</v>
      </c>
      <c r="H445" s="34" t="s">
        <v>63</v>
      </c>
      <c r="I445" s="38">
        <v>2.5</v>
      </c>
      <c r="J445" s="36" t="s">
        <v>329</v>
      </c>
      <c r="K445" s="38">
        <v>5</v>
      </c>
      <c r="L445" s="40">
        <v>1500000</v>
      </c>
      <c r="M445" s="40">
        <v>1500000</v>
      </c>
      <c r="N445" s="40">
        <f>ROUND((M445*$E$8/1000),0)</f>
        <v>32367390</v>
      </c>
      <c r="O445" s="40">
        <v>268067</v>
      </c>
      <c r="P445" s="40">
        <v>32635457</v>
      </c>
    </row>
    <row r="446" spans="1:17" s="32" customFormat="1" ht="10.5">
      <c r="A446" s="32">
        <v>96792430</v>
      </c>
      <c r="B446" s="33" t="s">
        <v>75</v>
      </c>
      <c r="C446" s="32" t="s">
        <v>355</v>
      </c>
      <c r="D446" s="46" t="s">
        <v>152</v>
      </c>
      <c r="E446" s="35">
        <v>39832</v>
      </c>
      <c r="F446" s="34" t="s">
        <v>171</v>
      </c>
      <c r="G446" s="37">
        <v>32170000</v>
      </c>
      <c r="H446" s="34" t="s">
        <v>51</v>
      </c>
      <c r="I446" s="38">
        <v>7</v>
      </c>
      <c r="J446" s="36" t="s">
        <v>68</v>
      </c>
      <c r="K446" s="38">
        <v>7</v>
      </c>
      <c r="L446" s="40">
        <v>32170000000</v>
      </c>
      <c r="M446" s="40">
        <v>32170000000</v>
      </c>
      <c r="N446" s="40">
        <f>ROUND((M446/1000),0)</f>
        <v>32170000</v>
      </c>
      <c r="O446" s="40">
        <v>461211</v>
      </c>
      <c r="P446" s="40">
        <v>32631211</v>
      </c>
    </row>
    <row r="447" spans="1:17" s="32" customFormat="1" ht="10.5">
      <c r="A447" s="32">
        <v>91081000</v>
      </c>
      <c r="B447" s="33" t="s">
        <v>96</v>
      </c>
      <c r="C447" s="32" t="s">
        <v>356</v>
      </c>
      <c r="D447" s="46">
        <v>522</v>
      </c>
      <c r="E447" s="35">
        <v>39442</v>
      </c>
      <c r="F447" s="34" t="s">
        <v>37</v>
      </c>
      <c r="G447" s="37">
        <v>10000</v>
      </c>
      <c r="H447" s="34"/>
      <c r="I447" s="38"/>
      <c r="J447" s="36" t="s">
        <v>329</v>
      </c>
      <c r="K447" s="38">
        <v>30</v>
      </c>
      <c r="L447" s="40"/>
      <c r="M447" s="40"/>
      <c r="N447" s="40"/>
      <c r="O447" s="40"/>
      <c r="P447" s="40"/>
    </row>
    <row r="448" spans="1:17" s="32" customFormat="1" ht="10.5">
      <c r="A448" s="32">
        <v>91081000</v>
      </c>
      <c r="B448" s="33">
        <v>6</v>
      </c>
      <c r="C448" s="32" t="s">
        <v>357</v>
      </c>
      <c r="D448" s="46" t="s">
        <v>143</v>
      </c>
      <c r="E448" s="35">
        <v>39793</v>
      </c>
      <c r="F448" s="34" t="s">
        <v>37</v>
      </c>
      <c r="G448" s="37">
        <v>10000</v>
      </c>
      <c r="H448" s="34" t="s">
        <v>125</v>
      </c>
      <c r="I448" s="38">
        <v>4.8</v>
      </c>
      <c r="J448" s="36" t="s">
        <v>68</v>
      </c>
      <c r="K448" s="38">
        <v>5</v>
      </c>
      <c r="L448" s="40"/>
      <c r="M448" s="40"/>
      <c r="N448" s="40"/>
      <c r="O448" s="40"/>
      <c r="P448" s="40"/>
    </row>
    <row r="449" spans="1:16" s="32" customFormat="1" ht="10.5">
      <c r="A449" s="32">
        <v>91081000</v>
      </c>
      <c r="B449" s="33">
        <v>6</v>
      </c>
      <c r="C449" s="32" t="s">
        <v>358</v>
      </c>
      <c r="D449" s="46" t="s">
        <v>143</v>
      </c>
      <c r="E449" s="35">
        <v>39793</v>
      </c>
      <c r="F449" s="34" t="s">
        <v>37</v>
      </c>
      <c r="G449" s="37">
        <v>10000</v>
      </c>
      <c r="H449" s="34" t="s">
        <v>132</v>
      </c>
      <c r="I449" s="38">
        <v>4.75</v>
      </c>
      <c r="J449" s="36" t="s">
        <v>68</v>
      </c>
      <c r="K449" s="38">
        <v>21</v>
      </c>
      <c r="L449" s="40">
        <v>10000000</v>
      </c>
      <c r="M449" s="40">
        <v>10000000</v>
      </c>
      <c r="N449" s="40">
        <f>ROUND((M449*$E$8/1000),0)</f>
        <v>215782600</v>
      </c>
      <c r="O449" s="40">
        <v>2954747</v>
      </c>
      <c r="P449" s="40">
        <v>218737347</v>
      </c>
    </row>
    <row r="450" spans="1:16" s="32" customFormat="1" ht="10.5">
      <c r="A450" s="32">
        <v>91081000</v>
      </c>
      <c r="B450" s="33">
        <v>6</v>
      </c>
      <c r="C450" s="32" t="s">
        <v>357</v>
      </c>
      <c r="D450" s="46" t="s">
        <v>143</v>
      </c>
      <c r="E450" s="35">
        <v>39793</v>
      </c>
      <c r="F450" s="34" t="s">
        <v>37</v>
      </c>
      <c r="G450" s="37">
        <v>10000</v>
      </c>
      <c r="H450" s="34" t="s">
        <v>176</v>
      </c>
      <c r="I450" s="38">
        <v>4.7</v>
      </c>
      <c r="J450" s="36" t="s">
        <v>68</v>
      </c>
      <c r="K450" s="38">
        <v>10</v>
      </c>
      <c r="L450" s="40"/>
      <c r="M450" s="40"/>
      <c r="N450" s="40"/>
      <c r="O450" s="40"/>
      <c r="P450" s="40"/>
    </row>
    <row r="451" spans="1:16" s="32" customFormat="1" ht="10.5">
      <c r="A451" s="32">
        <v>94271000</v>
      </c>
      <c r="B451" s="33" t="s">
        <v>54</v>
      </c>
      <c r="C451" s="32" t="s">
        <v>359</v>
      </c>
      <c r="D451" s="46">
        <v>525</v>
      </c>
      <c r="E451" s="35">
        <v>39507</v>
      </c>
      <c r="F451" s="34" t="s">
        <v>37</v>
      </c>
      <c r="G451" s="37">
        <v>12500</v>
      </c>
      <c r="H451" s="34"/>
      <c r="I451" s="38"/>
      <c r="J451" s="36" t="s">
        <v>39</v>
      </c>
      <c r="K451" s="38">
        <v>30</v>
      </c>
      <c r="L451" s="40"/>
      <c r="M451" s="40"/>
      <c r="N451" s="40"/>
      <c r="O451" s="40"/>
      <c r="P451" s="40"/>
    </row>
    <row r="452" spans="1:16" s="32" customFormat="1" ht="10.5">
      <c r="A452" s="32">
        <v>61808000</v>
      </c>
      <c r="B452" s="33" t="s">
        <v>83</v>
      </c>
      <c r="C452" s="32" t="s">
        <v>360</v>
      </c>
      <c r="D452" s="46">
        <v>526</v>
      </c>
      <c r="E452" s="35">
        <v>39531</v>
      </c>
      <c r="F452" s="34" t="s">
        <v>37</v>
      </c>
      <c r="G452" s="37">
        <v>2500</v>
      </c>
      <c r="H452" s="34"/>
      <c r="I452" s="38"/>
      <c r="J452" s="36" t="s">
        <v>39</v>
      </c>
      <c r="K452" s="38">
        <v>25</v>
      </c>
      <c r="L452" s="40"/>
      <c r="M452" s="40"/>
      <c r="N452" s="40"/>
      <c r="O452" s="40"/>
      <c r="P452" s="40"/>
    </row>
    <row r="453" spans="1:16" s="32" customFormat="1" ht="10.5">
      <c r="A453" s="32">
        <v>61808000</v>
      </c>
      <c r="B453" s="33" t="s">
        <v>83</v>
      </c>
      <c r="C453" s="32" t="s">
        <v>361</v>
      </c>
      <c r="D453" s="46" t="s">
        <v>143</v>
      </c>
      <c r="E453" s="35">
        <v>39546</v>
      </c>
      <c r="F453" s="34" t="s">
        <v>37</v>
      </c>
      <c r="G453" s="37">
        <v>2500</v>
      </c>
      <c r="H453" s="34" t="s">
        <v>59</v>
      </c>
      <c r="I453" s="38">
        <v>3.9</v>
      </c>
      <c r="J453" s="36" t="s">
        <v>39</v>
      </c>
      <c r="K453" s="38">
        <v>21</v>
      </c>
      <c r="L453" s="40"/>
      <c r="M453" s="40"/>
      <c r="N453" s="40"/>
      <c r="O453" s="40"/>
      <c r="P453" s="40"/>
    </row>
    <row r="454" spans="1:16" s="32" customFormat="1" ht="10.5">
      <c r="A454" s="32">
        <v>61808000</v>
      </c>
      <c r="B454" s="33" t="s">
        <v>83</v>
      </c>
      <c r="C454" s="32" t="s">
        <v>360</v>
      </c>
      <c r="D454" s="46">
        <v>527</v>
      </c>
      <c r="E454" s="35">
        <v>39531</v>
      </c>
      <c r="F454" s="34" t="s">
        <v>37</v>
      </c>
      <c r="G454" s="37">
        <v>2500</v>
      </c>
      <c r="H454" s="34"/>
      <c r="I454" s="38"/>
      <c r="J454" s="36" t="s">
        <v>39</v>
      </c>
      <c r="K454" s="38">
        <v>10</v>
      </c>
      <c r="L454" s="40"/>
      <c r="M454" s="40"/>
      <c r="N454" s="40"/>
      <c r="O454" s="40"/>
      <c r="P454" s="40"/>
    </row>
    <row r="455" spans="1:16" s="32" customFormat="1" ht="10.5">
      <c r="A455" s="32">
        <v>61808000</v>
      </c>
      <c r="B455" s="33" t="s">
        <v>83</v>
      </c>
      <c r="C455" s="32" t="s">
        <v>118</v>
      </c>
      <c r="D455" s="46" t="s">
        <v>143</v>
      </c>
      <c r="E455" s="35">
        <v>39546</v>
      </c>
      <c r="F455" s="34" t="s">
        <v>37</v>
      </c>
      <c r="G455" s="37">
        <v>2500</v>
      </c>
      <c r="H455" s="34" t="s">
        <v>53</v>
      </c>
      <c r="I455" s="38">
        <v>3</v>
      </c>
      <c r="J455" s="36" t="s">
        <v>39</v>
      </c>
      <c r="K455" s="38">
        <v>6</v>
      </c>
      <c r="L455" s="40">
        <v>2500000</v>
      </c>
      <c r="M455" s="40">
        <v>2500000</v>
      </c>
      <c r="N455" s="40">
        <f>ROUND((M455*$E$8/1000),0)</f>
        <v>53945650</v>
      </c>
      <c r="O455" s="40">
        <v>803197</v>
      </c>
      <c r="P455" s="40">
        <v>54748847</v>
      </c>
    </row>
    <row r="456" spans="1:16" s="32" customFormat="1" ht="10.5">
      <c r="A456" s="32">
        <v>96528990</v>
      </c>
      <c r="B456" s="33" t="s">
        <v>35</v>
      </c>
      <c r="C456" s="32" t="s">
        <v>362</v>
      </c>
      <c r="D456" s="46">
        <v>528</v>
      </c>
      <c r="E456" s="35">
        <v>39546</v>
      </c>
      <c r="F456" s="34" t="s">
        <v>37</v>
      </c>
      <c r="G456" s="37">
        <v>1700</v>
      </c>
      <c r="H456" s="34"/>
      <c r="I456" s="38"/>
      <c r="J456" s="36" t="s">
        <v>329</v>
      </c>
      <c r="K456" s="38">
        <v>10</v>
      </c>
      <c r="L456" s="40"/>
      <c r="M456" s="40"/>
      <c r="N456" s="40"/>
      <c r="O456" s="40"/>
      <c r="P456" s="40"/>
    </row>
    <row r="457" spans="1:16" s="32" customFormat="1" ht="10.5">
      <c r="A457" s="32">
        <v>96528990</v>
      </c>
      <c r="B457" s="33" t="s">
        <v>35</v>
      </c>
      <c r="C457" s="32" t="s">
        <v>363</v>
      </c>
      <c r="D457" s="46" t="s">
        <v>143</v>
      </c>
      <c r="E457" s="35">
        <v>39547</v>
      </c>
      <c r="F457" s="34" t="s">
        <v>37</v>
      </c>
      <c r="G457" s="37">
        <v>1700</v>
      </c>
      <c r="H457" s="34" t="s">
        <v>92</v>
      </c>
      <c r="I457" s="38">
        <v>2.75</v>
      </c>
      <c r="J457" s="36" t="s">
        <v>329</v>
      </c>
      <c r="K457" s="38">
        <v>5</v>
      </c>
      <c r="L457" s="40">
        <v>700000</v>
      </c>
      <c r="M457" s="40">
        <v>700000</v>
      </c>
      <c r="N457" s="40">
        <f>ROUND((M457*$E$8/1000),0)</f>
        <v>15104782</v>
      </c>
      <c r="O457" s="40">
        <v>378964</v>
      </c>
      <c r="P457" s="40">
        <v>15483746</v>
      </c>
    </row>
    <row r="458" spans="1:16" s="32" customFormat="1" ht="10.5">
      <c r="A458" s="32">
        <v>96528990</v>
      </c>
      <c r="B458" s="33" t="s">
        <v>35</v>
      </c>
      <c r="C458" s="32" t="s">
        <v>362</v>
      </c>
      <c r="D458" s="46">
        <v>529</v>
      </c>
      <c r="E458" s="35">
        <v>39546</v>
      </c>
      <c r="F458" s="34" t="s">
        <v>37</v>
      </c>
      <c r="G458" s="37">
        <v>1700</v>
      </c>
      <c r="H458" s="34"/>
      <c r="I458" s="38"/>
      <c r="J458" s="36" t="s">
        <v>329</v>
      </c>
      <c r="K458" s="38">
        <v>30</v>
      </c>
      <c r="L458" s="40"/>
      <c r="M458" s="40"/>
      <c r="N458" s="40"/>
      <c r="O458" s="40"/>
      <c r="P458" s="40"/>
    </row>
    <row r="459" spans="1:16" s="32" customFormat="1" ht="10.5">
      <c r="A459" s="32">
        <v>96528990</v>
      </c>
      <c r="B459" s="33" t="s">
        <v>35</v>
      </c>
      <c r="C459" s="32" t="s">
        <v>364</v>
      </c>
      <c r="D459" s="46" t="s">
        <v>143</v>
      </c>
      <c r="E459" s="35">
        <v>39547</v>
      </c>
      <c r="F459" s="34" t="s">
        <v>37</v>
      </c>
      <c r="G459" s="37">
        <v>1700</v>
      </c>
      <c r="H459" s="34" t="s">
        <v>63</v>
      </c>
      <c r="I459" s="38">
        <v>3.25</v>
      </c>
      <c r="J459" s="36" t="s">
        <v>329</v>
      </c>
      <c r="K459" s="38">
        <v>21</v>
      </c>
      <c r="L459" s="40">
        <v>1000000</v>
      </c>
      <c r="M459" s="40">
        <v>1000000</v>
      </c>
      <c r="N459" s="40">
        <f>ROUND((M459*$E$8/1000),0)</f>
        <v>21578260</v>
      </c>
      <c r="O459" s="40">
        <v>639810</v>
      </c>
      <c r="P459" s="40">
        <v>22218070</v>
      </c>
    </row>
    <row r="460" spans="1:16" s="32" customFormat="1" ht="10.5">
      <c r="A460" s="32">
        <v>93834000</v>
      </c>
      <c r="B460" s="33" t="s">
        <v>83</v>
      </c>
      <c r="C460" s="32" t="s">
        <v>276</v>
      </c>
      <c r="D460" s="46">
        <v>530</v>
      </c>
      <c r="E460" s="35">
        <v>39554</v>
      </c>
      <c r="F460" s="34" t="s">
        <v>37</v>
      </c>
      <c r="G460" s="37">
        <v>6500</v>
      </c>
      <c r="H460" s="34"/>
      <c r="I460" s="38"/>
      <c r="J460" s="36" t="s">
        <v>68</v>
      </c>
      <c r="K460" s="38">
        <v>25</v>
      </c>
      <c r="L460" s="40"/>
      <c r="M460" s="40"/>
      <c r="N460" s="40"/>
      <c r="O460" s="40"/>
      <c r="P460" s="40"/>
    </row>
    <row r="461" spans="1:16" s="32" customFormat="1" ht="10.5">
      <c r="A461" s="32">
        <v>93834000</v>
      </c>
      <c r="B461" s="33" t="s">
        <v>83</v>
      </c>
      <c r="C461" s="32" t="s">
        <v>120</v>
      </c>
      <c r="D461" s="46" t="s">
        <v>143</v>
      </c>
      <c r="E461" s="35">
        <v>39568</v>
      </c>
      <c r="F461" s="34" t="s">
        <v>37</v>
      </c>
      <c r="G461" s="37">
        <v>6500</v>
      </c>
      <c r="H461" s="34" t="s">
        <v>56</v>
      </c>
      <c r="I461" s="38">
        <v>3.5</v>
      </c>
      <c r="J461" s="36" t="s">
        <v>68</v>
      </c>
      <c r="K461" s="38">
        <v>20</v>
      </c>
      <c r="L461" s="40">
        <v>2000000</v>
      </c>
      <c r="M461" s="40">
        <v>2000000</v>
      </c>
      <c r="N461" s="40">
        <f>ROUND((M461*$E$8/1000),0)</f>
        <v>43156520</v>
      </c>
      <c r="O461" s="40">
        <v>719605</v>
      </c>
      <c r="P461" s="40">
        <v>43876125</v>
      </c>
    </row>
    <row r="462" spans="1:16" s="32" customFormat="1" ht="10.5">
      <c r="A462" s="32">
        <v>93834000</v>
      </c>
      <c r="B462" s="33" t="s">
        <v>83</v>
      </c>
      <c r="C462" s="32" t="s">
        <v>120</v>
      </c>
      <c r="D462" s="46" t="s">
        <v>143</v>
      </c>
      <c r="E462" s="35">
        <v>39568</v>
      </c>
      <c r="F462" s="34" t="s">
        <v>37</v>
      </c>
      <c r="G462" s="37">
        <v>6500</v>
      </c>
      <c r="H462" s="34" t="s">
        <v>51</v>
      </c>
      <c r="I462" s="38">
        <v>4</v>
      </c>
      <c r="J462" s="36" t="s">
        <v>68</v>
      </c>
      <c r="K462" s="38">
        <v>10</v>
      </c>
      <c r="L462" s="40">
        <v>4500000</v>
      </c>
      <c r="M462" s="40">
        <v>4500000</v>
      </c>
      <c r="N462" s="40">
        <f>ROUND((M462*$E$8/1000),0)</f>
        <v>97102170</v>
      </c>
      <c r="O462" s="40">
        <v>1848228</v>
      </c>
      <c r="P462" s="40">
        <v>98950398</v>
      </c>
    </row>
    <row r="463" spans="1:16" s="32" customFormat="1" ht="10.5">
      <c r="A463" s="32">
        <v>93767000</v>
      </c>
      <c r="B463" s="33" t="s">
        <v>61</v>
      </c>
      <c r="C463" s="32" t="s">
        <v>365</v>
      </c>
      <c r="D463" s="46">
        <v>531</v>
      </c>
      <c r="E463" s="35">
        <v>39554</v>
      </c>
      <c r="F463" s="34" t="s">
        <v>37</v>
      </c>
      <c r="G463" s="37">
        <v>4000</v>
      </c>
      <c r="H463" s="34"/>
      <c r="I463" s="38"/>
      <c r="J463" s="36" t="s">
        <v>329</v>
      </c>
      <c r="K463" s="38">
        <v>10</v>
      </c>
      <c r="L463" s="40"/>
      <c r="M463" s="40"/>
      <c r="N463" s="40"/>
      <c r="O463" s="40"/>
      <c r="P463" s="40"/>
    </row>
    <row r="464" spans="1:16" s="32" customFormat="1" ht="10.5">
      <c r="A464" s="32">
        <v>93767000</v>
      </c>
      <c r="B464" s="33" t="s">
        <v>61</v>
      </c>
      <c r="C464" s="32" t="s">
        <v>366</v>
      </c>
      <c r="D464" s="46" t="s">
        <v>143</v>
      </c>
      <c r="E464" s="35">
        <v>39563</v>
      </c>
      <c r="F464" s="34" t="s">
        <v>37</v>
      </c>
      <c r="G464" s="37">
        <v>4000</v>
      </c>
      <c r="H464" s="34" t="s">
        <v>56</v>
      </c>
      <c r="I464" s="38">
        <v>3.8</v>
      </c>
      <c r="J464" s="36" t="s">
        <v>329</v>
      </c>
      <c r="K464" s="38">
        <v>8</v>
      </c>
      <c r="L464" s="40">
        <v>1800000</v>
      </c>
      <c r="M464" s="40">
        <v>1800000</v>
      </c>
      <c r="N464" s="40">
        <f>ROUND((M464*$E$8/1000),0)</f>
        <v>38840868</v>
      </c>
      <c r="O464" s="40">
        <v>549332</v>
      </c>
      <c r="P464" s="40">
        <v>39390200</v>
      </c>
    </row>
    <row r="465" spans="1:16" s="32" customFormat="1" ht="10.5">
      <c r="A465" s="32">
        <v>93767000</v>
      </c>
      <c r="B465" s="33" t="s">
        <v>61</v>
      </c>
      <c r="C465" s="32" t="s">
        <v>365</v>
      </c>
      <c r="D465" s="46">
        <v>532</v>
      </c>
      <c r="E465" s="35">
        <v>39554</v>
      </c>
      <c r="F465" s="34" t="s">
        <v>37</v>
      </c>
      <c r="G465" s="37">
        <v>4000</v>
      </c>
      <c r="H465" s="34"/>
      <c r="I465" s="38"/>
      <c r="J465" s="36" t="s">
        <v>329</v>
      </c>
      <c r="K465" s="38">
        <v>25</v>
      </c>
      <c r="L465" s="40"/>
      <c r="M465" s="40"/>
      <c r="N465" s="40"/>
      <c r="O465" s="40"/>
      <c r="P465" s="40"/>
    </row>
    <row r="466" spans="1:16" s="32" customFormat="1" ht="10.5" customHeight="1">
      <c r="A466" s="32">
        <v>93767000</v>
      </c>
      <c r="B466" s="33" t="s">
        <v>61</v>
      </c>
      <c r="C466" s="32" t="s">
        <v>367</v>
      </c>
      <c r="D466" s="46" t="s">
        <v>143</v>
      </c>
      <c r="E466" s="35">
        <v>39563</v>
      </c>
      <c r="F466" s="34" t="s">
        <v>37</v>
      </c>
      <c r="G466" s="37">
        <v>4000</v>
      </c>
      <c r="H466" s="34" t="s">
        <v>51</v>
      </c>
      <c r="I466" s="38">
        <v>4.45</v>
      </c>
      <c r="J466" s="36" t="s">
        <v>329</v>
      </c>
      <c r="K466" s="38">
        <v>21</v>
      </c>
      <c r="L466" s="40">
        <v>2200000</v>
      </c>
      <c r="M466" s="40">
        <v>2200000</v>
      </c>
      <c r="N466" s="40">
        <f>ROUND((M466*$E$8/1000),0)</f>
        <v>47472172</v>
      </c>
      <c r="O466" s="40">
        <v>785013</v>
      </c>
      <c r="P466" s="40">
        <v>48257185</v>
      </c>
    </row>
    <row r="467" spans="1:16" s="32" customFormat="1" ht="10.5">
      <c r="A467" s="32">
        <v>96885880</v>
      </c>
      <c r="B467" s="33" t="s">
        <v>44</v>
      </c>
      <c r="C467" s="32" t="s">
        <v>368</v>
      </c>
      <c r="D467" s="46">
        <v>533</v>
      </c>
      <c r="E467" s="35">
        <v>39577</v>
      </c>
      <c r="F467" s="34" t="s">
        <v>37</v>
      </c>
      <c r="G467" s="37">
        <v>2000</v>
      </c>
      <c r="H467" s="34"/>
      <c r="I467" s="38"/>
      <c r="J467" s="36" t="s">
        <v>287</v>
      </c>
      <c r="K467" s="38">
        <v>10</v>
      </c>
      <c r="L467" s="40"/>
      <c r="M467" s="40"/>
      <c r="N467" s="40"/>
      <c r="O467" s="40"/>
      <c r="P467" s="40"/>
    </row>
    <row r="468" spans="1:16" s="32" customFormat="1" ht="10.5">
      <c r="A468" s="32">
        <v>96885880</v>
      </c>
      <c r="B468" s="33" t="s">
        <v>44</v>
      </c>
      <c r="C468" s="32" t="s">
        <v>369</v>
      </c>
      <c r="D468" s="46" t="s">
        <v>143</v>
      </c>
      <c r="E468" s="35">
        <v>39581</v>
      </c>
      <c r="F468" s="34" t="s">
        <v>37</v>
      </c>
      <c r="G468" s="37">
        <v>2000</v>
      </c>
      <c r="H468" s="34" t="s">
        <v>46</v>
      </c>
      <c r="I468" s="38">
        <v>3.8</v>
      </c>
      <c r="J468" s="36" t="s">
        <v>68</v>
      </c>
      <c r="K468" s="38">
        <v>5</v>
      </c>
      <c r="L468" s="40">
        <v>2000000</v>
      </c>
      <c r="M468" s="40">
        <v>2000000</v>
      </c>
      <c r="N468" s="40">
        <f>ROUND((M468*$E$8/1000),0)</f>
        <v>43156520</v>
      </c>
      <c r="O468" s="40">
        <v>540069</v>
      </c>
      <c r="P468" s="40">
        <v>43696589</v>
      </c>
    </row>
    <row r="469" spans="1:16" s="32" customFormat="1" ht="10.5">
      <c r="A469" s="32">
        <v>96885880</v>
      </c>
      <c r="B469" s="33" t="s">
        <v>44</v>
      </c>
      <c r="C469" s="32" t="s">
        <v>368</v>
      </c>
      <c r="D469" s="46">
        <v>534</v>
      </c>
      <c r="E469" s="35">
        <v>39577</v>
      </c>
      <c r="F469" s="34" t="s">
        <v>37</v>
      </c>
      <c r="G469" s="37">
        <v>2000</v>
      </c>
      <c r="H469" s="34"/>
      <c r="I469" s="38"/>
      <c r="J469" s="36" t="s">
        <v>287</v>
      </c>
      <c r="K469" s="38">
        <v>30</v>
      </c>
      <c r="L469" s="40"/>
      <c r="M469" s="40"/>
      <c r="N469" s="40"/>
      <c r="O469" s="40"/>
      <c r="P469" s="40"/>
    </row>
    <row r="470" spans="1:16" s="32" customFormat="1" ht="10.5">
      <c r="A470" s="32">
        <v>96885880</v>
      </c>
      <c r="B470" s="33" t="s">
        <v>44</v>
      </c>
      <c r="C470" s="32" t="s">
        <v>369</v>
      </c>
      <c r="D470" s="46" t="s">
        <v>143</v>
      </c>
      <c r="E470" s="35">
        <v>39581</v>
      </c>
      <c r="F470" s="34" t="s">
        <v>37</v>
      </c>
      <c r="G470" s="37">
        <v>2000</v>
      </c>
      <c r="H470" s="34" t="s">
        <v>90</v>
      </c>
      <c r="I470" s="38">
        <v>4.5</v>
      </c>
      <c r="J470" s="36" t="s">
        <v>68</v>
      </c>
      <c r="K470" s="38">
        <v>21</v>
      </c>
      <c r="L470" s="40">
        <v>1000000</v>
      </c>
      <c r="M470" s="40">
        <v>973684</v>
      </c>
      <c r="N470" s="40">
        <f>ROUND((M470*$E$8/1000),0)</f>
        <v>21010407</v>
      </c>
      <c r="O470" s="40">
        <v>310830</v>
      </c>
      <c r="P470" s="40">
        <v>21321237</v>
      </c>
    </row>
    <row r="471" spans="1:16" s="32" customFormat="1" ht="10.5">
      <c r="A471" s="32">
        <v>96885880</v>
      </c>
      <c r="B471" s="33">
        <v>7</v>
      </c>
      <c r="C471" s="32" t="s">
        <v>370</v>
      </c>
      <c r="D471" s="46" t="s">
        <v>152</v>
      </c>
      <c r="E471" s="35">
        <v>40078</v>
      </c>
      <c r="F471" s="34" t="s">
        <v>37</v>
      </c>
      <c r="G471" s="37">
        <v>1000</v>
      </c>
      <c r="H471" s="34" t="s">
        <v>92</v>
      </c>
      <c r="I471" s="38">
        <v>3.9</v>
      </c>
      <c r="J471" s="36" t="s">
        <v>371</v>
      </c>
      <c r="K471" s="38">
        <v>5</v>
      </c>
      <c r="L471" s="40">
        <v>1000000</v>
      </c>
      <c r="M471" s="40">
        <v>1000000</v>
      </c>
      <c r="N471" s="40">
        <f>ROUND((M471*$E$8/1000),0)</f>
        <v>21578260</v>
      </c>
      <c r="O471" s="40">
        <v>67947</v>
      </c>
      <c r="P471" s="40">
        <v>21646207</v>
      </c>
    </row>
    <row r="472" spans="1:16" s="32" customFormat="1" ht="10.5">
      <c r="A472" s="32">
        <v>96885880</v>
      </c>
      <c r="B472" s="33">
        <v>7</v>
      </c>
      <c r="C472" s="32" t="s">
        <v>372</v>
      </c>
      <c r="D472" s="46" t="s">
        <v>162</v>
      </c>
      <c r="E472" s="35">
        <v>40078</v>
      </c>
      <c r="F472" s="34" t="s">
        <v>171</v>
      </c>
      <c r="G472" s="37">
        <v>20890000</v>
      </c>
      <c r="H472" s="34" t="s">
        <v>63</v>
      </c>
      <c r="I472" s="38">
        <v>7.5</v>
      </c>
      <c r="J472" s="36" t="s">
        <v>371</v>
      </c>
      <c r="K472" s="38">
        <v>5</v>
      </c>
      <c r="L472" s="40"/>
      <c r="M472" s="40"/>
      <c r="N472" s="40"/>
      <c r="O472" s="40"/>
      <c r="P472" s="40"/>
    </row>
    <row r="473" spans="1:16" s="32" customFormat="1" ht="10.5">
      <c r="A473" s="32">
        <v>96885880</v>
      </c>
      <c r="B473" s="33">
        <v>7</v>
      </c>
      <c r="C473" s="32" t="s">
        <v>372</v>
      </c>
      <c r="D473" s="46" t="s">
        <v>163</v>
      </c>
      <c r="E473" s="35">
        <v>40078</v>
      </c>
      <c r="F473" s="34" t="s">
        <v>37</v>
      </c>
      <c r="G473" s="37">
        <v>1000</v>
      </c>
      <c r="H473" s="34" t="s">
        <v>56</v>
      </c>
      <c r="I473" s="38">
        <v>4.9000000000000004</v>
      </c>
      <c r="J473" s="36" t="s">
        <v>371</v>
      </c>
      <c r="K473" s="38">
        <v>22</v>
      </c>
      <c r="L473" s="40"/>
      <c r="M473" s="40"/>
      <c r="N473" s="40"/>
      <c r="O473" s="40"/>
      <c r="P473" s="40"/>
    </row>
    <row r="474" spans="1:16" s="32" customFormat="1" ht="10.5">
      <c r="A474" s="32">
        <v>96678790</v>
      </c>
      <c r="B474" s="33" t="s">
        <v>168</v>
      </c>
      <c r="C474" s="32" t="s">
        <v>293</v>
      </c>
      <c r="D474" s="46">
        <v>535</v>
      </c>
      <c r="E474" s="35">
        <v>39597</v>
      </c>
      <c r="F474" s="34" t="s">
        <v>37</v>
      </c>
      <c r="G474" s="37">
        <v>4000</v>
      </c>
      <c r="H474" s="34"/>
      <c r="I474" s="38"/>
      <c r="J474" s="36" t="s">
        <v>287</v>
      </c>
      <c r="K474" s="38">
        <v>10</v>
      </c>
      <c r="L474" s="40"/>
      <c r="M474" s="40"/>
      <c r="N474" s="40"/>
      <c r="O474" s="40"/>
      <c r="P474" s="40"/>
    </row>
    <row r="475" spans="1:16" s="32" customFormat="1" ht="10.5">
      <c r="A475" s="32">
        <v>96678790</v>
      </c>
      <c r="B475" s="33" t="s">
        <v>168</v>
      </c>
      <c r="C475" s="32" t="s">
        <v>344</v>
      </c>
      <c r="D475" s="46" t="s">
        <v>143</v>
      </c>
      <c r="E475" s="35">
        <v>39638</v>
      </c>
      <c r="F475" s="34" t="s">
        <v>171</v>
      </c>
      <c r="G475" s="37">
        <v>20000000</v>
      </c>
      <c r="H475" s="34" t="s">
        <v>176</v>
      </c>
      <c r="I475" s="38">
        <v>9.1</v>
      </c>
      <c r="J475" s="36" t="s">
        <v>287</v>
      </c>
      <c r="K475" s="38">
        <v>2</v>
      </c>
      <c r="L475" s="40"/>
      <c r="M475" s="40"/>
      <c r="N475" s="40"/>
      <c r="O475" s="40"/>
      <c r="P475" s="40"/>
    </row>
    <row r="476" spans="1:16" s="32" customFormat="1" ht="10.5">
      <c r="A476" s="32">
        <v>96678790</v>
      </c>
      <c r="B476" s="33" t="s">
        <v>168</v>
      </c>
      <c r="C476" s="32" t="s">
        <v>373</v>
      </c>
      <c r="D476" s="46" t="s">
        <v>152</v>
      </c>
      <c r="E476" s="35">
        <v>39638</v>
      </c>
      <c r="F476" s="34" t="s">
        <v>37</v>
      </c>
      <c r="G476" s="37">
        <v>1000</v>
      </c>
      <c r="H476" s="34" t="s">
        <v>177</v>
      </c>
      <c r="I476" s="38">
        <v>3.9</v>
      </c>
      <c r="J476" s="36" t="s">
        <v>287</v>
      </c>
      <c r="K476" s="38">
        <v>5</v>
      </c>
      <c r="L476" s="40">
        <v>1000000</v>
      </c>
      <c r="M476" s="40">
        <v>1000000</v>
      </c>
      <c r="N476" s="40">
        <f>ROUND((M476*$E$8/1000),0)</f>
        <v>21578260</v>
      </c>
      <c r="O476" s="40">
        <v>414451</v>
      </c>
      <c r="P476" s="40">
        <v>21992711</v>
      </c>
    </row>
    <row r="477" spans="1:16" s="32" customFormat="1" ht="10.5">
      <c r="A477" s="32">
        <v>96678790</v>
      </c>
      <c r="B477" s="33">
        <v>2</v>
      </c>
      <c r="C477" s="32" t="s">
        <v>344</v>
      </c>
      <c r="D477" s="46" t="s">
        <v>162</v>
      </c>
      <c r="E477" s="35">
        <v>40077</v>
      </c>
      <c r="F477" s="34" t="s">
        <v>171</v>
      </c>
      <c r="G477" s="37">
        <v>25000000</v>
      </c>
      <c r="H477" s="34" t="s">
        <v>201</v>
      </c>
      <c r="I477" s="38">
        <v>5.6</v>
      </c>
      <c r="J477" s="36"/>
      <c r="K477" s="38">
        <v>4</v>
      </c>
      <c r="L477" s="40"/>
      <c r="M477" s="40"/>
      <c r="N477" s="40"/>
      <c r="O477" s="40"/>
      <c r="P477" s="40"/>
    </row>
    <row r="478" spans="1:16" s="32" customFormat="1" ht="10.5">
      <c r="A478" s="32">
        <v>96678790</v>
      </c>
      <c r="B478" s="33">
        <v>2</v>
      </c>
      <c r="C478" s="32" t="s">
        <v>344</v>
      </c>
      <c r="D478" s="46" t="s">
        <v>163</v>
      </c>
      <c r="E478" s="35">
        <v>40325</v>
      </c>
      <c r="F478" s="34" t="s">
        <v>171</v>
      </c>
      <c r="G478" s="37">
        <v>40000000</v>
      </c>
      <c r="H478" s="34" t="s">
        <v>202</v>
      </c>
      <c r="I478" s="38">
        <v>5.9</v>
      </c>
      <c r="J478" s="36" t="s">
        <v>374</v>
      </c>
      <c r="K478" s="38">
        <v>5.9</v>
      </c>
      <c r="L478" s="40"/>
      <c r="M478" s="40"/>
      <c r="N478" s="40"/>
      <c r="O478" s="40"/>
      <c r="P478" s="40"/>
    </row>
    <row r="479" spans="1:16" s="32" customFormat="1" ht="10.5">
      <c r="A479" s="32">
        <v>96678790</v>
      </c>
      <c r="B479" s="33">
        <v>2</v>
      </c>
      <c r="C479" s="32" t="s">
        <v>327</v>
      </c>
      <c r="D479" s="46" t="s">
        <v>375</v>
      </c>
      <c r="E479" s="35">
        <v>40325</v>
      </c>
      <c r="F479" s="34" t="s">
        <v>37</v>
      </c>
      <c r="G479" s="37">
        <v>2000</v>
      </c>
      <c r="H479" s="34" t="s">
        <v>239</v>
      </c>
      <c r="I479" s="38">
        <v>2.2000000000000002</v>
      </c>
      <c r="J479" s="36" t="s">
        <v>374</v>
      </c>
      <c r="K479" s="38">
        <v>1.65</v>
      </c>
      <c r="L479" s="40">
        <v>1300000</v>
      </c>
      <c r="M479" s="40">
        <v>1300000</v>
      </c>
      <c r="N479" s="40">
        <f>ROUND((M479*$E$8/1000),0)</f>
        <v>28051738</v>
      </c>
      <c r="O479" s="40">
        <v>229321</v>
      </c>
      <c r="P479" s="40">
        <v>28281059</v>
      </c>
    </row>
    <row r="480" spans="1:16" s="32" customFormat="1" ht="10.5">
      <c r="A480" s="32">
        <v>96505760</v>
      </c>
      <c r="B480" s="33" t="s">
        <v>35</v>
      </c>
      <c r="C480" s="32" t="s">
        <v>376</v>
      </c>
      <c r="D480" s="46">
        <v>537</v>
      </c>
      <c r="E480" s="35">
        <v>39612</v>
      </c>
      <c r="F480" s="34" t="s">
        <v>37</v>
      </c>
      <c r="G480" s="37">
        <v>7000</v>
      </c>
      <c r="H480" s="34"/>
      <c r="I480" s="38"/>
      <c r="J480" s="36" t="s">
        <v>377</v>
      </c>
      <c r="K480" s="38">
        <v>10</v>
      </c>
      <c r="L480" s="40"/>
      <c r="M480" s="40"/>
      <c r="N480" s="40"/>
      <c r="O480" s="40"/>
      <c r="P480" s="40"/>
    </row>
    <row r="481" spans="1:17" s="32" customFormat="1" ht="10.5">
      <c r="A481" s="32">
        <v>96505760</v>
      </c>
      <c r="B481" s="33" t="s">
        <v>35</v>
      </c>
      <c r="C481" s="32" t="s">
        <v>378</v>
      </c>
      <c r="D481" s="46" t="s">
        <v>143</v>
      </c>
      <c r="E481" s="35">
        <v>39653</v>
      </c>
      <c r="F481" s="34" t="s">
        <v>37</v>
      </c>
      <c r="G481" s="37">
        <v>7000</v>
      </c>
      <c r="H481" s="34" t="s">
        <v>53</v>
      </c>
      <c r="I481" s="38">
        <v>3.8</v>
      </c>
      <c r="J481" s="36" t="s">
        <v>329</v>
      </c>
      <c r="K481" s="38">
        <v>5.5</v>
      </c>
      <c r="L481" s="40">
        <v>2000000</v>
      </c>
      <c r="M481" s="40">
        <v>2000000</v>
      </c>
      <c r="N481" s="40">
        <f>ROUND((M481*$E$8/1000),0)</f>
        <v>43156520</v>
      </c>
      <c r="O481" s="40">
        <v>496427</v>
      </c>
      <c r="P481" s="40">
        <v>43652947</v>
      </c>
    </row>
    <row r="482" spans="1:17" s="32" customFormat="1" ht="10.5">
      <c r="A482" s="32">
        <v>96505760</v>
      </c>
      <c r="B482" s="33" t="s">
        <v>35</v>
      </c>
      <c r="C482" s="32" t="s">
        <v>378</v>
      </c>
      <c r="D482" s="46" t="s">
        <v>143</v>
      </c>
      <c r="E482" s="35">
        <v>39653</v>
      </c>
      <c r="F482" s="34" t="s">
        <v>66</v>
      </c>
      <c r="G482" s="37">
        <v>282900</v>
      </c>
      <c r="H482" s="34" t="s">
        <v>59</v>
      </c>
      <c r="I482" s="38" t="s">
        <v>379</v>
      </c>
      <c r="J482" s="36" t="s">
        <v>329</v>
      </c>
      <c r="K482" s="38">
        <v>10</v>
      </c>
      <c r="L482" s="40">
        <v>80800000</v>
      </c>
      <c r="M482" s="40">
        <v>80800000</v>
      </c>
      <c r="N482" s="40">
        <f>ROUND((M482*$I$8/1000),0)</f>
        <v>38740368</v>
      </c>
      <c r="O482" s="40">
        <v>302703</v>
      </c>
      <c r="P482" s="40">
        <v>39043071</v>
      </c>
      <c r="Q482" s="32" t="s">
        <v>69</v>
      </c>
    </row>
    <row r="483" spans="1:17" s="32" customFormat="1" ht="10.5">
      <c r="A483" s="32">
        <v>96505760</v>
      </c>
      <c r="B483" s="33" t="s">
        <v>35</v>
      </c>
      <c r="C483" s="32" t="s">
        <v>376</v>
      </c>
      <c r="D483" s="46">
        <v>538</v>
      </c>
      <c r="E483" s="35">
        <v>39612</v>
      </c>
      <c r="F483" s="34" t="s">
        <v>37</v>
      </c>
      <c r="G483" s="37">
        <v>7000</v>
      </c>
      <c r="H483" s="34"/>
      <c r="I483" s="38"/>
      <c r="J483" s="36" t="s">
        <v>377</v>
      </c>
      <c r="K483" s="38">
        <v>30</v>
      </c>
      <c r="L483" s="40"/>
      <c r="M483" s="40"/>
      <c r="N483" s="40"/>
      <c r="O483" s="40"/>
      <c r="P483" s="40"/>
    </row>
    <row r="484" spans="1:17" s="32" customFormat="1" ht="10.5">
      <c r="A484" s="32">
        <v>96505760</v>
      </c>
      <c r="B484" s="33" t="s">
        <v>35</v>
      </c>
      <c r="C484" s="32" t="s">
        <v>378</v>
      </c>
      <c r="D484" s="46" t="s">
        <v>143</v>
      </c>
      <c r="E484" s="35">
        <v>39653</v>
      </c>
      <c r="F484" s="34" t="s">
        <v>37</v>
      </c>
      <c r="G484" s="37">
        <v>7000</v>
      </c>
      <c r="H484" s="34" t="s">
        <v>60</v>
      </c>
      <c r="I484" s="38">
        <v>4.5</v>
      </c>
      <c r="J484" s="36" t="s">
        <v>329</v>
      </c>
      <c r="K484" s="38">
        <v>21</v>
      </c>
      <c r="L484" s="40">
        <v>3000000</v>
      </c>
      <c r="M484" s="40">
        <v>3000000</v>
      </c>
      <c r="N484" s="40">
        <f>ROUND((M484*$E$8/1000),0)</f>
        <v>64734780</v>
      </c>
      <c r="O484" s="40">
        <v>880292</v>
      </c>
      <c r="P484" s="40">
        <v>65615072</v>
      </c>
    </row>
    <row r="485" spans="1:17" s="32" customFormat="1" ht="10.5">
      <c r="A485" s="32">
        <v>93628000</v>
      </c>
      <c r="B485" s="33" t="s">
        <v>83</v>
      </c>
      <c r="C485" s="32" t="s">
        <v>380</v>
      </c>
      <c r="D485" s="46">
        <v>539</v>
      </c>
      <c r="E485" s="35">
        <v>39643</v>
      </c>
      <c r="F485" s="34" t="s">
        <v>37</v>
      </c>
      <c r="G485" s="37">
        <v>7000</v>
      </c>
      <c r="H485" s="34"/>
      <c r="I485" s="38"/>
      <c r="J485" s="36" t="s">
        <v>329</v>
      </c>
      <c r="K485" s="38">
        <v>10</v>
      </c>
      <c r="L485" s="40"/>
      <c r="M485" s="40"/>
      <c r="N485" s="40"/>
      <c r="O485" s="40"/>
      <c r="P485" s="40"/>
    </row>
    <row r="486" spans="1:17" s="32" customFormat="1" ht="10.5">
      <c r="A486" s="32">
        <v>93628000</v>
      </c>
      <c r="B486" s="33" t="s">
        <v>83</v>
      </c>
      <c r="C486" s="32" t="s">
        <v>381</v>
      </c>
      <c r="D486" s="46" t="s">
        <v>143</v>
      </c>
      <c r="E486" s="35">
        <v>39650</v>
      </c>
      <c r="F486" s="34" t="s">
        <v>37</v>
      </c>
      <c r="G486" s="37">
        <v>7000</v>
      </c>
      <c r="H486" s="34" t="s">
        <v>46</v>
      </c>
      <c r="I486" s="38">
        <v>3.5</v>
      </c>
      <c r="J486" s="36" t="s">
        <v>68</v>
      </c>
      <c r="K486" s="38">
        <v>5</v>
      </c>
      <c r="L486" s="40">
        <v>3000000</v>
      </c>
      <c r="M486" s="40">
        <v>3000000</v>
      </c>
      <c r="N486" s="40">
        <f>ROUND((M486*$E$8/1000),0)</f>
        <v>64734780</v>
      </c>
      <c r="O486" s="40">
        <v>755239</v>
      </c>
      <c r="P486" s="40">
        <v>65490019</v>
      </c>
    </row>
    <row r="487" spans="1:17" s="32" customFormat="1" ht="10.5">
      <c r="A487" s="32">
        <v>93628000</v>
      </c>
      <c r="B487" s="33" t="s">
        <v>83</v>
      </c>
      <c r="C487" s="32" t="s">
        <v>382</v>
      </c>
      <c r="D487" s="46" t="s">
        <v>143</v>
      </c>
      <c r="E487" s="35">
        <v>39650</v>
      </c>
      <c r="F487" s="34" t="s">
        <v>37</v>
      </c>
      <c r="G487" s="37">
        <v>7000</v>
      </c>
      <c r="H487" s="34" t="s">
        <v>90</v>
      </c>
      <c r="I487" s="38">
        <v>3.8</v>
      </c>
      <c r="J487" s="36" t="s">
        <v>68</v>
      </c>
      <c r="K487" s="38">
        <v>10</v>
      </c>
      <c r="L487" s="40"/>
      <c r="M487" s="40"/>
      <c r="N487" s="40"/>
      <c r="O487" s="40"/>
      <c r="P487" s="40"/>
    </row>
    <row r="488" spans="1:17" s="32" customFormat="1" ht="10.5">
      <c r="A488" s="32">
        <v>93628000</v>
      </c>
      <c r="B488" s="33" t="s">
        <v>83</v>
      </c>
      <c r="C488" s="32" t="s">
        <v>380</v>
      </c>
      <c r="D488" s="46">
        <v>540</v>
      </c>
      <c r="E488" s="35">
        <v>39643</v>
      </c>
      <c r="F488" s="34" t="s">
        <v>37</v>
      </c>
      <c r="G488" s="37">
        <v>7000</v>
      </c>
      <c r="H488" s="34"/>
      <c r="I488" s="38"/>
      <c r="J488" s="36" t="s">
        <v>329</v>
      </c>
      <c r="K488" s="38">
        <v>30</v>
      </c>
      <c r="L488" s="40"/>
      <c r="M488" s="40"/>
      <c r="N488" s="40"/>
      <c r="O488" s="40"/>
      <c r="P488" s="40"/>
    </row>
    <row r="489" spans="1:17" s="32" customFormat="1" ht="10.5">
      <c r="A489" s="32">
        <v>93628000</v>
      </c>
      <c r="B489" s="33" t="s">
        <v>83</v>
      </c>
      <c r="C489" s="32" t="s">
        <v>381</v>
      </c>
      <c r="D489" s="46" t="s">
        <v>143</v>
      </c>
      <c r="E489" s="35">
        <v>39650</v>
      </c>
      <c r="F489" s="34" t="s">
        <v>37</v>
      </c>
      <c r="G489" s="37">
        <v>7000</v>
      </c>
      <c r="H489" s="34" t="s">
        <v>92</v>
      </c>
      <c r="I489" s="38">
        <v>4.25</v>
      </c>
      <c r="J489" s="36" t="s">
        <v>68</v>
      </c>
      <c r="K489" s="38">
        <v>20</v>
      </c>
      <c r="L489" s="40">
        <v>2000000</v>
      </c>
      <c r="M489" s="40">
        <v>2000000</v>
      </c>
      <c r="N489" s="40">
        <f>ROUND((M489*$E$8/1000),0)</f>
        <v>43156520</v>
      </c>
      <c r="O489" s="40">
        <v>611384</v>
      </c>
      <c r="P489" s="40">
        <v>43767904</v>
      </c>
    </row>
    <row r="490" spans="1:17" s="32" customFormat="1" ht="10.5">
      <c r="A490" s="32">
        <v>93628000</v>
      </c>
      <c r="B490" s="33" t="s">
        <v>83</v>
      </c>
      <c r="C490" s="32" t="s">
        <v>382</v>
      </c>
      <c r="D490" s="46" t="s">
        <v>143</v>
      </c>
      <c r="E490" s="35">
        <v>39650</v>
      </c>
      <c r="F490" s="34" t="s">
        <v>37</v>
      </c>
      <c r="G490" s="37">
        <v>7000</v>
      </c>
      <c r="H490" s="34" t="s">
        <v>63</v>
      </c>
      <c r="I490" s="38">
        <v>3.8</v>
      </c>
      <c r="J490" s="36" t="s">
        <v>68</v>
      </c>
      <c r="K490" s="38">
        <v>20</v>
      </c>
      <c r="L490" s="40"/>
      <c r="M490" s="40"/>
      <c r="N490" s="40"/>
      <c r="O490" s="40"/>
      <c r="P490" s="40"/>
    </row>
    <row r="491" spans="1:17" s="32" customFormat="1" ht="10.5">
      <c r="A491" s="32">
        <v>90042000</v>
      </c>
      <c r="B491" s="33" t="s">
        <v>83</v>
      </c>
      <c r="C491" s="32" t="s">
        <v>301</v>
      </c>
      <c r="D491" s="46">
        <v>541</v>
      </c>
      <c r="E491" s="35">
        <v>39644</v>
      </c>
      <c r="F491" s="34" t="s">
        <v>37</v>
      </c>
      <c r="G491" s="37">
        <v>4000</v>
      </c>
      <c r="H491" s="34"/>
      <c r="I491" s="38"/>
      <c r="J491" s="36" t="s">
        <v>329</v>
      </c>
      <c r="K491" s="38">
        <v>10</v>
      </c>
      <c r="L491" s="40"/>
      <c r="M491" s="40"/>
      <c r="N491" s="40"/>
      <c r="O491" s="40"/>
      <c r="P491" s="40"/>
    </row>
    <row r="492" spans="1:17" s="32" customFormat="1" ht="10.5">
      <c r="A492" s="32">
        <v>90042000</v>
      </c>
      <c r="B492" s="33" t="s">
        <v>83</v>
      </c>
      <c r="C492" s="32" t="s">
        <v>383</v>
      </c>
      <c r="D492" s="46" t="s">
        <v>143</v>
      </c>
      <c r="E492" s="35">
        <v>39661</v>
      </c>
      <c r="F492" s="34" t="s">
        <v>37</v>
      </c>
      <c r="G492" s="37">
        <v>4000</v>
      </c>
      <c r="H492" s="34" t="s">
        <v>59</v>
      </c>
      <c r="I492" s="38">
        <v>3.75</v>
      </c>
      <c r="J492" s="36" t="s">
        <v>68</v>
      </c>
      <c r="K492" s="38">
        <v>5</v>
      </c>
      <c r="L492" s="40">
        <v>2000000</v>
      </c>
      <c r="M492" s="40">
        <v>2000000</v>
      </c>
      <c r="N492" s="40">
        <f>ROUND((M492*$E$8/1000),0)</f>
        <v>43156520</v>
      </c>
      <c r="O492" s="40">
        <v>217040</v>
      </c>
      <c r="P492" s="40">
        <v>43373560</v>
      </c>
    </row>
    <row r="493" spans="1:17" s="32" customFormat="1" ht="10.5">
      <c r="A493" s="32">
        <v>90042000</v>
      </c>
      <c r="B493" s="33">
        <v>5</v>
      </c>
      <c r="C493" s="32" t="s">
        <v>302</v>
      </c>
      <c r="D493" s="46" t="s">
        <v>152</v>
      </c>
      <c r="E493" s="35">
        <v>40506</v>
      </c>
      <c r="F493" s="34" t="s">
        <v>37</v>
      </c>
      <c r="G493" s="37">
        <v>2000</v>
      </c>
      <c r="H493" s="34" t="s">
        <v>75</v>
      </c>
      <c r="I493" s="38">
        <v>4</v>
      </c>
      <c r="J493" s="36" t="s">
        <v>81</v>
      </c>
      <c r="K493" s="38">
        <v>21</v>
      </c>
      <c r="L493" s="40">
        <v>2000000</v>
      </c>
      <c r="M493" s="40">
        <v>2000000</v>
      </c>
      <c r="N493" s="40">
        <f>ROUND((M493*$E$8/1000),0)</f>
        <v>43156520</v>
      </c>
      <c r="O493" s="40">
        <v>563520</v>
      </c>
      <c r="P493" s="40">
        <v>43720040</v>
      </c>
    </row>
    <row r="494" spans="1:17" s="32" customFormat="1" ht="10.5">
      <c r="A494" s="32">
        <v>90042000</v>
      </c>
      <c r="B494" s="33">
        <v>5</v>
      </c>
      <c r="C494" s="53" t="s">
        <v>384</v>
      </c>
      <c r="D494" s="46">
        <v>542</v>
      </c>
      <c r="E494" s="35">
        <v>39644</v>
      </c>
      <c r="F494" s="34" t="s">
        <v>37</v>
      </c>
      <c r="G494" s="37">
        <v>6000</v>
      </c>
      <c r="H494" s="34"/>
      <c r="I494" s="38"/>
      <c r="J494" s="36" t="s">
        <v>329</v>
      </c>
      <c r="K494" s="38">
        <v>30</v>
      </c>
      <c r="L494" s="40"/>
      <c r="M494" s="40"/>
      <c r="N494" s="40"/>
      <c r="O494" s="40"/>
      <c r="P494" s="40"/>
    </row>
    <row r="495" spans="1:17" s="32" customFormat="1" ht="10.5">
      <c r="A495" s="32">
        <v>90042000</v>
      </c>
      <c r="B495" s="33">
        <v>5</v>
      </c>
      <c r="C495" s="53" t="s">
        <v>383</v>
      </c>
      <c r="D495" s="46" t="s">
        <v>143</v>
      </c>
      <c r="E495" s="35">
        <v>39661</v>
      </c>
      <c r="F495" s="34" t="s">
        <v>37</v>
      </c>
      <c r="G495" s="37">
        <v>6000</v>
      </c>
      <c r="H495" s="34" t="s">
        <v>60</v>
      </c>
      <c r="I495" s="38">
        <v>4.6500000000000004</v>
      </c>
      <c r="J495" s="36" t="s">
        <v>68</v>
      </c>
      <c r="K495" s="38">
        <v>21</v>
      </c>
      <c r="L495" s="40">
        <v>5500000</v>
      </c>
      <c r="M495" s="40">
        <v>5500000</v>
      </c>
      <c r="N495" s="40">
        <f>ROUND((M495*$E$8/1000),0)</f>
        <v>118680430</v>
      </c>
      <c r="O495" s="40">
        <v>738516</v>
      </c>
      <c r="P495" s="40">
        <v>119418946</v>
      </c>
    </row>
    <row r="496" spans="1:17" s="32" customFormat="1" ht="10.5">
      <c r="A496" s="32">
        <v>90042000</v>
      </c>
      <c r="B496" s="33">
        <v>5</v>
      </c>
      <c r="C496" s="53" t="s">
        <v>302</v>
      </c>
      <c r="D496" s="46" t="s">
        <v>152</v>
      </c>
      <c r="E496" s="35">
        <v>39822</v>
      </c>
      <c r="F496" s="34" t="s">
        <v>37</v>
      </c>
      <c r="G496" s="37">
        <v>500</v>
      </c>
      <c r="H496" s="34" t="s">
        <v>64</v>
      </c>
      <c r="I496" s="38">
        <v>4.75</v>
      </c>
      <c r="J496" s="54" t="s">
        <v>68</v>
      </c>
      <c r="K496" s="38">
        <v>20</v>
      </c>
      <c r="L496" s="40">
        <v>500000</v>
      </c>
      <c r="M496" s="40">
        <v>500000</v>
      </c>
      <c r="N496" s="40">
        <f>ROUND((M496*$E$8/1000),0)</f>
        <v>10789130</v>
      </c>
      <c r="O496" s="40">
        <v>110541</v>
      </c>
      <c r="P496" s="40">
        <v>10899671</v>
      </c>
    </row>
    <row r="497" spans="1:17" s="32" customFormat="1" ht="10.5">
      <c r="A497" s="32">
        <v>99530250</v>
      </c>
      <c r="B497" s="33">
        <v>0</v>
      </c>
      <c r="C497" s="45" t="s">
        <v>198</v>
      </c>
      <c r="D497" s="46">
        <v>543</v>
      </c>
      <c r="E497" s="35">
        <v>39667</v>
      </c>
      <c r="F497" s="34" t="s">
        <v>37</v>
      </c>
      <c r="G497" s="37">
        <v>3500</v>
      </c>
      <c r="H497" s="34"/>
      <c r="I497" s="38"/>
      <c r="J497" s="36" t="s">
        <v>329</v>
      </c>
      <c r="K497" s="38">
        <v>30</v>
      </c>
      <c r="L497" s="40"/>
      <c r="M497" s="40"/>
      <c r="N497" s="40"/>
      <c r="O497" s="40"/>
      <c r="P497" s="40"/>
    </row>
    <row r="498" spans="1:17" s="32" customFormat="1" ht="10.5">
      <c r="A498" s="32">
        <v>99530250</v>
      </c>
      <c r="B498" s="33">
        <v>0</v>
      </c>
      <c r="C498" s="45" t="s">
        <v>385</v>
      </c>
      <c r="D498" s="46" t="s">
        <v>143</v>
      </c>
      <c r="E498" s="35">
        <v>39667</v>
      </c>
      <c r="F498" s="34" t="s">
        <v>37</v>
      </c>
      <c r="G498" s="37">
        <v>3500</v>
      </c>
      <c r="H498" s="34" t="s">
        <v>92</v>
      </c>
      <c r="I498" s="38">
        <v>4.25</v>
      </c>
      <c r="J498" s="36" t="s">
        <v>329</v>
      </c>
      <c r="K498" s="38">
        <v>21</v>
      </c>
      <c r="L498" s="40"/>
      <c r="M498" s="40"/>
      <c r="N498" s="40"/>
      <c r="O498" s="40"/>
      <c r="P498" s="40"/>
    </row>
    <row r="499" spans="1:17" s="32" customFormat="1" ht="10.5">
      <c r="A499" s="32">
        <v>99530250</v>
      </c>
      <c r="B499" s="33">
        <v>0</v>
      </c>
      <c r="C499" s="45" t="s">
        <v>386</v>
      </c>
      <c r="D499" s="46" t="s">
        <v>152</v>
      </c>
      <c r="E499" s="35">
        <v>39897</v>
      </c>
      <c r="F499" s="34" t="s">
        <v>171</v>
      </c>
      <c r="G499" s="37">
        <v>30000000</v>
      </c>
      <c r="H499" s="34" t="s">
        <v>63</v>
      </c>
      <c r="I499" s="38">
        <v>7</v>
      </c>
      <c r="J499" s="36" t="s">
        <v>329</v>
      </c>
      <c r="K499" s="38">
        <v>5</v>
      </c>
      <c r="L499" s="40">
        <v>10000000000</v>
      </c>
      <c r="M499" s="40">
        <v>10000000000</v>
      </c>
      <c r="N499" s="40">
        <f>ROUND((M499/1000),0)</f>
        <v>10000000</v>
      </c>
      <c r="O499" s="40">
        <v>28231</v>
      </c>
      <c r="P499" s="40">
        <v>10028231</v>
      </c>
    </row>
    <row r="500" spans="1:17" s="32" customFormat="1" ht="10.5">
      <c r="A500" s="32">
        <v>99530250</v>
      </c>
      <c r="B500" s="33">
        <v>0</v>
      </c>
      <c r="C500" s="45" t="s">
        <v>386</v>
      </c>
      <c r="D500" s="46" t="s">
        <v>162</v>
      </c>
      <c r="E500" s="35">
        <v>39976</v>
      </c>
      <c r="F500" s="34" t="s">
        <v>37</v>
      </c>
      <c r="G500" s="37">
        <v>3000</v>
      </c>
      <c r="H500" s="34" t="s">
        <v>56</v>
      </c>
      <c r="I500" s="38">
        <v>5</v>
      </c>
      <c r="J500" s="36" t="s">
        <v>68</v>
      </c>
      <c r="K500" s="38">
        <v>21</v>
      </c>
      <c r="L500" s="40">
        <v>1000000</v>
      </c>
      <c r="M500" s="40">
        <v>1000000</v>
      </c>
      <c r="N500" s="40">
        <f>ROUND((M500*$E$8/1000),0)</f>
        <v>21578260</v>
      </c>
      <c r="O500" s="40">
        <v>324101</v>
      </c>
      <c r="P500" s="40">
        <v>21902361</v>
      </c>
    </row>
    <row r="501" spans="1:17" s="32" customFormat="1" ht="10.5">
      <c r="A501" s="32">
        <v>99530250</v>
      </c>
      <c r="B501" s="33">
        <v>0</v>
      </c>
      <c r="C501" s="45" t="s">
        <v>386</v>
      </c>
      <c r="D501" s="46" t="s">
        <v>162</v>
      </c>
      <c r="E501" s="35">
        <v>39976</v>
      </c>
      <c r="F501" s="34" t="s">
        <v>37</v>
      </c>
      <c r="G501" s="37">
        <v>3000</v>
      </c>
      <c r="H501" s="34" t="s">
        <v>51</v>
      </c>
      <c r="I501" s="38">
        <v>4</v>
      </c>
      <c r="J501" s="36" t="s">
        <v>68</v>
      </c>
      <c r="K501" s="38">
        <v>7</v>
      </c>
      <c r="L501" s="40">
        <v>2000000</v>
      </c>
      <c r="M501" s="40">
        <v>2000000</v>
      </c>
      <c r="N501" s="40">
        <f>ROUND((M501*$E$8/1000),0)</f>
        <v>43156520</v>
      </c>
      <c r="O501" s="40">
        <v>520304</v>
      </c>
      <c r="P501" s="40">
        <v>43676824</v>
      </c>
    </row>
    <row r="502" spans="1:17" s="32" customFormat="1" ht="10.5">
      <c r="A502" s="32">
        <v>99530250</v>
      </c>
      <c r="B502" s="33">
        <v>0</v>
      </c>
      <c r="C502" s="45" t="s">
        <v>385</v>
      </c>
      <c r="D502" s="46" t="s">
        <v>162</v>
      </c>
      <c r="E502" s="35">
        <v>39976</v>
      </c>
      <c r="F502" s="34" t="s">
        <v>171</v>
      </c>
      <c r="G502" s="37">
        <v>62950000</v>
      </c>
      <c r="H502" s="34" t="s">
        <v>53</v>
      </c>
      <c r="I502" s="38">
        <v>6</v>
      </c>
      <c r="J502" s="36" t="s">
        <v>68</v>
      </c>
      <c r="K502" s="38">
        <v>7</v>
      </c>
      <c r="L502" s="40"/>
      <c r="M502" s="40"/>
      <c r="N502" s="40"/>
      <c r="O502" s="40"/>
      <c r="P502" s="40"/>
    </row>
    <row r="503" spans="1:17" s="32" customFormat="1" ht="10.5">
      <c r="A503" s="32">
        <v>93458000</v>
      </c>
      <c r="B503" s="33">
        <v>1</v>
      </c>
      <c r="C503" s="45" t="s">
        <v>387</v>
      </c>
      <c r="D503" s="46">
        <v>544</v>
      </c>
      <c r="E503" s="35">
        <v>39674</v>
      </c>
      <c r="F503" s="34" t="s">
        <v>37</v>
      </c>
      <c r="G503" s="37">
        <v>10000</v>
      </c>
      <c r="H503" s="34"/>
      <c r="I503" s="38"/>
      <c r="J503" s="36" t="s">
        <v>371</v>
      </c>
      <c r="K503" s="38">
        <v>10</v>
      </c>
      <c r="L503" s="40"/>
      <c r="M503" s="40"/>
      <c r="N503" s="40"/>
      <c r="O503" s="40"/>
      <c r="P503" s="40"/>
    </row>
    <row r="504" spans="1:17" s="32" customFormat="1" ht="10.5">
      <c r="A504" s="32">
        <v>93458000</v>
      </c>
      <c r="B504" s="33">
        <v>1</v>
      </c>
      <c r="C504" s="45" t="s">
        <v>388</v>
      </c>
      <c r="D504" s="46" t="s">
        <v>143</v>
      </c>
      <c r="E504" s="35">
        <v>39735</v>
      </c>
      <c r="F504" s="34" t="s">
        <v>66</v>
      </c>
      <c r="G504" s="37">
        <v>355000</v>
      </c>
      <c r="H504" s="34" t="s">
        <v>63</v>
      </c>
      <c r="I504" s="38" t="s">
        <v>389</v>
      </c>
      <c r="J504" s="36" t="s">
        <v>390</v>
      </c>
      <c r="K504" s="38">
        <v>6</v>
      </c>
      <c r="L504" s="40"/>
      <c r="M504" s="40"/>
      <c r="N504" s="40"/>
      <c r="O504" s="40"/>
      <c r="P504" s="40"/>
      <c r="Q504" s="32" t="s">
        <v>69</v>
      </c>
    </row>
    <row r="505" spans="1:17" s="32" customFormat="1" ht="10.5">
      <c r="A505" s="32">
        <v>93458000</v>
      </c>
      <c r="B505" s="33">
        <v>1</v>
      </c>
      <c r="C505" s="45" t="s">
        <v>391</v>
      </c>
      <c r="D505" s="46" t="s">
        <v>143</v>
      </c>
      <c r="E505" s="35">
        <v>39735</v>
      </c>
      <c r="F505" s="34" t="s">
        <v>37</v>
      </c>
      <c r="G505" s="37">
        <v>10000</v>
      </c>
      <c r="H505" s="34" t="s">
        <v>56</v>
      </c>
      <c r="I505" s="38">
        <v>4</v>
      </c>
      <c r="J505" s="36" t="s">
        <v>390</v>
      </c>
      <c r="K505" s="38">
        <v>6</v>
      </c>
      <c r="L505" s="40">
        <v>1000000</v>
      </c>
      <c r="M505" s="40">
        <v>1000000</v>
      </c>
      <c r="N505" s="40">
        <f>ROUND((M505*$E$8/1000),0)</f>
        <v>21578260</v>
      </c>
      <c r="O505" s="40">
        <v>356113</v>
      </c>
      <c r="P505" s="40">
        <v>21934373</v>
      </c>
    </row>
    <row r="506" spans="1:17" s="32" customFormat="1" ht="10.5">
      <c r="A506" s="32">
        <v>93458000</v>
      </c>
      <c r="B506" s="33">
        <v>1</v>
      </c>
      <c r="C506" s="45" t="s">
        <v>388</v>
      </c>
      <c r="D506" s="46" t="s">
        <v>152</v>
      </c>
      <c r="E506" s="35">
        <v>39888</v>
      </c>
      <c r="F506" s="34" t="s">
        <v>171</v>
      </c>
      <c r="G506" s="37">
        <v>84000000</v>
      </c>
      <c r="H506" s="34" t="s">
        <v>53</v>
      </c>
      <c r="I506" s="38">
        <v>4</v>
      </c>
      <c r="J506" s="36" t="s">
        <v>390</v>
      </c>
      <c r="K506" s="38">
        <v>5</v>
      </c>
      <c r="L506" s="40"/>
      <c r="M506" s="40"/>
      <c r="N506" s="40"/>
      <c r="O506" s="40"/>
      <c r="P506" s="40"/>
    </row>
    <row r="507" spans="1:17" s="32" customFormat="1" ht="10.5">
      <c r="A507" s="32">
        <v>93458000</v>
      </c>
      <c r="B507" s="33">
        <v>1</v>
      </c>
      <c r="C507" s="45" t="s">
        <v>392</v>
      </c>
      <c r="D507" s="46" t="s">
        <v>152</v>
      </c>
      <c r="E507" s="35">
        <v>39888</v>
      </c>
      <c r="F507" s="34" t="s">
        <v>37</v>
      </c>
      <c r="G507" s="37">
        <v>4000</v>
      </c>
      <c r="H507" s="34" t="s">
        <v>59</v>
      </c>
      <c r="I507" s="38">
        <v>2.25</v>
      </c>
      <c r="J507" s="36" t="s">
        <v>390</v>
      </c>
      <c r="K507" s="38">
        <v>5</v>
      </c>
      <c r="L507" s="40">
        <v>2000000</v>
      </c>
      <c r="M507" s="40">
        <v>2000000</v>
      </c>
      <c r="N507" s="40">
        <f>ROUND((M507*$E$8/1000),0)</f>
        <v>43156520</v>
      </c>
      <c r="O507" s="40">
        <v>80465</v>
      </c>
      <c r="P507" s="40">
        <v>43236985</v>
      </c>
    </row>
    <row r="508" spans="1:17" s="32" customFormat="1" ht="10.5">
      <c r="A508" s="32">
        <v>93458000</v>
      </c>
      <c r="B508" s="33">
        <v>1</v>
      </c>
      <c r="C508" s="45" t="s">
        <v>387</v>
      </c>
      <c r="D508" s="46">
        <v>545</v>
      </c>
      <c r="E508" s="35">
        <v>39674</v>
      </c>
      <c r="F508" s="34" t="s">
        <v>37</v>
      </c>
      <c r="G508" s="37">
        <v>10000</v>
      </c>
      <c r="H508" s="34"/>
      <c r="I508" s="38"/>
      <c r="J508" s="36" t="s">
        <v>371</v>
      </c>
      <c r="K508" s="38">
        <v>30</v>
      </c>
      <c r="L508" s="40"/>
      <c r="M508" s="40"/>
      <c r="N508" s="40"/>
      <c r="O508" s="40"/>
      <c r="P508" s="40"/>
    </row>
    <row r="509" spans="1:17" s="32" customFormat="1" ht="10.5">
      <c r="A509" s="32">
        <v>93458000</v>
      </c>
      <c r="B509" s="33">
        <v>1</v>
      </c>
      <c r="C509" s="45" t="s">
        <v>391</v>
      </c>
      <c r="D509" s="46" t="s">
        <v>143</v>
      </c>
      <c r="E509" s="35">
        <v>39735</v>
      </c>
      <c r="F509" s="34" t="s">
        <v>37</v>
      </c>
      <c r="G509" s="37">
        <v>10000</v>
      </c>
      <c r="H509" s="34" t="s">
        <v>51</v>
      </c>
      <c r="I509" s="38">
        <v>4.25</v>
      </c>
      <c r="J509" s="36" t="s">
        <v>390</v>
      </c>
      <c r="K509" s="38">
        <v>21</v>
      </c>
      <c r="L509" s="40">
        <v>7000000</v>
      </c>
      <c r="M509" s="40">
        <v>7000000</v>
      </c>
      <c r="N509" s="40">
        <f>ROUND((M509*$E$8/1000),0)</f>
        <v>151047820</v>
      </c>
      <c r="O509" s="40">
        <v>2646987</v>
      </c>
      <c r="P509" s="40">
        <v>153694807</v>
      </c>
    </row>
    <row r="510" spans="1:17" s="32" customFormat="1" ht="10.5">
      <c r="A510" s="32">
        <v>92236000</v>
      </c>
      <c r="B510" s="33">
        <v>6</v>
      </c>
      <c r="C510" s="45" t="s">
        <v>393</v>
      </c>
      <c r="D510" s="46">
        <v>546</v>
      </c>
      <c r="E510" s="35">
        <v>39681</v>
      </c>
      <c r="F510" s="34" t="s">
        <v>37</v>
      </c>
      <c r="G510" s="37">
        <v>2000</v>
      </c>
      <c r="H510" s="34"/>
      <c r="I510" s="38"/>
      <c r="J510" s="36" t="s">
        <v>68</v>
      </c>
      <c r="K510" s="38">
        <v>10</v>
      </c>
      <c r="L510" s="40"/>
      <c r="M510" s="40"/>
      <c r="N510" s="40"/>
      <c r="O510" s="40"/>
      <c r="P510" s="40"/>
    </row>
    <row r="511" spans="1:17" s="32" customFormat="1" ht="10.5">
      <c r="A511" s="32">
        <v>92236000</v>
      </c>
      <c r="B511" s="33">
        <v>6</v>
      </c>
      <c r="C511" s="45" t="s">
        <v>394</v>
      </c>
      <c r="D511" s="46" t="s">
        <v>143</v>
      </c>
      <c r="E511" s="35">
        <v>39689</v>
      </c>
      <c r="F511" s="34" t="s">
        <v>37</v>
      </c>
      <c r="G511" s="37">
        <v>2000</v>
      </c>
      <c r="H511" s="34" t="s">
        <v>63</v>
      </c>
      <c r="I511" s="38">
        <v>3.9</v>
      </c>
      <c r="J511" s="36" t="s">
        <v>68</v>
      </c>
      <c r="K511" s="38">
        <v>7</v>
      </c>
      <c r="L511" s="40">
        <v>2000000</v>
      </c>
      <c r="M511" s="40">
        <v>2000000</v>
      </c>
      <c r="N511" s="40">
        <f>ROUND((M511*$E$8/1000),0)</f>
        <v>43156520</v>
      </c>
      <c r="O511" s="40">
        <v>546557</v>
      </c>
      <c r="P511" s="40">
        <v>43703077</v>
      </c>
    </row>
    <row r="512" spans="1:17" s="32" customFormat="1" ht="10.5">
      <c r="A512" s="32">
        <v>92236000</v>
      </c>
      <c r="B512" s="33">
        <v>6</v>
      </c>
      <c r="C512" s="45" t="s">
        <v>395</v>
      </c>
      <c r="D512" s="46" t="s">
        <v>152</v>
      </c>
      <c r="E512" s="35">
        <v>39689</v>
      </c>
      <c r="F512" s="34" t="s">
        <v>37</v>
      </c>
      <c r="G512" s="37">
        <v>2000</v>
      </c>
      <c r="H512" s="34" t="s">
        <v>56</v>
      </c>
      <c r="I512" s="38">
        <v>4.4000000000000004</v>
      </c>
      <c r="J512" s="36" t="s">
        <v>68</v>
      </c>
      <c r="K512" s="38">
        <v>10</v>
      </c>
      <c r="L512" s="40"/>
      <c r="M512" s="40"/>
      <c r="N512" s="40"/>
      <c r="O512" s="40"/>
      <c r="P512" s="40"/>
    </row>
    <row r="513" spans="1:17" s="32" customFormat="1" ht="10.5">
      <c r="A513" s="32">
        <v>92236000</v>
      </c>
      <c r="B513" s="33">
        <v>6</v>
      </c>
      <c r="C513" s="45" t="s">
        <v>393</v>
      </c>
      <c r="D513" s="46">
        <v>547</v>
      </c>
      <c r="E513" s="35">
        <v>39681</v>
      </c>
      <c r="F513" s="34" t="s">
        <v>37</v>
      </c>
      <c r="G513" s="37">
        <v>2000</v>
      </c>
      <c r="H513" s="34"/>
      <c r="I513" s="38"/>
      <c r="J513" s="36" t="s">
        <v>81</v>
      </c>
      <c r="K513" s="38">
        <v>30</v>
      </c>
      <c r="L513" s="40"/>
      <c r="M513" s="40"/>
      <c r="N513" s="40"/>
      <c r="O513" s="40"/>
      <c r="P513" s="40"/>
    </row>
    <row r="514" spans="1:17" s="32" customFormat="1" ht="10.5">
      <c r="A514" s="32">
        <v>92236000</v>
      </c>
      <c r="B514" s="33">
        <v>6</v>
      </c>
      <c r="C514" s="45" t="s">
        <v>395</v>
      </c>
      <c r="D514" s="46" t="s">
        <v>143</v>
      </c>
      <c r="E514" s="35">
        <v>39689</v>
      </c>
      <c r="F514" s="34" t="s">
        <v>37</v>
      </c>
      <c r="G514" s="37">
        <v>2000</v>
      </c>
      <c r="H514" s="34" t="s">
        <v>51</v>
      </c>
      <c r="I514" s="38">
        <v>4.7</v>
      </c>
      <c r="J514" s="36" t="s">
        <v>68</v>
      </c>
      <c r="K514" s="38">
        <v>20</v>
      </c>
      <c r="L514" s="40"/>
      <c r="M514" s="40"/>
      <c r="N514" s="40"/>
      <c r="O514" s="40"/>
      <c r="P514" s="40"/>
    </row>
    <row r="515" spans="1:17" s="32" customFormat="1" ht="10.5">
      <c r="A515" s="32">
        <v>96667560</v>
      </c>
      <c r="B515" s="33">
        <v>8</v>
      </c>
      <c r="C515" s="32" t="s">
        <v>339</v>
      </c>
      <c r="D515" s="46">
        <v>548</v>
      </c>
      <c r="E515" s="35">
        <v>39694</v>
      </c>
      <c r="F515" s="34" t="s">
        <v>37</v>
      </c>
      <c r="G515" s="37">
        <v>1500</v>
      </c>
      <c r="H515" s="34"/>
      <c r="I515" s="38"/>
      <c r="J515" s="36" t="s">
        <v>250</v>
      </c>
      <c r="K515" s="38">
        <v>10</v>
      </c>
      <c r="L515" s="40"/>
      <c r="M515" s="40"/>
      <c r="N515" s="40"/>
      <c r="O515" s="40"/>
      <c r="P515" s="40"/>
    </row>
    <row r="516" spans="1:17" s="32" customFormat="1" ht="10.5">
      <c r="A516" s="32">
        <v>96667560</v>
      </c>
      <c r="B516" s="33">
        <v>8</v>
      </c>
      <c r="C516" s="32" t="s">
        <v>340</v>
      </c>
      <c r="D516" s="46" t="s">
        <v>143</v>
      </c>
      <c r="E516" s="35">
        <v>40030</v>
      </c>
      <c r="F516" s="34" t="s">
        <v>171</v>
      </c>
      <c r="G516" s="37">
        <v>20000000</v>
      </c>
      <c r="H516" s="34" t="s">
        <v>90</v>
      </c>
      <c r="I516" s="38">
        <v>7</v>
      </c>
      <c r="J516" s="36" t="s">
        <v>374</v>
      </c>
      <c r="K516" s="38">
        <v>5</v>
      </c>
      <c r="L516" s="40">
        <v>20000000000</v>
      </c>
      <c r="M516" s="40">
        <v>20000000000</v>
      </c>
      <c r="N516" s="40">
        <f>ROUND((M516/1000),0)</f>
        <v>20000000</v>
      </c>
      <c r="O516" s="40">
        <v>114693</v>
      </c>
      <c r="P516" s="40">
        <v>20114693</v>
      </c>
    </row>
    <row r="517" spans="1:17" s="32" customFormat="1" ht="10.5">
      <c r="A517" s="32">
        <v>96667560</v>
      </c>
      <c r="B517" s="33">
        <v>8</v>
      </c>
      <c r="C517" s="32" t="s">
        <v>340</v>
      </c>
      <c r="D517" s="46" t="s">
        <v>152</v>
      </c>
      <c r="E517" s="35">
        <v>40500</v>
      </c>
      <c r="F517" s="34" t="s">
        <v>171</v>
      </c>
      <c r="G517" s="37">
        <v>10000000</v>
      </c>
      <c r="H517" s="34" t="s">
        <v>51</v>
      </c>
      <c r="I517" s="38">
        <v>6.35</v>
      </c>
      <c r="J517" s="36" t="s">
        <v>374</v>
      </c>
      <c r="K517" s="38">
        <v>4</v>
      </c>
      <c r="L517" s="40">
        <v>10000000000</v>
      </c>
      <c r="M517" s="40">
        <v>10000000000</v>
      </c>
      <c r="N517" s="40">
        <f>ROUND((M517/1000),0)</f>
        <v>10000000</v>
      </c>
      <c r="O517" s="40">
        <v>64625</v>
      </c>
      <c r="P517" s="40">
        <v>10064625</v>
      </c>
    </row>
    <row r="518" spans="1:17" s="32" customFormat="1" ht="10.5">
      <c r="A518" s="32">
        <v>96813520</v>
      </c>
      <c r="B518" s="33">
        <v>1</v>
      </c>
      <c r="C518" s="45" t="s">
        <v>396</v>
      </c>
      <c r="D518" s="46">
        <v>549</v>
      </c>
      <c r="E518" s="35">
        <v>39707</v>
      </c>
      <c r="F518" s="34" t="s">
        <v>37</v>
      </c>
      <c r="G518" s="37">
        <v>8500</v>
      </c>
      <c r="H518" s="34"/>
      <c r="I518" s="38"/>
      <c r="J518" s="36" t="s">
        <v>81</v>
      </c>
      <c r="K518" s="38">
        <v>10</v>
      </c>
      <c r="L518" s="40"/>
      <c r="M518" s="40"/>
      <c r="N518" s="40"/>
      <c r="O518" s="40"/>
      <c r="P518" s="40"/>
    </row>
    <row r="519" spans="1:17" s="32" customFormat="1" ht="10.5">
      <c r="A519" s="32">
        <v>96813520</v>
      </c>
      <c r="B519" s="33">
        <v>1</v>
      </c>
      <c r="C519" s="45" t="s">
        <v>397</v>
      </c>
      <c r="D519" s="46" t="s">
        <v>143</v>
      </c>
      <c r="E519" s="35">
        <v>39730</v>
      </c>
      <c r="F519" s="34" t="s">
        <v>37</v>
      </c>
      <c r="G519" s="37">
        <v>7000</v>
      </c>
      <c r="H519" s="34" t="s">
        <v>46</v>
      </c>
      <c r="I519" s="38">
        <v>2.75</v>
      </c>
      <c r="J519" s="36" t="s">
        <v>68</v>
      </c>
      <c r="K519" s="38">
        <v>5</v>
      </c>
      <c r="L519" s="40">
        <v>1800000</v>
      </c>
      <c r="M519" s="40">
        <v>1800000</v>
      </c>
      <c r="N519" s="40">
        <f>ROUND((M519*$E$8/1000),0)</f>
        <v>38840868</v>
      </c>
      <c r="O519" s="40">
        <v>442041</v>
      </c>
      <c r="P519" s="40">
        <v>39282909</v>
      </c>
    </row>
    <row r="520" spans="1:17" s="32" customFormat="1" ht="10.5">
      <c r="A520" s="32">
        <v>96813520</v>
      </c>
      <c r="B520" s="33">
        <v>1</v>
      </c>
      <c r="C520" s="45" t="s">
        <v>396</v>
      </c>
      <c r="D520" s="46">
        <v>550</v>
      </c>
      <c r="E520" s="35">
        <v>39707</v>
      </c>
      <c r="F520" s="34" t="s">
        <v>37</v>
      </c>
      <c r="G520" s="37">
        <v>8500</v>
      </c>
      <c r="H520" s="34"/>
      <c r="I520" s="38"/>
      <c r="J520" s="36" t="s">
        <v>81</v>
      </c>
      <c r="K520" s="38">
        <v>30</v>
      </c>
      <c r="L520" s="40"/>
      <c r="M520" s="40"/>
      <c r="N520" s="40"/>
      <c r="O520" s="40"/>
      <c r="P520" s="40"/>
    </row>
    <row r="521" spans="1:17" s="32" customFormat="1" ht="10.5">
      <c r="A521" s="32">
        <v>96813520</v>
      </c>
      <c r="B521" s="33">
        <v>1</v>
      </c>
      <c r="C521" s="45" t="s">
        <v>398</v>
      </c>
      <c r="D521" s="46" t="s">
        <v>143</v>
      </c>
      <c r="E521" s="35">
        <v>39730</v>
      </c>
      <c r="F521" s="34" t="s">
        <v>37</v>
      </c>
      <c r="G521" s="37">
        <v>7000</v>
      </c>
      <c r="H521" s="34" t="s">
        <v>90</v>
      </c>
      <c r="I521" s="38">
        <v>4.25</v>
      </c>
      <c r="J521" s="36" t="s">
        <v>68</v>
      </c>
      <c r="K521" s="38">
        <v>21</v>
      </c>
      <c r="L521" s="40">
        <v>4700000</v>
      </c>
      <c r="M521" s="40">
        <v>4700000</v>
      </c>
      <c r="N521" s="40">
        <f>ROUND((M521*$E$8/1000),0)</f>
        <v>101417822</v>
      </c>
      <c r="O521" s="40">
        <v>1777263</v>
      </c>
      <c r="P521" s="40">
        <v>103195085</v>
      </c>
    </row>
    <row r="522" spans="1:17" s="32" customFormat="1" ht="10.5">
      <c r="A522" s="32">
        <v>93834000</v>
      </c>
      <c r="B522" s="33">
        <v>5</v>
      </c>
      <c r="C522" s="45" t="s">
        <v>276</v>
      </c>
      <c r="D522" s="46">
        <v>551</v>
      </c>
      <c r="E522" s="35">
        <v>39735</v>
      </c>
      <c r="F522" s="34" t="s">
        <v>37</v>
      </c>
      <c r="G522" s="37">
        <v>12500</v>
      </c>
      <c r="H522" s="34"/>
      <c r="I522" s="38"/>
      <c r="J522" s="36" t="s">
        <v>81</v>
      </c>
      <c r="K522" s="38">
        <v>30</v>
      </c>
      <c r="L522" s="40"/>
      <c r="M522" s="40"/>
      <c r="N522" s="40"/>
      <c r="O522" s="40"/>
      <c r="P522" s="40"/>
    </row>
    <row r="523" spans="1:17" s="32" customFormat="1" ht="10.5">
      <c r="A523" s="32">
        <v>93834000</v>
      </c>
      <c r="B523" s="33">
        <v>5</v>
      </c>
      <c r="C523" s="45" t="s">
        <v>399</v>
      </c>
      <c r="D523" s="46" t="s">
        <v>143</v>
      </c>
      <c r="E523" s="35">
        <v>39769</v>
      </c>
      <c r="F523" s="34" t="s">
        <v>37</v>
      </c>
      <c r="G523" s="37">
        <v>6000</v>
      </c>
      <c r="H523" s="34" t="s">
        <v>53</v>
      </c>
      <c r="I523" s="38">
        <v>4.7</v>
      </c>
      <c r="J523" s="36" t="s">
        <v>81</v>
      </c>
      <c r="K523" s="38">
        <v>8</v>
      </c>
      <c r="L523" s="40"/>
      <c r="M523" s="40"/>
      <c r="N523" s="40"/>
      <c r="O523" s="40"/>
      <c r="P523" s="40"/>
    </row>
    <row r="524" spans="1:17" s="32" customFormat="1" ht="10.5">
      <c r="A524" s="32">
        <v>93834000</v>
      </c>
      <c r="B524" s="33">
        <v>5</v>
      </c>
      <c r="C524" s="45" t="s">
        <v>399</v>
      </c>
      <c r="D524" s="46" t="s">
        <v>143</v>
      </c>
      <c r="E524" s="35">
        <v>39769</v>
      </c>
      <c r="F524" s="34" t="s">
        <v>66</v>
      </c>
      <c r="G524" s="37">
        <v>187800</v>
      </c>
      <c r="H524" s="34" t="s">
        <v>59</v>
      </c>
      <c r="I524" s="38" t="s">
        <v>400</v>
      </c>
      <c r="J524" s="36" t="s">
        <v>81</v>
      </c>
      <c r="K524" s="38">
        <v>11</v>
      </c>
      <c r="L524" s="40"/>
      <c r="M524" s="40"/>
      <c r="N524" s="40"/>
      <c r="O524" s="40"/>
      <c r="P524" s="40"/>
      <c r="Q524" s="32" t="s">
        <v>69</v>
      </c>
    </row>
    <row r="525" spans="1:17" s="32" customFormat="1" ht="10.5">
      <c r="A525" s="32">
        <v>93834000</v>
      </c>
      <c r="B525" s="33">
        <v>5</v>
      </c>
      <c r="C525" s="45" t="s">
        <v>399</v>
      </c>
      <c r="D525" s="46" t="s">
        <v>143</v>
      </c>
      <c r="E525" s="35">
        <v>39769</v>
      </c>
      <c r="F525" s="34" t="s">
        <v>37</v>
      </c>
      <c r="G525" s="37">
        <v>6000</v>
      </c>
      <c r="H525" s="34" t="s">
        <v>60</v>
      </c>
      <c r="I525" s="38">
        <v>4.7</v>
      </c>
      <c r="J525" s="36" t="s">
        <v>81</v>
      </c>
      <c r="K525" s="38">
        <v>9</v>
      </c>
      <c r="L525" s="40"/>
      <c r="M525" s="40"/>
      <c r="N525" s="40"/>
      <c r="O525" s="40"/>
      <c r="P525" s="40"/>
    </row>
    <row r="526" spans="1:17" s="32" customFormat="1" ht="10.5">
      <c r="A526" s="32">
        <v>93834000</v>
      </c>
      <c r="B526" s="33">
        <v>5</v>
      </c>
      <c r="C526" s="45" t="s">
        <v>120</v>
      </c>
      <c r="D526" s="46" t="s">
        <v>143</v>
      </c>
      <c r="E526" s="35">
        <v>39769</v>
      </c>
      <c r="F526" s="34" t="s">
        <v>37</v>
      </c>
      <c r="G526" s="37">
        <v>6000</v>
      </c>
      <c r="H526" s="34" t="s">
        <v>64</v>
      </c>
      <c r="I526" s="38">
        <v>5.7</v>
      </c>
      <c r="J526" s="36" t="s">
        <v>68</v>
      </c>
      <c r="K526" s="38">
        <v>21</v>
      </c>
      <c r="L526" s="40">
        <v>3000000</v>
      </c>
      <c r="M526" s="40">
        <v>3000000</v>
      </c>
      <c r="N526" s="40">
        <f>ROUND((M526*$E$8/1000),0)</f>
        <v>64734780</v>
      </c>
      <c r="O526" s="40">
        <v>1970985</v>
      </c>
      <c r="P526" s="40">
        <v>66705765</v>
      </c>
    </row>
    <row r="527" spans="1:17" s="32" customFormat="1" ht="10.5">
      <c r="A527" s="32">
        <v>93834000</v>
      </c>
      <c r="B527" s="33">
        <v>5</v>
      </c>
      <c r="C527" s="45" t="s">
        <v>120</v>
      </c>
      <c r="D527" s="46" t="s">
        <v>152</v>
      </c>
      <c r="E527" s="35">
        <v>39877</v>
      </c>
      <c r="F527" s="34" t="s">
        <v>171</v>
      </c>
      <c r="G527" s="37">
        <v>30000000</v>
      </c>
      <c r="H527" s="34" t="s">
        <v>75</v>
      </c>
      <c r="I527" s="38">
        <v>7</v>
      </c>
      <c r="J527" s="36" t="s">
        <v>68</v>
      </c>
      <c r="K527" s="38">
        <v>5</v>
      </c>
      <c r="L527" s="40">
        <v>30000000000</v>
      </c>
      <c r="M527" s="40">
        <v>30000000000</v>
      </c>
      <c r="N527" s="40">
        <f>ROUND((M527/1000),0)</f>
        <v>30000000</v>
      </c>
      <c r="O527" s="40">
        <v>338345</v>
      </c>
      <c r="P527" s="40">
        <v>30338345</v>
      </c>
    </row>
    <row r="528" spans="1:17" s="32" customFormat="1" ht="10.5">
      <c r="A528" s="32">
        <v>93834000</v>
      </c>
      <c r="B528" s="33">
        <v>5</v>
      </c>
      <c r="C528" s="45" t="s">
        <v>120</v>
      </c>
      <c r="D528" s="46" t="s">
        <v>162</v>
      </c>
      <c r="E528" s="35">
        <v>39952</v>
      </c>
      <c r="F528" s="34" t="s">
        <v>37</v>
      </c>
      <c r="G528" s="37">
        <v>5500</v>
      </c>
      <c r="H528" s="34" t="s">
        <v>125</v>
      </c>
      <c r="I528" s="38">
        <v>4.0999999999999996</v>
      </c>
      <c r="J528" s="36" t="s">
        <v>68</v>
      </c>
      <c r="K528" s="38">
        <v>6</v>
      </c>
      <c r="L528" s="40">
        <v>1000000</v>
      </c>
      <c r="M528" s="40">
        <v>1000000</v>
      </c>
      <c r="N528" s="40">
        <f>ROUND((M528*$E$8/1000),0)</f>
        <v>21578260</v>
      </c>
      <c r="O528" s="40">
        <v>369790</v>
      </c>
      <c r="P528" s="40">
        <v>21948050</v>
      </c>
    </row>
    <row r="529" spans="1:16" s="32" customFormat="1" ht="10.5">
      <c r="A529" s="32">
        <v>93834000</v>
      </c>
      <c r="B529" s="33">
        <v>5</v>
      </c>
      <c r="C529" s="45" t="s">
        <v>399</v>
      </c>
      <c r="D529" s="46" t="s">
        <v>162</v>
      </c>
      <c r="E529" s="35">
        <v>39952</v>
      </c>
      <c r="F529" s="34" t="s">
        <v>171</v>
      </c>
      <c r="G529" s="37">
        <v>110000000</v>
      </c>
      <c r="H529" s="34" t="s">
        <v>132</v>
      </c>
      <c r="I529" s="38">
        <v>5.8</v>
      </c>
      <c r="J529" s="36" t="s">
        <v>68</v>
      </c>
      <c r="K529" s="38">
        <v>6</v>
      </c>
      <c r="L529" s="40"/>
      <c r="M529" s="40"/>
      <c r="N529" s="40"/>
      <c r="O529" s="40"/>
      <c r="P529" s="40"/>
    </row>
    <row r="530" spans="1:16" s="32" customFormat="1" ht="10.5">
      <c r="A530" s="32">
        <v>93834000</v>
      </c>
      <c r="B530" s="33">
        <v>5</v>
      </c>
      <c r="C530" s="45" t="s">
        <v>120</v>
      </c>
      <c r="D530" s="46" t="s">
        <v>162</v>
      </c>
      <c r="E530" s="35">
        <v>39952</v>
      </c>
      <c r="F530" s="34" t="s">
        <v>37</v>
      </c>
      <c r="G530" s="37">
        <v>5500</v>
      </c>
      <c r="H530" s="34" t="s">
        <v>176</v>
      </c>
      <c r="I530" s="38">
        <v>4.7</v>
      </c>
      <c r="J530" s="36" t="s">
        <v>68</v>
      </c>
      <c r="K530" s="38">
        <v>21</v>
      </c>
      <c r="L530" s="40">
        <v>4500000</v>
      </c>
      <c r="M530" s="40">
        <v>4500000</v>
      </c>
      <c r="N530" s="40">
        <f>ROUND((M530*$E$8/1000),0)</f>
        <v>97102170</v>
      </c>
      <c r="O530" s="40">
        <v>1904799</v>
      </c>
      <c r="P530" s="40">
        <v>99006969</v>
      </c>
    </row>
    <row r="531" spans="1:16" s="32" customFormat="1" ht="10.5">
      <c r="A531" s="32">
        <v>91335000</v>
      </c>
      <c r="B531" s="33">
        <v>6</v>
      </c>
      <c r="C531" s="45" t="s">
        <v>401</v>
      </c>
      <c r="D531" s="46">
        <v>552</v>
      </c>
      <c r="E531" s="35">
        <v>39741</v>
      </c>
      <c r="F531" s="34" t="s">
        <v>37</v>
      </c>
      <c r="G531" s="37">
        <v>3500</v>
      </c>
      <c r="H531" s="34"/>
      <c r="I531" s="38"/>
      <c r="J531" s="36" t="s">
        <v>68</v>
      </c>
      <c r="K531" s="38">
        <v>10</v>
      </c>
      <c r="L531" s="40"/>
      <c r="M531" s="40"/>
      <c r="N531" s="40"/>
      <c r="O531" s="40"/>
      <c r="P531" s="40"/>
    </row>
    <row r="532" spans="1:16" s="32" customFormat="1" ht="10.5">
      <c r="A532" s="32">
        <v>91335000</v>
      </c>
      <c r="B532" s="33">
        <v>6</v>
      </c>
      <c r="C532" s="45" t="s">
        <v>402</v>
      </c>
      <c r="D532" s="46" t="s">
        <v>143</v>
      </c>
      <c r="E532" s="35">
        <v>39834</v>
      </c>
      <c r="F532" s="34" t="s">
        <v>37</v>
      </c>
      <c r="G532" s="37">
        <v>3500</v>
      </c>
      <c r="H532" s="34" t="s">
        <v>46</v>
      </c>
      <c r="I532" s="38">
        <v>6.4</v>
      </c>
      <c r="J532" s="36" t="s">
        <v>68</v>
      </c>
      <c r="K532" s="38">
        <v>5</v>
      </c>
      <c r="L532" s="40">
        <v>500000</v>
      </c>
      <c r="M532" s="40">
        <v>500000</v>
      </c>
      <c r="N532" s="40">
        <f>ROUND((M532*$E$8/1000),0)</f>
        <v>10789130</v>
      </c>
      <c r="O532" s="40">
        <v>127694</v>
      </c>
      <c r="P532" s="40">
        <v>10916824</v>
      </c>
    </row>
    <row r="533" spans="1:16" s="32" customFormat="1" ht="10.5">
      <c r="A533" s="32">
        <v>91335000</v>
      </c>
      <c r="B533" s="33">
        <v>6</v>
      </c>
      <c r="C533" s="45" t="s">
        <v>403</v>
      </c>
      <c r="D533" s="46" t="s">
        <v>143</v>
      </c>
      <c r="E533" s="35">
        <v>39834</v>
      </c>
      <c r="F533" s="34" t="s">
        <v>171</v>
      </c>
      <c r="G533" s="37">
        <v>75000000</v>
      </c>
      <c r="H533" s="34" t="s">
        <v>90</v>
      </c>
      <c r="I533" s="38">
        <v>8.5500000000000007</v>
      </c>
      <c r="J533" s="36" t="s">
        <v>68</v>
      </c>
      <c r="K533" s="38">
        <v>5</v>
      </c>
      <c r="L533" s="40"/>
      <c r="M533" s="40"/>
      <c r="N533" s="40"/>
      <c r="O533" s="40"/>
      <c r="P533" s="40"/>
    </row>
    <row r="534" spans="1:16" s="32" customFormat="1" ht="10.5">
      <c r="A534" s="32">
        <v>91335000</v>
      </c>
      <c r="B534" s="33">
        <v>6</v>
      </c>
      <c r="C534" s="45" t="s">
        <v>403</v>
      </c>
      <c r="D534" s="46" t="s">
        <v>143</v>
      </c>
      <c r="E534" s="35">
        <v>39834</v>
      </c>
      <c r="F534" s="34" t="s">
        <v>37</v>
      </c>
      <c r="G534" s="37">
        <v>3500</v>
      </c>
      <c r="H534" s="34" t="s">
        <v>92</v>
      </c>
      <c r="I534" s="38">
        <v>6.1</v>
      </c>
      <c r="J534" s="36" t="s">
        <v>68</v>
      </c>
      <c r="K534" s="38">
        <v>9.5</v>
      </c>
      <c r="L534" s="40"/>
      <c r="M534" s="40"/>
      <c r="N534" s="40"/>
      <c r="O534" s="40"/>
      <c r="P534" s="40"/>
    </row>
    <row r="535" spans="1:16" s="32" customFormat="1" ht="10.5">
      <c r="A535" s="32">
        <v>91335000</v>
      </c>
      <c r="B535" s="33">
        <v>6</v>
      </c>
      <c r="C535" s="45" t="s">
        <v>403</v>
      </c>
      <c r="D535" s="46" t="s">
        <v>143</v>
      </c>
      <c r="E535" s="35">
        <v>39834</v>
      </c>
      <c r="F535" s="34" t="s">
        <v>171</v>
      </c>
      <c r="G535" s="37">
        <v>75000000</v>
      </c>
      <c r="H535" s="34" t="s">
        <v>63</v>
      </c>
      <c r="I535" s="38">
        <v>8.5500000000000007</v>
      </c>
      <c r="J535" s="36" t="s">
        <v>68</v>
      </c>
      <c r="K535" s="38">
        <v>9.5</v>
      </c>
      <c r="L535" s="40"/>
      <c r="M535" s="40"/>
      <c r="N535" s="40"/>
      <c r="O535" s="40"/>
      <c r="P535" s="40"/>
    </row>
    <row r="536" spans="1:16" s="32" customFormat="1" ht="10.5">
      <c r="A536" s="32">
        <v>91335000</v>
      </c>
      <c r="B536" s="33">
        <v>6</v>
      </c>
      <c r="C536" s="45" t="s">
        <v>401</v>
      </c>
      <c r="D536" s="46">
        <v>553</v>
      </c>
      <c r="E536" s="35">
        <v>39741</v>
      </c>
      <c r="F536" s="34" t="s">
        <v>37</v>
      </c>
      <c r="G536" s="37">
        <v>3500</v>
      </c>
      <c r="H536" s="34"/>
      <c r="I536" s="38"/>
      <c r="J536" s="36" t="s">
        <v>68</v>
      </c>
      <c r="K536" s="38">
        <v>30</v>
      </c>
      <c r="L536" s="40"/>
      <c r="M536" s="40"/>
      <c r="N536" s="40"/>
      <c r="O536" s="40"/>
      <c r="P536" s="40"/>
    </row>
    <row r="537" spans="1:16" s="32" customFormat="1" ht="10.5">
      <c r="A537" s="32">
        <v>91335000</v>
      </c>
      <c r="B537" s="33">
        <v>6</v>
      </c>
      <c r="C537" s="45" t="s">
        <v>402</v>
      </c>
      <c r="D537" s="46" t="s">
        <v>143</v>
      </c>
      <c r="E537" s="35">
        <v>39834</v>
      </c>
      <c r="F537" s="34" t="s">
        <v>37</v>
      </c>
      <c r="G537" s="37">
        <v>3500</v>
      </c>
      <c r="H537" s="34" t="s">
        <v>56</v>
      </c>
      <c r="I537" s="36">
        <v>6.3</v>
      </c>
      <c r="J537" s="36" t="s">
        <v>68</v>
      </c>
      <c r="K537" s="38">
        <v>21</v>
      </c>
      <c r="L537" s="40">
        <v>3000000</v>
      </c>
      <c r="M537" s="40">
        <v>3000000</v>
      </c>
      <c r="N537" s="40">
        <f>ROUND((M537*$E$8/1000),0)</f>
        <v>64734780</v>
      </c>
      <c r="O537" s="40">
        <v>754391</v>
      </c>
      <c r="P537" s="40">
        <v>65489171</v>
      </c>
    </row>
    <row r="538" spans="1:16" s="32" customFormat="1" ht="10.5">
      <c r="A538" s="32">
        <v>81826800</v>
      </c>
      <c r="B538" s="33">
        <v>9</v>
      </c>
      <c r="C538" s="32" t="s">
        <v>319</v>
      </c>
      <c r="D538" s="46">
        <v>555</v>
      </c>
      <c r="E538" s="35">
        <v>39749</v>
      </c>
      <c r="F538" s="34" t="s">
        <v>37</v>
      </c>
      <c r="G538" s="37">
        <v>3250</v>
      </c>
      <c r="H538" s="34"/>
      <c r="I538" s="38"/>
      <c r="J538" s="36" t="s">
        <v>320</v>
      </c>
      <c r="K538" s="38">
        <v>10</v>
      </c>
      <c r="L538" s="40"/>
      <c r="M538" s="40"/>
      <c r="N538" s="40"/>
      <c r="O538" s="40"/>
      <c r="P538" s="40"/>
    </row>
    <row r="539" spans="1:16" s="32" customFormat="1" ht="10.5">
      <c r="A539" s="32">
        <v>81826800</v>
      </c>
      <c r="B539" s="33">
        <v>9</v>
      </c>
      <c r="C539" s="32" t="s">
        <v>404</v>
      </c>
      <c r="D539" s="46" t="s">
        <v>143</v>
      </c>
      <c r="E539" s="35">
        <v>39889</v>
      </c>
      <c r="F539" s="34" t="s">
        <v>171</v>
      </c>
      <c r="G539" s="37">
        <v>60000000</v>
      </c>
      <c r="H539" s="34" t="s">
        <v>90</v>
      </c>
      <c r="I539" s="38">
        <v>5.75</v>
      </c>
      <c r="J539" s="36" t="s">
        <v>320</v>
      </c>
      <c r="K539" s="38">
        <v>4</v>
      </c>
      <c r="L539" s="40"/>
      <c r="M539" s="40"/>
      <c r="N539" s="40"/>
      <c r="O539" s="40"/>
      <c r="P539" s="40"/>
    </row>
    <row r="540" spans="1:16" s="32" customFormat="1" ht="10.5">
      <c r="A540" s="32">
        <v>81826800</v>
      </c>
      <c r="B540" s="33">
        <v>9</v>
      </c>
      <c r="C540" s="32" t="s">
        <v>405</v>
      </c>
      <c r="D540" s="46" t="s">
        <v>152</v>
      </c>
      <c r="E540" s="35">
        <v>39889</v>
      </c>
      <c r="F540" s="34" t="s">
        <v>171</v>
      </c>
      <c r="G540" s="37">
        <v>60000000</v>
      </c>
      <c r="H540" s="34" t="s">
        <v>92</v>
      </c>
      <c r="I540" s="38">
        <v>6.15</v>
      </c>
      <c r="J540" s="36" t="s">
        <v>320</v>
      </c>
      <c r="K540" s="38">
        <v>4</v>
      </c>
      <c r="L540" s="40">
        <v>60000000000</v>
      </c>
      <c r="M540" s="40">
        <v>60000000000</v>
      </c>
      <c r="N540" s="40">
        <f>ROUND((M540/1000),0)</f>
        <v>60000000</v>
      </c>
      <c r="O540" s="40">
        <v>161552</v>
      </c>
      <c r="P540" s="40">
        <v>60161552</v>
      </c>
    </row>
    <row r="541" spans="1:16" s="32" customFormat="1" ht="10.5">
      <c r="A541" s="32">
        <v>92544000</v>
      </c>
      <c r="B541" s="33">
        <v>0</v>
      </c>
      <c r="C541" s="32" t="s">
        <v>406</v>
      </c>
      <c r="D541" s="46">
        <v>556</v>
      </c>
      <c r="E541" s="35">
        <v>39756</v>
      </c>
      <c r="F541" s="34" t="s">
        <v>37</v>
      </c>
      <c r="G541" s="37">
        <v>1500</v>
      </c>
      <c r="H541" s="34"/>
      <c r="I541" s="38"/>
      <c r="J541" s="36" t="s">
        <v>68</v>
      </c>
      <c r="K541" s="38">
        <v>10</v>
      </c>
      <c r="L541" s="40"/>
      <c r="M541" s="40"/>
      <c r="N541" s="40"/>
      <c r="O541" s="40"/>
      <c r="P541" s="40"/>
    </row>
    <row r="542" spans="1:16" s="32" customFormat="1" ht="10.5">
      <c r="A542" s="32">
        <v>76022072</v>
      </c>
      <c r="B542" s="33">
        <v>8</v>
      </c>
      <c r="C542" s="32" t="s">
        <v>407</v>
      </c>
      <c r="D542" s="46">
        <v>558</v>
      </c>
      <c r="E542" s="35">
        <v>39787</v>
      </c>
      <c r="F542" s="34" t="s">
        <v>37</v>
      </c>
      <c r="G542" s="37">
        <v>4000</v>
      </c>
      <c r="H542" s="34"/>
      <c r="I542" s="38"/>
      <c r="J542" s="36" t="s">
        <v>287</v>
      </c>
      <c r="K542" s="38">
        <v>10</v>
      </c>
      <c r="L542" s="40"/>
      <c r="M542" s="40"/>
      <c r="N542" s="40"/>
      <c r="O542" s="40"/>
      <c r="P542" s="40"/>
    </row>
    <row r="543" spans="1:16" s="32" customFormat="1" ht="10.5">
      <c r="A543" s="32">
        <v>76022072</v>
      </c>
      <c r="B543" s="33">
        <v>8</v>
      </c>
      <c r="C543" s="32" t="s">
        <v>408</v>
      </c>
      <c r="D543" s="46" t="s">
        <v>143</v>
      </c>
      <c r="E543" s="35">
        <v>39793</v>
      </c>
      <c r="F543" s="34" t="s">
        <v>37</v>
      </c>
      <c r="G543" s="37">
        <v>4000</v>
      </c>
      <c r="H543" s="34" t="s">
        <v>90</v>
      </c>
      <c r="I543" s="38">
        <v>5</v>
      </c>
      <c r="J543" s="36" t="s">
        <v>68</v>
      </c>
      <c r="K543" s="38">
        <v>5</v>
      </c>
      <c r="L543" s="40"/>
      <c r="M543" s="40"/>
      <c r="N543" s="40"/>
      <c r="O543" s="40"/>
      <c r="P543" s="40"/>
    </row>
    <row r="544" spans="1:16" s="32" customFormat="1" ht="10.5">
      <c r="A544" s="32">
        <v>76022072</v>
      </c>
      <c r="B544" s="33">
        <v>8</v>
      </c>
      <c r="C544" s="32" t="s">
        <v>408</v>
      </c>
      <c r="D544" s="46" t="s">
        <v>143</v>
      </c>
      <c r="E544" s="35">
        <v>39793</v>
      </c>
      <c r="F544" s="34" t="s">
        <v>171</v>
      </c>
      <c r="G544" s="37">
        <v>85700000</v>
      </c>
      <c r="H544" s="34" t="s">
        <v>92</v>
      </c>
      <c r="I544" s="38">
        <v>7.5</v>
      </c>
      <c r="J544" s="36" t="s">
        <v>68</v>
      </c>
      <c r="K544" s="38">
        <v>5</v>
      </c>
      <c r="L544" s="40"/>
      <c r="M544" s="40"/>
      <c r="N544" s="40"/>
      <c r="O544" s="40"/>
      <c r="P544" s="40"/>
    </row>
    <row r="545" spans="1:16" s="32" customFormat="1" ht="10.5">
      <c r="A545" s="32">
        <v>76022072</v>
      </c>
      <c r="B545" s="33">
        <v>8</v>
      </c>
      <c r="C545" s="32" t="s">
        <v>409</v>
      </c>
      <c r="D545" s="46">
        <v>559</v>
      </c>
      <c r="E545" s="35">
        <v>39787</v>
      </c>
      <c r="F545" s="34" t="s">
        <v>37</v>
      </c>
      <c r="G545" s="37">
        <v>4000</v>
      </c>
      <c r="H545" s="34"/>
      <c r="I545" s="38"/>
      <c r="J545" s="36" t="s">
        <v>287</v>
      </c>
      <c r="K545" s="38">
        <v>30</v>
      </c>
      <c r="L545" s="40"/>
      <c r="M545" s="40"/>
      <c r="N545" s="40"/>
      <c r="O545" s="40"/>
      <c r="P545" s="40"/>
    </row>
    <row r="546" spans="1:16" s="32" customFormat="1" ht="10.5">
      <c r="A546" s="32">
        <v>76022072</v>
      </c>
      <c r="B546" s="33">
        <v>8</v>
      </c>
      <c r="C546" s="32" t="s">
        <v>337</v>
      </c>
      <c r="D546" s="46" t="s">
        <v>143</v>
      </c>
      <c r="E546" s="35">
        <v>39793</v>
      </c>
      <c r="F546" s="34" t="s">
        <v>37</v>
      </c>
      <c r="G546" s="37">
        <v>4000</v>
      </c>
      <c r="H546" s="34" t="s">
        <v>63</v>
      </c>
      <c r="I546" s="38">
        <v>5</v>
      </c>
      <c r="J546" s="36" t="s">
        <v>68</v>
      </c>
      <c r="K546" s="38">
        <v>21</v>
      </c>
      <c r="L546" s="40">
        <v>4000000</v>
      </c>
      <c r="M546" s="40">
        <v>4000000</v>
      </c>
      <c r="N546" s="40">
        <f>ROUND((M546*$E$8/1000),0)</f>
        <v>86313040</v>
      </c>
      <c r="O546" s="40">
        <v>3216919</v>
      </c>
      <c r="P546" s="40">
        <v>89529959</v>
      </c>
    </row>
    <row r="547" spans="1:16" s="32" customFormat="1" ht="10.5">
      <c r="A547" s="32">
        <v>96802690</v>
      </c>
      <c r="B547" s="33">
        <v>9</v>
      </c>
      <c r="C547" s="32" t="s">
        <v>273</v>
      </c>
      <c r="D547" s="46">
        <v>560</v>
      </c>
      <c r="E547" s="35">
        <v>39799</v>
      </c>
      <c r="F547" s="34" t="s">
        <v>37</v>
      </c>
      <c r="G547" s="37">
        <v>3500</v>
      </c>
      <c r="H547" s="34"/>
      <c r="I547" s="38"/>
      <c r="J547" s="36" t="s">
        <v>81</v>
      </c>
      <c r="K547" s="38">
        <v>30</v>
      </c>
      <c r="L547" s="40"/>
      <c r="M547" s="40"/>
      <c r="N547" s="40"/>
      <c r="O547" s="40"/>
      <c r="P547" s="40"/>
    </row>
    <row r="548" spans="1:16" s="32" customFormat="1" ht="10.5">
      <c r="A548" s="32">
        <v>96802690</v>
      </c>
      <c r="B548" s="33">
        <v>9</v>
      </c>
      <c r="C548" s="32" t="s">
        <v>196</v>
      </c>
      <c r="D548" s="46" t="s">
        <v>143</v>
      </c>
      <c r="E548" s="35">
        <v>39799</v>
      </c>
      <c r="F548" s="34" t="s">
        <v>37</v>
      </c>
      <c r="G548" s="37">
        <v>3500</v>
      </c>
      <c r="H548" s="34" t="s">
        <v>125</v>
      </c>
      <c r="I548" s="38">
        <v>5.5</v>
      </c>
      <c r="J548" s="36" t="s">
        <v>68</v>
      </c>
      <c r="K548" s="38">
        <v>21</v>
      </c>
      <c r="L548" s="40">
        <v>3500000</v>
      </c>
      <c r="M548" s="40">
        <v>3500000</v>
      </c>
      <c r="N548" s="40">
        <f>ROUND((M548*$E$8/1000),0)</f>
        <v>75523910</v>
      </c>
      <c r="O548" s="40">
        <v>1195317</v>
      </c>
      <c r="P548" s="40">
        <v>76719227</v>
      </c>
    </row>
    <row r="549" spans="1:16" s="32" customFormat="1" ht="10.5">
      <c r="A549" s="55">
        <v>89900400</v>
      </c>
      <c r="B549" s="33">
        <v>0</v>
      </c>
      <c r="C549" s="32" t="s">
        <v>205</v>
      </c>
      <c r="D549" s="46">
        <v>561</v>
      </c>
      <c r="E549" s="35">
        <v>39813</v>
      </c>
      <c r="F549" s="34" t="s">
        <v>37</v>
      </c>
      <c r="G549" s="37">
        <v>2500</v>
      </c>
      <c r="H549" s="34"/>
      <c r="I549" s="38"/>
      <c r="J549" s="36" t="s">
        <v>410</v>
      </c>
      <c r="K549" s="38">
        <v>10</v>
      </c>
      <c r="L549" s="40"/>
      <c r="M549" s="40"/>
      <c r="N549" s="40"/>
      <c r="O549" s="40"/>
      <c r="P549" s="40"/>
    </row>
    <row r="550" spans="1:16" s="32" customFormat="1" ht="10.5">
      <c r="A550" s="55">
        <v>89900400</v>
      </c>
      <c r="B550" s="33">
        <v>0</v>
      </c>
      <c r="C550" s="32" t="s">
        <v>207</v>
      </c>
      <c r="D550" s="46" t="s">
        <v>143</v>
      </c>
      <c r="E550" s="35">
        <v>39834</v>
      </c>
      <c r="F550" s="34" t="s">
        <v>37</v>
      </c>
      <c r="G550" s="37">
        <v>2500</v>
      </c>
      <c r="H550" s="34" t="s">
        <v>75</v>
      </c>
      <c r="I550" s="38">
        <v>4.95</v>
      </c>
      <c r="J550" s="36" t="s">
        <v>410</v>
      </c>
      <c r="K550" s="38">
        <v>5</v>
      </c>
      <c r="L550" s="40">
        <v>500000</v>
      </c>
      <c r="M550" s="40">
        <v>500000</v>
      </c>
      <c r="N550" s="40">
        <f>ROUND((M550*$E$8/1000),0)</f>
        <v>10789130</v>
      </c>
      <c r="O550" s="40">
        <v>91822</v>
      </c>
      <c r="P550" s="40">
        <v>10880952</v>
      </c>
    </row>
    <row r="551" spans="1:16" s="32" customFormat="1" ht="10.5">
      <c r="A551" s="55">
        <v>89900400</v>
      </c>
      <c r="B551" s="33">
        <v>0</v>
      </c>
      <c r="C551" s="32" t="s">
        <v>411</v>
      </c>
      <c r="D551" s="46" t="s">
        <v>143</v>
      </c>
      <c r="E551" s="35">
        <v>39834</v>
      </c>
      <c r="F551" s="34" t="s">
        <v>37</v>
      </c>
      <c r="G551" s="37">
        <v>2500</v>
      </c>
      <c r="H551" s="34" t="s">
        <v>125</v>
      </c>
      <c r="I551" s="38">
        <v>4.8</v>
      </c>
      <c r="J551" s="36" t="s">
        <v>410</v>
      </c>
      <c r="K551" s="38">
        <v>10</v>
      </c>
      <c r="L551" s="40"/>
      <c r="M551" s="40"/>
      <c r="N551" s="40"/>
      <c r="O551" s="40"/>
      <c r="P551" s="40"/>
    </row>
    <row r="552" spans="1:16" s="32" customFormat="1" ht="10.5">
      <c r="A552" s="55">
        <v>89900400</v>
      </c>
      <c r="B552" s="33">
        <v>0</v>
      </c>
      <c r="C552" s="32" t="s">
        <v>205</v>
      </c>
      <c r="D552" s="46">
        <v>562</v>
      </c>
      <c r="E552" s="35">
        <v>39813</v>
      </c>
      <c r="F552" s="34" t="s">
        <v>37</v>
      </c>
      <c r="G552" s="37">
        <v>2500</v>
      </c>
      <c r="H552" s="34"/>
      <c r="I552" s="38"/>
      <c r="J552" s="36" t="s">
        <v>410</v>
      </c>
      <c r="K552" s="38">
        <v>30</v>
      </c>
      <c r="L552" s="40"/>
      <c r="M552" s="40"/>
      <c r="N552" s="40"/>
      <c r="O552" s="40"/>
      <c r="P552" s="40"/>
    </row>
    <row r="553" spans="1:16" s="32" customFormat="1" ht="10.5">
      <c r="A553" s="55">
        <v>89900400</v>
      </c>
      <c r="B553" s="33">
        <v>0</v>
      </c>
      <c r="C553" s="32" t="s">
        <v>207</v>
      </c>
      <c r="D553" s="46" t="s">
        <v>143</v>
      </c>
      <c r="E553" s="35">
        <v>39834</v>
      </c>
      <c r="F553" s="34" t="s">
        <v>37</v>
      </c>
      <c r="G553" s="37">
        <v>2500</v>
      </c>
      <c r="H553" s="34" t="s">
        <v>132</v>
      </c>
      <c r="I553" s="38">
        <v>4.9000000000000004</v>
      </c>
      <c r="J553" s="36" t="s">
        <v>410</v>
      </c>
      <c r="K553" s="38">
        <v>21</v>
      </c>
      <c r="L553" s="40">
        <v>2000000</v>
      </c>
      <c r="M553" s="40">
        <v>2000000</v>
      </c>
      <c r="N553" s="40">
        <f>ROUND((M553*$E$8/1000),0)</f>
        <v>43156520</v>
      </c>
      <c r="O553" s="40">
        <v>363621</v>
      </c>
      <c r="P553" s="40">
        <v>43520141</v>
      </c>
    </row>
    <row r="554" spans="1:16" s="32" customFormat="1" ht="10.5">
      <c r="A554" s="55">
        <v>93007000</v>
      </c>
      <c r="B554" s="33">
        <v>9</v>
      </c>
      <c r="C554" s="32" t="s">
        <v>282</v>
      </c>
      <c r="D554" s="46">
        <v>563</v>
      </c>
      <c r="E554" s="35">
        <v>39813</v>
      </c>
      <c r="F554" s="34" t="s">
        <v>37</v>
      </c>
      <c r="G554" s="37">
        <v>5000</v>
      </c>
      <c r="H554" s="34"/>
      <c r="I554" s="38"/>
      <c r="J554" s="36" t="s">
        <v>81</v>
      </c>
      <c r="K554" s="38">
        <v>10</v>
      </c>
      <c r="L554" s="40"/>
      <c r="M554" s="40"/>
      <c r="N554" s="40"/>
      <c r="O554" s="40"/>
      <c r="P554" s="40"/>
    </row>
    <row r="555" spans="1:16" s="32" customFormat="1" ht="10.5">
      <c r="A555" s="55">
        <v>93007000</v>
      </c>
      <c r="B555" s="33">
        <v>9</v>
      </c>
      <c r="C555" s="32" t="s">
        <v>412</v>
      </c>
      <c r="D555" s="46" t="s">
        <v>143</v>
      </c>
      <c r="E555" s="35">
        <v>39822</v>
      </c>
      <c r="F555" s="34" t="s">
        <v>37</v>
      </c>
      <c r="G555" s="37">
        <v>5000</v>
      </c>
      <c r="H555" s="34" t="s">
        <v>51</v>
      </c>
      <c r="I555" s="38">
        <v>5</v>
      </c>
      <c r="J555" s="36" t="s">
        <v>81</v>
      </c>
      <c r="K555" s="38">
        <v>5</v>
      </c>
      <c r="L555" s="40"/>
      <c r="M555" s="40"/>
      <c r="N555" s="40"/>
      <c r="O555" s="40"/>
      <c r="P555" s="40"/>
    </row>
    <row r="556" spans="1:16" s="32" customFormat="1" ht="10.5">
      <c r="A556" s="55">
        <v>93007000</v>
      </c>
      <c r="B556" s="33">
        <v>9</v>
      </c>
      <c r="C556" s="32" t="s">
        <v>413</v>
      </c>
      <c r="D556" s="46" t="s">
        <v>152</v>
      </c>
      <c r="E556" s="35">
        <v>39822</v>
      </c>
      <c r="F556" s="34" t="s">
        <v>171</v>
      </c>
      <c r="G556" s="37">
        <v>107290000</v>
      </c>
      <c r="H556" s="34" t="s">
        <v>53</v>
      </c>
      <c r="I556" s="38">
        <v>7</v>
      </c>
      <c r="J556" s="36" t="s">
        <v>81</v>
      </c>
      <c r="K556" s="38">
        <v>5</v>
      </c>
      <c r="L556" s="40">
        <v>21000000000</v>
      </c>
      <c r="M556" s="40">
        <v>21000000000</v>
      </c>
      <c r="N556" s="40">
        <f>ROUND((M556/1000),0)</f>
        <v>21000000</v>
      </c>
      <c r="O556" s="40">
        <v>339327</v>
      </c>
      <c r="P556" s="40">
        <v>21339327</v>
      </c>
    </row>
    <row r="557" spans="1:16" s="32" customFormat="1" ht="10.5">
      <c r="A557" s="55">
        <v>93007000</v>
      </c>
      <c r="B557" s="33">
        <v>9</v>
      </c>
      <c r="C557" s="32" t="s">
        <v>413</v>
      </c>
      <c r="D557" s="46" t="s">
        <v>162</v>
      </c>
      <c r="E557" s="35">
        <v>39938</v>
      </c>
      <c r="F557" s="34" t="s">
        <v>37</v>
      </c>
      <c r="G557" s="37">
        <v>4000</v>
      </c>
      <c r="H557" s="34" t="s">
        <v>60</v>
      </c>
      <c r="I557" s="38">
        <v>3</v>
      </c>
      <c r="J557" s="36" t="s">
        <v>81</v>
      </c>
      <c r="K557" s="38">
        <v>5</v>
      </c>
      <c r="L557" s="40">
        <v>1500000</v>
      </c>
      <c r="M557" s="40">
        <v>1500000</v>
      </c>
      <c r="N557" s="40">
        <f>ROUND((M557*$E$8/1000),0)</f>
        <v>32367390</v>
      </c>
      <c r="O557" s="40">
        <v>479270</v>
      </c>
      <c r="P557" s="40">
        <v>32846660</v>
      </c>
    </row>
    <row r="558" spans="1:16" s="32" customFormat="1" ht="10.5">
      <c r="A558" s="55">
        <v>93007000</v>
      </c>
      <c r="B558" s="33">
        <v>9</v>
      </c>
      <c r="C558" s="32" t="s">
        <v>413</v>
      </c>
      <c r="D558" s="46" t="s">
        <v>163</v>
      </c>
      <c r="E558" s="35">
        <v>39938</v>
      </c>
      <c r="F558" s="34" t="s">
        <v>171</v>
      </c>
      <c r="G558" s="37">
        <v>83900000</v>
      </c>
      <c r="H558" s="34" t="s">
        <v>64</v>
      </c>
      <c r="I558" s="38">
        <v>5.5</v>
      </c>
      <c r="J558" s="36" t="s">
        <v>81</v>
      </c>
      <c r="K558" s="38">
        <v>5</v>
      </c>
      <c r="L558" s="40">
        <v>52000000000</v>
      </c>
      <c r="M558" s="40">
        <v>52000000000</v>
      </c>
      <c r="N558" s="40">
        <f>ROUND((M558/1000),0)</f>
        <v>52000000</v>
      </c>
      <c r="O558" s="40">
        <v>1403112</v>
      </c>
      <c r="P558" s="40">
        <v>53403112</v>
      </c>
    </row>
    <row r="559" spans="1:16" s="32" customFormat="1" ht="10.5">
      <c r="A559" s="55">
        <v>93007000</v>
      </c>
      <c r="B559" s="33">
        <v>9</v>
      </c>
      <c r="C559" s="32" t="s">
        <v>414</v>
      </c>
      <c r="D559" s="46">
        <v>564</v>
      </c>
      <c r="E559" s="35">
        <v>39813</v>
      </c>
      <c r="F559" s="34" t="s">
        <v>37</v>
      </c>
      <c r="G559" s="37">
        <v>5000</v>
      </c>
      <c r="H559" s="34"/>
      <c r="I559" s="38"/>
      <c r="J559" s="36" t="s">
        <v>81</v>
      </c>
      <c r="K559" s="38">
        <v>30</v>
      </c>
      <c r="L559" s="40"/>
      <c r="M559" s="40"/>
      <c r="N559" s="40"/>
      <c r="O559" s="40"/>
      <c r="P559" s="40"/>
    </row>
    <row r="560" spans="1:16" s="32" customFormat="1" ht="10.5">
      <c r="A560" s="55">
        <v>93007000</v>
      </c>
      <c r="B560" s="33">
        <v>9</v>
      </c>
      <c r="C560" s="32" t="s">
        <v>413</v>
      </c>
      <c r="D560" s="46" t="s">
        <v>143</v>
      </c>
      <c r="E560" s="35">
        <v>39821</v>
      </c>
      <c r="F560" s="34" t="s">
        <v>37</v>
      </c>
      <c r="G560" s="37">
        <v>5000</v>
      </c>
      <c r="H560" s="34" t="s">
        <v>59</v>
      </c>
      <c r="I560" s="38">
        <v>4.9000000000000004</v>
      </c>
      <c r="J560" s="36" t="s">
        <v>81</v>
      </c>
      <c r="K560" s="38">
        <v>21</v>
      </c>
      <c r="L560" s="40">
        <v>4000000</v>
      </c>
      <c r="M560" s="40">
        <v>4000000</v>
      </c>
      <c r="N560" s="40">
        <f>ROUND((M560*$E$8/1000),0)</f>
        <v>86313040</v>
      </c>
      <c r="O560" s="40">
        <v>981200</v>
      </c>
      <c r="P560" s="40">
        <v>87294240</v>
      </c>
    </row>
    <row r="561" spans="1:16" s="32" customFormat="1" ht="10.5">
      <c r="A561" s="55">
        <v>93007000</v>
      </c>
      <c r="B561" s="33">
        <v>9</v>
      </c>
      <c r="C561" s="32" t="s">
        <v>415</v>
      </c>
      <c r="D561" s="46" t="s">
        <v>152</v>
      </c>
      <c r="E561" s="35">
        <v>39938</v>
      </c>
      <c r="F561" s="34" t="s">
        <v>37</v>
      </c>
      <c r="G561" s="37">
        <v>1000</v>
      </c>
      <c r="H561" s="34" t="s">
        <v>75</v>
      </c>
      <c r="I561" s="38">
        <v>4.25</v>
      </c>
      <c r="J561" s="36" t="s">
        <v>81</v>
      </c>
      <c r="K561" s="38">
        <v>21</v>
      </c>
      <c r="L561" s="40"/>
      <c r="M561" s="40"/>
      <c r="N561" s="40"/>
      <c r="O561" s="40"/>
      <c r="P561" s="40"/>
    </row>
    <row r="562" spans="1:16" s="32" customFormat="1" ht="10.5">
      <c r="A562" s="56">
        <v>99598300</v>
      </c>
      <c r="B562" s="57">
        <v>1</v>
      </c>
      <c r="C562" s="32" t="s">
        <v>416</v>
      </c>
      <c r="D562" s="46">
        <v>565</v>
      </c>
      <c r="E562" s="35">
        <v>39846</v>
      </c>
      <c r="F562" s="34" t="s">
        <v>37</v>
      </c>
      <c r="G562" s="37">
        <v>3000</v>
      </c>
      <c r="H562" s="34"/>
      <c r="I562" s="38"/>
      <c r="J562" s="36" t="s">
        <v>410</v>
      </c>
      <c r="K562" s="38">
        <v>10</v>
      </c>
      <c r="L562" s="40"/>
      <c r="M562" s="40"/>
      <c r="N562" s="40"/>
      <c r="O562" s="40"/>
      <c r="P562" s="40"/>
    </row>
    <row r="563" spans="1:16" s="32" customFormat="1" ht="10.5">
      <c r="A563" s="56">
        <v>99598300</v>
      </c>
      <c r="B563" s="57">
        <v>1</v>
      </c>
      <c r="C563" s="32" t="s">
        <v>417</v>
      </c>
      <c r="D563" s="46" t="s">
        <v>143</v>
      </c>
      <c r="E563" s="35">
        <v>39862</v>
      </c>
      <c r="F563" s="34" t="s">
        <v>171</v>
      </c>
      <c r="G563" s="37">
        <v>63500000</v>
      </c>
      <c r="H563" s="34" t="s">
        <v>46</v>
      </c>
      <c r="I563" s="38">
        <v>6.75</v>
      </c>
      <c r="J563" s="36" t="s">
        <v>81</v>
      </c>
      <c r="K563" s="38">
        <v>9.5</v>
      </c>
      <c r="L563" s="40"/>
      <c r="M563" s="40"/>
      <c r="N563" s="40"/>
      <c r="O563" s="40"/>
      <c r="P563" s="40"/>
    </row>
    <row r="564" spans="1:16" s="32" customFormat="1" ht="10.5">
      <c r="A564" s="56">
        <v>99598300</v>
      </c>
      <c r="B564" s="57">
        <v>1</v>
      </c>
      <c r="C564" s="32" t="s">
        <v>418</v>
      </c>
      <c r="D564" s="46" t="s">
        <v>143</v>
      </c>
      <c r="E564" s="35">
        <v>39862</v>
      </c>
      <c r="F564" s="34" t="s">
        <v>37</v>
      </c>
      <c r="G564" s="37">
        <v>3000</v>
      </c>
      <c r="H564" s="34" t="s">
        <v>90</v>
      </c>
      <c r="I564" s="38">
        <v>4.55</v>
      </c>
      <c r="J564" s="36" t="s">
        <v>81</v>
      </c>
      <c r="K564" s="38">
        <v>9.5</v>
      </c>
      <c r="L564" s="40">
        <v>1000000</v>
      </c>
      <c r="M564" s="40">
        <v>1000000</v>
      </c>
      <c r="N564" s="40">
        <f>ROUND((M564*$E$8/1000),0)</f>
        <v>21578260</v>
      </c>
      <c r="O564" s="40">
        <v>43636</v>
      </c>
      <c r="P564" s="40">
        <v>21621896</v>
      </c>
    </row>
    <row r="565" spans="1:16" s="32" customFormat="1" ht="10.5">
      <c r="A565" s="56">
        <v>99598300</v>
      </c>
      <c r="B565" s="57">
        <v>1</v>
      </c>
      <c r="C565" s="32" t="s">
        <v>416</v>
      </c>
      <c r="D565" s="46">
        <v>566</v>
      </c>
      <c r="E565" s="35">
        <v>39846</v>
      </c>
      <c r="F565" s="34" t="s">
        <v>37</v>
      </c>
      <c r="G565" s="37">
        <v>3000</v>
      </c>
      <c r="H565" s="34"/>
      <c r="I565" s="38"/>
      <c r="J565" s="36" t="s">
        <v>410</v>
      </c>
      <c r="K565" s="38">
        <v>30</v>
      </c>
      <c r="L565" s="40"/>
      <c r="M565" s="40"/>
      <c r="N565" s="40"/>
      <c r="O565" s="40"/>
      <c r="P565" s="40"/>
    </row>
    <row r="566" spans="1:16" s="32" customFormat="1" ht="10.5">
      <c r="A566" s="56">
        <v>99598300</v>
      </c>
      <c r="B566" s="57">
        <v>1</v>
      </c>
      <c r="C566" s="32" t="s">
        <v>418</v>
      </c>
      <c r="D566" s="46" t="s">
        <v>143</v>
      </c>
      <c r="E566" s="35">
        <v>39862</v>
      </c>
      <c r="F566" s="34" t="s">
        <v>37</v>
      </c>
      <c r="G566" s="37">
        <v>3000</v>
      </c>
      <c r="H566" s="34" t="s">
        <v>92</v>
      </c>
      <c r="I566" s="38">
        <v>5.3</v>
      </c>
      <c r="J566" s="36" t="s">
        <v>81</v>
      </c>
      <c r="K566" s="38">
        <v>21</v>
      </c>
      <c r="L566" s="40">
        <v>2000000</v>
      </c>
      <c r="M566" s="40">
        <v>2000000</v>
      </c>
      <c r="N566" s="40">
        <f>ROUND((M566*$E$8/1000),0)</f>
        <v>43156520</v>
      </c>
      <c r="O566" s="40">
        <v>101658</v>
      </c>
      <c r="P566" s="40">
        <v>43258178</v>
      </c>
    </row>
    <row r="567" spans="1:16" s="32" customFormat="1" ht="10.5">
      <c r="A567" s="56">
        <v>96591040</v>
      </c>
      <c r="B567" s="57">
        <v>9</v>
      </c>
      <c r="C567" s="32" t="s">
        <v>164</v>
      </c>
      <c r="D567" s="46">
        <v>567</v>
      </c>
      <c r="E567" s="35">
        <v>39885</v>
      </c>
      <c r="F567" s="34" t="s">
        <v>37</v>
      </c>
      <c r="G567" s="37">
        <v>3500</v>
      </c>
      <c r="H567" s="34"/>
      <c r="I567" s="38"/>
      <c r="J567" s="36" t="s">
        <v>68</v>
      </c>
      <c r="K567" s="38">
        <v>30</v>
      </c>
      <c r="L567" s="40"/>
      <c r="M567" s="40"/>
      <c r="N567" s="40"/>
      <c r="O567" s="40"/>
      <c r="P567" s="40"/>
    </row>
    <row r="568" spans="1:16" s="32" customFormat="1" ht="10.5">
      <c r="A568" s="56">
        <v>96591040</v>
      </c>
      <c r="B568" s="57">
        <v>9</v>
      </c>
      <c r="C568" s="32" t="s">
        <v>308</v>
      </c>
      <c r="D568" s="46" t="s">
        <v>143</v>
      </c>
      <c r="E568" s="35">
        <v>39919</v>
      </c>
      <c r="F568" s="34" t="s">
        <v>37</v>
      </c>
      <c r="G568" s="37">
        <v>3500</v>
      </c>
      <c r="H568" s="34" t="s">
        <v>64</v>
      </c>
      <c r="I568" s="38">
        <v>5.15</v>
      </c>
      <c r="J568" s="36" t="s">
        <v>68</v>
      </c>
      <c r="K568" s="38">
        <v>21</v>
      </c>
      <c r="L568" s="40">
        <v>2500000</v>
      </c>
      <c r="M568" s="40">
        <v>2500000</v>
      </c>
      <c r="N568" s="40">
        <f>ROUND((M568*$E$8/1000),0)</f>
        <v>53945650</v>
      </c>
      <c r="O568" s="40">
        <v>1196425</v>
      </c>
      <c r="P568" s="40">
        <v>55142075</v>
      </c>
    </row>
    <row r="569" spans="1:16" s="32" customFormat="1" ht="10.5">
      <c r="A569" s="56">
        <v>96591040</v>
      </c>
      <c r="B569" s="57">
        <v>9</v>
      </c>
      <c r="C569" s="32" t="s">
        <v>164</v>
      </c>
      <c r="D569" s="46">
        <v>568</v>
      </c>
      <c r="E569" s="35">
        <v>39885</v>
      </c>
      <c r="F569" s="34" t="s">
        <v>37</v>
      </c>
      <c r="G569" s="37">
        <v>3500</v>
      </c>
      <c r="H569" s="34"/>
      <c r="I569" s="38"/>
      <c r="J569" s="36" t="s">
        <v>68</v>
      </c>
      <c r="K569" s="38">
        <v>10</v>
      </c>
      <c r="L569" s="40"/>
      <c r="M569" s="40"/>
      <c r="N569" s="40"/>
      <c r="O569" s="40"/>
      <c r="P569" s="40"/>
    </row>
    <row r="570" spans="1:16" s="32" customFormat="1" ht="10.5">
      <c r="A570" s="56">
        <v>96591040</v>
      </c>
      <c r="B570" s="57">
        <v>9</v>
      </c>
      <c r="C570" s="32" t="s">
        <v>419</v>
      </c>
      <c r="D570" s="46" t="s">
        <v>143</v>
      </c>
      <c r="E570" s="35">
        <v>39919</v>
      </c>
      <c r="F570" s="34" t="s">
        <v>171</v>
      </c>
      <c r="G570" s="37">
        <v>73000000</v>
      </c>
      <c r="H570" s="34" t="s">
        <v>59</v>
      </c>
      <c r="I570" s="38">
        <v>6.9</v>
      </c>
      <c r="J570" s="36" t="s">
        <v>68</v>
      </c>
      <c r="K570" s="38">
        <v>7</v>
      </c>
      <c r="L570" s="40"/>
      <c r="M570" s="40"/>
      <c r="N570" s="40"/>
      <c r="O570" s="40"/>
      <c r="P570" s="40"/>
    </row>
    <row r="571" spans="1:16" s="32" customFormat="1" ht="10.5">
      <c r="A571" s="56">
        <v>96591040</v>
      </c>
      <c r="B571" s="57">
        <v>9</v>
      </c>
      <c r="C571" s="32" t="s">
        <v>308</v>
      </c>
      <c r="D571" s="46" t="s">
        <v>143</v>
      </c>
      <c r="E571" s="35">
        <v>39919</v>
      </c>
      <c r="F571" s="34" t="s">
        <v>37</v>
      </c>
      <c r="G571" s="37">
        <v>3500</v>
      </c>
      <c r="H571" s="34" t="s">
        <v>60</v>
      </c>
      <c r="I571" s="38">
        <v>4</v>
      </c>
      <c r="J571" s="36" t="s">
        <v>68</v>
      </c>
      <c r="K571" s="38">
        <v>7</v>
      </c>
      <c r="L571" s="40">
        <v>1000000</v>
      </c>
      <c r="M571" s="40">
        <v>1000000</v>
      </c>
      <c r="N571" s="40">
        <f>ROUND((M571*$E$8/1000),0)</f>
        <v>21578260</v>
      </c>
      <c r="O571" s="40">
        <v>372868</v>
      </c>
      <c r="P571" s="40">
        <v>21951128</v>
      </c>
    </row>
    <row r="572" spans="1:16" s="32" customFormat="1" ht="10.5">
      <c r="A572" s="56">
        <v>96596540</v>
      </c>
      <c r="B572" s="57">
        <v>8</v>
      </c>
      <c r="C572" s="32" t="s">
        <v>420</v>
      </c>
      <c r="D572" s="46">
        <v>569</v>
      </c>
      <c r="E572" s="35">
        <v>39888</v>
      </c>
      <c r="F572" s="34" t="s">
        <v>37</v>
      </c>
      <c r="G572" s="37">
        <v>10000</v>
      </c>
      <c r="H572" s="34"/>
      <c r="I572" s="38"/>
      <c r="J572" s="36"/>
      <c r="K572" s="38">
        <v>10</v>
      </c>
      <c r="L572" s="40"/>
      <c r="M572" s="40"/>
      <c r="N572" s="40"/>
      <c r="O572" s="40"/>
      <c r="P572" s="40"/>
    </row>
    <row r="573" spans="1:16" s="32" customFormat="1" ht="10.5">
      <c r="A573" s="56">
        <v>96596540</v>
      </c>
      <c r="B573" s="57">
        <v>8</v>
      </c>
      <c r="C573" s="32" t="s">
        <v>421</v>
      </c>
      <c r="D573" s="46" t="s">
        <v>143</v>
      </c>
      <c r="E573" s="35">
        <v>39892</v>
      </c>
      <c r="F573" s="34" t="s">
        <v>171</v>
      </c>
      <c r="G573" s="37">
        <v>209900000</v>
      </c>
      <c r="H573" s="34" t="s">
        <v>92</v>
      </c>
      <c r="I573" s="38">
        <v>5.5</v>
      </c>
      <c r="J573" s="36" t="s">
        <v>422</v>
      </c>
      <c r="K573" s="38">
        <v>5</v>
      </c>
      <c r="L573" s="40"/>
      <c r="M573" s="40"/>
      <c r="N573" s="40"/>
      <c r="O573" s="40"/>
      <c r="P573" s="40"/>
    </row>
    <row r="574" spans="1:16" s="32" customFormat="1" ht="10.5">
      <c r="A574" s="56">
        <v>96596540</v>
      </c>
      <c r="B574" s="57">
        <v>8</v>
      </c>
      <c r="C574" s="32" t="s">
        <v>423</v>
      </c>
      <c r="D574" s="46" t="s">
        <v>143</v>
      </c>
      <c r="E574" s="35">
        <v>39892</v>
      </c>
      <c r="F574" s="34" t="s">
        <v>37</v>
      </c>
      <c r="G574" s="37">
        <v>10000</v>
      </c>
      <c r="H574" s="34" t="s">
        <v>63</v>
      </c>
      <c r="I574" s="38">
        <v>2.9</v>
      </c>
      <c r="J574" s="36" t="s">
        <v>422</v>
      </c>
      <c r="K574" s="38">
        <v>5</v>
      </c>
      <c r="L574" s="40">
        <v>3000000</v>
      </c>
      <c r="M574" s="40">
        <v>3000000</v>
      </c>
      <c r="N574" s="40">
        <f>ROUND((M574*$E$8/1000),0)</f>
        <v>64734780</v>
      </c>
      <c r="O574" s="40">
        <v>36241</v>
      </c>
      <c r="P574" s="40">
        <v>64771021</v>
      </c>
    </row>
    <row r="575" spans="1:16" s="32" customFormat="1" ht="10.5">
      <c r="A575" s="56">
        <v>96596540</v>
      </c>
      <c r="B575" s="57">
        <v>8</v>
      </c>
      <c r="C575" s="32" t="s">
        <v>421</v>
      </c>
      <c r="D575" s="46" t="s">
        <v>143</v>
      </c>
      <c r="E575" s="35">
        <v>39892</v>
      </c>
      <c r="F575" s="34" t="s">
        <v>37</v>
      </c>
      <c r="G575" s="37">
        <v>10000</v>
      </c>
      <c r="H575" s="34" t="s">
        <v>56</v>
      </c>
      <c r="I575" s="38">
        <v>3.7</v>
      </c>
      <c r="J575" s="36" t="s">
        <v>422</v>
      </c>
      <c r="K575" s="38">
        <v>10</v>
      </c>
      <c r="L575" s="40"/>
      <c r="M575" s="40"/>
      <c r="N575" s="40"/>
      <c r="O575" s="40"/>
      <c r="P575" s="40"/>
    </row>
    <row r="576" spans="1:16" s="32" customFormat="1" ht="10.5">
      <c r="A576" s="56">
        <v>96596540</v>
      </c>
      <c r="B576" s="57">
        <v>8</v>
      </c>
      <c r="C576" s="32" t="s">
        <v>290</v>
      </c>
      <c r="D576" s="46">
        <v>570</v>
      </c>
      <c r="E576" s="35">
        <v>39888</v>
      </c>
      <c r="F576" s="34" t="s">
        <v>37</v>
      </c>
      <c r="G576" s="37">
        <v>10000</v>
      </c>
      <c r="H576" s="34"/>
      <c r="I576" s="38"/>
      <c r="J576" s="36"/>
      <c r="K576" s="38">
        <v>30</v>
      </c>
      <c r="L576" s="40"/>
      <c r="M576" s="40"/>
      <c r="N576" s="40"/>
      <c r="O576" s="40"/>
      <c r="P576" s="40"/>
    </row>
    <row r="577" spans="1:16" s="32" customFormat="1" ht="10.5">
      <c r="A577" s="56">
        <v>96596540</v>
      </c>
      <c r="B577" s="57">
        <v>8</v>
      </c>
      <c r="C577" s="32" t="s">
        <v>423</v>
      </c>
      <c r="D577" s="46" t="s">
        <v>143</v>
      </c>
      <c r="E577" s="35">
        <v>39892</v>
      </c>
      <c r="F577" s="34" t="s">
        <v>37</v>
      </c>
      <c r="G577" s="37">
        <v>10000</v>
      </c>
      <c r="H577" s="34" t="s">
        <v>51</v>
      </c>
      <c r="I577" s="38">
        <v>4.3</v>
      </c>
      <c r="J577" s="36" t="s">
        <v>422</v>
      </c>
      <c r="K577" s="38">
        <v>21</v>
      </c>
      <c r="L577" s="40">
        <v>7000000</v>
      </c>
      <c r="M577" s="40">
        <v>7000000</v>
      </c>
      <c r="N577" s="40">
        <f>ROUND((M577*$E$8/1000),0)</f>
        <v>151047820</v>
      </c>
      <c r="O577" s="40">
        <v>124965</v>
      </c>
      <c r="P577" s="40">
        <v>151172785</v>
      </c>
    </row>
    <row r="578" spans="1:16" s="32" customFormat="1" ht="10.5">
      <c r="A578" s="56">
        <v>90413000</v>
      </c>
      <c r="B578" s="57">
        <v>1</v>
      </c>
      <c r="C578" s="32" t="s">
        <v>424</v>
      </c>
      <c r="D578" s="46">
        <v>572</v>
      </c>
      <c r="E578" s="35">
        <v>39895</v>
      </c>
      <c r="F578" s="34" t="s">
        <v>37</v>
      </c>
      <c r="G578" s="37">
        <v>5000</v>
      </c>
      <c r="H578" s="34"/>
      <c r="I578" s="38"/>
      <c r="J578" s="36" t="s">
        <v>81</v>
      </c>
      <c r="K578" s="38">
        <v>10</v>
      </c>
      <c r="L578" s="40"/>
      <c r="M578" s="40"/>
      <c r="N578" s="40"/>
      <c r="O578" s="40"/>
      <c r="P578" s="40"/>
    </row>
    <row r="579" spans="1:16" s="32" customFormat="1" ht="10.5">
      <c r="A579" s="56">
        <v>90413000</v>
      </c>
      <c r="B579" s="57">
        <v>1</v>
      </c>
      <c r="C579" s="32" t="s">
        <v>425</v>
      </c>
      <c r="D579" s="46" t="s">
        <v>143</v>
      </c>
      <c r="E579" s="35">
        <v>39899</v>
      </c>
      <c r="F579" s="34" t="s">
        <v>171</v>
      </c>
      <c r="G579" s="37">
        <v>100000000</v>
      </c>
      <c r="H579" s="34" t="s">
        <v>51</v>
      </c>
      <c r="I579" s="38">
        <v>5.5</v>
      </c>
      <c r="J579" s="36" t="s">
        <v>68</v>
      </c>
      <c r="K579" s="38">
        <v>5</v>
      </c>
      <c r="L579" s="40"/>
      <c r="M579" s="40"/>
      <c r="N579" s="40"/>
      <c r="O579" s="40"/>
      <c r="P579" s="40"/>
    </row>
    <row r="580" spans="1:16" s="32" customFormat="1" ht="10.5">
      <c r="A580" s="56">
        <v>90413000</v>
      </c>
      <c r="B580" s="57">
        <v>1</v>
      </c>
      <c r="C580" s="32" t="s">
        <v>425</v>
      </c>
      <c r="D580" s="46" t="s">
        <v>143</v>
      </c>
      <c r="E580" s="35">
        <v>39899</v>
      </c>
      <c r="F580" s="34" t="s">
        <v>37</v>
      </c>
      <c r="G580" s="37">
        <v>5000</v>
      </c>
      <c r="H580" s="34" t="s">
        <v>53</v>
      </c>
      <c r="I580" s="38">
        <v>3.9</v>
      </c>
      <c r="J580" s="36" t="s">
        <v>68</v>
      </c>
      <c r="K580" s="38">
        <v>10</v>
      </c>
      <c r="L580" s="40"/>
      <c r="M580" s="40"/>
      <c r="N580" s="40"/>
      <c r="O580" s="40"/>
      <c r="P580" s="40"/>
    </row>
    <row r="581" spans="1:16" s="32" customFormat="1" ht="10.5">
      <c r="A581" s="56">
        <v>90413000</v>
      </c>
      <c r="B581" s="57">
        <v>1</v>
      </c>
      <c r="C581" s="32" t="s">
        <v>224</v>
      </c>
      <c r="D581" s="46" t="s">
        <v>152</v>
      </c>
      <c r="E581" s="35">
        <v>39902</v>
      </c>
      <c r="F581" s="34" t="s">
        <v>37</v>
      </c>
      <c r="G581" s="37">
        <v>5000</v>
      </c>
      <c r="H581" s="34" t="s">
        <v>60</v>
      </c>
      <c r="I581" s="38">
        <v>3</v>
      </c>
      <c r="J581" s="36" t="s">
        <v>68</v>
      </c>
      <c r="K581" s="38">
        <v>5</v>
      </c>
      <c r="L581" s="40">
        <v>3000000</v>
      </c>
      <c r="M581" s="40">
        <v>3000000</v>
      </c>
      <c r="N581" s="40">
        <f>ROUND((M581*$E$8/1000),0)</f>
        <v>64734780</v>
      </c>
      <c r="O581" s="40">
        <v>83813</v>
      </c>
      <c r="P581" s="40">
        <v>64818593</v>
      </c>
    </row>
    <row r="582" spans="1:16" s="32" customFormat="1" ht="10.5">
      <c r="A582" s="56">
        <v>90413000</v>
      </c>
      <c r="B582" s="57">
        <v>1</v>
      </c>
      <c r="C582" s="32" t="s">
        <v>424</v>
      </c>
      <c r="D582" s="46">
        <v>573</v>
      </c>
      <c r="E582" s="35">
        <v>39895</v>
      </c>
      <c r="F582" s="34" t="s">
        <v>37</v>
      </c>
      <c r="G582" s="37">
        <v>5000</v>
      </c>
      <c r="H582" s="34"/>
      <c r="I582" s="38"/>
      <c r="J582" s="36" t="s">
        <v>81</v>
      </c>
      <c r="K582" s="38">
        <v>30</v>
      </c>
      <c r="L582" s="40"/>
      <c r="M582" s="40"/>
      <c r="N582" s="40"/>
      <c r="O582" s="40"/>
      <c r="P582" s="40"/>
    </row>
    <row r="583" spans="1:16" s="32" customFormat="1" ht="10.5">
      <c r="A583" s="56">
        <v>90413000</v>
      </c>
      <c r="B583" s="57">
        <v>1</v>
      </c>
      <c r="C583" s="32" t="s">
        <v>426</v>
      </c>
      <c r="D583" s="46" t="s">
        <v>143</v>
      </c>
      <c r="E583" s="35">
        <v>39899</v>
      </c>
      <c r="F583" s="34" t="s">
        <v>37</v>
      </c>
      <c r="G583" s="37">
        <v>5000</v>
      </c>
      <c r="H583" s="34" t="s">
        <v>59</v>
      </c>
      <c r="I583" s="38">
        <v>4.25</v>
      </c>
      <c r="J583" s="36" t="s">
        <v>68</v>
      </c>
      <c r="K583" s="38">
        <v>21</v>
      </c>
      <c r="L583" s="40">
        <v>2000000</v>
      </c>
      <c r="M583" s="40">
        <v>2000000</v>
      </c>
      <c r="N583" s="40">
        <f>ROUND((M583*$E$8/1000),0)</f>
        <v>43156520</v>
      </c>
      <c r="O583" s="40">
        <v>78916</v>
      </c>
      <c r="P583" s="40">
        <v>43235436</v>
      </c>
    </row>
    <row r="584" spans="1:16" s="32" customFormat="1" ht="10.5">
      <c r="A584" s="56">
        <v>90227000</v>
      </c>
      <c r="B584" s="57">
        <v>0</v>
      </c>
      <c r="C584" s="32" t="s">
        <v>427</v>
      </c>
      <c r="D584" s="46">
        <v>574</v>
      </c>
      <c r="E584" s="35">
        <v>39895</v>
      </c>
      <c r="F584" s="34" t="s">
        <v>37</v>
      </c>
      <c r="G584" s="37">
        <v>2000</v>
      </c>
      <c r="H584" s="34"/>
      <c r="I584" s="38"/>
      <c r="J584" s="36" t="s">
        <v>329</v>
      </c>
      <c r="K584" s="38">
        <v>10</v>
      </c>
      <c r="L584" s="40"/>
      <c r="M584" s="40"/>
      <c r="N584" s="40"/>
      <c r="O584" s="40"/>
      <c r="P584" s="40"/>
    </row>
    <row r="585" spans="1:16" s="32" customFormat="1" ht="10.5">
      <c r="A585" s="56">
        <v>90227000</v>
      </c>
      <c r="B585" s="57">
        <v>0</v>
      </c>
      <c r="C585" s="32" t="s">
        <v>428</v>
      </c>
      <c r="D585" s="46" t="s">
        <v>143</v>
      </c>
      <c r="E585" s="35">
        <v>39990</v>
      </c>
      <c r="F585" s="34" t="s">
        <v>37</v>
      </c>
      <c r="G585" s="37">
        <v>1500</v>
      </c>
      <c r="H585" s="34" t="s">
        <v>63</v>
      </c>
      <c r="I585" s="38">
        <v>3.6</v>
      </c>
      <c r="J585" s="36" t="s">
        <v>68</v>
      </c>
      <c r="K585" s="38">
        <v>6</v>
      </c>
      <c r="L585" s="40"/>
      <c r="M585" s="40"/>
      <c r="N585" s="40"/>
      <c r="O585" s="40"/>
      <c r="P585" s="40"/>
    </row>
    <row r="586" spans="1:16" s="32" customFormat="1" ht="10.5">
      <c r="A586" s="56">
        <v>90227000</v>
      </c>
      <c r="B586" s="57">
        <v>0</v>
      </c>
      <c r="C586" s="32" t="s">
        <v>428</v>
      </c>
      <c r="D586" s="46" t="s">
        <v>143</v>
      </c>
      <c r="E586" s="35">
        <v>39990</v>
      </c>
      <c r="F586" s="34" t="s">
        <v>171</v>
      </c>
      <c r="G586" s="37">
        <v>31000000</v>
      </c>
      <c r="H586" s="34" t="s">
        <v>56</v>
      </c>
      <c r="I586" s="38">
        <v>6</v>
      </c>
      <c r="J586" s="36" t="s">
        <v>68</v>
      </c>
      <c r="K586" s="38">
        <v>6</v>
      </c>
      <c r="L586" s="40"/>
      <c r="M586" s="40"/>
      <c r="N586" s="40"/>
      <c r="O586" s="40"/>
      <c r="P586" s="40"/>
    </row>
    <row r="587" spans="1:16" s="32" customFormat="1" ht="10.5">
      <c r="A587" s="56">
        <v>90227000</v>
      </c>
      <c r="B587" s="57">
        <v>0</v>
      </c>
      <c r="C587" s="32" t="s">
        <v>429</v>
      </c>
      <c r="D587" s="46">
        <v>575</v>
      </c>
      <c r="E587" s="35">
        <v>39895</v>
      </c>
      <c r="F587" s="34" t="s">
        <v>37</v>
      </c>
      <c r="G587" s="37">
        <v>2000</v>
      </c>
      <c r="H587" s="34"/>
      <c r="I587" s="38"/>
      <c r="J587" s="36" t="s">
        <v>329</v>
      </c>
      <c r="K587" s="38">
        <v>30</v>
      </c>
      <c r="L587" s="40"/>
      <c r="M587" s="40"/>
      <c r="N587" s="40"/>
      <c r="O587" s="40"/>
      <c r="P587" s="40"/>
    </row>
    <row r="588" spans="1:16" s="32" customFormat="1" ht="10.5">
      <c r="A588" s="56">
        <v>90635000</v>
      </c>
      <c r="B588" s="57">
        <v>9</v>
      </c>
      <c r="C588" s="32" t="s">
        <v>430</v>
      </c>
      <c r="D588" s="46">
        <v>576</v>
      </c>
      <c r="E588" s="35">
        <v>39903</v>
      </c>
      <c r="F588" s="34" t="s">
        <v>37</v>
      </c>
      <c r="G588" s="37">
        <v>8000</v>
      </c>
      <c r="H588" s="34"/>
      <c r="I588" s="38"/>
      <c r="J588" s="36" t="s">
        <v>81</v>
      </c>
      <c r="K588" s="38">
        <v>10</v>
      </c>
      <c r="L588" s="40"/>
      <c r="M588" s="40"/>
      <c r="N588" s="40"/>
      <c r="O588" s="40"/>
      <c r="P588" s="40"/>
    </row>
    <row r="589" spans="1:16" s="32" customFormat="1" ht="10.5">
      <c r="A589" s="56">
        <v>90635000</v>
      </c>
      <c r="B589" s="57">
        <v>9</v>
      </c>
      <c r="C589" s="32" t="s">
        <v>431</v>
      </c>
      <c r="D589" s="46" t="s">
        <v>143</v>
      </c>
      <c r="E589" s="35">
        <v>39910</v>
      </c>
      <c r="F589" s="34" t="s">
        <v>171</v>
      </c>
      <c r="G589" s="37">
        <v>125500000</v>
      </c>
      <c r="H589" s="34" t="s">
        <v>132</v>
      </c>
      <c r="I589" s="38">
        <v>6.05</v>
      </c>
      <c r="J589" s="36" t="s">
        <v>68</v>
      </c>
      <c r="K589" s="38">
        <v>5</v>
      </c>
      <c r="L589" s="40">
        <v>20500000000</v>
      </c>
      <c r="M589" s="40">
        <v>20500000000</v>
      </c>
      <c r="N589" s="40">
        <f>ROUND((M589/1000),0)</f>
        <v>20500000</v>
      </c>
      <c r="O589" s="40">
        <v>607616</v>
      </c>
      <c r="P589" s="40">
        <v>21107616</v>
      </c>
    </row>
    <row r="590" spans="1:16" s="32" customFormat="1" ht="10.5">
      <c r="A590" s="56">
        <v>90635000</v>
      </c>
      <c r="B590" s="57">
        <v>9</v>
      </c>
      <c r="C590" s="32" t="s">
        <v>431</v>
      </c>
      <c r="D590" s="46" t="s">
        <v>143</v>
      </c>
      <c r="E590" s="35">
        <v>39910</v>
      </c>
      <c r="F590" s="34" t="s">
        <v>37</v>
      </c>
      <c r="G590" s="37">
        <v>6000</v>
      </c>
      <c r="H590" s="34" t="s">
        <v>176</v>
      </c>
      <c r="I590" s="38">
        <v>3.5</v>
      </c>
      <c r="J590" s="36" t="s">
        <v>68</v>
      </c>
      <c r="K590" s="38">
        <v>5</v>
      </c>
      <c r="L590" s="40">
        <v>5000000</v>
      </c>
      <c r="M590" s="40">
        <v>5000000</v>
      </c>
      <c r="N590" s="40">
        <f>ROUND((M590*$E$8/1000),0)</f>
        <v>107891300</v>
      </c>
      <c r="O590" s="40">
        <v>1861433</v>
      </c>
      <c r="P590" s="40">
        <v>109752733</v>
      </c>
    </row>
    <row r="591" spans="1:16" s="32" customFormat="1" ht="10.5">
      <c r="A591" s="56">
        <v>90635000</v>
      </c>
      <c r="B591" s="57">
        <v>9</v>
      </c>
      <c r="C591" s="32" t="s">
        <v>432</v>
      </c>
      <c r="D591" s="46" t="s">
        <v>143</v>
      </c>
      <c r="E591" s="35">
        <v>39910</v>
      </c>
      <c r="F591" s="34" t="s">
        <v>171</v>
      </c>
      <c r="G591" s="37">
        <v>125500000</v>
      </c>
      <c r="H591" s="34" t="s">
        <v>177</v>
      </c>
      <c r="I591" s="38">
        <v>7</v>
      </c>
      <c r="J591" s="36" t="s">
        <v>68</v>
      </c>
      <c r="K591" s="38">
        <v>9.5</v>
      </c>
      <c r="L591" s="40"/>
      <c r="M591" s="40"/>
      <c r="N591" s="40"/>
      <c r="O591" s="40"/>
      <c r="P591" s="40"/>
    </row>
    <row r="592" spans="1:16" s="32" customFormat="1" ht="10.5">
      <c r="A592" s="56">
        <v>90635000</v>
      </c>
      <c r="B592" s="57">
        <v>9</v>
      </c>
      <c r="C592" s="32" t="s">
        <v>432</v>
      </c>
      <c r="D592" s="46" t="s">
        <v>143</v>
      </c>
      <c r="E592" s="35">
        <v>39910</v>
      </c>
      <c r="F592" s="34" t="s">
        <v>37</v>
      </c>
      <c r="G592" s="37">
        <v>6000</v>
      </c>
      <c r="H592" s="34" t="s">
        <v>201</v>
      </c>
      <c r="I592" s="38">
        <v>4.25</v>
      </c>
      <c r="J592" s="36" t="s">
        <v>68</v>
      </c>
      <c r="K592" s="38">
        <v>9.5</v>
      </c>
      <c r="L592" s="40"/>
      <c r="M592" s="40"/>
      <c r="N592" s="40"/>
      <c r="O592" s="40"/>
      <c r="P592" s="40"/>
    </row>
    <row r="593" spans="1:16" s="32" customFormat="1" ht="10.5">
      <c r="A593" s="56">
        <v>90635000</v>
      </c>
      <c r="B593" s="57">
        <v>9</v>
      </c>
      <c r="C593" s="32" t="s">
        <v>433</v>
      </c>
      <c r="D593" s="46">
        <v>577</v>
      </c>
      <c r="E593" s="35">
        <v>39903</v>
      </c>
      <c r="F593" s="34" t="s">
        <v>37</v>
      </c>
      <c r="G593" s="37">
        <v>8000</v>
      </c>
      <c r="H593" s="34"/>
      <c r="I593" s="38"/>
      <c r="J593" s="36" t="s">
        <v>81</v>
      </c>
      <c r="K593" s="38">
        <v>30</v>
      </c>
      <c r="L593" s="40"/>
      <c r="M593" s="40"/>
      <c r="N593" s="40"/>
      <c r="O593" s="40"/>
      <c r="P593" s="40"/>
    </row>
    <row r="594" spans="1:16" s="32" customFormat="1" ht="10.5">
      <c r="A594" s="32">
        <v>90749000</v>
      </c>
      <c r="B594" s="33" t="s">
        <v>35</v>
      </c>
      <c r="C594" s="32" t="s">
        <v>231</v>
      </c>
      <c r="D594" s="46">
        <v>578</v>
      </c>
      <c r="E594" s="35">
        <v>39919</v>
      </c>
      <c r="F594" s="34" t="s">
        <v>37</v>
      </c>
      <c r="G594" s="37">
        <v>8000</v>
      </c>
      <c r="H594" s="34"/>
      <c r="I594" s="38"/>
      <c r="J594" s="36" t="s">
        <v>81</v>
      </c>
      <c r="K594" s="38">
        <v>10</v>
      </c>
      <c r="L594" s="40"/>
      <c r="M594" s="40"/>
      <c r="N594" s="40"/>
      <c r="O594" s="40"/>
      <c r="P594" s="40"/>
    </row>
    <row r="595" spans="1:16" s="32" customFormat="1" ht="10.5">
      <c r="A595" s="32">
        <v>90749000</v>
      </c>
      <c r="B595" s="33" t="s">
        <v>35</v>
      </c>
      <c r="C595" s="32" t="s">
        <v>230</v>
      </c>
      <c r="D595" s="46" t="s">
        <v>143</v>
      </c>
      <c r="E595" s="35">
        <v>39926</v>
      </c>
      <c r="F595" s="34" t="s">
        <v>171</v>
      </c>
      <c r="G595" s="37">
        <v>167630000</v>
      </c>
      <c r="H595" s="34" t="s">
        <v>53</v>
      </c>
      <c r="I595" s="38">
        <v>5.3</v>
      </c>
      <c r="J595" s="36" t="s">
        <v>68</v>
      </c>
      <c r="K595" s="38">
        <v>6</v>
      </c>
      <c r="L595" s="40">
        <v>31000000000</v>
      </c>
      <c r="M595" s="40">
        <v>31000000000</v>
      </c>
      <c r="N595" s="40">
        <f>ROUND((M595/1000),0)</f>
        <v>31000000</v>
      </c>
      <c r="O595" s="40">
        <v>810904</v>
      </c>
      <c r="P595" s="40">
        <v>31810904</v>
      </c>
    </row>
    <row r="596" spans="1:16" s="32" customFormat="1" ht="10.5">
      <c r="A596" s="32">
        <v>90749000</v>
      </c>
      <c r="B596" s="33" t="s">
        <v>35</v>
      </c>
      <c r="C596" s="32" t="s">
        <v>434</v>
      </c>
      <c r="D596" s="46" t="s">
        <v>143</v>
      </c>
      <c r="E596" s="35">
        <v>39926</v>
      </c>
      <c r="F596" s="34" t="s">
        <v>37</v>
      </c>
      <c r="G596" s="37">
        <v>8000</v>
      </c>
      <c r="H596" s="34" t="s">
        <v>59</v>
      </c>
      <c r="I596" s="38">
        <v>2.8</v>
      </c>
      <c r="J596" s="36" t="s">
        <v>68</v>
      </c>
      <c r="K596" s="38">
        <v>6</v>
      </c>
      <c r="L596" s="40">
        <v>3000000</v>
      </c>
      <c r="M596" s="40">
        <v>3000000</v>
      </c>
      <c r="N596" s="40">
        <f>ROUND((M596*$E$8/1000),0)</f>
        <v>64734780</v>
      </c>
      <c r="O596" s="40">
        <v>900008</v>
      </c>
      <c r="P596" s="40">
        <v>65634788</v>
      </c>
    </row>
    <row r="597" spans="1:16" s="32" customFormat="1" ht="10.5">
      <c r="A597" s="32">
        <v>90749000</v>
      </c>
      <c r="B597" s="33">
        <v>9</v>
      </c>
      <c r="C597" s="32" t="s">
        <v>231</v>
      </c>
      <c r="D597" s="46">
        <v>579</v>
      </c>
      <c r="E597" s="35">
        <v>39919</v>
      </c>
      <c r="F597" s="34" t="s">
        <v>37</v>
      </c>
      <c r="G597" s="37">
        <v>8000</v>
      </c>
      <c r="H597" s="34"/>
      <c r="I597" s="38"/>
      <c r="J597" s="36" t="s">
        <v>81</v>
      </c>
      <c r="K597" s="38">
        <v>30</v>
      </c>
      <c r="L597" s="40"/>
      <c r="M597" s="40"/>
      <c r="N597" s="40"/>
      <c r="O597" s="40"/>
      <c r="P597" s="40"/>
    </row>
    <row r="598" spans="1:16" s="32" customFormat="1" ht="10.5">
      <c r="A598" s="32">
        <v>90749000</v>
      </c>
      <c r="B598" s="33">
        <v>9</v>
      </c>
      <c r="C598" s="32" t="s">
        <v>435</v>
      </c>
      <c r="D598" s="46" t="s">
        <v>143</v>
      </c>
      <c r="E598" s="35">
        <v>39926</v>
      </c>
      <c r="F598" s="34" t="s">
        <v>37</v>
      </c>
      <c r="G598" s="37">
        <v>8000</v>
      </c>
      <c r="H598" s="34" t="s">
        <v>60</v>
      </c>
      <c r="I598" s="38">
        <v>3.8</v>
      </c>
      <c r="J598" s="36" t="s">
        <v>81</v>
      </c>
      <c r="K598" s="38">
        <v>12</v>
      </c>
      <c r="L598" s="40"/>
      <c r="M598" s="40"/>
      <c r="N598" s="40"/>
      <c r="O598" s="40"/>
      <c r="P598" s="40"/>
    </row>
    <row r="599" spans="1:16" s="32" customFormat="1" ht="10.5">
      <c r="A599" s="32">
        <v>90749000</v>
      </c>
      <c r="B599" s="33">
        <v>9</v>
      </c>
      <c r="C599" s="32" t="s">
        <v>434</v>
      </c>
      <c r="D599" s="46" t="s">
        <v>143</v>
      </c>
      <c r="E599" s="35">
        <v>39926</v>
      </c>
      <c r="F599" s="34" t="s">
        <v>37</v>
      </c>
      <c r="G599" s="37">
        <v>8000</v>
      </c>
      <c r="H599" s="34" t="s">
        <v>64</v>
      </c>
      <c r="I599" s="38">
        <v>4</v>
      </c>
      <c r="J599" s="36" t="s">
        <v>81</v>
      </c>
      <c r="K599" s="38">
        <v>24</v>
      </c>
      <c r="L599" s="40">
        <v>3500000</v>
      </c>
      <c r="M599" s="40">
        <v>3500000</v>
      </c>
      <c r="N599" s="40">
        <f>ROUND((M599*$E$8/1000),0)</f>
        <v>75523910</v>
      </c>
      <c r="O599" s="40">
        <v>1495676</v>
      </c>
      <c r="P599" s="40">
        <v>77019586</v>
      </c>
    </row>
    <row r="600" spans="1:16" s="32" customFormat="1" ht="10.5">
      <c r="A600" s="32">
        <v>61808000</v>
      </c>
      <c r="B600" s="33" t="s">
        <v>83</v>
      </c>
      <c r="C600" s="32" t="s">
        <v>360</v>
      </c>
      <c r="D600" s="46">
        <v>580</v>
      </c>
      <c r="E600" s="35">
        <v>39924</v>
      </c>
      <c r="F600" s="34" t="s">
        <v>37</v>
      </c>
      <c r="G600" s="37">
        <v>3500</v>
      </c>
      <c r="H600" s="34"/>
      <c r="I600" s="38"/>
      <c r="J600" s="36" t="s">
        <v>81</v>
      </c>
      <c r="K600" s="38">
        <v>10</v>
      </c>
      <c r="L600" s="40"/>
      <c r="M600" s="40"/>
      <c r="N600" s="40"/>
      <c r="O600" s="40"/>
      <c r="P600" s="40"/>
    </row>
    <row r="601" spans="1:16" s="32" customFormat="1" ht="10.5">
      <c r="A601" s="32">
        <v>61808000</v>
      </c>
      <c r="B601" s="33" t="s">
        <v>83</v>
      </c>
      <c r="C601" s="32" t="s">
        <v>158</v>
      </c>
      <c r="D601" s="46" t="s">
        <v>143</v>
      </c>
      <c r="E601" s="35">
        <v>39946</v>
      </c>
      <c r="F601" s="34" t="s">
        <v>37</v>
      </c>
      <c r="G601" s="37">
        <v>3000</v>
      </c>
      <c r="H601" s="34" t="s">
        <v>60</v>
      </c>
      <c r="I601" s="38">
        <v>3.7</v>
      </c>
      <c r="J601" s="36" t="s">
        <v>39</v>
      </c>
      <c r="K601" s="38">
        <v>6.5</v>
      </c>
      <c r="L601" s="40">
        <v>2000000</v>
      </c>
      <c r="M601" s="40">
        <v>2000000</v>
      </c>
      <c r="N601" s="40">
        <f>ROUND((M601*$E$8/1000),0)</f>
        <v>43156520</v>
      </c>
      <c r="O601" s="40">
        <v>527430</v>
      </c>
      <c r="P601" s="40">
        <v>43683950</v>
      </c>
    </row>
    <row r="602" spans="1:16" s="32" customFormat="1" ht="10.5">
      <c r="A602" s="32">
        <v>61808000</v>
      </c>
      <c r="B602" s="33" t="s">
        <v>83</v>
      </c>
      <c r="C602" s="32" t="s">
        <v>436</v>
      </c>
      <c r="D602" s="46" t="s">
        <v>143</v>
      </c>
      <c r="E602" s="35">
        <v>39946</v>
      </c>
      <c r="F602" s="34" t="s">
        <v>37</v>
      </c>
      <c r="G602" s="37">
        <v>3000</v>
      </c>
      <c r="H602" s="34" t="s">
        <v>64</v>
      </c>
      <c r="I602" s="38">
        <v>4</v>
      </c>
      <c r="J602" s="36" t="s">
        <v>39</v>
      </c>
      <c r="K602" s="38">
        <v>9.5</v>
      </c>
      <c r="L602" s="40">
        <v>1000000</v>
      </c>
      <c r="M602" s="40">
        <v>1000000</v>
      </c>
      <c r="N602" s="40">
        <f>ROUND((M602*$E$8/1000),0)</f>
        <v>21578260</v>
      </c>
      <c r="O602" s="40">
        <v>284891</v>
      </c>
      <c r="P602" s="40">
        <v>21863151</v>
      </c>
    </row>
    <row r="603" spans="1:16" s="32" customFormat="1" ht="10.5">
      <c r="A603" s="32">
        <v>61808000</v>
      </c>
      <c r="B603" s="33" t="s">
        <v>83</v>
      </c>
      <c r="C603" s="32" t="s">
        <v>437</v>
      </c>
      <c r="D603" s="46">
        <v>581</v>
      </c>
      <c r="E603" s="35">
        <v>39924</v>
      </c>
      <c r="F603" s="34" t="s">
        <v>37</v>
      </c>
      <c r="G603" s="37">
        <v>3500</v>
      </c>
      <c r="H603" s="34"/>
      <c r="I603" s="38"/>
      <c r="J603" s="36" t="s">
        <v>81</v>
      </c>
      <c r="K603" s="38">
        <v>30</v>
      </c>
      <c r="L603" s="40"/>
      <c r="M603" s="40"/>
      <c r="N603" s="40"/>
      <c r="O603" s="40"/>
      <c r="P603" s="40"/>
    </row>
    <row r="604" spans="1:16" s="32" customFormat="1" ht="10.5">
      <c r="A604" s="32">
        <v>76017019</v>
      </c>
      <c r="B604" s="33">
        <v>4</v>
      </c>
      <c r="C604" s="32" t="s">
        <v>438</v>
      </c>
      <c r="D604" s="46">
        <v>583</v>
      </c>
      <c r="E604" s="35">
        <v>39933</v>
      </c>
      <c r="F604" s="34" t="s">
        <v>37</v>
      </c>
      <c r="G604" s="37">
        <v>5000</v>
      </c>
      <c r="H604" s="34"/>
      <c r="I604" s="38"/>
      <c r="J604" s="36" t="s">
        <v>81</v>
      </c>
      <c r="K604" s="38">
        <v>10</v>
      </c>
      <c r="L604" s="40"/>
      <c r="M604" s="40"/>
      <c r="N604" s="40"/>
      <c r="O604" s="40"/>
      <c r="P604" s="40"/>
    </row>
    <row r="605" spans="1:16" s="32" customFormat="1" ht="10.5">
      <c r="A605" s="32">
        <v>76017019</v>
      </c>
      <c r="B605" s="33">
        <v>4</v>
      </c>
      <c r="C605" s="32" t="s">
        <v>439</v>
      </c>
      <c r="D605" s="46" t="s">
        <v>143</v>
      </c>
      <c r="E605" s="35">
        <v>39941</v>
      </c>
      <c r="F605" s="34" t="s">
        <v>37</v>
      </c>
      <c r="G605" s="37">
        <v>5000</v>
      </c>
      <c r="H605" s="34" t="s">
        <v>46</v>
      </c>
      <c r="I605" s="38">
        <v>3</v>
      </c>
      <c r="J605" s="36" t="s">
        <v>68</v>
      </c>
      <c r="K605" s="38">
        <v>5</v>
      </c>
      <c r="L605" s="40">
        <v>2000000</v>
      </c>
      <c r="M605" s="40">
        <v>2000000</v>
      </c>
      <c r="N605" s="40">
        <f>ROUND((M605*$E$8/1000),0)</f>
        <v>43156520</v>
      </c>
      <c r="O605" s="40">
        <v>535860</v>
      </c>
      <c r="P605" s="40">
        <v>43692380</v>
      </c>
    </row>
    <row r="606" spans="1:16" s="32" customFormat="1" ht="10.5">
      <c r="A606" s="32">
        <v>76017019</v>
      </c>
      <c r="B606" s="33">
        <v>4</v>
      </c>
      <c r="C606" s="32" t="s">
        <v>440</v>
      </c>
      <c r="D606" s="46" t="s">
        <v>143</v>
      </c>
      <c r="E606" s="35">
        <v>39941</v>
      </c>
      <c r="F606" s="34" t="s">
        <v>171</v>
      </c>
      <c r="G606" s="37">
        <v>105000000</v>
      </c>
      <c r="H606" s="34" t="s">
        <v>90</v>
      </c>
      <c r="I606" s="38">
        <v>5</v>
      </c>
      <c r="J606" s="36" t="s">
        <v>68</v>
      </c>
      <c r="K606" s="38">
        <v>5</v>
      </c>
      <c r="L606" s="40"/>
      <c r="M606" s="40"/>
      <c r="N606" s="40"/>
      <c r="O606" s="40"/>
      <c r="P606" s="40"/>
    </row>
    <row r="607" spans="1:16" s="32" customFormat="1" ht="10.5">
      <c r="A607" s="32">
        <v>76017019</v>
      </c>
      <c r="B607" s="33">
        <v>4</v>
      </c>
      <c r="C607" s="32" t="s">
        <v>439</v>
      </c>
      <c r="D607" s="46" t="s">
        <v>152</v>
      </c>
      <c r="E607" s="35">
        <v>40470</v>
      </c>
      <c r="F607" s="34" t="s">
        <v>37</v>
      </c>
      <c r="G607" s="37">
        <v>3000</v>
      </c>
      <c r="H607" s="34" t="s">
        <v>63</v>
      </c>
      <c r="I607" s="38">
        <v>3.85</v>
      </c>
      <c r="J607" s="36" t="s">
        <v>68</v>
      </c>
      <c r="K607" s="38">
        <v>21</v>
      </c>
      <c r="L607" s="40">
        <v>3000000</v>
      </c>
      <c r="M607" s="40">
        <v>3000000</v>
      </c>
      <c r="N607" s="40">
        <f>ROUND((M607*$E$8/1000),0)</f>
        <v>64734780</v>
      </c>
      <c r="O607" s="40">
        <v>1086915</v>
      </c>
      <c r="P607" s="40">
        <v>65821695</v>
      </c>
    </row>
    <row r="608" spans="1:16" s="32" customFormat="1" ht="10.5">
      <c r="A608" s="32">
        <v>76017019</v>
      </c>
      <c r="B608" s="33">
        <v>4</v>
      </c>
      <c r="C608" s="32" t="s">
        <v>438</v>
      </c>
      <c r="D608" s="46">
        <v>584</v>
      </c>
      <c r="E608" s="35">
        <v>39933</v>
      </c>
      <c r="F608" s="34" t="s">
        <v>37</v>
      </c>
      <c r="G608" s="37">
        <v>5000</v>
      </c>
      <c r="H608" s="34"/>
      <c r="I608" s="38"/>
      <c r="J608" s="36" t="s">
        <v>81</v>
      </c>
      <c r="K608" s="38">
        <v>30</v>
      </c>
      <c r="L608" s="40"/>
      <c r="M608" s="40"/>
      <c r="N608" s="40"/>
      <c r="O608" s="40"/>
      <c r="P608" s="40"/>
    </row>
    <row r="609" spans="1:16" s="32" customFormat="1" ht="10.5">
      <c r="A609" s="32">
        <v>76017019</v>
      </c>
      <c r="B609" s="33">
        <v>4</v>
      </c>
      <c r="C609" s="32" t="s">
        <v>439</v>
      </c>
      <c r="D609" s="46" t="s">
        <v>143</v>
      </c>
      <c r="E609" s="35">
        <v>39941</v>
      </c>
      <c r="F609" s="34" t="s">
        <v>37</v>
      </c>
      <c r="G609" s="37">
        <v>5000</v>
      </c>
      <c r="H609" s="34" t="s">
        <v>92</v>
      </c>
      <c r="I609" s="38">
        <v>4.5</v>
      </c>
      <c r="J609" s="36" t="s">
        <v>68</v>
      </c>
      <c r="K609" s="38">
        <v>21</v>
      </c>
      <c r="L609" s="40">
        <v>3000000</v>
      </c>
      <c r="M609" s="40">
        <v>3000000</v>
      </c>
      <c r="N609" s="40">
        <f>ROUND((M609*$E$8/1000),0)</f>
        <v>64734780</v>
      </c>
      <c r="O609" s="40">
        <v>1205685</v>
      </c>
      <c r="P609" s="40">
        <v>65940465</v>
      </c>
    </row>
    <row r="610" spans="1:16" s="32" customFormat="1" ht="10.5">
      <c r="A610" s="32">
        <v>76017019</v>
      </c>
      <c r="B610" s="33">
        <v>4</v>
      </c>
      <c r="C610" s="32" t="s">
        <v>439</v>
      </c>
      <c r="D610" s="46" t="s">
        <v>152</v>
      </c>
      <c r="E610" s="35">
        <v>40470</v>
      </c>
      <c r="F610" s="34" t="s">
        <v>37</v>
      </c>
      <c r="G610" s="37">
        <v>2000</v>
      </c>
      <c r="H610" s="34" t="s">
        <v>56</v>
      </c>
      <c r="I610" s="38">
        <v>3.85</v>
      </c>
      <c r="J610" s="36" t="s">
        <v>68</v>
      </c>
      <c r="K610" s="38">
        <v>21</v>
      </c>
      <c r="L610" s="40">
        <v>2000000</v>
      </c>
      <c r="M610" s="40">
        <v>2000000</v>
      </c>
      <c r="N610" s="40">
        <f>ROUND((M610*$E$8/1000),0)</f>
        <v>43156520</v>
      </c>
      <c r="O610" s="40">
        <v>724610</v>
      </c>
      <c r="P610" s="40">
        <v>43881130</v>
      </c>
    </row>
    <row r="611" spans="1:16" s="32" customFormat="1" ht="10.5">
      <c r="A611" s="32">
        <v>76017019</v>
      </c>
      <c r="B611" s="33">
        <v>4</v>
      </c>
      <c r="C611" s="32" t="s">
        <v>440</v>
      </c>
      <c r="D611" s="46" t="s">
        <v>152</v>
      </c>
      <c r="E611" s="35">
        <v>40470</v>
      </c>
      <c r="F611" s="34" t="s">
        <v>37</v>
      </c>
      <c r="G611" s="37">
        <v>2000</v>
      </c>
      <c r="H611" s="34" t="s">
        <v>51</v>
      </c>
      <c r="I611" s="38">
        <v>3.55</v>
      </c>
      <c r="J611" s="36" t="s">
        <v>68</v>
      </c>
      <c r="K611" s="38">
        <v>7</v>
      </c>
      <c r="L611" s="40"/>
      <c r="M611" s="40"/>
      <c r="N611" s="40"/>
      <c r="O611" s="40"/>
      <c r="P611" s="40"/>
    </row>
    <row r="612" spans="1:16" s="32" customFormat="1" ht="10.5">
      <c r="A612" s="32">
        <v>92604000</v>
      </c>
      <c r="B612" s="33" t="s">
        <v>96</v>
      </c>
      <c r="C612" s="32" t="s">
        <v>441</v>
      </c>
      <c r="D612" s="46">
        <v>585</v>
      </c>
      <c r="E612" s="35">
        <v>39940</v>
      </c>
      <c r="F612" s="34" t="s">
        <v>37</v>
      </c>
      <c r="G612" s="37">
        <v>14500</v>
      </c>
      <c r="H612" s="34"/>
      <c r="I612" s="38"/>
      <c r="J612" s="36" t="s">
        <v>81</v>
      </c>
      <c r="K612" s="38">
        <v>10</v>
      </c>
      <c r="L612" s="40"/>
      <c r="M612" s="40"/>
      <c r="N612" s="40"/>
      <c r="O612" s="40"/>
      <c r="P612" s="40"/>
    </row>
    <row r="613" spans="1:16" s="32" customFormat="1" ht="10.5">
      <c r="A613" s="32">
        <v>93458000</v>
      </c>
      <c r="B613" s="33">
        <v>1</v>
      </c>
      <c r="C613" s="45" t="s">
        <v>442</v>
      </c>
      <c r="D613" s="46">
        <v>587</v>
      </c>
      <c r="E613" s="35">
        <v>39968</v>
      </c>
      <c r="F613" s="34" t="s">
        <v>37</v>
      </c>
      <c r="G613" s="37">
        <v>20000</v>
      </c>
      <c r="H613" s="34"/>
      <c r="I613" s="38"/>
      <c r="J613" s="36" t="s">
        <v>390</v>
      </c>
      <c r="K613" s="38">
        <v>10</v>
      </c>
      <c r="L613" s="40"/>
      <c r="M613" s="40"/>
      <c r="N613" s="40"/>
      <c r="O613" s="40"/>
      <c r="P613" s="40"/>
    </row>
    <row r="614" spans="1:16" s="32" customFormat="1" ht="10.5">
      <c r="A614" s="32">
        <v>93458000</v>
      </c>
      <c r="B614" s="33">
        <v>1</v>
      </c>
      <c r="C614" s="45" t="s">
        <v>388</v>
      </c>
      <c r="D614" s="46" t="s">
        <v>143</v>
      </c>
      <c r="E614" s="35">
        <v>40413</v>
      </c>
      <c r="F614" s="34" t="s">
        <v>37</v>
      </c>
      <c r="G614" s="37">
        <v>5000</v>
      </c>
      <c r="H614" s="34" t="s">
        <v>60</v>
      </c>
      <c r="I614" s="38">
        <v>3.25</v>
      </c>
      <c r="J614" s="36" t="s">
        <v>68</v>
      </c>
      <c r="K614" s="38">
        <v>8</v>
      </c>
      <c r="L614" s="40"/>
      <c r="M614" s="40"/>
      <c r="N614" s="40"/>
      <c r="O614" s="40"/>
      <c r="P614" s="40"/>
    </row>
    <row r="615" spans="1:16" s="32" customFormat="1" ht="10.5">
      <c r="A615" s="32">
        <v>93458000</v>
      </c>
      <c r="B615" s="33">
        <v>1</v>
      </c>
      <c r="C615" s="45" t="s">
        <v>442</v>
      </c>
      <c r="D615" s="46">
        <v>588</v>
      </c>
      <c r="E615" s="35">
        <v>39968</v>
      </c>
      <c r="F615" s="34" t="s">
        <v>37</v>
      </c>
      <c r="G615" s="37">
        <v>20000</v>
      </c>
      <c r="H615" s="34"/>
      <c r="I615" s="38"/>
      <c r="J615" s="36" t="s">
        <v>390</v>
      </c>
      <c r="K615" s="38">
        <v>30</v>
      </c>
      <c r="L615" s="40"/>
      <c r="M615" s="40"/>
      <c r="N615" s="40"/>
      <c r="O615" s="40"/>
      <c r="P615" s="40"/>
    </row>
    <row r="616" spans="1:16" s="32" customFormat="1" ht="10.5">
      <c r="A616" s="32">
        <v>93458000</v>
      </c>
      <c r="B616" s="33">
        <v>1</v>
      </c>
      <c r="C616" s="45" t="s">
        <v>392</v>
      </c>
      <c r="D616" s="46" t="s">
        <v>143</v>
      </c>
      <c r="E616" s="35">
        <v>40413</v>
      </c>
      <c r="F616" s="34" t="s">
        <v>37</v>
      </c>
      <c r="G616" s="37">
        <v>5000</v>
      </c>
      <c r="H616" s="34" t="s">
        <v>64</v>
      </c>
      <c r="I616" s="38">
        <v>3.25</v>
      </c>
      <c r="J616" s="36" t="s">
        <v>68</v>
      </c>
      <c r="K616" s="38">
        <v>10</v>
      </c>
      <c r="L616" s="40">
        <v>5000000</v>
      </c>
      <c r="M616" s="40">
        <v>5000000</v>
      </c>
      <c r="N616" s="40">
        <f>ROUND((M616*$E$8/1000),0)</f>
        <v>107891300</v>
      </c>
      <c r="O616" s="40">
        <v>289868</v>
      </c>
      <c r="P616" s="40">
        <v>108181168</v>
      </c>
    </row>
    <row r="617" spans="1:16" s="32" customFormat="1" ht="10.5">
      <c r="A617" s="32">
        <v>87845500</v>
      </c>
      <c r="B617" s="33">
        <v>2</v>
      </c>
      <c r="C617" s="32" t="s">
        <v>443</v>
      </c>
      <c r="D617" s="46">
        <v>589</v>
      </c>
      <c r="E617" s="35">
        <v>39974</v>
      </c>
      <c r="F617" s="34" t="s">
        <v>37</v>
      </c>
      <c r="G617" s="37">
        <v>11000</v>
      </c>
      <c r="H617" s="34"/>
      <c r="I617" s="38"/>
      <c r="J617" s="36" t="s">
        <v>390</v>
      </c>
      <c r="K617" s="38">
        <v>10</v>
      </c>
      <c r="L617" s="40"/>
      <c r="M617" s="40"/>
      <c r="N617" s="40"/>
      <c r="O617" s="40"/>
      <c r="P617" s="40"/>
    </row>
    <row r="618" spans="1:16" s="32" customFormat="1" ht="10.5">
      <c r="A618" s="32">
        <v>87845500</v>
      </c>
      <c r="B618" s="33">
        <v>2</v>
      </c>
      <c r="C618" s="32" t="s">
        <v>444</v>
      </c>
      <c r="D618" s="46" t="s">
        <v>143</v>
      </c>
      <c r="E618" s="35">
        <v>40015</v>
      </c>
      <c r="F618" s="34" t="s">
        <v>171</v>
      </c>
      <c r="G618" s="37">
        <v>32000000</v>
      </c>
      <c r="H618" s="34" t="s">
        <v>46</v>
      </c>
      <c r="I618" s="38">
        <v>5.6</v>
      </c>
      <c r="J618" s="36" t="s">
        <v>445</v>
      </c>
      <c r="K618" s="38">
        <v>5</v>
      </c>
      <c r="L618" s="40">
        <v>32000000000</v>
      </c>
      <c r="M618" s="40">
        <v>32000000000</v>
      </c>
      <c r="N618" s="40">
        <f>ROUND((M618/1000),0)</f>
        <v>32000000</v>
      </c>
      <c r="O618" s="40">
        <v>363300</v>
      </c>
      <c r="P618" s="40">
        <v>32363300</v>
      </c>
    </row>
    <row r="619" spans="1:16" s="32" customFormat="1" ht="10.5">
      <c r="A619" s="32">
        <v>87845500</v>
      </c>
      <c r="B619" s="33">
        <v>2</v>
      </c>
      <c r="C619" s="32" t="s">
        <v>446</v>
      </c>
      <c r="D619" s="46" t="s">
        <v>143</v>
      </c>
      <c r="E619" s="35">
        <v>40015</v>
      </c>
      <c r="F619" s="34" t="s">
        <v>37</v>
      </c>
      <c r="G619" s="37">
        <v>1500</v>
      </c>
      <c r="H619" s="34" t="s">
        <v>90</v>
      </c>
      <c r="I619" s="38">
        <v>3.5</v>
      </c>
      <c r="J619" s="36" t="s">
        <v>445</v>
      </c>
      <c r="K619" s="38">
        <v>5</v>
      </c>
      <c r="L619" s="40"/>
      <c r="M619" s="40"/>
      <c r="N619" s="40"/>
      <c r="O619" s="40"/>
      <c r="P619" s="40"/>
    </row>
    <row r="620" spans="1:16" s="32" customFormat="1" ht="10.5">
      <c r="A620" s="32">
        <v>87845500</v>
      </c>
      <c r="B620" s="33">
        <v>2</v>
      </c>
      <c r="C620" s="32" t="s">
        <v>447</v>
      </c>
      <c r="D620" s="46">
        <v>590</v>
      </c>
      <c r="E620" s="35">
        <v>39974</v>
      </c>
      <c r="F620" s="34" t="s">
        <v>37</v>
      </c>
      <c r="G620" s="37">
        <v>11000</v>
      </c>
      <c r="H620" s="34"/>
      <c r="I620" s="38"/>
      <c r="J620" s="36" t="s">
        <v>390</v>
      </c>
      <c r="K620" s="38">
        <v>30</v>
      </c>
      <c r="L620" s="40"/>
      <c r="M620" s="40"/>
      <c r="N620" s="40"/>
      <c r="O620" s="40"/>
      <c r="P620" s="40"/>
    </row>
    <row r="621" spans="1:16" s="32" customFormat="1" ht="10.5">
      <c r="A621" s="32">
        <v>91297000</v>
      </c>
      <c r="B621" s="33">
        <v>0</v>
      </c>
      <c r="C621" s="32" t="s">
        <v>448</v>
      </c>
      <c r="D621" s="46">
        <v>591</v>
      </c>
      <c r="E621" s="35">
        <v>39975</v>
      </c>
      <c r="F621" s="34" t="s">
        <v>37</v>
      </c>
      <c r="G621" s="37">
        <v>5000</v>
      </c>
      <c r="H621" s="34"/>
      <c r="I621" s="38"/>
      <c r="J621" s="36" t="s">
        <v>81</v>
      </c>
      <c r="K621" s="38">
        <v>10</v>
      </c>
      <c r="L621" s="40"/>
      <c r="M621" s="40"/>
      <c r="N621" s="40"/>
      <c r="O621" s="40"/>
      <c r="P621" s="40"/>
    </row>
    <row r="622" spans="1:16" s="32" customFormat="1" ht="10.5">
      <c r="A622" s="32">
        <v>91297000</v>
      </c>
      <c r="B622" s="33">
        <v>0</v>
      </c>
      <c r="C622" s="32" t="s">
        <v>448</v>
      </c>
      <c r="D622" s="46">
        <v>592</v>
      </c>
      <c r="E622" s="35">
        <v>39975</v>
      </c>
      <c r="F622" s="34" t="s">
        <v>37</v>
      </c>
      <c r="G622" s="37">
        <v>5000</v>
      </c>
      <c r="H622" s="34"/>
      <c r="I622" s="38"/>
      <c r="J622" s="36" t="s">
        <v>81</v>
      </c>
      <c r="K622" s="38">
        <v>10</v>
      </c>
      <c r="L622" s="40"/>
      <c r="M622" s="40"/>
      <c r="N622" s="40"/>
      <c r="O622" s="40"/>
      <c r="P622" s="40"/>
    </row>
    <row r="623" spans="1:16" s="32" customFormat="1" ht="10.5">
      <c r="A623" s="32">
        <v>90320000</v>
      </c>
      <c r="B623" s="33">
        <v>6</v>
      </c>
      <c r="C623" s="32" t="s">
        <v>449</v>
      </c>
      <c r="D623" s="46">
        <v>593</v>
      </c>
      <c r="E623" s="35">
        <v>39995</v>
      </c>
      <c r="F623" s="34" t="s">
        <v>37</v>
      </c>
      <c r="G623" s="37">
        <v>1500</v>
      </c>
      <c r="H623" s="34"/>
      <c r="I623" s="38"/>
      <c r="J623" s="36" t="s">
        <v>81</v>
      </c>
      <c r="K623" s="38">
        <v>10</v>
      </c>
      <c r="L623" s="40"/>
      <c r="M623" s="40"/>
      <c r="N623" s="40"/>
      <c r="O623" s="40"/>
      <c r="P623" s="40"/>
    </row>
    <row r="624" spans="1:16" s="32" customFormat="1" ht="10.5">
      <c r="A624" s="32">
        <v>90320000</v>
      </c>
      <c r="B624" s="33">
        <v>6</v>
      </c>
      <c r="C624" s="32" t="s">
        <v>450</v>
      </c>
      <c r="D624" s="46">
        <v>594</v>
      </c>
      <c r="E624" s="35">
        <v>39995</v>
      </c>
      <c r="F624" s="34" t="s">
        <v>37</v>
      </c>
      <c r="G624" s="37">
        <v>1500</v>
      </c>
      <c r="H624" s="34"/>
      <c r="I624" s="38"/>
      <c r="J624" s="36" t="s">
        <v>81</v>
      </c>
      <c r="K624" s="38">
        <v>30</v>
      </c>
      <c r="L624" s="40"/>
      <c r="M624" s="40"/>
      <c r="N624" s="40"/>
      <c r="O624" s="40"/>
      <c r="P624" s="40"/>
    </row>
    <row r="625" spans="1:16" s="32" customFormat="1" ht="10.5">
      <c r="A625" s="32">
        <v>90320000</v>
      </c>
      <c r="B625" s="33">
        <v>6</v>
      </c>
      <c r="C625" s="32" t="s">
        <v>451</v>
      </c>
      <c r="D625" s="46" t="s">
        <v>143</v>
      </c>
      <c r="E625" s="35">
        <v>39996</v>
      </c>
      <c r="F625" s="34" t="s">
        <v>37</v>
      </c>
      <c r="G625" s="37">
        <v>1500</v>
      </c>
      <c r="H625" s="34" t="s">
        <v>63</v>
      </c>
      <c r="I625" s="38">
        <v>4.5999999999999996</v>
      </c>
      <c r="J625" s="36" t="s">
        <v>68</v>
      </c>
      <c r="K625" s="38">
        <v>23</v>
      </c>
      <c r="L625" s="40">
        <v>1500000</v>
      </c>
      <c r="M625" s="40">
        <v>1500000</v>
      </c>
      <c r="N625" s="40">
        <f>ROUND((M625*$E$8/1000),0)</f>
        <v>32367390</v>
      </c>
      <c r="O625" s="40">
        <v>316980</v>
      </c>
      <c r="P625" s="40">
        <v>32684370</v>
      </c>
    </row>
    <row r="626" spans="1:16" s="32" customFormat="1" ht="10.5">
      <c r="A626" s="32">
        <v>91705000</v>
      </c>
      <c r="B626" s="33">
        <v>7</v>
      </c>
      <c r="C626" s="32" t="s">
        <v>261</v>
      </c>
      <c r="D626" s="46">
        <v>595</v>
      </c>
      <c r="E626" s="35">
        <v>40001</v>
      </c>
      <c r="F626" s="34" t="s">
        <v>37</v>
      </c>
      <c r="G626" s="37">
        <v>5000</v>
      </c>
      <c r="H626" s="34"/>
      <c r="I626" s="38"/>
      <c r="J626" s="36" t="s">
        <v>390</v>
      </c>
      <c r="K626" s="38">
        <v>10</v>
      </c>
      <c r="L626" s="40"/>
      <c r="M626" s="40"/>
      <c r="N626" s="40"/>
      <c r="O626" s="40"/>
      <c r="P626" s="40"/>
    </row>
    <row r="627" spans="1:16" s="32" customFormat="1" ht="10.5">
      <c r="A627" s="32">
        <v>91705000</v>
      </c>
      <c r="B627" s="33">
        <v>7</v>
      </c>
      <c r="C627" s="32" t="s">
        <v>261</v>
      </c>
      <c r="D627" s="46">
        <v>596</v>
      </c>
      <c r="E627" s="35">
        <v>40001</v>
      </c>
      <c r="F627" s="34" t="s">
        <v>37</v>
      </c>
      <c r="G627" s="37">
        <v>7000</v>
      </c>
      <c r="H627" s="34"/>
      <c r="I627" s="38"/>
      <c r="J627" s="36" t="s">
        <v>390</v>
      </c>
      <c r="K627" s="38">
        <v>30</v>
      </c>
      <c r="L627" s="40"/>
      <c r="M627" s="40"/>
      <c r="N627" s="40"/>
      <c r="O627" s="40"/>
      <c r="P627" s="40"/>
    </row>
    <row r="628" spans="1:16" s="32" customFormat="1" ht="10.5">
      <c r="A628" s="32">
        <v>96929880</v>
      </c>
      <c r="B628" s="33">
        <v>5</v>
      </c>
      <c r="C628" s="32" t="s">
        <v>216</v>
      </c>
      <c r="D628" s="46">
        <v>597</v>
      </c>
      <c r="E628" s="35">
        <v>40004</v>
      </c>
      <c r="F628" s="34" t="s">
        <v>37</v>
      </c>
      <c r="G628" s="37">
        <v>3000</v>
      </c>
      <c r="H628" s="34"/>
      <c r="I628" s="38"/>
      <c r="J628" s="36" t="s">
        <v>390</v>
      </c>
      <c r="K628" s="38">
        <v>30</v>
      </c>
      <c r="L628" s="40"/>
      <c r="M628" s="40"/>
      <c r="N628" s="40"/>
      <c r="O628" s="40"/>
      <c r="P628" s="40"/>
    </row>
    <row r="629" spans="1:16" s="32" customFormat="1" ht="10.5">
      <c r="A629" s="32">
        <v>96929880</v>
      </c>
      <c r="B629" s="33">
        <v>5</v>
      </c>
      <c r="C629" s="32" t="s">
        <v>217</v>
      </c>
      <c r="D629" s="46" t="s">
        <v>143</v>
      </c>
      <c r="E629" s="35">
        <v>40008</v>
      </c>
      <c r="F629" s="34" t="s">
        <v>37</v>
      </c>
      <c r="G629" s="37">
        <v>3000</v>
      </c>
      <c r="H629" s="34" t="s">
        <v>92</v>
      </c>
      <c r="I629" s="38">
        <v>4.8499999999999996</v>
      </c>
      <c r="J629" s="36" t="s">
        <v>68</v>
      </c>
      <c r="K629" s="38">
        <v>30</v>
      </c>
      <c r="L629" s="40">
        <v>3000000</v>
      </c>
      <c r="M629" s="40">
        <v>3000000</v>
      </c>
      <c r="N629" s="40">
        <f>ROUND((M629*$E$8/1000),0)</f>
        <v>64734780</v>
      </c>
      <c r="O629" s="40">
        <v>2790788</v>
      </c>
      <c r="P629" s="40">
        <v>67525568</v>
      </c>
    </row>
    <row r="630" spans="1:16" s="32" customFormat="1" ht="10.5">
      <c r="A630" s="32">
        <v>76555400</v>
      </c>
      <c r="B630" s="33">
        <v>4</v>
      </c>
      <c r="C630" s="32" t="s">
        <v>314</v>
      </c>
      <c r="D630" s="46">
        <v>598</v>
      </c>
      <c r="E630" s="35">
        <v>40025</v>
      </c>
      <c r="F630" s="34" t="s">
        <v>37</v>
      </c>
      <c r="G630" s="37">
        <v>20000</v>
      </c>
      <c r="H630" s="34"/>
      <c r="I630" s="38"/>
      <c r="J630" s="36" t="s">
        <v>390</v>
      </c>
      <c r="K630" s="38">
        <v>10</v>
      </c>
      <c r="L630" s="40"/>
      <c r="M630" s="40"/>
      <c r="N630" s="40"/>
      <c r="O630" s="40"/>
      <c r="P630" s="40"/>
    </row>
    <row r="631" spans="1:16" s="32" customFormat="1" ht="10.5">
      <c r="A631" s="32">
        <v>76555400</v>
      </c>
      <c r="B631" s="33">
        <v>4</v>
      </c>
      <c r="C631" s="32" t="s">
        <v>315</v>
      </c>
      <c r="D631" s="46" t="s">
        <v>143</v>
      </c>
      <c r="E631" s="35">
        <v>40030</v>
      </c>
      <c r="F631" s="34" t="s">
        <v>37</v>
      </c>
      <c r="G631" s="37">
        <v>9000</v>
      </c>
      <c r="H631" s="34" t="s">
        <v>56</v>
      </c>
      <c r="I631" s="38">
        <v>3.9</v>
      </c>
      <c r="J631" s="36" t="s">
        <v>68</v>
      </c>
      <c r="K631" s="38">
        <v>5</v>
      </c>
      <c r="L631" s="40">
        <v>3300000</v>
      </c>
      <c r="M631" s="40">
        <v>3300000</v>
      </c>
      <c r="N631" s="40">
        <f>ROUND((M631*$E$8/1000),0)</f>
        <v>71208258</v>
      </c>
      <c r="O631" s="40">
        <v>455495</v>
      </c>
      <c r="P631" s="40">
        <v>71663753</v>
      </c>
    </row>
    <row r="632" spans="1:16" s="32" customFormat="1" ht="10.5">
      <c r="A632" s="32">
        <v>76555400</v>
      </c>
      <c r="B632" s="33">
        <v>4</v>
      </c>
      <c r="C632" s="32" t="s">
        <v>315</v>
      </c>
      <c r="D632" s="46" t="s">
        <v>143</v>
      </c>
      <c r="E632" s="35">
        <v>40030</v>
      </c>
      <c r="F632" s="34" t="s">
        <v>171</v>
      </c>
      <c r="G632" s="37">
        <v>180000000</v>
      </c>
      <c r="H632" s="34" t="s">
        <v>51</v>
      </c>
      <c r="I632" s="38">
        <v>5.7</v>
      </c>
      <c r="J632" s="36" t="s">
        <v>68</v>
      </c>
      <c r="K632" s="38">
        <v>5</v>
      </c>
      <c r="L632" s="40">
        <v>33600000000</v>
      </c>
      <c r="M632" s="40">
        <v>33600000000</v>
      </c>
      <c r="N632" s="40">
        <f>ROUND((M632/1000),0)</f>
        <v>33600000</v>
      </c>
      <c r="O632" s="40">
        <v>311872</v>
      </c>
      <c r="P632" s="40">
        <v>33911872</v>
      </c>
    </row>
    <row r="633" spans="1:16" s="32" customFormat="1" ht="10.5">
      <c r="A633" s="32">
        <v>76555400</v>
      </c>
      <c r="B633" s="33">
        <v>4</v>
      </c>
      <c r="C633" s="32" t="s">
        <v>452</v>
      </c>
      <c r="D633" s="46" t="s">
        <v>152</v>
      </c>
      <c r="E633" s="35">
        <v>40133</v>
      </c>
      <c r="F633" s="34" t="s">
        <v>171</v>
      </c>
      <c r="G633" s="37">
        <v>65020000</v>
      </c>
      <c r="H633" s="34" t="s">
        <v>64</v>
      </c>
      <c r="I633" s="38">
        <v>6.3</v>
      </c>
      <c r="J633" s="36" t="s">
        <v>445</v>
      </c>
      <c r="K633" s="38">
        <v>5</v>
      </c>
      <c r="L633" s="40"/>
      <c r="M633" s="40"/>
      <c r="N633" s="40"/>
      <c r="O633" s="40"/>
      <c r="P633" s="40"/>
    </row>
    <row r="634" spans="1:16" s="32" customFormat="1" ht="10.5">
      <c r="A634" s="32">
        <v>76555400</v>
      </c>
      <c r="B634" s="33">
        <v>4</v>
      </c>
      <c r="C634" s="32" t="s">
        <v>315</v>
      </c>
      <c r="D634" s="46" t="s">
        <v>152</v>
      </c>
      <c r="E634" s="35">
        <v>40133</v>
      </c>
      <c r="F634" s="34" t="s">
        <v>37</v>
      </c>
      <c r="G634" s="37">
        <v>3100</v>
      </c>
      <c r="H634" s="34" t="s">
        <v>60</v>
      </c>
      <c r="I634" s="38">
        <v>3.5</v>
      </c>
      <c r="J634" s="36" t="s">
        <v>445</v>
      </c>
      <c r="K634" s="38">
        <v>5</v>
      </c>
      <c r="L634" s="40">
        <v>1500000</v>
      </c>
      <c r="M634" s="40">
        <v>1500000</v>
      </c>
      <c r="N634" s="40">
        <f>ROUND((M634*$E$8/1000),0)</f>
        <v>32367390</v>
      </c>
      <c r="O634" s="40">
        <v>92921</v>
      </c>
      <c r="P634" s="40">
        <v>32460311</v>
      </c>
    </row>
    <row r="635" spans="1:16" s="32" customFormat="1" ht="10.5">
      <c r="A635" s="32">
        <v>76555400</v>
      </c>
      <c r="B635" s="33">
        <v>4</v>
      </c>
      <c r="C635" s="32" t="s">
        <v>315</v>
      </c>
      <c r="D635" s="46" t="s">
        <v>162</v>
      </c>
      <c r="E635" s="35">
        <v>40541</v>
      </c>
      <c r="F635" s="34" t="s">
        <v>37</v>
      </c>
      <c r="G635" s="37">
        <v>6500</v>
      </c>
      <c r="H635" s="34" t="s">
        <v>125</v>
      </c>
      <c r="I635" s="38">
        <v>3.65</v>
      </c>
      <c r="J635" s="36" t="s">
        <v>445</v>
      </c>
      <c r="K635" s="38">
        <v>5</v>
      </c>
      <c r="L635" s="40">
        <v>2500000</v>
      </c>
      <c r="M635" s="40">
        <v>2500000</v>
      </c>
      <c r="N635" s="40">
        <f>ROUND((M635*$E$8/1000),0)</f>
        <v>53945650</v>
      </c>
      <c r="O635" s="40">
        <v>572438</v>
      </c>
      <c r="P635" s="40">
        <v>54518088</v>
      </c>
    </row>
    <row r="636" spans="1:16" s="32" customFormat="1" ht="10.5">
      <c r="A636" s="32">
        <v>76555400</v>
      </c>
      <c r="B636" s="33">
        <v>4</v>
      </c>
      <c r="C636" s="32" t="s">
        <v>314</v>
      </c>
      <c r="D636" s="46">
        <v>599</v>
      </c>
      <c r="E636" s="35">
        <v>40025</v>
      </c>
      <c r="F636" s="34" t="s">
        <v>37</v>
      </c>
      <c r="G636" s="37">
        <v>20000</v>
      </c>
      <c r="H636" s="34"/>
      <c r="I636" s="38"/>
      <c r="J636" s="36" t="s">
        <v>390</v>
      </c>
      <c r="K636" s="38">
        <v>30</v>
      </c>
      <c r="L636" s="40"/>
      <c r="M636" s="40"/>
      <c r="N636" s="40"/>
      <c r="O636" s="40"/>
      <c r="P636" s="40"/>
    </row>
    <row r="637" spans="1:16" s="32" customFormat="1" ht="10.5">
      <c r="A637" s="32">
        <v>76555400</v>
      </c>
      <c r="B637" s="33">
        <v>4</v>
      </c>
      <c r="C637" s="32" t="s">
        <v>452</v>
      </c>
      <c r="D637" s="46" t="s">
        <v>143</v>
      </c>
      <c r="E637" s="35">
        <v>40030</v>
      </c>
      <c r="F637" s="34" t="s">
        <v>37</v>
      </c>
      <c r="G637" s="37">
        <v>9000</v>
      </c>
      <c r="H637" s="34" t="s">
        <v>53</v>
      </c>
      <c r="I637" s="38">
        <v>4.2</v>
      </c>
      <c r="J637" s="36" t="s">
        <v>68</v>
      </c>
      <c r="K637" s="38">
        <v>10</v>
      </c>
      <c r="L637" s="40"/>
      <c r="M637" s="40"/>
      <c r="N637" s="40"/>
      <c r="O637" s="40"/>
      <c r="P637" s="40"/>
    </row>
    <row r="638" spans="1:16" s="32" customFormat="1" ht="10.5">
      <c r="A638" s="32">
        <v>76555400</v>
      </c>
      <c r="B638" s="33">
        <v>4</v>
      </c>
      <c r="C638" s="32" t="s">
        <v>315</v>
      </c>
      <c r="D638" s="46" t="s">
        <v>143</v>
      </c>
      <c r="E638" s="35">
        <v>40030</v>
      </c>
      <c r="F638" s="34" t="s">
        <v>37</v>
      </c>
      <c r="G638" s="37">
        <v>9000</v>
      </c>
      <c r="H638" s="34" t="s">
        <v>59</v>
      </c>
      <c r="I638" s="38">
        <v>4.8</v>
      </c>
      <c r="J638" s="36" t="s">
        <v>68</v>
      </c>
      <c r="K638" s="38">
        <v>22</v>
      </c>
      <c r="L638" s="40">
        <v>3000000</v>
      </c>
      <c r="M638" s="40">
        <v>3000000</v>
      </c>
      <c r="N638" s="40">
        <f>ROUND((M638*$E$8/1000),0)</f>
        <v>64734780</v>
      </c>
      <c r="O638" s="40">
        <v>507821</v>
      </c>
      <c r="P638" s="40">
        <v>65242601</v>
      </c>
    </row>
    <row r="639" spans="1:16" s="32" customFormat="1" ht="10.5">
      <c r="A639" s="32">
        <v>76555400</v>
      </c>
      <c r="B639" s="33">
        <v>4</v>
      </c>
      <c r="C639" s="32" t="s">
        <v>453</v>
      </c>
      <c r="D639" s="46" t="s">
        <v>152</v>
      </c>
      <c r="E639" s="35">
        <v>40133</v>
      </c>
      <c r="F639" s="34" t="s">
        <v>37</v>
      </c>
      <c r="G639" s="37">
        <v>3100</v>
      </c>
      <c r="H639" s="34" t="s">
        <v>75</v>
      </c>
      <c r="I639" s="38">
        <v>4.5999999999999996</v>
      </c>
      <c r="J639" s="36" t="s">
        <v>445</v>
      </c>
      <c r="K639" s="38">
        <v>22</v>
      </c>
      <c r="L639" s="40">
        <v>1600000</v>
      </c>
      <c r="M639" s="40">
        <v>1600000</v>
      </c>
      <c r="N639" s="40">
        <f>ROUND((M639*$E$8/1000),0)</f>
        <v>34525216</v>
      </c>
      <c r="O639" s="40">
        <v>129633</v>
      </c>
      <c r="P639" s="40">
        <v>34654849</v>
      </c>
    </row>
    <row r="640" spans="1:16" s="32" customFormat="1" ht="10.5">
      <c r="A640" s="32">
        <v>76555400</v>
      </c>
      <c r="B640" s="33">
        <v>4</v>
      </c>
      <c r="C640" s="32" t="s">
        <v>315</v>
      </c>
      <c r="D640" s="46" t="s">
        <v>162</v>
      </c>
      <c r="E640" s="35">
        <v>40541</v>
      </c>
      <c r="F640" s="34" t="s">
        <v>37</v>
      </c>
      <c r="G640" s="37">
        <v>6500</v>
      </c>
      <c r="H640" s="34" t="s">
        <v>132</v>
      </c>
      <c r="I640" s="38">
        <v>4.05</v>
      </c>
      <c r="J640" s="36" t="s">
        <v>445</v>
      </c>
      <c r="K640" s="38">
        <v>22</v>
      </c>
      <c r="L640" s="40">
        <v>1500000</v>
      </c>
      <c r="M640" s="40">
        <v>1500000</v>
      </c>
      <c r="N640" s="40">
        <f>ROUND((M640*$E$8/1000),0)</f>
        <v>32367390</v>
      </c>
      <c r="O640" s="40">
        <v>380590</v>
      </c>
      <c r="P640" s="40">
        <v>32747980</v>
      </c>
    </row>
    <row r="641" spans="1:16" s="32" customFormat="1" ht="10.5">
      <c r="A641" s="32">
        <v>76555400</v>
      </c>
      <c r="B641" s="33">
        <v>4</v>
      </c>
      <c r="C641" s="32" t="s">
        <v>315</v>
      </c>
      <c r="D641" s="46" t="s">
        <v>162</v>
      </c>
      <c r="E641" s="35">
        <v>40541</v>
      </c>
      <c r="F641" s="34" t="s">
        <v>37</v>
      </c>
      <c r="G641" s="37">
        <v>6500</v>
      </c>
      <c r="H641" s="34" t="s">
        <v>176</v>
      </c>
      <c r="I641" s="38">
        <v>3.95</v>
      </c>
      <c r="J641" s="36" t="s">
        <v>445</v>
      </c>
      <c r="K641" s="38">
        <v>28</v>
      </c>
      <c r="L641" s="40">
        <v>3000000</v>
      </c>
      <c r="M641" s="40">
        <v>3000000</v>
      </c>
      <c r="N641" s="40">
        <f>ROUND((M641*$E$8/1000),0)</f>
        <v>64734780</v>
      </c>
      <c r="O641" s="40">
        <v>742650</v>
      </c>
      <c r="P641" s="40">
        <v>65477430</v>
      </c>
    </row>
    <row r="642" spans="1:16" s="32" customFormat="1" ht="10.5">
      <c r="A642" s="32">
        <v>96505760</v>
      </c>
      <c r="B642" s="33">
        <v>9</v>
      </c>
      <c r="C642" s="32" t="s">
        <v>454</v>
      </c>
      <c r="D642" s="46">
        <v>600</v>
      </c>
      <c r="E642" s="35">
        <v>40039</v>
      </c>
      <c r="F642" s="34" t="s">
        <v>37</v>
      </c>
      <c r="G642" s="37">
        <v>7000</v>
      </c>
      <c r="H642" s="34"/>
      <c r="I642" s="38"/>
      <c r="J642" s="36" t="s">
        <v>455</v>
      </c>
      <c r="K642" s="38">
        <v>10</v>
      </c>
      <c r="L642" s="40"/>
      <c r="M642" s="40"/>
      <c r="N642" s="40"/>
      <c r="O642" s="40"/>
      <c r="P642" s="40"/>
    </row>
    <row r="643" spans="1:16" s="32" customFormat="1" ht="10.5">
      <c r="A643" s="32">
        <v>96505760</v>
      </c>
      <c r="B643" s="33">
        <v>9</v>
      </c>
      <c r="C643" s="32" t="s">
        <v>454</v>
      </c>
      <c r="D643" s="46">
        <v>601</v>
      </c>
      <c r="E643" s="35">
        <v>40039</v>
      </c>
      <c r="F643" s="34" t="s">
        <v>37</v>
      </c>
      <c r="G643" s="37">
        <v>7000</v>
      </c>
      <c r="H643" s="34"/>
      <c r="I643" s="38"/>
      <c r="J643" s="36" t="s">
        <v>455</v>
      </c>
      <c r="K643" s="38">
        <v>30</v>
      </c>
      <c r="L643" s="40"/>
      <c r="M643" s="40"/>
      <c r="N643" s="40"/>
      <c r="O643" s="40"/>
      <c r="P643" s="40"/>
    </row>
    <row r="644" spans="1:16" s="32" customFormat="1" ht="10.5">
      <c r="A644" s="32">
        <v>76023435</v>
      </c>
      <c r="B644" s="33">
        <v>4</v>
      </c>
      <c r="C644" s="32" t="s">
        <v>456</v>
      </c>
      <c r="D644" s="46">
        <v>603</v>
      </c>
      <c r="E644" s="35">
        <v>40043</v>
      </c>
      <c r="F644" s="34" t="s">
        <v>37</v>
      </c>
      <c r="G644" s="37">
        <v>7500</v>
      </c>
      <c r="H644" s="34"/>
      <c r="I644" s="38"/>
      <c r="J644" s="36" t="s">
        <v>455</v>
      </c>
      <c r="K644" s="38">
        <v>10</v>
      </c>
      <c r="L644" s="40"/>
      <c r="M644" s="40"/>
      <c r="N644" s="40"/>
      <c r="O644" s="40"/>
      <c r="P644" s="40"/>
    </row>
    <row r="645" spans="1:16" s="32" customFormat="1" ht="10.5">
      <c r="A645" s="32">
        <v>76023435</v>
      </c>
      <c r="B645" s="33">
        <v>4</v>
      </c>
      <c r="C645" s="32" t="s">
        <v>457</v>
      </c>
      <c r="D645" s="46" t="s">
        <v>143</v>
      </c>
      <c r="E645" s="35">
        <v>40063</v>
      </c>
      <c r="F645" s="34" t="s">
        <v>171</v>
      </c>
      <c r="G645" s="37">
        <v>156675000</v>
      </c>
      <c r="H645" s="34" t="s">
        <v>46</v>
      </c>
      <c r="I645" s="38">
        <v>4.5999999999999996</v>
      </c>
      <c r="J645" s="36" t="s">
        <v>68</v>
      </c>
      <c r="K645" s="38">
        <v>5</v>
      </c>
      <c r="L645" s="40"/>
      <c r="M645" s="40"/>
      <c r="N645" s="40"/>
      <c r="O645" s="40"/>
      <c r="P645" s="40"/>
    </row>
    <row r="646" spans="1:16" s="32" customFormat="1" ht="10.5">
      <c r="A646" s="32">
        <v>76023435</v>
      </c>
      <c r="B646" s="33">
        <v>4</v>
      </c>
      <c r="C646" s="32" t="s">
        <v>457</v>
      </c>
      <c r="D646" s="46" t="s">
        <v>143</v>
      </c>
      <c r="E646" s="35">
        <v>40063</v>
      </c>
      <c r="F646" s="34" t="s">
        <v>171</v>
      </c>
      <c r="G646" s="37">
        <v>156675000</v>
      </c>
      <c r="H646" s="34" t="s">
        <v>90</v>
      </c>
      <c r="I646" s="38">
        <v>5.9</v>
      </c>
      <c r="J646" s="36" t="s">
        <v>68</v>
      </c>
      <c r="K646" s="38">
        <v>5</v>
      </c>
      <c r="L646" s="40"/>
      <c r="M646" s="40"/>
      <c r="N646" s="40"/>
      <c r="O646" s="40"/>
      <c r="P646" s="40"/>
    </row>
    <row r="647" spans="1:16" s="32" customFormat="1" ht="10.5">
      <c r="A647" s="32">
        <v>76023435</v>
      </c>
      <c r="B647" s="33">
        <v>4</v>
      </c>
      <c r="C647" s="32" t="s">
        <v>458</v>
      </c>
      <c r="D647" s="46" t="s">
        <v>143</v>
      </c>
      <c r="E647" s="35">
        <v>40063</v>
      </c>
      <c r="F647" s="34" t="s">
        <v>37</v>
      </c>
      <c r="G647" s="37">
        <v>7500</v>
      </c>
      <c r="H647" s="34" t="s">
        <v>92</v>
      </c>
      <c r="I647" s="38">
        <v>2.9</v>
      </c>
      <c r="J647" s="36" t="s">
        <v>68</v>
      </c>
      <c r="K647" s="38">
        <v>5</v>
      </c>
      <c r="L647" s="40">
        <v>2200000</v>
      </c>
      <c r="M647" s="40">
        <v>1760000</v>
      </c>
      <c r="N647" s="40">
        <f>ROUND((M647*$E$8/1000),0)</f>
        <v>37977738</v>
      </c>
      <c r="O647" s="40">
        <v>68341</v>
      </c>
      <c r="P647" s="40">
        <v>38046079</v>
      </c>
    </row>
    <row r="648" spans="1:16" s="32" customFormat="1" ht="10.5">
      <c r="A648" s="32">
        <v>76023435</v>
      </c>
      <c r="B648" s="33">
        <v>4</v>
      </c>
      <c r="C648" s="32" t="s">
        <v>457</v>
      </c>
      <c r="D648" s="46" t="s">
        <v>143</v>
      </c>
      <c r="E648" s="35">
        <v>40063</v>
      </c>
      <c r="F648" s="34" t="s">
        <v>37</v>
      </c>
      <c r="G648" s="37">
        <v>7500</v>
      </c>
      <c r="H648" s="34" t="s">
        <v>63</v>
      </c>
      <c r="I648" s="38">
        <v>3.5</v>
      </c>
      <c r="J648" s="36" t="s">
        <v>68</v>
      </c>
      <c r="K648" s="38">
        <v>7</v>
      </c>
      <c r="L648" s="40"/>
      <c r="M648" s="40"/>
      <c r="N648" s="40"/>
      <c r="O648" s="40"/>
      <c r="P648" s="40"/>
    </row>
    <row r="649" spans="1:16" s="32" customFormat="1" ht="10.5">
      <c r="A649" s="32">
        <v>76023435</v>
      </c>
      <c r="B649" s="33">
        <v>4</v>
      </c>
      <c r="C649" s="32" t="s">
        <v>456</v>
      </c>
      <c r="D649" s="46">
        <v>604</v>
      </c>
      <c r="E649" s="35">
        <v>40043</v>
      </c>
      <c r="F649" s="34" t="s">
        <v>37</v>
      </c>
      <c r="G649" s="37">
        <v>7500</v>
      </c>
      <c r="H649" s="34"/>
      <c r="I649" s="38"/>
      <c r="J649" s="36" t="s">
        <v>455</v>
      </c>
      <c r="K649" s="38">
        <v>30</v>
      </c>
      <c r="L649" s="40"/>
      <c r="M649" s="40"/>
      <c r="N649" s="40"/>
      <c r="O649" s="40"/>
      <c r="P649" s="40"/>
    </row>
    <row r="650" spans="1:16" s="32" customFormat="1" ht="10.5">
      <c r="A650" s="32">
        <v>76023435</v>
      </c>
      <c r="B650" s="33">
        <v>4</v>
      </c>
      <c r="C650" s="32" t="s">
        <v>458</v>
      </c>
      <c r="D650" s="46" t="s">
        <v>143</v>
      </c>
      <c r="E650" s="35">
        <v>40063</v>
      </c>
      <c r="F650" s="34" t="s">
        <v>37</v>
      </c>
      <c r="G650" s="37">
        <v>7500</v>
      </c>
      <c r="H650" s="34" t="s">
        <v>56</v>
      </c>
      <c r="I650" s="38">
        <v>4.7</v>
      </c>
      <c r="J650" s="36" t="s">
        <v>68</v>
      </c>
      <c r="K650" s="38">
        <v>25</v>
      </c>
      <c r="L650" s="40">
        <v>5000000</v>
      </c>
      <c r="M650" s="40">
        <v>5000000</v>
      </c>
      <c r="N650" s="40">
        <f>ROUND((M650*$E$8/1000),0)</f>
        <v>107891300</v>
      </c>
      <c r="O650" s="40">
        <v>313289</v>
      </c>
      <c r="P650" s="40">
        <v>108204589</v>
      </c>
    </row>
    <row r="651" spans="1:16" s="32" customFormat="1" ht="10.5">
      <c r="A651" s="32">
        <v>76023435</v>
      </c>
      <c r="B651" s="33">
        <v>4</v>
      </c>
      <c r="C651" s="32" t="s">
        <v>457</v>
      </c>
      <c r="D651" s="46" t="s">
        <v>143</v>
      </c>
      <c r="E651" s="35">
        <v>40063</v>
      </c>
      <c r="F651" s="34" t="s">
        <v>37</v>
      </c>
      <c r="G651" s="37">
        <v>7500</v>
      </c>
      <c r="H651" s="34" t="s">
        <v>51</v>
      </c>
      <c r="I651" s="38">
        <v>4.8</v>
      </c>
      <c r="J651" s="36" t="s">
        <v>68</v>
      </c>
      <c r="K651" s="38">
        <v>25</v>
      </c>
      <c r="L651" s="40"/>
      <c r="M651" s="40"/>
      <c r="N651" s="40"/>
      <c r="O651" s="40"/>
      <c r="P651" s="40"/>
    </row>
    <row r="652" spans="1:16" s="32" customFormat="1" ht="10.5">
      <c r="A652" s="32">
        <v>90331000</v>
      </c>
      <c r="B652" s="33">
        <v>6</v>
      </c>
      <c r="C652" s="32" t="s">
        <v>254</v>
      </c>
      <c r="D652" s="46">
        <v>605</v>
      </c>
      <c r="E652" s="35">
        <v>40043</v>
      </c>
      <c r="F652" s="34" t="s">
        <v>37</v>
      </c>
      <c r="G652" s="37">
        <v>2000</v>
      </c>
      <c r="H652" s="34"/>
      <c r="I652" s="38"/>
      <c r="J652" s="36" t="s">
        <v>455</v>
      </c>
      <c r="K652" s="38">
        <v>10</v>
      </c>
      <c r="L652" s="40"/>
      <c r="M652" s="40"/>
      <c r="N652" s="40"/>
      <c r="O652" s="40"/>
      <c r="P652" s="40"/>
    </row>
    <row r="653" spans="1:16" s="32" customFormat="1" ht="10.5">
      <c r="A653" s="32">
        <v>90331000</v>
      </c>
      <c r="B653" s="33">
        <v>6</v>
      </c>
      <c r="C653" s="32" t="s">
        <v>459</v>
      </c>
      <c r="D653" s="46" t="s">
        <v>143</v>
      </c>
      <c r="E653" s="35">
        <v>40044</v>
      </c>
      <c r="F653" s="34" t="s">
        <v>37</v>
      </c>
      <c r="G653" s="37">
        <v>2000</v>
      </c>
      <c r="H653" s="34" t="s">
        <v>53</v>
      </c>
      <c r="I653" s="38">
        <v>3.25</v>
      </c>
      <c r="J653" s="36" t="s">
        <v>68</v>
      </c>
      <c r="K653" s="38">
        <v>5</v>
      </c>
      <c r="L653" s="40">
        <v>1000000</v>
      </c>
      <c r="M653" s="40">
        <v>1000000</v>
      </c>
      <c r="N653" s="40">
        <f>ROUND((M653*$E$8/1000),0)</f>
        <v>21578260</v>
      </c>
      <c r="O653" s="40">
        <v>77298</v>
      </c>
      <c r="P653" s="40">
        <v>21655558</v>
      </c>
    </row>
    <row r="654" spans="1:16" s="32" customFormat="1" ht="10.5">
      <c r="A654" s="32">
        <v>90331000</v>
      </c>
      <c r="B654" s="33">
        <v>6</v>
      </c>
      <c r="C654" s="32" t="s">
        <v>254</v>
      </c>
      <c r="D654" s="46">
        <v>606</v>
      </c>
      <c r="E654" s="35">
        <v>40043</v>
      </c>
      <c r="F654" s="34" t="s">
        <v>37</v>
      </c>
      <c r="G654" s="37">
        <v>2000</v>
      </c>
      <c r="H654" s="34"/>
      <c r="I654" s="38"/>
      <c r="J654" s="36" t="s">
        <v>455</v>
      </c>
      <c r="K654" s="38">
        <v>30</v>
      </c>
      <c r="L654" s="40"/>
      <c r="M654" s="40"/>
      <c r="N654" s="40"/>
      <c r="O654" s="40"/>
      <c r="P654" s="40"/>
    </row>
    <row r="655" spans="1:16" s="32" customFormat="1" ht="10.5">
      <c r="A655" s="32">
        <v>90331000</v>
      </c>
      <c r="B655" s="33">
        <v>6</v>
      </c>
      <c r="C655" s="32" t="s">
        <v>459</v>
      </c>
      <c r="D655" s="46" t="s">
        <v>143</v>
      </c>
      <c r="E655" s="35">
        <v>40044</v>
      </c>
      <c r="F655" s="34" t="s">
        <v>37</v>
      </c>
      <c r="G655" s="37">
        <v>2000</v>
      </c>
      <c r="H655" s="34" t="s">
        <v>51</v>
      </c>
      <c r="I655" s="38">
        <v>3.75</v>
      </c>
      <c r="J655" s="36" t="s">
        <v>68</v>
      </c>
      <c r="K655" s="38">
        <v>21</v>
      </c>
      <c r="L655" s="40">
        <v>1000000</v>
      </c>
      <c r="M655" s="40">
        <v>1000000</v>
      </c>
      <c r="N655" s="40">
        <f>ROUND((M655*$E$8/1000),0)</f>
        <v>21578260</v>
      </c>
      <c r="O655" s="40">
        <v>89080</v>
      </c>
      <c r="P655" s="40">
        <v>21667340</v>
      </c>
    </row>
    <row r="656" spans="1:16" s="32" customFormat="1" ht="10.5">
      <c r="A656" s="32">
        <v>61704000</v>
      </c>
      <c r="B656" s="33" t="s">
        <v>75</v>
      </c>
      <c r="C656" s="32" t="s">
        <v>460</v>
      </c>
      <c r="D656" s="46">
        <v>608</v>
      </c>
      <c r="E656" s="35">
        <v>40051</v>
      </c>
      <c r="F656" s="34" t="s">
        <v>37</v>
      </c>
      <c r="G656" s="37">
        <v>11000</v>
      </c>
      <c r="H656" s="34"/>
      <c r="I656" s="38"/>
      <c r="J656" s="36" t="s">
        <v>455</v>
      </c>
      <c r="K656" s="38">
        <v>25</v>
      </c>
      <c r="L656" s="40"/>
      <c r="M656" s="40"/>
      <c r="N656" s="40"/>
      <c r="O656" s="40"/>
      <c r="P656" s="40"/>
    </row>
    <row r="657" spans="1:16" s="32" customFormat="1" ht="10.5">
      <c r="A657" s="32">
        <v>96719210</v>
      </c>
      <c r="B657" s="33">
        <v>4</v>
      </c>
      <c r="C657" s="32" t="s">
        <v>191</v>
      </c>
      <c r="D657" s="46">
        <v>609</v>
      </c>
      <c r="E657" s="35">
        <v>40060</v>
      </c>
      <c r="F657" s="34" t="s">
        <v>37</v>
      </c>
      <c r="G657" s="37">
        <v>3000</v>
      </c>
      <c r="H657" s="34"/>
      <c r="I657" s="38"/>
      <c r="J657" s="36" t="s">
        <v>81</v>
      </c>
      <c r="K657" s="38">
        <v>10</v>
      </c>
      <c r="L657" s="40"/>
      <c r="M657" s="40"/>
      <c r="N657" s="40"/>
      <c r="O657" s="40"/>
      <c r="P657" s="40"/>
    </row>
    <row r="658" spans="1:16" s="32" customFormat="1" ht="10.5">
      <c r="A658" s="32">
        <v>96719210</v>
      </c>
      <c r="B658" s="33">
        <v>4</v>
      </c>
      <c r="C658" s="32" t="s">
        <v>461</v>
      </c>
      <c r="D658" s="46" t="s">
        <v>143</v>
      </c>
      <c r="E658" s="35">
        <v>40065</v>
      </c>
      <c r="F658" s="34" t="s">
        <v>37</v>
      </c>
      <c r="G658" s="37">
        <v>1000</v>
      </c>
      <c r="H658" s="34" t="s">
        <v>92</v>
      </c>
      <c r="I658" s="38">
        <v>3</v>
      </c>
      <c r="J658" s="36" t="s">
        <v>81</v>
      </c>
      <c r="K658" s="38">
        <v>7</v>
      </c>
      <c r="L658" s="40"/>
      <c r="M658" s="40"/>
      <c r="N658" s="40"/>
      <c r="O658" s="40"/>
      <c r="P658" s="40"/>
    </row>
    <row r="659" spans="1:16" s="32" customFormat="1" ht="10.5">
      <c r="A659" s="32">
        <v>96719210</v>
      </c>
      <c r="B659" s="33">
        <v>4</v>
      </c>
      <c r="C659" s="32" t="s">
        <v>191</v>
      </c>
      <c r="D659" s="46">
        <v>610</v>
      </c>
      <c r="E659" s="35">
        <v>40060</v>
      </c>
      <c r="F659" s="34" t="s">
        <v>37</v>
      </c>
      <c r="G659" s="37">
        <v>5000</v>
      </c>
      <c r="H659" s="34"/>
      <c r="I659" s="38"/>
      <c r="J659" s="36" t="s">
        <v>81</v>
      </c>
      <c r="K659" s="38">
        <v>30</v>
      </c>
      <c r="L659" s="40"/>
      <c r="M659" s="40"/>
      <c r="N659" s="40"/>
      <c r="O659" s="40"/>
      <c r="P659" s="40"/>
    </row>
    <row r="660" spans="1:16" s="32" customFormat="1" ht="10.5">
      <c r="A660" s="32">
        <v>96719210</v>
      </c>
      <c r="B660" s="33">
        <v>4</v>
      </c>
      <c r="C660" s="32" t="s">
        <v>462</v>
      </c>
      <c r="D660" s="46" t="s">
        <v>143</v>
      </c>
      <c r="E660" s="35">
        <v>40065</v>
      </c>
      <c r="F660" s="34" t="s">
        <v>37</v>
      </c>
      <c r="G660" s="37">
        <v>3500</v>
      </c>
      <c r="H660" s="34" t="s">
        <v>63</v>
      </c>
      <c r="I660" s="38">
        <v>4.3</v>
      </c>
      <c r="J660" s="36" t="s">
        <v>81</v>
      </c>
      <c r="K660" s="38">
        <v>21</v>
      </c>
      <c r="L660" s="40">
        <v>3500000</v>
      </c>
      <c r="M660" s="40">
        <v>3500000</v>
      </c>
      <c r="N660" s="40">
        <f>ROUND((M660*$E$8/1000),0)</f>
        <v>75523910</v>
      </c>
      <c r="O660" s="40">
        <v>192105</v>
      </c>
      <c r="P660" s="40">
        <v>75716015</v>
      </c>
    </row>
    <row r="661" spans="1:16" s="32" customFormat="1" ht="10.5">
      <c r="A661" s="32">
        <v>76045822</v>
      </c>
      <c r="B661" s="33">
        <v>8</v>
      </c>
      <c r="C661" s="32" t="s">
        <v>463</v>
      </c>
      <c r="D661" s="46">
        <v>611</v>
      </c>
      <c r="E661" s="35">
        <v>40067</v>
      </c>
      <c r="F661" s="34" t="s">
        <v>66</v>
      </c>
      <c r="G661" s="37">
        <v>300000</v>
      </c>
      <c r="H661" s="34"/>
      <c r="I661" s="38"/>
      <c r="J661" s="36" t="s">
        <v>374</v>
      </c>
      <c r="K661" s="38">
        <v>10</v>
      </c>
      <c r="L661" s="40"/>
      <c r="M661" s="40"/>
      <c r="N661" s="40"/>
      <c r="O661" s="40"/>
      <c r="P661" s="40"/>
    </row>
    <row r="662" spans="1:16" s="32" customFormat="1" ht="10.5">
      <c r="A662" s="32">
        <v>76045822</v>
      </c>
      <c r="B662" s="33">
        <v>8</v>
      </c>
      <c r="C662" s="32" t="s">
        <v>464</v>
      </c>
      <c r="D662" s="46" t="s">
        <v>143</v>
      </c>
      <c r="E662" s="35">
        <v>40095</v>
      </c>
      <c r="F662" s="34" t="s">
        <v>37</v>
      </c>
      <c r="G662" s="37">
        <v>2700</v>
      </c>
      <c r="H662" s="34" t="s">
        <v>46</v>
      </c>
      <c r="I662" s="38">
        <v>3.5</v>
      </c>
      <c r="J662" s="36" t="s">
        <v>374</v>
      </c>
      <c r="K662" s="38">
        <v>5</v>
      </c>
      <c r="L662" s="40">
        <v>2700000</v>
      </c>
      <c r="M662" s="40">
        <v>2700000</v>
      </c>
      <c r="N662" s="40">
        <f>ROUND((M662*$E$8/1000),0)</f>
        <v>58261302</v>
      </c>
      <c r="O662" s="40">
        <v>845754</v>
      </c>
      <c r="P662" s="40">
        <v>59107056</v>
      </c>
    </row>
    <row r="663" spans="1:16" s="32" customFormat="1" ht="10.5">
      <c r="A663" s="32">
        <v>76045822</v>
      </c>
      <c r="B663" s="33">
        <v>8</v>
      </c>
      <c r="C663" s="32" t="s">
        <v>465</v>
      </c>
      <c r="D663" s="46" t="s">
        <v>143</v>
      </c>
      <c r="E663" s="35">
        <v>40095</v>
      </c>
      <c r="F663" s="34" t="s">
        <v>171</v>
      </c>
      <c r="G663" s="37">
        <v>41000000</v>
      </c>
      <c r="H663" s="34" t="s">
        <v>90</v>
      </c>
      <c r="I663" s="38">
        <v>6.5</v>
      </c>
      <c r="J663" s="36" t="s">
        <v>374</v>
      </c>
      <c r="K663" s="38">
        <v>5</v>
      </c>
      <c r="L663" s="40"/>
      <c r="M663" s="40"/>
      <c r="N663" s="40"/>
      <c r="O663" s="40"/>
      <c r="P663" s="40"/>
    </row>
    <row r="664" spans="1:16" s="32" customFormat="1" ht="10.5">
      <c r="A664" s="32">
        <v>96686870</v>
      </c>
      <c r="B664" s="33">
        <v>8</v>
      </c>
      <c r="C664" s="32" t="s">
        <v>466</v>
      </c>
      <c r="D664" s="46">
        <v>613</v>
      </c>
      <c r="E664" s="35">
        <v>40094</v>
      </c>
      <c r="F664" s="34" t="s">
        <v>37</v>
      </c>
      <c r="G664" s="37">
        <v>1000</v>
      </c>
      <c r="H664" s="34"/>
      <c r="I664" s="38"/>
      <c r="J664" s="36" t="s">
        <v>81</v>
      </c>
      <c r="K664" s="38">
        <v>10</v>
      </c>
      <c r="L664" s="40"/>
      <c r="M664" s="40"/>
      <c r="N664" s="40"/>
      <c r="O664" s="40"/>
      <c r="P664" s="40"/>
    </row>
    <row r="665" spans="1:16" s="32" customFormat="1" ht="10.5">
      <c r="A665" s="32">
        <v>96686870</v>
      </c>
      <c r="B665" s="33">
        <v>8</v>
      </c>
      <c r="C665" s="32" t="s">
        <v>467</v>
      </c>
      <c r="D665" s="46" t="s">
        <v>143</v>
      </c>
      <c r="E665" s="35">
        <v>40106</v>
      </c>
      <c r="F665" s="34" t="s">
        <v>171</v>
      </c>
      <c r="G665" s="37">
        <v>15000000</v>
      </c>
      <c r="H665" s="34" t="s">
        <v>46</v>
      </c>
      <c r="I665" s="38">
        <v>7</v>
      </c>
      <c r="J665" s="36" t="s">
        <v>81</v>
      </c>
      <c r="K665" s="38">
        <v>6</v>
      </c>
      <c r="L665" s="40"/>
      <c r="M665" s="40"/>
      <c r="N665" s="40"/>
      <c r="O665" s="40"/>
      <c r="P665" s="40"/>
    </row>
    <row r="666" spans="1:16" s="32" customFormat="1" ht="10.5">
      <c r="A666" s="32">
        <v>96686870</v>
      </c>
      <c r="B666" s="33">
        <v>8</v>
      </c>
      <c r="C666" s="32" t="s">
        <v>467</v>
      </c>
      <c r="D666" s="46" t="s">
        <v>143</v>
      </c>
      <c r="E666" s="35">
        <v>40106</v>
      </c>
      <c r="F666" s="34" t="s">
        <v>37</v>
      </c>
      <c r="G666" s="37">
        <v>750</v>
      </c>
      <c r="H666" s="34" t="s">
        <v>90</v>
      </c>
      <c r="I666" s="38">
        <v>4</v>
      </c>
      <c r="J666" s="36" t="s">
        <v>81</v>
      </c>
      <c r="K666" s="38">
        <v>6</v>
      </c>
      <c r="L666" s="40"/>
      <c r="M666" s="40"/>
      <c r="N666" s="40"/>
      <c r="O666" s="40"/>
      <c r="P666" s="40"/>
    </row>
    <row r="667" spans="1:16" s="32" customFormat="1" ht="10.5">
      <c r="A667" s="32">
        <v>86547900</v>
      </c>
      <c r="B667" s="33" t="s">
        <v>75</v>
      </c>
      <c r="C667" s="32" t="s">
        <v>468</v>
      </c>
      <c r="D667" s="46">
        <v>615</v>
      </c>
      <c r="E667" s="35">
        <v>40099</v>
      </c>
      <c r="F667" s="34" t="s">
        <v>37</v>
      </c>
      <c r="G667" s="37">
        <v>2000</v>
      </c>
      <c r="H667" s="34"/>
      <c r="I667" s="38"/>
      <c r="J667" s="36" t="s">
        <v>81</v>
      </c>
      <c r="K667" s="38">
        <v>10</v>
      </c>
      <c r="L667" s="40"/>
      <c r="M667" s="40"/>
      <c r="N667" s="40"/>
      <c r="O667" s="40"/>
      <c r="P667" s="40"/>
    </row>
    <row r="668" spans="1:16" s="32" customFormat="1" ht="10.5">
      <c r="A668" s="32">
        <v>86547900</v>
      </c>
      <c r="B668" s="33" t="s">
        <v>75</v>
      </c>
      <c r="C668" s="32" t="s">
        <v>469</v>
      </c>
      <c r="D668" s="46" t="s">
        <v>143</v>
      </c>
      <c r="E668" s="35">
        <v>40108</v>
      </c>
      <c r="F668" s="34" t="s">
        <v>37</v>
      </c>
      <c r="G668" s="37">
        <v>2000</v>
      </c>
      <c r="H668" s="34" t="s">
        <v>56</v>
      </c>
      <c r="I668" s="38">
        <v>3.1</v>
      </c>
      <c r="J668" s="36" t="s">
        <v>81</v>
      </c>
      <c r="K668" s="38">
        <v>7</v>
      </c>
      <c r="L668" s="40"/>
      <c r="M668" s="40"/>
      <c r="N668" s="40"/>
      <c r="O668" s="40"/>
      <c r="P668" s="40"/>
    </row>
    <row r="669" spans="1:16" s="32" customFormat="1" ht="10.5">
      <c r="A669" s="32">
        <v>86547900</v>
      </c>
      <c r="B669" s="33" t="s">
        <v>75</v>
      </c>
      <c r="C669" s="32" t="s">
        <v>468</v>
      </c>
      <c r="D669" s="46">
        <v>616</v>
      </c>
      <c r="E669" s="35">
        <v>40099</v>
      </c>
      <c r="F669" s="34" t="s">
        <v>37</v>
      </c>
      <c r="G669" s="37">
        <v>2000</v>
      </c>
      <c r="H669" s="34"/>
      <c r="I669" s="38"/>
      <c r="J669" s="36" t="s">
        <v>81</v>
      </c>
      <c r="K669" s="38">
        <v>30</v>
      </c>
      <c r="L669" s="40"/>
      <c r="M669" s="40"/>
      <c r="N669" s="40"/>
      <c r="O669" s="40"/>
      <c r="P669" s="40"/>
    </row>
    <row r="670" spans="1:16" s="32" customFormat="1" ht="10.5">
      <c r="A670" s="32">
        <v>86547900</v>
      </c>
      <c r="B670" s="33" t="s">
        <v>75</v>
      </c>
      <c r="C670" s="32" t="s">
        <v>470</v>
      </c>
      <c r="D670" s="46" t="s">
        <v>143</v>
      </c>
      <c r="E670" s="35">
        <v>40108</v>
      </c>
      <c r="F670" s="34" t="s">
        <v>37</v>
      </c>
      <c r="G670" s="37">
        <v>2000</v>
      </c>
      <c r="H670" s="34" t="s">
        <v>51</v>
      </c>
      <c r="I670" s="38">
        <v>4.4000000000000004</v>
      </c>
      <c r="J670" s="36" t="s">
        <v>81</v>
      </c>
      <c r="K670" s="38">
        <v>21</v>
      </c>
      <c r="L670" s="40">
        <v>1750000</v>
      </c>
      <c r="M670" s="40">
        <v>1750000</v>
      </c>
      <c r="N670" s="40">
        <f>ROUND((M670*$E$8/1000),0)</f>
        <v>37761955</v>
      </c>
      <c r="O670" s="40">
        <v>71462</v>
      </c>
      <c r="P670" s="40">
        <v>37833417</v>
      </c>
    </row>
    <row r="671" spans="1:16" s="32" customFormat="1" ht="10.5">
      <c r="A671" s="32">
        <v>96751830</v>
      </c>
      <c r="B671" s="33">
        <v>1</v>
      </c>
      <c r="C671" s="32" t="s">
        <v>471</v>
      </c>
      <c r="D671" s="46">
        <v>617</v>
      </c>
      <c r="E671" s="35">
        <v>40102</v>
      </c>
      <c r="F671" s="34" t="s">
        <v>37</v>
      </c>
      <c r="G671" s="37">
        <v>6000</v>
      </c>
      <c r="H671" s="34"/>
      <c r="I671" s="38"/>
      <c r="J671" s="36" t="s">
        <v>390</v>
      </c>
      <c r="K671" s="38">
        <v>10</v>
      </c>
      <c r="L671" s="40"/>
      <c r="M671" s="40"/>
      <c r="N671" s="40"/>
      <c r="O671" s="40"/>
      <c r="P671" s="40"/>
    </row>
    <row r="672" spans="1:16" s="32" customFormat="1" ht="10.5">
      <c r="A672" s="32">
        <v>96751830</v>
      </c>
      <c r="B672" s="33">
        <v>1</v>
      </c>
      <c r="C672" s="32" t="s">
        <v>472</v>
      </c>
      <c r="D672" s="46" t="s">
        <v>143</v>
      </c>
      <c r="E672" s="35">
        <v>40107</v>
      </c>
      <c r="F672" s="34" t="s">
        <v>37</v>
      </c>
      <c r="G672" s="37">
        <v>6000</v>
      </c>
      <c r="H672" s="34" t="s">
        <v>46</v>
      </c>
      <c r="I672" s="38">
        <v>3.2</v>
      </c>
      <c r="J672" s="36" t="s">
        <v>39</v>
      </c>
      <c r="K672" s="38">
        <v>7.5</v>
      </c>
      <c r="L672" s="40">
        <v>2500000</v>
      </c>
      <c r="M672" s="40">
        <v>2142857</v>
      </c>
      <c r="N672" s="40">
        <f>ROUND((M672*$E$8/1000),0)</f>
        <v>46239125</v>
      </c>
      <c r="O672" s="40">
        <v>61658</v>
      </c>
      <c r="P672" s="40">
        <v>46300783</v>
      </c>
    </row>
    <row r="673" spans="1:16" s="32" customFormat="1" ht="10.5">
      <c r="A673" s="32">
        <v>96751830</v>
      </c>
      <c r="B673" s="33">
        <v>1</v>
      </c>
      <c r="C673" s="32" t="s">
        <v>471</v>
      </c>
      <c r="D673" s="46">
        <v>618</v>
      </c>
      <c r="E673" s="35">
        <v>40102</v>
      </c>
      <c r="F673" s="34" t="s">
        <v>37</v>
      </c>
      <c r="G673" s="37">
        <v>6000</v>
      </c>
      <c r="H673" s="34"/>
      <c r="I673" s="38"/>
      <c r="J673" s="36" t="s">
        <v>390</v>
      </c>
      <c r="K673" s="38">
        <v>30</v>
      </c>
      <c r="L673" s="40"/>
      <c r="M673" s="40"/>
      <c r="N673" s="40"/>
      <c r="O673" s="40"/>
      <c r="P673" s="40"/>
    </row>
    <row r="674" spans="1:16" s="32" customFormat="1" ht="10.5">
      <c r="A674" s="32">
        <v>96751830</v>
      </c>
      <c r="B674" s="33">
        <v>1</v>
      </c>
      <c r="C674" s="32" t="s">
        <v>473</v>
      </c>
      <c r="D674" s="46" t="s">
        <v>143</v>
      </c>
      <c r="E674" s="35">
        <v>40107</v>
      </c>
      <c r="F674" s="34" t="s">
        <v>37</v>
      </c>
      <c r="G674" s="37">
        <v>6000</v>
      </c>
      <c r="H674" s="34" t="s">
        <v>90</v>
      </c>
      <c r="I674" s="38">
        <v>4.5</v>
      </c>
      <c r="J674" s="36" t="s">
        <v>39</v>
      </c>
      <c r="K674" s="38">
        <v>20.5</v>
      </c>
      <c r="L674" s="40">
        <v>3200000</v>
      </c>
      <c r="M674" s="40">
        <v>3200000</v>
      </c>
      <c r="N674" s="40">
        <f>ROUND((M674*$E$8/1000),0)</f>
        <v>69050432</v>
      </c>
      <c r="O674" s="40">
        <v>129470</v>
      </c>
      <c r="P674" s="40">
        <v>69179902</v>
      </c>
    </row>
    <row r="675" spans="1:16" s="32" customFormat="1" ht="10.5">
      <c r="A675" s="32">
        <v>61219000</v>
      </c>
      <c r="B675" s="33">
        <v>3</v>
      </c>
      <c r="C675" s="32" t="s">
        <v>345</v>
      </c>
      <c r="D675" s="46">
        <v>619</v>
      </c>
      <c r="E675" s="35">
        <v>40116</v>
      </c>
      <c r="F675" s="34" t="s">
        <v>37</v>
      </c>
      <c r="G675" s="37">
        <v>4000</v>
      </c>
      <c r="H675" s="34"/>
      <c r="I675" s="38"/>
      <c r="J675" s="36" t="s">
        <v>81</v>
      </c>
      <c r="K675" s="38">
        <v>30</v>
      </c>
      <c r="L675" s="40"/>
      <c r="M675" s="40"/>
      <c r="N675" s="40"/>
      <c r="O675" s="40"/>
      <c r="P675" s="40"/>
    </row>
    <row r="676" spans="1:16" s="32" customFormat="1" ht="10.5">
      <c r="A676" s="32">
        <v>61219000</v>
      </c>
      <c r="B676" s="33">
        <v>3</v>
      </c>
      <c r="C676" s="32" t="s">
        <v>474</v>
      </c>
      <c r="D676" s="46" t="s">
        <v>143</v>
      </c>
      <c r="E676" s="35">
        <v>40126</v>
      </c>
      <c r="F676" s="34" t="s">
        <v>37</v>
      </c>
      <c r="G676" s="37">
        <v>4000</v>
      </c>
      <c r="H676" s="34" t="s">
        <v>64</v>
      </c>
      <c r="I676" s="38">
        <v>4.5</v>
      </c>
      <c r="J676" s="36" t="s">
        <v>81</v>
      </c>
      <c r="K676" s="38">
        <v>25</v>
      </c>
      <c r="L676" s="40">
        <v>4000000</v>
      </c>
      <c r="M676" s="40">
        <v>4000000</v>
      </c>
      <c r="N676" s="40">
        <f>ROUND((M676*$E$8/1000),0)</f>
        <v>86313040</v>
      </c>
      <c r="O676" s="40">
        <v>1419138</v>
      </c>
      <c r="P676" s="40">
        <v>87732178</v>
      </c>
    </row>
    <row r="677" spans="1:16" s="32" customFormat="1" ht="10.5">
      <c r="A677" s="32">
        <v>96604380</v>
      </c>
      <c r="B677" s="33">
        <v>6</v>
      </c>
      <c r="C677" s="32" t="s">
        <v>338</v>
      </c>
      <c r="D677" s="46">
        <v>620</v>
      </c>
      <c r="E677" s="35">
        <v>40137</v>
      </c>
      <c r="F677" s="34" t="s">
        <v>37</v>
      </c>
      <c r="G677" s="37">
        <v>1250</v>
      </c>
      <c r="H677" s="34"/>
      <c r="I677" s="38"/>
      <c r="J677" s="36" t="s">
        <v>81</v>
      </c>
      <c r="K677" s="38">
        <v>25</v>
      </c>
      <c r="L677" s="40"/>
      <c r="M677" s="40"/>
      <c r="N677" s="40"/>
      <c r="O677" s="40"/>
      <c r="P677" s="40"/>
    </row>
    <row r="678" spans="1:16" s="32" customFormat="1" ht="10.5">
      <c r="A678" s="32">
        <v>96604380</v>
      </c>
      <c r="B678" s="33">
        <v>6</v>
      </c>
      <c r="C678" s="32" t="s">
        <v>208</v>
      </c>
      <c r="D678" s="46" t="s">
        <v>143</v>
      </c>
      <c r="E678" s="35">
        <v>40137</v>
      </c>
      <c r="F678" s="34" t="s">
        <v>37</v>
      </c>
      <c r="G678" s="37">
        <v>1250</v>
      </c>
      <c r="H678" s="34" t="s">
        <v>51</v>
      </c>
      <c r="I678" s="38">
        <v>4.5</v>
      </c>
      <c r="J678" s="36" t="s">
        <v>81</v>
      </c>
      <c r="K678" s="38">
        <v>23</v>
      </c>
      <c r="L678" s="40">
        <v>750000</v>
      </c>
      <c r="M678" s="40">
        <v>750000</v>
      </c>
      <c r="N678" s="40">
        <f>ROUND((M678*$E$8/1000),0)</f>
        <v>16183695</v>
      </c>
      <c r="O678" s="40">
        <v>33272</v>
      </c>
      <c r="P678" s="40">
        <v>16216967</v>
      </c>
    </row>
    <row r="679" spans="1:16" s="32" customFormat="1" ht="10.5">
      <c r="A679" s="32">
        <v>83628100</v>
      </c>
      <c r="B679" s="33">
        <v>4</v>
      </c>
      <c r="C679" s="32" t="s">
        <v>475</v>
      </c>
      <c r="D679" s="46">
        <v>621</v>
      </c>
      <c r="E679" s="35">
        <v>40148</v>
      </c>
      <c r="F679" s="34" t="s">
        <v>37</v>
      </c>
      <c r="G679" s="37">
        <v>3000</v>
      </c>
      <c r="H679" s="34"/>
      <c r="I679" s="38"/>
      <c r="J679" s="36" t="s">
        <v>81</v>
      </c>
      <c r="K679" s="38">
        <v>25</v>
      </c>
      <c r="L679" s="40"/>
      <c r="M679" s="40"/>
      <c r="N679" s="40"/>
      <c r="O679" s="40"/>
      <c r="P679" s="40"/>
    </row>
    <row r="680" spans="1:16" s="32" customFormat="1" ht="10.5">
      <c r="A680" s="32">
        <v>83628100</v>
      </c>
      <c r="B680" s="33">
        <v>4</v>
      </c>
      <c r="C680" s="32" t="s">
        <v>476</v>
      </c>
      <c r="D680" s="46" t="s">
        <v>143</v>
      </c>
      <c r="E680" s="35">
        <v>40154</v>
      </c>
      <c r="F680" s="34" t="s">
        <v>37</v>
      </c>
      <c r="G680" s="37">
        <v>3000</v>
      </c>
      <c r="H680" s="34" t="s">
        <v>92</v>
      </c>
      <c r="I680" s="38">
        <v>4.5</v>
      </c>
      <c r="J680" s="36" t="s">
        <v>39</v>
      </c>
      <c r="K680" s="38">
        <v>21</v>
      </c>
      <c r="L680" s="40">
        <v>1500000</v>
      </c>
      <c r="M680" s="40">
        <v>1500000</v>
      </c>
      <c r="N680" s="40">
        <f>ROUND((M680*$E$8/1000),0)</f>
        <v>32367390</v>
      </c>
      <c r="O680" s="40">
        <v>474883</v>
      </c>
      <c r="P680" s="40">
        <v>32842273</v>
      </c>
    </row>
    <row r="681" spans="1:16" s="32" customFormat="1" ht="10.5">
      <c r="A681" s="32">
        <v>83628100</v>
      </c>
      <c r="B681" s="33">
        <v>4</v>
      </c>
      <c r="C681" s="32" t="s">
        <v>475</v>
      </c>
      <c r="D681" s="46">
        <v>622</v>
      </c>
      <c r="E681" s="35">
        <v>40148</v>
      </c>
      <c r="F681" s="34" t="s">
        <v>37</v>
      </c>
      <c r="G681" s="37">
        <v>3000</v>
      </c>
      <c r="H681" s="34"/>
      <c r="I681" s="38"/>
      <c r="J681" s="36" t="s">
        <v>81</v>
      </c>
      <c r="K681" s="38">
        <v>10</v>
      </c>
      <c r="L681" s="40"/>
      <c r="M681" s="40"/>
      <c r="N681" s="40"/>
      <c r="O681" s="40"/>
      <c r="P681" s="40"/>
    </row>
    <row r="682" spans="1:16" s="32" customFormat="1" ht="10.5">
      <c r="A682" s="32">
        <v>83628100</v>
      </c>
      <c r="B682" s="33">
        <v>4</v>
      </c>
      <c r="C682" s="32" t="s">
        <v>476</v>
      </c>
      <c r="D682" s="46" t="s">
        <v>143</v>
      </c>
      <c r="E682" s="35">
        <v>40154</v>
      </c>
      <c r="F682" s="34" t="s">
        <v>37</v>
      </c>
      <c r="G682" s="37">
        <v>3000</v>
      </c>
      <c r="H682" s="34" t="s">
        <v>46</v>
      </c>
      <c r="I682" s="38">
        <v>3.5</v>
      </c>
      <c r="J682" s="36" t="s">
        <v>39</v>
      </c>
      <c r="K682" s="38">
        <v>5</v>
      </c>
      <c r="L682" s="40">
        <v>1500000</v>
      </c>
      <c r="M682" s="40">
        <v>1500000</v>
      </c>
      <c r="N682" s="40">
        <f>ROUND((M682*$E$8/1000),0)</f>
        <v>32367390</v>
      </c>
      <c r="O682" s="40">
        <v>370247</v>
      </c>
      <c r="P682" s="40">
        <v>32737637</v>
      </c>
    </row>
    <row r="683" spans="1:16" s="32" customFormat="1" ht="10.5">
      <c r="A683" s="32">
        <v>83628100</v>
      </c>
      <c r="B683" s="33">
        <v>4</v>
      </c>
      <c r="C683" s="32" t="s">
        <v>477</v>
      </c>
      <c r="D683" s="46" t="s">
        <v>143</v>
      </c>
      <c r="E683" s="35">
        <v>40154</v>
      </c>
      <c r="F683" s="34" t="s">
        <v>171</v>
      </c>
      <c r="G683" s="37">
        <v>60000000</v>
      </c>
      <c r="H683" s="34" t="s">
        <v>90</v>
      </c>
      <c r="I683" s="38">
        <v>6</v>
      </c>
      <c r="J683" s="36" t="s">
        <v>39</v>
      </c>
      <c r="K683" s="38">
        <v>5</v>
      </c>
      <c r="L683" s="40"/>
      <c r="M683" s="40"/>
      <c r="N683" s="40"/>
      <c r="O683" s="40"/>
      <c r="P683" s="40"/>
    </row>
    <row r="684" spans="1:16" s="32" customFormat="1" ht="10.5">
      <c r="A684" s="32">
        <v>90690000</v>
      </c>
      <c r="B684" s="33">
        <v>9</v>
      </c>
      <c r="C684" s="32" t="s">
        <v>478</v>
      </c>
      <c r="D684" s="46">
        <v>623</v>
      </c>
      <c r="E684" s="35">
        <v>40158</v>
      </c>
      <c r="F684" s="34" t="s">
        <v>37</v>
      </c>
      <c r="G684" s="37">
        <v>10000</v>
      </c>
      <c r="H684" s="34"/>
      <c r="I684" s="38"/>
      <c r="J684" s="36" t="s">
        <v>390</v>
      </c>
      <c r="K684" s="38">
        <v>10</v>
      </c>
      <c r="L684" s="40"/>
      <c r="M684" s="40"/>
      <c r="N684" s="40"/>
      <c r="O684" s="40"/>
      <c r="P684" s="40"/>
    </row>
    <row r="685" spans="1:16" s="32" customFormat="1" ht="10.5">
      <c r="A685" s="32">
        <v>90690000</v>
      </c>
      <c r="B685" s="33">
        <v>9</v>
      </c>
      <c r="C685" s="32" t="s">
        <v>479</v>
      </c>
      <c r="D685" s="46" t="s">
        <v>143</v>
      </c>
      <c r="E685" s="35">
        <v>40158</v>
      </c>
      <c r="F685" s="34" t="s">
        <v>37</v>
      </c>
      <c r="G685" s="37">
        <v>10000</v>
      </c>
      <c r="H685" s="34" t="s">
        <v>46</v>
      </c>
      <c r="I685" s="38">
        <v>3.25</v>
      </c>
      <c r="J685" s="36" t="s">
        <v>81</v>
      </c>
      <c r="K685" s="38">
        <v>5</v>
      </c>
      <c r="L685" s="40"/>
      <c r="M685" s="40"/>
      <c r="N685" s="40"/>
      <c r="O685" s="40"/>
      <c r="P685" s="40"/>
    </row>
    <row r="686" spans="1:16" s="32" customFormat="1" ht="10.5">
      <c r="A686" s="32">
        <v>90690000</v>
      </c>
      <c r="B686" s="33">
        <v>9</v>
      </c>
      <c r="C686" s="32" t="s">
        <v>479</v>
      </c>
      <c r="D686" s="46" t="s">
        <v>143</v>
      </c>
      <c r="E686" s="35">
        <v>40158</v>
      </c>
      <c r="F686" s="34" t="s">
        <v>171</v>
      </c>
      <c r="G686" s="37">
        <v>209500000</v>
      </c>
      <c r="H686" s="34" t="s">
        <v>90</v>
      </c>
      <c r="I686" s="38">
        <v>5.75</v>
      </c>
      <c r="J686" s="36" t="s">
        <v>81</v>
      </c>
      <c r="K686" s="38">
        <v>5</v>
      </c>
      <c r="L686" s="40"/>
      <c r="M686" s="40"/>
      <c r="N686" s="40"/>
      <c r="O686" s="40"/>
      <c r="P686" s="40"/>
    </row>
    <row r="687" spans="1:16" s="32" customFormat="1" ht="10.5">
      <c r="A687" s="32">
        <v>90690000</v>
      </c>
      <c r="B687" s="33">
        <v>9</v>
      </c>
      <c r="C687" s="32" t="s">
        <v>478</v>
      </c>
      <c r="D687" s="46">
        <v>624</v>
      </c>
      <c r="E687" s="35">
        <v>40158</v>
      </c>
      <c r="F687" s="34" t="s">
        <v>37</v>
      </c>
      <c r="G687" s="37">
        <v>10000</v>
      </c>
      <c r="H687" s="34"/>
      <c r="I687" s="38"/>
      <c r="J687" s="36" t="s">
        <v>390</v>
      </c>
      <c r="K687" s="38">
        <v>30</v>
      </c>
      <c r="L687" s="40"/>
      <c r="M687" s="40"/>
      <c r="N687" s="40"/>
      <c r="O687" s="40"/>
      <c r="P687" s="40"/>
    </row>
    <row r="688" spans="1:16" s="32" customFormat="1" ht="10.5">
      <c r="A688" s="32">
        <v>90690000</v>
      </c>
      <c r="B688" s="33">
        <v>9</v>
      </c>
      <c r="C688" s="32" t="s">
        <v>480</v>
      </c>
      <c r="D688" s="46" t="s">
        <v>143</v>
      </c>
      <c r="E688" s="35">
        <v>40158</v>
      </c>
      <c r="F688" s="34" t="s">
        <v>37</v>
      </c>
      <c r="G688" s="37">
        <v>10000</v>
      </c>
      <c r="H688" s="34" t="s">
        <v>92</v>
      </c>
      <c r="I688" s="38">
        <v>4.25</v>
      </c>
      <c r="J688" s="36" t="s">
        <v>81</v>
      </c>
      <c r="K688" s="38">
        <v>21</v>
      </c>
      <c r="L688" s="40">
        <v>7000000</v>
      </c>
      <c r="M688" s="40">
        <v>7000000</v>
      </c>
      <c r="N688" s="40">
        <f>ROUND((M688*$E$8/1000),0)</f>
        <v>151047820</v>
      </c>
      <c r="O688" s="40">
        <v>2123439</v>
      </c>
      <c r="P688" s="40">
        <v>153171259</v>
      </c>
    </row>
    <row r="689" spans="1:16" s="32" customFormat="1" ht="10.5">
      <c r="A689" s="32">
        <v>90690000</v>
      </c>
      <c r="B689" s="33">
        <v>9</v>
      </c>
      <c r="C689" s="32" t="s">
        <v>479</v>
      </c>
      <c r="D689" s="46" t="s">
        <v>143</v>
      </c>
      <c r="E689" s="35">
        <v>40158</v>
      </c>
      <c r="F689" s="34" t="s">
        <v>37</v>
      </c>
      <c r="G689" s="37">
        <v>10000</v>
      </c>
      <c r="H689" s="34" t="s">
        <v>63</v>
      </c>
      <c r="I689" s="38">
        <v>4.25</v>
      </c>
      <c r="J689" s="36" t="s">
        <v>81</v>
      </c>
      <c r="K689" s="38">
        <v>21</v>
      </c>
      <c r="L689" s="40"/>
      <c r="M689" s="40"/>
      <c r="N689" s="40"/>
      <c r="O689" s="40"/>
      <c r="P689" s="40"/>
    </row>
    <row r="690" spans="1:16" s="32" customFormat="1" ht="10.5">
      <c r="A690" s="32">
        <v>96667560</v>
      </c>
      <c r="B690" s="33">
        <v>8</v>
      </c>
      <c r="C690" s="32" t="s">
        <v>339</v>
      </c>
      <c r="D690" s="46">
        <v>625</v>
      </c>
      <c r="E690" s="35">
        <v>40162</v>
      </c>
      <c r="F690" s="34" t="s">
        <v>37</v>
      </c>
      <c r="G690" s="37">
        <v>2000</v>
      </c>
      <c r="H690" s="34"/>
      <c r="I690" s="38"/>
      <c r="J690" s="36" t="s">
        <v>81</v>
      </c>
      <c r="K690" s="38">
        <v>10</v>
      </c>
      <c r="L690" s="40"/>
      <c r="M690" s="40"/>
      <c r="N690" s="40"/>
      <c r="O690" s="40"/>
      <c r="P690" s="40"/>
    </row>
    <row r="691" spans="1:16" s="32" customFormat="1" ht="10.5">
      <c r="A691" s="32">
        <v>96667560</v>
      </c>
      <c r="B691" s="33">
        <v>8</v>
      </c>
      <c r="C691" s="32" t="s">
        <v>340</v>
      </c>
      <c r="D691" s="46" t="s">
        <v>143</v>
      </c>
      <c r="E691" s="35">
        <v>40164</v>
      </c>
      <c r="F691" s="34" t="s">
        <v>171</v>
      </c>
      <c r="G691" s="37">
        <v>20000000</v>
      </c>
      <c r="H691" s="34" t="s">
        <v>92</v>
      </c>
      <c r="I691" s="38">
        <v>6.5</v>
      </c>
      <c r="J691" s="36" t="s">
        <v>39</v>
      </c>
      <c r="K691" s="38">
        <v>4.5</v>
      </c>
      <c r="L691" s="40">
        <v>20000000000</v>
      </c>
      <c r="M691" s="40">
        <v>20000000000</v>
      </c>
      <c r="N691" s="40">
        <f>ROUND((M691/1000),0)</f>
        <v>20000000</v>
      </c>
      <c r="O691" s="40">
        <v>373193</v>
      </c>
      <c r="P691" s="40">
        <v>20373193</v>
      </c>
    </row>
    <row r="692" spans="1:16" s="32" customFormat="1" ht="10.5">
      <c r="A692" s="32">
        <v>96667560</v>
      </c>
      <c r="B692" s="33">
        <v>8</v>
      </c>
      <c r="C692" s="32" t="s">
        <v>481</v>
      </c>
      <c r="D692" s="46" t="s">
        <v>152</v>
      </c>
      <c r="E692" s="35">
        <v>40399</v>
      </c>
      <c r="F692" s="34" t="s">
        <v>171</v>
      </c>
      <c r="G692" s="37">
        <v>20000000</v>
      </c>
      <c r="H692" s="34" t="s">
        <v>56</v>
      </c>
      <c r="I692" s="38">
        <v>7</v>
      </c>
      <c r="J692" s="36" t="s">
        <v>39</v>
      </c>
      <c r="K692" s="38">
        <v>5</v>
      </c>
      <c r="L692" s="40">
        <v>20000000000</v>
      </c>
      <c r="M692" s="40">
        <v>20000000000</v>
      </c>
      <c r="N692" s="40">
        <f>ROUND((M692/1000),0)</f>
        <v>20000000</v>
      </c>
      <c r="O692" s="40">
        <v>175863</v>
      </c>
      <c r="P692" s="40">
        <v>20175863</v>
      </c>
    </row>
    <row r="693" spans="1:16" s="32" customFormat="1" ht="10.5">
      <c r="A693" s="32">
        <v>96667560</v>
      </c>
      <c r="B693" s="33">
        <v>8</v>
      </c>
      <c r="C693" s="32" t="s">
        <v>482</v>
      </c>
      <c r="D693" s="46" t="s">
        <v>152</v>
      </c>
      <c r="E693" s="35">
        <v>40399</v>
      </c>
      <c r="F693" s="34" t="s">
        <v>37</v>
      </c>
      <c r="G693" s="37">
        <v>1000</v>
      </c>
      <c r="H693" s="34" t="s">
        <v>63</v>
      </c>
      <c r="I693" s="38">
        <v>3.3</v>
      </c>
      <c r="J693" s="36" t="s">
        <v>39</v>
      </c>
      <c r="K693" s="38">
        <v>5</v>
      </c>
      <c r="L693" s="40"/>
      <c r="M693" s="40"/>
      <c r="N693" s="40"/>
      <c r="O693" s="40"/>
      <c r="P693" s="40"/>
    </row>
    <row r="694" spans="1:16" s="32" customFormat="1" ht="10.5">
      <c r="A694" s="32">
        <v>95819000</v>
      </c>
      <c r="B694" s="33" t="s">
        <v>75</v>
      </c>
      <c r="C694" s="32" t="s">
        <v>483</v>
      </c>
      <c r="D694" s="46">
        <v>627</v>
      </c>
      <c r="E694" s="35">
        <v>40199</v>
      </c>
      <c r="F694" s="34" t="s">
        <v>37</v>
      </c>
      <c r="G694" s="37">
        <v>1000</v>
      </c>
      <c r="H694" s="34"/>
      <c r="I694" s="38"/>
      <c r="J694" s="36" t="s">
        <v>484</v>
      </c>
      <c r="K694" s="38">
        <v>10</v>
      </c>
      <c r="L694" s="40"/>
      <c r="M694" s="40"/>
      <c r="N694" s="40"/>
      <c r="O694" s="40"/>
      <c r="P694" s="40"/>
    </row>
    <row r="695" spans="1:16" s="32" customFormat="1" ht="10.5">
      <c r="A695" s="32">
        <v>95819000</v>
      </c>
      <c r="B695" s="33" t="s">
        <v>75</v>
      </c>
      <c r="C695" s="32" t="s">
        <v>485</v>
      </c>
      <c r="D695" s="46" t="s">
        <v>143</v>
      </c>
      <c r="E695" s="35">
        <v>40210</v>
      </c>
      <c r="F695" s="34" t="s">
        <v>171</v>
      </c>
      <c r="G695" s="37">
        <v>20900000</v>
      </c>
      <c r="H695" s="34" t="s">
        <v>46</v>
      </c>
      <c r="I695" s="38">
        <v>6.5</v>
      </c>
      <c r="J695" s="36" t="s">
        <v>81</v>
      </c>
      <c r="K695" s="38">
        <v>5</v>
      </c>
      <c r="L695" s="40"/>
      <c r="M695" s="40"/>
      <c r="N695" s="40"/>
      <c r="O695" s="40"/>
      <c r="P695" s="40"/>
    </row>
    <row r="696" spans="1:16" s="32" customFormat="1" ht="10.5">
      <c r="A696" s="32">
        <v>61808000</v>
      </c>
      <c r="B696" s="33">
        <v>5</v>
      </c>
      <c r="C696" s="32" t="s">
        <v>360</v>
      </c>
      <c r="D696" s="46">
        <v>629</v>
      </c>
      <c r="E696" s="35">
        <v>40252</v>
      </c>
      <c r="F696" s="34" t="s">
        <v>37</v>
      </c>
      <c r="G696" s="37">
        <v>4000</v>
      </c>
      <c r="H696" s="34"/>
      <c r="I696" s="38"/>
      <c r="J696" s="36" t="s">
        <v>81</v>
      </c>
      <c r="K696" s="38">
        <v>10</v>
      </c>
      <c r="L696" s="40"/>
      <c r="M696" s="40"/>
      <c r="N696" s="40"/>
      <c r="O696" s="40"/>
      <c r="P696" s="40"/>
    </row>
    <row r="697" spans="1:16" s="32" customFormat="1" ht="10.5">
      <c r="A697" s="32">
        <v>61808000</v>
      </c>
      <c r="B697" s="33">
        <v>5</v>
      </c>
      <c r="C697" s="32" t="s">
        <v>158</v>
      </c>
      <c r="D697" s="46" t="s">
        <v>143</v>
      </c>
      <c r="E697" s="35">
        <v>40267</v>
      </c>
      <c r="F697" s="34" t="s">
        <v>37</v>
      </c>
      <c r="G697" s="37">
        <v>4000</v>
      </c>
      <c r="H697" s="34" t="s">
        <v>75</v>
      </c>
      <c r="I697" s="38">
        <v>20.9</v>
      </c>
      <c r="J697" s="36" t="s">
        <v>39</v>
      </c>
      <c r="K697" s="38">
        <v>6.5</v>
      </c>
      <c r="L697" s="40">
        <v>1000000</v>
      </c>
      <c r="M697" s="40">
        <v>1000000</v>
      </c>
      <c r="N697" s="40">
        <f>ROUND((M697*$E$8/1000),0)</f>
        <v>21578260</v>
      </c>
      <c r="O697" s="40">
        <v>310641</v>
      </c>
      <c r="P697" s="40">
        <v>21888901</v>
      </c>
    </row>
    <row r="698" spans="1:16" s="32" customFormat="1" ht="10.5">
      <c r="A698" s="32">
        <v>61808000</v>
      </c>
      <c r="B698" s="33">
        <v>5</v>
      </c>
      <c r="C698" s="32" t="s">
        <v>486</v>
      </c>
      <c r="D698" s="46" t="s">
        <v>143</v>
      </c>
      <c r="E698" s="35">
        <v>40267</v>
      </c>
      <c r="F698" s="34" t="s">
        <v>37</v>
      </c>
      <c r="G698" s="37">
        <v>4000</v>
      </c>
      <c r="H698" s="34" t="s">
        <v>125</v>
      </c>
      <c r="I698" s="38">
        <v>3.9</v>
      </c>
      <c r="J698" s="36" t="s">
        <v>39</v>
      </c>
      <c r="K698" s="38">
        <v>9.5</v>
      </c>
      <c r="L698" s="40"/>
      <c r="M698" s="40"/>
      <c r="N698" s="40"/>
      <c r="O698" s="40"/>
      <c r="P698" s="40"/>
    </row>
    <row r="699" spans="1:16" s="32" customFormat="1" ht="10.5">
      <c r="A699" s="32">
        <v>61808000</v>
      </c>
      <c r="B699" s="33">
        <v>5</v>
      </c>
      <c r="C699" s="32" t="s">
        <v>156</v>
      </c>
      <c r="D699" s="46">
        <v>630</v>
      </c>
      <c r="E699" s="35">
        <v>40252</v>
      </c>
      <c r="F699" s="34" t="s">
        <v>37</v>
      </c>
      <c r="G699" s="37">
        <v>4000</v>
      </c>
      <c r="H699" s="34"/>
      <c r="I699" s="38"/>
      <c r="J699" s="36" t="s">
        <v>81</v>
      </c>
      <c r="K699" s="38">
        <v>30</v>
      </c>
      <c r="L699" s="40"/>
      <c r="M699" s="40"/>
      <c r="N699" s="40"/>
      <c r="O699" s="40"/>
      <c r="P699" s="40"/>
    </row>
    <row r="700" spans="1:16" s="32" customFormat="1" ht="10.5">
      <c r="A700" s="32">
        <v>61808000</v>
      </c>
      <c r="B700" s="33">
        <v>5</v>
      </c>
      <c r="C700" s="32" t="s">
        <v>118</v>
      </c>
      <c r="D700" s="46" t="s">
        <v>143</v>
      </c>
      <c r="E700" s="35">
        <v>40267</v>
      </c>
      <c r="F700" s="34" t="s">
        <v>37</v>
      </c>
      <c r="G700" s="37">
        <v>4000</v>
      </c>
      <c r="H700" s="34" t="s">
        <v>132</v>
      </c>
      <c r="I700" s="38">
        <v>4.2</v>
      </c>
      <c r="J700" s="36" t="s">
        <v>39</v>
      </c>
      <c r="K700" s="38">
        <v>21</v>
      </c>
      <c r="L700" s="40">
        <v>1750000</v>
      </c>
      <c r="M700" s="40">
        <v>1750000</v>
      </c>
      <c r="N700" s="40">
        <f>ROUND((M700*$E$8/1000),0)</f>
        <v>37761955</v>
      </c>
      <c r="O700" s="40">
        <v>784844</v>
      </c>
      <c r="P700" s="40">
        <v>38546799</v>
      </c>
    </row>
    <row r="701" spans="1:16" s="32" customFormat="1" ht="10.5">
      <c r="A701" s="32">
        <v>90299000</v>
      </c>
      <c r="B701" s="33">
        <v>3</v>
      </c>
      <c r="C701" s="32" t="s">
        <v>487</v>
      </c>
      <c r="D701" s="46">
        <v>632</v>
      </c>
      <c r="E701" s="35">
        <v>40324</v>
      </c>
      <c r="F701" s="34" t="s">
        <v>37</v>
      </c>
      <c r="G701" s="37">
        <v>2000</v>
      </c>
      <c r="H701" s="34"/>
      <c r="I701" s="38"/>
      <c r="J701" s="36" t="s">
        <v>390</v>
      </c>
      <c r="K701" s="38">
        <v>10</v>
      </c>
      <c r="L701" s="40"/>
      <c r="M701" s="40"/>
      <c r="N701" s="40"/>
      <c r="O701" s="40"/>
      <c r="P701" s="40"/>
    </row>
    <row r="702" spans="1:16" s="32" customFormat="1" ht="10.5">
      <c r="A702" s="32">
        <v>90299000</v>
      </c>
      <c r="B702" s="33">
        <v>3</v>
      </c>
      <c r="C702" s="32" t="s">
        <v>488</v>
      </c>
      <c r="D702" s="46" t="s">
        <v>143</v>
      </c>
      <c r="E702" s="35">
        <v>40325</v>
      </c>
      <c r="F702" s="34" t="s">
        <v>37</v>
      </c>
      <c r="G702" s="37">
        <v>2000</v>
      </c>
      <c r="H702" s="34" t="s">
        <v>60</v>
      </c>
      <c r="I702" s="38">
        <v>2.75</v>
      </c>
      <c r="J702" s="36" t="s">
        <v>68</v>
      </c>
      <c r="K702" s="38">
        <v>5</v>
      </c>
      <c r="L702" s="40"/>
      <c r="M702" s="40"/>
      <c r="N702" s="40"/>
      <c r="O702" s="40"/>
      <c r="P702" s="40"/>
    </row>
    <row r="703" spans="1:16" s="32" customFormat="1" ht="10.5">
      <c r="A703" s="32">
        <v>90299000</v>
      </c>
      <c r="B703" s="33">
        <v>3</v>
      </c>
      <c r="C703" s="32" t="s">
        <v>488</v>
      </c>
      <c r="D703" s="46" t="s">
        <v>143</v>
      </c>
      <c r="E703" s="35">
        <v>40325</v>
      </c>
      <c r="F703" s="34" t="s">
        <v>171</v>
      </c>
      <c r="G703" s="37">
        <v>42000000</v>
      </c>
      <c r="H703" s="34" t="s">
        <v>64</v>
      </c>
      <c r="I703" s="38">
        <v>6.25</v>
      </c>
      <c r="J703" s="36" t="s">
        <v>68</v>
      </c>
      <c r="K703" s="38">
        <v>5</v>
      </c>
      <c r="L703" s="40"/>
      <c r="M703" s="40"/>
      <c r="N703" s="40"/>
      <c r="O703" s="40"/>
      <c r="P703" s="40"/>
    </row>
    <row r="704" spans="1:16" s="32" customFormat="1" ht="10.5">
      <c r="A704" s="32">
        <v>90299000</v>
      </c>
      <c r="B704" s="33">
        <v>3</v>
      </c>
      <c r="C704" s="32" t="s">
        <v>489</v>
      </c>
      <c r="D704" s="46">
        <v>633</v>
      </c>
      <c r="E704" s="35">
        <v>40324</v>
      </c>
      <c r="F704" s="34" t="s">
        <v>37</v>
      </c>
      <c r="G704" s="37">
        <v>2000</v>
      </c>
      <c r="H704" s="34"/>
      <c r="I704" s="38"/>
      <c r="J704" s="36" t="s">
        <v>390</v>
      </c>
      <c r="K704" s="38">
        <v>30</v>
      </c>
      <c r="L704" s="40"/>
      <c r="M704" s="40"/>
      <c r="N704" s="40"/>
      <c r="O704" s="40"/>
      <c r="P704" s="40"/>
    </row>
    <row r="705" spans="1:16" s="32" customFormat="1" ht="10.5">
      <c r="A705" s="32">
        <v>90299000</v>
      </c>
      <c r="B705" s="33">
        <v>3</v>
      </c>
      <c r="C705" s="32" t="s">
        <v>490</v>
      </c>
      <c r="D705" s="46" t="s">
        <v>143</v>
      </c>
      <c r="E705" s="35">
        <v>40325</v>
      </c>
      <c r="F705" s="34" t="s">
        <v>37</v>
      </c>
      <c r="G705" s="37">
        <v>2000</v>
      </c>
      <c r="H705" s="34" t="s">
        <v>75</v>
      </c>
      <c r="I705" s="38">
        <v>4.2</v>
      </c>
      <c r="J705" s="36" t="s">
        <v>68</v>
      </c>
      <c r="K705" s="38">
        <v>21</v>
      </c>
      <c r="L705" s="40">
        <v>1770000</v>
      </c>
      <c r="M705" s="40">
        <v>1770000</v>
      </c>
      <c r="N705" s="40">
        <f>ROUND((M705*$E$8/1000),0)</f>
        <v>38193520</v>
      </c>
      <c r="O705" s="40">
        <v>529210</v>
      </c>
      <c r="P705" s="40">
        <v>38722730</v>
      </c>
    </row>
    <row r="706" spans="1:16" s="32" customFormat="1" ht="10.5">
      <c r="A706" s="32">
        <v>91755000</v>
      </c>
      <c r="B706" s="33" t="s">
        <v>75</v>
      </c>
      <c r="C706" s="32" t="s">
        <v>491</v>
      </c>
      <c r="D706" s="46">
        <v>635</v>
      </c>
      <c r="E706" s="35">
        <v>40346</v>
      </c>
      <c r="F706" s="34" t="s">
        <v>37</v>
      </c>
      <c r="G706" s="37">
        <v>5000</v>
      </c>
      <c r="H706" s="34"/>
      <c r="I706" s="38"/>
      <c r="J706" s="36" t="s">
        <v>492</v>
      </c>
      <c r="K706" s="38">
        <v>10</v>
      </c>
      <c r="L706" s="40"/>
      <c r="M706" s="40"/>
      <c r="N706" s="40"/>
      <c r="O706" s="40"/>
      <c r="P706" s="40"/>
    </row>
    <row r="707" spans="1:16" s="32" customFormat="1" ht="10.5">
      <c r="A707" s="32">
        <v>91755000</v>
      </c>
      <c r="B707" s="33" t="s">
        <v>75</v>
      </c>
      <c r="C707" s="32" t="s">
        <v>491</v>
      </c>
      <c r="D707" s="46">
        <v>636</v>
      </c>
      <c r="E707" s="35">
        <v>40346</v>
      </c>
      <c r="F707" s="34" t="s">
        <v>37</v>
      </c>
      <c r="G707" s="37">
        <v>5000</v>
      </c>
      <c r="H707" s="34"/>
      <c r="I707" s="38"/>
      <c r="J707" s="36" t="s">
        <v>492</v>
      </c>
      <c r="K707" s="38">
        <v>30</v>
      </c>
      <c r="L707" s="40"/>
      <c r="M707" s="40"/>
      <c r="N707" s="40"/>
      <c r="O707" s="40"/>
      <c r="P707" s="40"/>
    </row>
    <row r="708" spans="1:16" s="32" customFormat="1" ht="10.5">
      <c r="A708" s="32">
        <v>96970380</v>
      </c>
      <c r="B708" s="33">
        <v>7</v>
      </c>
      <c r="C708" s="32" t="s">
        <v>493</v>
      </c>
      <c r="D708" s="46">
        <v>637</v>
      </c>
      <c r="E708" s="35">
        <v>40346</v>
      </c>
      <c r="F708" s="34" t="s">
        <v>37</v>
      </c>
      <c r="G708" s="37">
        <v>3000</v>
      </c>
      <c r="H708" s="34"/>
      <c r="I708" s="38"/>
      <c r="J708" s="36" t="s">
        <v>390</v>
      </c>
      <c r="K708" s="38">
        <v>10</v>
      </c>
      <c r="L708" s="40"/>
      <c r="M708" s="40"/>
      <c r="N708" s="40"/>
      <c r="O708" s="40"/>
      <c r="P708" s="40"/>
    </row>
    <row r="709" spans="1:16" s="32" customFormat="1" ht="10.5">
      <c r="A709" s="32">
        <v>96970380</v>
      </c>
      <c r="B709" s="33">
        <v>7</v>
      </c>
      <c r="C709" s="32" t="s">
        <v>494</v>
      </c>
      <c r="D709" s="46" t="s">
        <v>143</v>
      </c>
      <c r="E709" s="35">
        <v>40346</v>
      </c>
      <c r="F709" s="34" t="s">
        <v>37</v>
      </c>
      <c r="G709" s="37">
        <v>3000</v>
      </c>
      <c r="H709" s="34" t="s">
        <v>46</v>
      </c>
      <c r="I709" s="38">
        <v>4</v>
      </c>
      <c r="J709" s="36" t="s">
        <v>68</v>
      </c>
      <c r="K709" s="38">
        <v>5</v>
      </c>
      <c r="L709" s="40">
        <v>1000000</v>
      </c>
      <c r="M709" s="40">
        <v>1000000</v>
      </c>
      <c r="N709" s="40">
        <f>ROUND((M709*$E$8/1000),0)</f>
        <v>21578260</v>
      </c>
      <c r="O709" s="40">
        <v>237148</v>
      </c>
      <c r="P709" s="40">
        <v>21815408</v>
      </c>
    </row>
    <row r="710" spans="1:16" s="32" customFormat="1" ht="10.5">
      <c r="A710" s="32">
        <v>96970380</v>
      </c>
      <c r="B710" s="33">
        <v>7</v>
      </c>
      <c r="C710" s="32" t="s">
        <v>495</v>
      </c>
      <c r="D710" s="46" t="s">
        <v>143</v>
      </c>
      <c r="E710" s="35">
        <v>40346</v>
      </c>
      <c r="F710" s="34" t="s">
        <v>171</v>
      </c>
      <c r="G710" s="37">
        <v>63400000</v>
      </c>
      <c r="H710" s="34" t="s">
        <v>90</v>
      </c>
      <c r="I710" s="38">
        <v>7.25</v>
      </c>
      <c r="J710" s="36" t="s">
        <v>68</v>
      </c>
      <c r="K710" s="38">
        <v>5</v>
      </c>
      <c r="L710" s="40"/>
      <c r="M710" s="40"/>
      <c r="N710" s="40"/>
      <c r="O710" s="40"/>
      <c r="P710" s="40"/>
    </row>
    <row r="711" spans="1:16" s="32" customFormat="1" ht="10.5">
      <c r="A711" s="32">
        <v>96970380</v>
      </c>
      <c r="B711" s="33">
        <v>7</v>
      </c>
      <c r="C711" s="32" t="s">
        <v>494</v>
      </c>
      <c r="D711" s="46" t="s">
        <v>152</v>
      </c>
      <c r="E711" s="35">
        <v>40423</v>
      </c>
      <c r="F711" s="34" t="s">
        <v>171</v>
      </c>
      <c r="G711" s="37">
        <v>42630000</v>
      </c>
      <c r="H711" s="34" t="s">
        <v>63</v>
      </c>
      <c r="I711" s="38">
        <v>7</v>
      </c>
      <c r="J711" s="36" t="s">
        <v>81</v>
      </c>
      <c r="K711" s="38">
        <v>5</v>
      </c>
      <c r="L711" s="40">
        <v>21300000000</v>
      </c>
      <c r="M711" s="40">
        <v>21300000000</v>
      </c>
      <c r="N711" s="40">
        <f>ROUND((M711/1000),0)</f>
        <v>21300000</v>
      </c>
      <c r="O711" s="40">
        <v>406714</v>
      </c>
      <c r="P711" s="40">
        <v>21706714</v>
      </c>
    </row>
    <row r="712" spans="1:16" s="32" customFormat="1" ht="10.5">
      <c r="A712" s="32">
        <v>96970380</v>
      </c>
      <c r="B712" s="33">
        <v>7</v>
      </c>
      <c r="C712" s="32" t="s">
        <v>493</v>
      </c>
      <c r="D712" s="46">
        <v>638</v>
      </c>
      <c r="E712" s="35">
        <v>40346</v>
      </c>
      <c r="F712" s="34" t="s">
        <v>37</v>
      </c>
      <c r="G712" s="37">
        <v>3000</v>
      </c>
      <c r="H712" s="34"/>
      <c r="I712" s="38"/>
      <c r="J712" s="36" t="s">
        <v>390</v>
      </c>
      <c r="K712" s="38">
        <v>30</v>
      </c>
      <c r="L712" s="40"/>
      <c r="M712" s="40"/>
      <c r="N712" s="40"/>
      <c r="O712" s="40"/>
      <c r="P712" s="40"/>
    </row>
    <row r="713" spans="1:16" s="32" customFormat="1" ht="10.5">
      <c r="A713" s="32">
        <v>96970380</v>
      </c>
      <c r="B713" s="33">
        <v>7</v>
      </c>
      <c r="C713" s="32" t="s">
        <v>494</v>
      </c>
      <c r="D713" s="46" t="s">
        <v>143</v>
      </c>
      <c r="E713" s="35">
        <v>40346</v>
      </c>
      <c r="F713" s="34" t="s">
        <v>37</v>
      </c>
      <c r="G713" s="37">
        <v>3000</v>
      </c>
      <c r="H713" s="34" t="s">
        <v>92</v>
      </c>
      <c r="I713" s="38">
        <v>4.75</v>
      </c>
      <c r="J713" s="36" t="s">
        <v>68</v>
      </c>
      <c r="K713" s="38">
        <v>14</v>
      </c>
      <c r="L713" s="40">
        <v>2000000</v>
      </c>
      <c r="M713" s="40">
        <v>2000000</v>
      </c>
      <c r="N713" s="40">
        <f>ROUND((M713*$E$8/1000),0)</f>
        <v>43156520</v>
      </c>
      <c r="O713" s="40">
        <v>562190</v>
      </c>
      <c r="P713" s="40">
        <v>43718710</v>
      </c>
    </row>
    <row r="714" spans="1:16" s="32" customFormat="1" ht="10.5">
      <c r="A714" s="32">
        <v>96970380</v>
      </c>
      <c r="B714" s="33">
        <v>7</v>
      </c>
      <c r="C714" s="32" t="s">
        <v>496</v>
      </c>
      <c r="D714" s="46" t="s">
        <v>152</v>
      </c>
      <c r="E714" s="35">
        <v>40423</v>
      </c>
      <c r="F714" s="34" t="s">
        <v>37</v>
      </c>
      <c r="G714" s="37">
        <v>1000</v>
      </c>
      <c r="H714" s="34" t="s">
        <v>56</v>
      </c>
      <c r="I714" s="38">
        <v>4.25</v>
      </c>
      <c r="J714" s="36" t="s">
        <v>81</v>
      </c>
      <c r="K714" s="38">
        <v>14</v>
      </c>
      <c r="L714" s="40">
        <v>1000000</v>
      </c>
      <c r="M714" s="40">
        <v>1000000</v>
      </c>
      <c r="N714" s="40">
        <f>ROUND((M714*$E$8/1000),0)</f>
        <v>21578260</v>
      </c>
      <c r="O714" s="40">
        <v>251817</v>
      </c>
      <c r="P714" s="40">
        <v>21830077</v>
      </c>
    </row>
    <row r="715" spans="1:16" s="32" customFormat="1" ht="10.5">
      <c r="A715" s="32">
        <v>76100458</v>
      </c>
      <c r="B715" s="33">
        <v>1</v>
      </c>
      <c r="C715" s="32" t="s">
        <v>497</v>
      </c>
      <c r="D715" s="46">
        <v>639</v>
      </c>
      <c r="E715" s="35">
        <v>40382</v>
      </c>
      <c r="F715" s="34" t="s">
        <v>66</v>
      </c>
      <c r="G715" s="37">
        <v>200000</v>
      </c>
      <c r="H715" s="34"/>
      <c r="I715" s="38"/>
      <c r="J715" s="36" t="s">
        <v>390</v>
      </c>
      <c r="K715" s="38">
        <v>10</v>
      </c>
      <c r="L715" s="40"/>
      <c r="M715" s="40"/>
      <c r="N715" s="40"/>
      <c r="O715" s="40"/>
      <c r="P715" s="40"/>
    </row>
    <row r="716" spans="1:16" s="32" customFormat="1" ht="10.5">
      <c r="A716" s="32">
        <v>76100458</v>
      </c>
      <c r="B716" s="33">
        <v>1</v>
      </c>
      <c r="C716" s="32" t="s">
        <v>498</v>
      </c>
      <c r="D716" s="46" t="s">
        <v>143</v>
      </c>
      <c r="E716" s="35">
        <v>40555</v>
      </c>
      <c r="F716" s="34" t="s">
        <v>37</v>
      </c>
      <c r="G716" s="37">
        <v>2500</v>
      </c>
      <c r="H716" s="34" t="s">
        <v>46</v>
      </c>
      <c r="I716" s="38">
        <v>3.3</v>
      </c>
      <c r="J716" s="36" t="s">
        <v>499</v>
      </c>
      <c r="K716" s="38">
        <v>3</v>
      </c>
      <c r="L716" s="40"/>
      <c r="M716" s="40"/>
      <c r="N716" s="40"/>
      <c r="O716" s="40"/>
      <c r="P716" s="40"/>
    </row>
    <row r="717" spans="1:16" s="32" customFormat="1" ht="10.5">
      <c r="A717" s="32">
        <v>76100458</v>
      </c>
      <c r="B717" s="33">
        <v>1</v>
      </c>
      <c r="C717" s="32" t="s">
        <v>498</v>
      </c>
      <c r="D717" s="46" t="s">
        <v>143</v>
      </c>
      <c r="E717" s="35">
        <v>40555</v>
      </c>
      <c r="F717" s="34" t="s">
        <v>37</v>
      </c>
      <c r="G717" s="37">
        <v>2500</v>
      </c>
      <c r="H717" s="34" t="s">
        <v>90</v>
      </c>
      <c r="I717" s="38">
        <v>3.85</v>
      </c>
      <c r="J717" s="36" t="s">
        <v>499</v>
      </c>
      <c r="K717" s="38">
        <v>5</v>
      </c>
      <c r="L717" s="40"/>
      <c r="M717" s="40"/>
      <c r="N717" s="40"/>
      <c r="O717" s="40"/>
      <c r="P717" s="40"/>
    </row>
    <row r="718" spans="1:16" s="32" customFormat="1" ht="10.5">
      <c r="A718" s="32">
        <v>93473000</v>
      </c>
      <c r="B718" s="33">
        <v>3</v>
      </c>
      <c r="C718" s="32" t="s">
        <v>256</v>
      </c>
      <c r="D718" s="46">
        <v>640</v>
      </c>
      <c r="E718" s="35">
        <v>40413</v>
      </c>
      <c r="F718" s="34" t="s">
        <v>37</v>
      </c>
      <c r="G718" s="37">
        <v>2500</v>
      </c>
      <c r="H718" s="34"/>
      <c r="I718" s="38"/>
      <c r="J718" s="36" t="s">
        <v>390</v>
      </c>
      <c r="K718" s="38">
        <v>10</v>
      </c>
      <c r="L718" s="40"/>
      <c r="M718" s="40"/>
      <c r="N718" s="40"/>
      <c r="O718" s="40"/>
      <c r="P718" s="40"/>
    </row>
    <row r="719" spans="1:16" s="32" customFormat="1" ht="10.5">
      <c r="A719" s="32">
        <v>93473000</v>
      </c>
      <c r="B719" s="33">
        <v>3</v>
      </c>
      <c r="C719" s="32" t="s">
        <v>500</v>
      </c>
      <c r="D719" s="46" t="s">
        <v>143</v>
      </c>
      <c r="E719" s="35">
        <v>40413</v>
      </c>
      <c r="F719" s="34" t="s">
        <v>37</v>
      </c>
      <c r="G719" s="37">
        <v>2500</v>
      </c>
      <c r="H719" s="34" t="s">
        <v>46</v>
      </c>
      <c r="I719" s="38">
        <v>3</v>
      </c>
      <c r="J719" s="36" t="s">
        <v>81</v>
      </c>
      <c r="K719" s="38">
        <v>7</v>
      </c>
      <c r="L719" s="40">
        <v>1000000</v>
      </c>
      <c r="M719" s="40">
        <v>1000000</v>
      </c>
      <c r="N719" s="40">
        <f>ROUND((M719*$E$8/1000),0)</f>
        <v>21578260</v>
      </c>
      <c r="O719" s="40">
        <v>78101</v>
      </c>
      <c r="P719" s="40">
        <v>21656361</v>
      </c>
    </row>
    <row r="720" spans="1:16" s="32" customFormat="1" ht="10.5">
      <c r="A720" s="32">
        <v>93473000</v>
      </c>
      <c r="B720" s="33">
        <v>3</v>
      </c>
      <c r="C720" s="32" t="s">
        <v>501</v>
      </c>
      <c r="D720" s="46" t="s">
        <v>143</v>
      </c>
      <c r="E720" s="35">
        <v>40413</v>
      </c>
      <c r="F720" s="34" t="s">
        <v>171</v>
      </c>
      <c r="G720" s="37">
        <v>53000000</v>
      </c>
      <c r="H720" s="34" t="s">
        <v>90</v>
      </c>
      <c r="I720" s="38">
        <v>6.5</v>
      </c>
      <c r="J720" s="36" t="s">
        <v>81</v>
      </c>
      <c r="K720" s="38">
        <v>7</v>
      </c>
      <c r="L720" s="40"/>
      <c r="M720" s="40"/>
      <c r="N720" s="40"/>
      <c r="O720" s="40"/>
      <c r="P720" s="40"/>
    </row>
    <row r="721" spans="1:16" s="32" customFormat="1" ht="10.5">
      <c r="A721" s="32">
        <v>93473000</v>
      </c>
      <c r="B721" s="33">
        <v>3</v>
      </c>
      <c r="C721" s="32" t="s">
        <v>256</v>
      </c>
      <c r="D721" s="46">
        <v>641</v>
      </c>
      <c r="E721" s="35">
        <v>40413</v>
      </c>
      <c r="F721" s="34" t="s">
        <v>37</v>
      </c>
      <c r="G721" s="37">
        <v>2500</v>
      </c>
      <c r="H721" s="34"/>
      <c r="I721" s="38"/>
      <c r="J721" s="36" t="s">
        <v>390</v>
      </c>
      <c r="K721" s="38">
        <v>30</v>
      </c>
      <c r="L721" s="40"/>
      <c r="M721" s="40"/>
      <c r="N721" s="40"/>
      <c r="O721" s="40"/>
      <c r="P721" s="40"/>
    </row>
    <row r="722" spans="1:16" s="32" customFormat="1" ht="10.5">
      <c r="A722" s="32">
        <v>93473000</v>
      </c>
      <c r="B722" s="33">
        <v>3</v>
      </c>
      <c r="C722" s="32" t="s">
        <v>500</v>
      </c>
      <c r="D722" s="46" t="s">
        <v>143</v>
      </c>
      <c r="E722" s="35">
        <v>40413</v>
      </c>
      <c r="F722" s="34" t="s">
        <v>37</v>
      </c>
      <c r="G722" s="37">
        <v>2500</v>
      </c>
      <c r="H722" s="34" t="s">
        <v>92</v>
      </c>
      <c r="I722" s="38">
        <v>4</v>
      </c>
      <c r="J722" s="36" t="s">
        <v>81</v>
      </c>
      <c r="K722" s="38">
        <v>21</v>
      </c>
      <c r="L722" s="40">
        <v>1500000</v>
      </c>
      <c r="M722" s="40">
        <v>1500000</v>
      </c>
      <c r="N722" s="40">
        <f>ROUND((M722*$E$8/1000),0)</f>
        <v>32367390</v>
      </c>
      <c r="O722" s="40">
        <v>155824</v>
      </c>
      <c r="P722" s="40">
        <v>32523214</v>
      </c>
    </row>
    <row r="723" spans="1:16" s="32" customFormat="1" ht="10.5">
      <c r="A723" s="32">
        <v>96885880</v>
      </c>
      <c r="B723" s="33">
        <v>7</v>
      </c>
      <c r="C723" s="32" t="s">
        <v>502</v>
      </c>
      <c r="D723" s="46">
        <v>642</v>
      </c>
      <c r="E723" s="35">
        <v>40423</v>
      </c>
      <c r="F723" s="34" t="s">
        <v>37</v>
      </c>
      <c r="G723" s="37">
        <v>2000</v>
      </c>
      <c r="H723" s="34"/>
      <c r="I723" s="38"/>
      <c r="J723" s="36" t="s">
        <v>371</v>
      </c>
      <c r="K723" s="38">
        <v>10</v>
      </c>
      <c r="L723" s="40"/>
      <c r="M723" s="40"/>
      <c r="N723" s="40"/>
      <c r="O723" s="40"/>
      <c r="P723" s="40"/>
    </row>
    <row r="724" spans="1:16" s="32" customFormat="1" ht="10.5">
      <c r="A724" s="32">
        <v>96885880</v>
      </c>
      <c r="B724" s="33">
        <v>7</v>
      </c>
      <c r="C724" s="32" t="s">
        <v>369</v>
      </c>
      <c r="D724" s="46" t="s">
        <v>143</v>
      </c>
      <c r="E724" s="35">
        <v>40424</v>
      </c>
      <c r="F724" s="34" t="s">
        <v>37</v>
      </c>
      <c r="G724" s="37">
        <v>2000</v>
      </c>
      <c r="H724" s="34" t="s">
        <v>51</v>
      </c>
      <c r="I724" s="38">
        <v>3.25</v>
      </c>
      <c r="J724" s="36" t="s">
        <v>68</v>
      </c>
      <c r="K724" s="38">
        <v>5</v>
      </c>
      <c r="L724" s="40">
        <v>1000000</v>
      </c>
      <c r="M724" s="40">
        <v>1000000</v>
      </c>
      <c r="N724" s="40">
        <f>ROUND((M724*$E$8/1000),0)</f>
        <v>21578260</v>
      </c>
      <c r="O724" s="40">
        <v>319173</v>
      </c>
      <c r="P724" s="40">
        <v>21897433</v>
      </c>
    </row>
    <row r="725" spans="1:16" s="32" customFormat="1" ht="10.5">
      <c r="A725" s="32">
        <v>96885880</v>
      </c>
      <c r="B725" s="33">
        <v>7</v>
      </c>
      <c r="C725" s="32" t="s">
        <v>639</v>
      </c>
      <c r="D725" s="46" t="s">
        <v>152</v>
      </c>
      <c r="E725" s="35">
        <v>40590</v>
      </c>
      <c r="F725" s="34" t="s">
        <v>37</v>
      </c>
      <c r="G725" s="37">
        <v>1000</v>
      </c>
      <c r="H725" s="34" t="s">
        <v>59</v>
      </c>
      <c r="I725" s="38">
        <v>3.5</v>
      </c>
      <c r="J725" s="36" t="s">
        <v>68</v>
      </c>
      <c r="K725" s="38">
        <v>5</v>
      </c>
      <c r="L725" s="40"/>
      <c r="M725" s="40"/>
      <c r="N725" s="40"/>
      <c r="O725" s="40"/>
      <c r="P725" s="40"/>
    </row>
    <row r="726" spans="1:16" s="32" customFormat="1" ht="10.5">
      <c r="A726" s="32">
        <v>96885880</v>
      </c>
      <c r="B726" s="33">
        <v>7</v>
      </c>
      <c r="C726" s="32" t="s">
        <v>368</v>
      </c>
      <c r="D726" s="46">
        <v>643</v>
      </c>
      <c r="E726" s="35">
        <v>40423</v>
      </c>
      <c r="F726" s="34" t="s">
        <v>37</v>
      </c>
      <c r="G726" s="37">
        <v>2000</v>
      </c>
      <c r="H726" s="34"/>
      <c r="I726" s="38"/>
      <c r="J726" s="36" t="s">
        <v>371</v>
      </c>
      <c r="K726" s="38">
        <v>30</v>
      </c>
      <c r="L726" s="40"/>
      <c r="M726" s="40"/>
      <c r="N726" s="40"/>
      <c r="O726" s="40"/>
      <c r="P726" s="40"/>
    </row>
    <row r="727" spans="1:16" s="32" customFormat="1" ht="10.5">
      <c r="A727" s="32">
        <v>96885880</v>
      </c>
      <c r="B727" s="33">
        <v>7</v>
      </c>
      <c r="C727" s="32" t="s">
        <v>370</v>
      </c>
      <c r="D727" s="46" t="s">
        <v>143</v>
      </c>
      <c r="E727" s="35">
        <v>40424</v>
      </c>
      <c r="F727" s="34" t="s">
        <v>37</v>
      </c>
      <c r="G727" s="37">
        <v>2000</v>
      </c>
      <c r="H727" s="34" t="s">
        <v>53</v>
      </c>
      <c r="I727" s="38">
        <v>4</v>
      </c>
      <c r="J727" s="36" t="s">
        <v>68</v>
      </c>
      <c r="K727" s="38">
        <v>21</v>
      </c>
      <c r="L727" s="40">
        <v>1000000</v>
      </c>
      <c r="M727" s="40">
        <v>1000000</v>
      </c>
      <c r="N727" s="40">
        <f>ROUND((M727*$E$8/1000),0)</f>
        <v>21578260</v>
      </c>
      <c r="O727" s="40">
        <v>392116</v>
      </c>
      <c r="P727" s="40">
        <v>21970376</v>
      </c>
    </row>
    <row r="728" spans="1:16" s="32" customFormat="1" ht="10.5">
      <c r="A728" s="32">
        <v>96885880</v>
      </c>
      <c r="B728" s="33">
        <v>7</v>
      </c>
      <c r="C728" s="32" t="s">
        <v>640</v>
      </c>
      <c r="D728" s="46" t="s">
        <v>152</v>
      </c>
      <c r="E728" s="35">
        <v>40590</v>
      </c>
      <c r="F728" s="34" t="s">
        <v>37</v>
      </c>
      <c r="G728" s="37">
        <v>1000</v>
      </c>
      <c r="H728" s="34" t="s">
        <v>60</v>
      </c>
      <c r="I728" s="38">
        <v>4</v>
      </c>
      <c r="J728" s="36" t="s">
        <v>68</v>
      </c>
      <c r="K728" s="38">
        <v>14</v>
      </c>
      <c r="L728" s="40"/>
      <c r="M728" s="40"/>
      <c r="N728" s="40"/>
      <c r="O728" s="40"/>
      <c r="P728" s="40"/>
    </row>
    <row r="729" spans="1:16" s="32" customFormat="1" ht="10.5">
      <c r="A729" s="32">
        <v>96885880</v>
      </c>
      <c r="B729" s="33">
        <v>7</v>
      </c>
      <c r="C729" s="32" t="s">
        <v>640</v>
      </c>
      <c r="D729" s="46" t="s">
        <v>152</v>
      </c>
      <c r="E729" s="35">
        <v>40590</v>
      </c>
      <c r="F729" s="34" t="s">
        <v>37</v>
      </c>
      <c r="G729" s="37">
        <v>1000</v>
      </c>
      <c r="H729" s="34" t="s">
        <v>64</v>
      </c>
      <c r="I729" s="38">
        <v>4.25</v>
      </c>
      <c r="J729" s="36" t="s">
        <v>68</v>
      </c>
      <c r="K729" s="38">
        <v>21</v>
      </c>
      <c r="L729" s="40"/>
      <c r="M729" s="40"/>
      <c r="N729" s="40"/>
      <c r="O729" s="40"/>
      <c r="P729" s="40"/>
    </row>
    <row r="730" spans="1:16" s="32" customFormat="1" ht="11.25" customHeight="1">
      <c r="A730" s="32">
        <v>91550000</v>
      </c>
      <c r="B730" s="33">
        <v>5</v>
      </c>
      <c r="C730" s="32" t="s">
        <v>503</v>
      </c>
      <c r="D730" s="46">
        <v>644</v>
      </c>
      <c r="E730" s="35">
        <v>40485</v>
      </c>
      <c r="F730" s="34" t="s">
        <v>37</v>
      </c>
      <c r="G730" s="37">
        <v>2000</v>
      </c>
      <c r="H730" s="34"/>
      <c r="I730" s="38"/>
      <c r="J730" s="36" t="s">
        <v>445</v>
      </c>
      <c r="K730" s="38">
        <v>10</v>
      </c>
      <c r="L730" s="40"/>
      <c r="M730" s="40"/>
      <c r="N730" s="40"/>
      <c r="O730" s="40"/>
      <c r="P730" s="40"/>
    </row>
    <row r="731" spans="1:16" s="32" customFormat="1" ht="10.5">
      <c r="A731" s="32">
        <v>91550000</v>
      </c>
      <c r="B731" s="33">
        <v>5</v>
      </c>
      <c r="C731" s="32" t="s">
        <v>504</v>
      </c>
      <c r="D731" s="46" t="s">
        <v>143</v>
      </c>
      <c r="E731" s="35">
        <v>40486</v>
      </c>
      <c r="F731" s="34" t="s">
        <v>37</v>
      </c>
      <c r="G731" s="37">
        <v>2000</v>
      </c>
      <c r="H731" s="34" t="s">
        <v>46</v>
      </c>
      <c r="I731" s="38">
        <v>4</v>
      </c>
      <c r="J731" s="36" t="s">
        <v>68</v>
      </c>
      <c r="K731" s="38">
        <v>7</v>
      </c>
      <c r="L731" s="40">
        <v>1590000</v>
      </c>
      <c r="M731" s="40">
        <v>1590000</v>
      </c>
      <c r="N731" s="40">
        <f>ROUND((M731*$E$8/1000),0)</f>
        <v>34309433</v>
      </c>
      <c r="O731" s="40">
        <v>508344</v>
      </c>
      <c r="P731" s="40">
        <v>34817777</v>
      </c>
    </row>
    <row r="732" spans="1:16" s="32" customFormat="1" ht="10.5">
      <c r="A732" s="32">
        <v>70016160</v>
      </c>
      <c r="B732" s="33">
        <v>9</v>
      </c>
      <c r="C732" s="32" t="s">
        <v>505</v>
      </c>
      <c r="D732" s="46">
        <v>645</v>
      </c>
      <c r="E732" s="35">
        <v>40498</v>
      </c>
      <c r="F732" s="34" t="s">
        <v>171</v>
      </c>
      <c r="G732" s="37">
        <v>45000000</v>
      </c>
      <c r="H732" s="34"/>
      <c r="I732" s="38"/>
      <c r="J732" s="36" t="s">
        <v>250</v>
      </c>
      <c r="K732" s="38">
        <v>10</v>
      </c>
      <c r="L732" s="40"/>
      <c r="M732" s="40"/>
      <c r="N732" s="40"/>
      <c r="O732" s="40"/>
      <c r="P732" s="40"/>
    </row>
    <row r="733" spans="1:16" s="32" customFormat="1" ht="10.5">
      <c r="A733" s="32">
        <v>70016160</v>
      </c>
      <c r="B733" s="33">
        <v>9</v>
      </c>
      <c r="C733" s="32" t="s">
        <v>506</v>
      </c>
      <c r="D733" s="46" t="s">
        <v>143</v>
      </c>
      <c r="E733" s="35">
        <v>40501</v>
      </c>
      <c r="F733" s="34" t="s">
        <v>171</v>
      </c>
      <c r="G733" s="37">
        <v>45000000</v>
      </c>
      <c r="H733" s="34" t="s">
        <v>46</v>
      </c>
      <c r="I733" s="38">
        <v>7</v>
      </c>
      <c r="J733" s="36" t="s">
        <v>250</v>
      </c>
      <c r="K733" s="38">
        <v>5</v>
      </c>
      <c r="L733" s="40">
        <v>45000000000</v>
      </c>
      <c r="M733" s="40">
        <v>45000000000</v>
      </c>
      <c r="N733" s="40">
        <f>ROUND((M733/1000),0)</f>
        <v>45000000</v>
      </c>
      <c r="O733" s="40">
        <v>1158882</v>
      </c>
      <c r="P733" s="40">
        <v>46158882</v>
      </c>
    </row>
    <row r="734" spans="1:16" s="32" customFormat="1" ht="10.5">
      <c r="A734" s="32">
        <v>76022072</v>
      </c>
      <c r="B734" s="33">
        <v>8</v>
      </c>
      <c r="C734" s="32" t="s">
        <v>407</v>
      </c>
      <c r="D734" s="46">
        <v>646</v>
      </c>
      <c r="E734" s="35">
        <v>40499</v>
      </c>
      <c r="F734" s="34" t="s">
        <v>37</v>
      </c>
      <c r="G734" s="37">
        <v>10000</v>
      </c>
      <c r="H734" s="34"/>
      <c r="I734" s="38"/>
      <c r="J734" s="36" t="s">
        <v>390</v>
      </c>
      <c r="K734" s="38">
        <v>30</v>
      </c>
      <c r="L734" s="40"/>
      <c r="M734" s="40"/>
      <c r="N734" s="40"/>
      <c r="O734" s="40"/>
      <c r="P734" s="40"/>
    </row>
    <row r="735" spans="1:16" s="32" customFormat="1" ht="10.5">
      <c r="A735" s="32">
        <v>76022072</v>
      </c>
      <c r="B735" s="33">
        <v>8</v>
      </c>
      <c r="C735" s="32" t="s">
        <v>337</v>
      </c>
      <c r="D735" s="46" t="s">
        <v>143</v>
      </c>
      <c r="E735" s="35">
        <v>40504</v>
      </c>
      <c r="F735" s="34" t="s">
        <v>37</v>
      </c>
      <c r="G735" s="37">
        <v>4500</v>
      </c>
      <c r="H735" s="34" t="s">
        <v>56</v>
      </c>
      <c r="I735" s="38">
        <v>4</v>
      </c>
      <c r="J735" s="36" t="s">
        <v>68</v>
      </c>
      <c r="K735" s="38">
        <v>21</v>
      </c>
      <c r="L735" s="40">
        <v>4000000</v>
      </c>
      <c r="M735" s="40">
        <v>4000000</v>
      </c>
      <c r="N735" s="40">
        <f>ROUND((M735*$E$8/1000),0)</f>
        <v>86313040</v>
      </c>
      <c r="O735" s="40">
        <v>1240691</v>
      </c>
      <c r="P735" s="40">
        <v>87553731</v>
      </c>
    </row>
    <row r="736" spans="1:16" s="32" customFormat="1" ht="10.5">
      <c r="A736" s="32">
        <v>96874030</v>
      </c>
      <c r="B736" s="33" t="s">
        <v>75</v>
      </c>
      <c r="C736" s="32" t="s">
        <v>341</v>
      </c>
      <c r="D736" s="46">
        <v>647</v>
      </c>
      <c r="E736" s="35">
        <v>40528</v>
      </c>
      <c r="F736" s="34" t="s">
        <v>37</v>
      </c>
      <c r="G736" s="37">
        <v>5000</v>
      </c>
      <c r="H736" s="34"/>
      <c r="I736" s="38"/>
      <c r="J736" s="36" t="s">
        <v>390</v>
      </c>
      <c r="K736" s="38">
        <v>10</v>
      </c>
      <c r="L736" s="40"/>
      <c r="M736" s="40"/>
      <c r="N736" s="40"/>
      <c r="O736" s="40"/>
      <c r="P736" s="40"/>
    </row>
    <row r="737" spans="1:16" s="32" customFormat="1" ht="10.5">
      <c r="A737" s="32">
        <v>96874030</v>
      </c>
      <c r="B737" s="33" t="s">
        <v>75</v>
      </c>
      <c r="C737" s="32" t="s">
        <v>507</v>
      </c>
      <c r="D737" s="46" t="s">
        <v>143</v>
      </c>
      <c r="E737" s="35">
        <v>40534</v>
      </c>
      <c r="F737" s="34" t="s">
        <v>37</v>
      </c>
      <c r="G737" s="37">
        <v>5000</v>
      </c>
      <c r="H737" s="34" t="s">
        <v>92</v>
      </c>
      <c r="I737" s="38">
        <v>3.85</v>
      </c>
      <c r="J737" s="36" t="s">
        <v>68</v>
      </c>
      <c r="K737" s="38">
        <v>6</v>
      </c>
      <c r="L737" s="40">
        <v>1000000</v>
      </c>
      <c r="M737" s="40">
        <v>1000000</v>
      </c>
      <c r="N737" s="40">
        <f>ROUND((M737*$E$8/1000),0)</f>
        <v>21578260</v>
      </c>
      <c r="O737" s="40">
        <v>251444</v>
      </c>
      <c r="P737" s="40">
        <v>21829704</v>
      </c>
    </row>
    <row r="738" spans="1:16" s="32" customFormat="1" ht="10.5">
      <c r="A738" s="32">
        <v>96874030</v>
      </c>
      <c r="B738" s="33" t="s">
        <v>75</v>
      </c>
      <c r="C738" s="32" t="s">
        <v>507</v>
      </c>
      <c r="D738" s="46" t="s">
        <v>143</v>
      </c>
      <c r="E738" s="35">
        <v>40534</v>
      </c>
      <c r="F738" s="34" t="s">
        <v>37</v>
      </c>
      <c r="G738" s="37">
        <v>5000</v>
      </c>
      <c r="H738" s="34" t="s">
        <v>63</v>
      </c>
      <c r="I738" s="38">
        <v>4.25</v>
      </c>
      <c r="J738" s="36" t="s">
        <v>68</v>
      </c>
      <c r="K738" s="38">
        <v>10</v>
      </c>
      <c r="L738" s="40">
        <v>1000000</v>
      </c>
      <c r="M738" s="40">
        <v>1000000</v>
      </c>
      <c r="N738" s="40">
        <f>ROUND((M738*$E$8/1000),0)</f>
        <v>21578260</v>
      </c>
      <c r="O738" s="40">
        <v>277303</v>
      </c>
      <c r="P738" s="40">
        <v>21855563</v>
      </c>
    </row>
    <row r="739" spans="1:16" s="32" customFormat="1" ht="10.5">
      <c r="A739" s="32">
        <v>96874030</v>
      </c>
      <c r="B739" s="33" t="s">
        <v>75</v>
      </c>
      <c r="C739" s="32" t="s">
        <v>341</v>
      </c>
      <c r="D739" s="46">
        <v>648</v>
      </c>
      <c r="E739" s="35">
        <v>40528</v>
      </c>
      <c r="F739" s="34" t="s">
        <v>37</v>
      </c>
      <c r="G739" s="37">
        <v>5000</v>
      </c>
      <c r="H739" s="34"/>
      <c r="I739" s="38"/>
      <c r="J739" s="36" t="s">
        <v>390</v>
      </c>
      <c r="K739" s="38">
        <v>25</v>
      </c>
      <c r="L739" s="40"/>
      <c r="M739" s="40"/>
      <c r="N739" s="40"/>
      <c r="O739" s="40"/>
      <c r="P739" s="40"/>
    </row>
    <row r="740" spans="1:16" s="32" customFormat="1" ht="10.5">
      <c r="A740" s="32">
        <v>96874030</v>
      </c>
      <c r="B740" s="33" t="s">
        <v>75</v>
      </c>
      <c r="C740" s="32" t="s">
        <v>507</v>
      </c>
      <c r="D740" s="46" t="s">
        <v>143</v>
      </c>
      <c r="E740" s="35">
        <v>40534</v>
      </c>
      <c r="F740" s="34" t="s">
        <v>37</v>
      </c>
      <c r="G740" s="37">
        <v>5000</v>
      </c>
      <c r="H740" s="34" t="s">
        <v>56</v>
      </c>
      <c r="I740" s="38">
        <v>4.55</v>
      </c>
      <c r="J740" s="36" t="s">
        <v>68</v>
      </c>
      <c r="K740" s="38">
        <v>21</v>
      </c>
      <c r="L740" s="40">
        <v>3000000</v>
      </c>
      <c r="M740" s="40">
        <v>3000000</v>
      </c>
      <c r="N740" s="40">
        <f>ROUND((M740*$E$8/1000),0)</f>
        <v>64734780</v>
      </c>
      <c r="O740" s="40">
        <v>889985</v>
      </c>
      <c r="P740" s="40">
        <v>65624765</v>
      </c>
    </row>
    <row r="741" spans="1:16" s="32" customFormat="1" ht="10.5">
      <c r="A741" s="32">
        <v>76007675</v>
      </c>
      <c r="B741" s="33">
        <v>9</v>
      </c>
      <c r="C741" s="32" t="s">
        <v>508</v>
      </c>
      <c r="D741" s="46">
        <v>649</v>
      </c>
      <c r="E741" s="35">
        <v>40532</v>
      </c>
      <c r="F741" s="34" t="s">
        <v>37</v>
      </c>
      <c r="G741" s="37">
        <v>5500</v>
      </c>
      <c r="H741" s="34"/>
      <c r="I741" s="38"/>
      <c r="J741" s="36" t="s">
        <v>509</v>
      </c>
      <c r="K741" s="38">
        <v>10</v>
      </c>
      <c r="L741" s="40"/>
      <c r="M741" s="40"/>
      <c r="N741" s="40"/>
      <c r="O741" s="40"/>
      <c r="P741" s="40"/>
    </row>
    <row r="742" spans="1:16" s="32" customFormat="1" ht="10.5">
      <c r="A742" s="32">
        <v>76007675</v>
      </c>
      <c r="B742" s="33">
        <v>9</v>
      </c>
      <c r="C742" s="32" t="s">
        <v>510</v>
      </c>
      <c r="D742" s="46" t="s">
        <v>143</v>
      </c>
      <c r="E742" s="35">
        <v>40556</v>
      </c>
      <c r="F742" s="34" t="s">
        <v>37</v>
      </c>
      <c r="G742" s="37">
        <v>3000</v>
      </c>
      <c r="H742" s="34" t="s">
        <v>46</v>
      </c>
      <c r="I742" s="38">
        <v>4.0999999999999996</v>
      </c>
      <c r="J742" s="36" t="s">
        <v>492</v>
      </c>
      <c r="K742" s="38">
        <v>4.8</v>
      </c>
      <c r="L742" s="40">
        <v>2000000</v>
      </c>
      <c r="M742" s="40">
        <v>2000000</v>
      </c>
      <c r="N742" s="40">
        <f>ROUND((M742*$E$8/1000),0)</f>
        <v>43156520</v>
      </c>
      <c r="O742" s="40">
        <v>697937</v>
      </c>
      <c r="P742" s="40">
        <v>43854457</v>
      </c>
    </row>
    <row r="743" spans="1:16" s="32" customFormat="1" ht="10.5">
      <c r="A743" s="32">
        <v>76007675</v>
      </c>
      <c r="B743" s="33">
        <v>9</v>
      </c>
      <c r="C743" s="32" t="s">
        <v>511</v>
      </c>
      <c r="D743" s="46" t="s">
        <v>143</v>
      </c>
      <c r="E743" s="35">
        <v>40556</v>
      </c>
      <c r="F743" s="34" t="s">
        <v>171</v>
      </c>
      <c r="G743" s="37">
        <v>60000000</v>
      </c>
      <c r="H743" s="34" t="s">
        <v>90</v>
      </c>
      <c r="I743" s="38">
        <v>7.2</v>
      </c>
      <c r="J743" s="36" t="s">
        <v>492</v>
      </c>
      <c r="K743" s="38">
        <v>4.8</v>
      </c>
      <c r="L743" s="40"/>
      <c r="M743" s="40"/>
      <c r="N743" s="40"/>
      <c r="O743" s="40"/>
      <c r="P743" s="40"/>
    </row>
    <row r="744" spans="1:16" s="32" customFormat="1" ht="10.5">
      <c r="A744" s="32">
        <v>76007675</v>
      </c>
      <c r="B744" s="33">
        <v>9</v>
      </c>
      <c r="C744" s="32" t="s">
        <v>511</v>
      </c>
      <c r="D744" s="46" t="s">
        <v>143</v>
      </c>
      <c r="E744" s="35">
        <v>40556</v>
      </c>
      <c r="F744" s="34" t="s">
        <v>37</v>
      </c>
      <c r="G744" s="37">
        <v>3000</v>
      </c>
      <c r="H744" s="34" t="s">
        <v>92</v>
      </c>
      <c r="I744" s="38">
        <v>4.3</v>
      </c>
      <c r="J744" s="36" t="s">
        <v>492</v>
      </c>
      <c r="K744" s="38">
        <v>9.8000000000000007</v>
      </c>
      <c r="L744" s="40"/>
      <c r="M744" s="40"/>
      <c r="N744" s="40"/>
      <c r="O744" s="40"/>
      <c r="P744" s="40"/>
    </row>
    <row r="745" spans="1:16" s="32" customFormat="1" ht="10.5">
      <c r="A745" s="32">
        <v>76007675</v>
      </c>
      <c r="B745" s="33">
        <v>9</v>
      </c>
      <c r="C745" s="32" t="s">
        <v>508</v>
      </c>
      <c r="D745" s="46">
        <v>650</v>
      </c>
      <c r="E745" s="35">
        <v>40532</v>
      </c>
      <c r="F745" s="34" t="s">
        <v>37</v>
      </c>
      <c r="G745" s="37">
        <v>5500</v>
      </c>
      <c r="H745" s="34"/>
      <c r="I745" s="38"/>
      <c r="J745" s="36" t="s">
        <v>509</v>
      </c>
      <c r="K745" s="38">
        <v>30</v>
      </c>
      <c r="L745" s="40"/>
      <c r="M745" s="40"/>
      <c r="N745" s="40"/>
      <c r="O745" s="40"/>
      <c r="P745" s="40"/>
    </row>
    <row r="746" spans="1:16" s="32" customFormat="1" ht="10.5">
      <c r="A746" s="32">
        <v>76007675</v>
      </c>
      <c r="B746" s="33">
        <v>9</v>
      </c>
      <c r="C746" s="32" t="s">
        <v>510</v>
      </c>
      <c r="D746" s="46" t="s">
        <v>143</v>
      </c>
      <c r="E746" s="35">
        <v>40556</v>
      </c>
      <c r="F746" s="34" t="s">
        <v>37</v>
      </c>
      <c r="G746" s="37">
        <v>3000</v>
      </c>
      <c r="H746" s="34" t="s">
        <v>63</v>
      </c>
      <c r="I746" s="38">
        <v>4.7</v>
      </c>
      <c r="J746" s="36" t="s">
        <v>492</v>
      </c>
      <c r="K746" s="38">
        <v>27.8</v>
      </c>
      <c r="L746" s="40">
        <v>1000000</v>
      </c>
      <c r="M746" s="40">
        <v>1000000</v>
      </c>
      <c r="N746" s="40">
        <f>ROUND((M746*$E$8/1000),0)</f>
        <v>21578260</v>
      </c>
      <c r="O746" s="40">
        <v>400037</v>
      </c>
      <c r="P746" s="40">
        <v>21978297</v>
      </c>
    </row>
    <row r="747" spans="1:16" s="32" customFormat="1" ht="10.5">
      <c r="A747" s="32">
        <v>90146000</v>
      </c>
      <c r="B747" s="33">
        <v>0</v>
      </c>
      <c r="C747" s="32" t="s">
        <v>512</v>
      </c>
      <c r="D747" s="46">
        <v>651</v>
      </c>
      <c r="E747" s="35">
        <v>40561</v>
      </c>
      <c r="F747" s="34" t="s">
        <v>37</v>
      </c>
      <c r="G747" s="37">
        <v>1000</v>
      </c>
      <c r="H747" s="34"/>
      <c r="I747" s="38"/>
      <c r="J747" s="36" t="s">
        <v>513</v>
      </c>
      <c r="K747" s="38">
        <v>10</v>
      </c>
      <c r="L747" s="40"/>
      <c r="M747" s="40"/>
      <c r="N747" s="40"/>
      <c r="O747" s="40"/>
      <c r="P747" s="40"/>
    </row>
    <row r="748" spans="1:16" s="32" customFormat="1" ht="10.5">
      <c r="A748" s="32">
        <v>76038659</v>
      </c>
      <c r="B748" s="33">
        <v>6</v>
      </c>
      <c r="C748" s="32" t="s">
        <v>514</v>
      </c>
      <c r="D748" s="46">
        <v>652</v>
      </c>
      <c r="E748" s="35">
        <v>40564</v>
      </c>
      <c r="F748" s="34" t="s">
        <v>37</v>
      </c>
      <c r="G748" s="37">
        <v>5500</v>
      </c>
      <c r="H748" s="34"/>
      <c r="I748" s="38"/>
      <c r="J748" s="36" t="s">
        <v>68</v>
      </c>
      <c r="K748" s="38">
        <v>24</v>
      </c>
      <c r="L748" s="40"/>
      <c r="M748" s="40"/>
      <c r="N748" s="40"/>
      <c r="O748" s="40"/>
      <c r="P748" s="40"/>
    </row>
    <row r="749" spans="1:16" s="32" customFormat="1" ht="10.5">
      <c r="A749" s="32">
        <v>76038659</v>
      </c>
      <c r="B749" s="33">
        <v>6</v>
      </c>
      <c r="C749" s="32" t="s">
        <v>515</v>
      </c>
      <c r="D749" s="46" t="s">
        <v>143</v>
      </c>
      <c r="E749" s="35">
        <v>40564</v>
      </c>
      <c r="F749" s="34" t="s">
        <v>37</v>
      </c>
      <c r="G749" s="37">
        <v>5500</v>
      </c>
      <c r="H749" s="34" t="s">
        <v>46</v>
      </c>
      <c r="I749" s="38">
        <v>4.7</v>
      </c>
      <c r="J749" s="36" t="s">
        <v>68</v>
      </c>
      <c r="K749" s="38">
        <v>21</v>
      </c>
      <c r="L749" s="40">
        <v>5500000</v>
      </c>
      <c r="M749" s="40">
        <v>5500000</v>
      </c>
      <c r="N749" s="40">
        <f>ROUND((M749*$E$8/1000),0)</f>
        <v>118680430</v>
      </c>
      <c r="O749" s="40">
        <v>3247095</v>
      </c>
      <c r="P749" s="40">
        <v>121927525</v>
      </c>
    </row>
    <row r="750" spans="1:16" s="32" customFormat="1" ht="10.5">
      <c r="A750" s="32">
        <v>96678790</v>
      </c>
      <c r="B750" s="33">
        <v>2</v>
      </c>
      <c r="C750" s="32" t="s">
        <v>293</v>
      </c>
      <c r="D750" s="46">
        <v>653</v>
      </c>
      <c r="E750" s="35">
        <v>40568</v>
      </c>
      <c r="F750" s="34" t="s">
        <v>37</v>
      </c>
      <c r="G750" s="37">
        <v>1000</v>
      </c>
      <c r="H750" s="34"/>
      <c r="I750" s="38"/>
      <c r="J750" s="36" t="s">
        <v>390</v>
      </c>
      <c r="K750" s="38">
        <v>10</v>
      </c>
      <c r="L750" s="40"/>
      <c r="M750" s="40"/>
      <c r="N750" s="40"/>
      <c r="O750" s="40"/>
      <c r="P750" s="40"/>
    </row>
    <row r="751" spans="1:16" s="32" customFormat="1" ht="10.5">
      <c r="A751" s="32">
        <v>96678790</v>
      </c>
      <c r="B751" s="67">
        <v>2</v>
      </c>
      <c r="C751" s="130" t="s">
        <v>677</v>
      </c>
      <c r="D751" s="46" t="s">
        <v>143</v>
      </c>
      <c r="E751" s="35">
        <v>40603</v>
      </c>
      <c r="F751" s="34" t="s">
        <v>171</v>
      </c>
      <c r="G751" s="37">
        <v>20000000</v>
      </c>
      <c r="H751" s="34" t="s">
        <v>292</v>
      </c>
      <c r="I751" s="38">
        <v>7.25</v>
      </c>
      <c r="J751" s="36" t="s">
        <v>39</v>
      </c>
      <c r="K751" s="38">
        <v>4.5</v>
      </c>
      <c r="L751" s="40"/>
      <c r="M751" s="40"/>
      <c r="N751" s="40"/>
      <c r="O751" s="40"/>
      <c r="P751" s="40"/>
    </row>
    <row r="752" spans="1:16" s="32" customFormat="1" ht="10.5">
      <c r="A752" s="32">
        <v>96678790</v>
      </c>
      <c r="B752" s="67">
        <v>2</v>
      </c>
      <c r="C752" s="130" t="s">
        <v>327</v>
      </c>
      <c r="D752" s="46" t="s">
        <v>143</v>
      </c>
      <c r="E752" s="35">
        <v>40603</v>
      </c>
      <c r="F752" s="34" t="s">
        <v>171</v>
      </c>
      <c r="G752" s="37">
        <v>20000000</v>
      </c>
      <c r="H752" s="34" t="s">
        <v>265</v>
      </c>
      <c r="I752" s="38">
        <v>6.75</v>
      </c>
      <c r="J752" s="36" t="s">
        <v>39</v>
      </c>
      <c r="K752" s="38">
        <v>2.5</v>
      </c>
      <c r="L752" s="40">
        <v>20000000000</v>
      </c>
      <c r="M752" s="40">
        <v>20000000000</v>
      </c>
      <c r="N752" s="40">
        <f>ROUND((M752/1000),0)</f>
        <v>20000000</v>
      </c>
      <c r="O752" s="40">
        <v>108258</v>
      </c>
      <c r="P752" s="40">
        <v>20108258</v>
      </c>
    </row>
    <row r="753" spans="1:17" s="32" customFormat="1" ht="10.5">
      <c r="A753" s="32">
        <v>96678790</v>
      </c>
      <c r="B753" s="67">
        <v>2</v>
      </c>
      <c r="C753" s="130" t="s">
        <v>677</v>
      </c>
      <c r="D753" s="46" t="s">
        <v>143</v>
      </c>
      <c r="E753" s="35">
        <v>40603</v>
      </c>
      <c r="F753" s="34" t="s">
        <v>37</v>
      </c>
      <c r="G753" s="37">
        <v>1000</v>
      </c>
      <c r="H753" s="34" t="s">
        <v>678</v>
      </c>
      <c r="I753" s="38">
        <v>3.5</v>
      </c>
      <c r="J753" s="36" t="s">
        <v>39</v>
      </c>
      <c r="K753" s="38">
        <v>5</v>
      </c>
      <c r="L753" s="40"/>
      <c r="M753" s="40"/>
      <c r="N753" s="40"/>
      <c r="O753" s="40"/>
      <c r="P753" s="40"/>
    </row>
    <row r="754" spans="1:17" s="32" customFormat="1" ht="10.5">
      <c r="A754" s="32">
        <v>61808000</v>
      </c>
      <c r="B754" s="67">
        <v>5</v>
      </c>
      <c r="C754" s="130" t="s">
        <v>360</v>
      </c>
      <c r="D754" s="46">
        <v>654</v>
      </c>
      <c r="E754" s="35">
        <v>40617</v>
      </c>
      <c r="F754" s="34" t="s">
        <v>37</v>
      </c>
      <c r="G754" s="37">
        <v>4400</v>
      </c>
      <c r="H754" s="34"/>
      <c r="I754" s="38"/>
      <c r="J754" s="36" t="s">
        <v>81</v>
      </c>
      <c r="K754" s="38">
        <v>10</v>
      </c>
      <c r="L754" s="40"/>
      <c r="M754" s="40"/>
      <c r="N754" s="40"/>
      <c r="O754" s="40"/>
      <c r="P754" s="40"/>
    </row>
    <row r="755" spans="1:17" s="32" customFormat="1" ht="10.5">
      <c r="A755" s="32">
        <v>61808000</v>
      </c>
      <c r="B755" s="67">
        <v>5</v>
      </c>
      <c r="C755" s="130" t="s">
        <v>486</v>
      </c>
      <c r="D755" s="46" t="s">
        <v>143</v>
      </c>
      <c r="E755" s="35">
        <v>40633</v>
      </c>
      <c r="F755" s="34" t="s">
        <v>37</v>
      </c>
      <c r="G755" s="37">
        <v>4400</v>
      </c>
      <c r="H755" s="34" t="s">
        <v>176</v>
      </c>
      <c r="I755" s="38">
        <v>3.17</v>
      </c>
      <c r="J755" s="36" t="s">
        <v>39</v>
      </c>
      <c r="K755" s="38">
        <v>5</v>
      </c>
      <c r="L755" s="40"/>
      <c r="M755" s="40"/>
      <c r="N755" s="40"/>
      <c r="O755" s="40"/>
      <c r="P755" s="40"/>
    </row>
    <row r="756" spans="1:17" s="32" customFormat="1" ht="10.5">
      <c r="A756" s="32">
        <v>61808000</v>
      </c>
      <c r="B756" s="67">
        <v>5</v>
      </c>
      <c r="C756" s="130" t="s">
        <v>486</v>
      </c>
      <c r="D756" s="46" t="s">
        <v>143</v>
      </c>
      <c r="E756" s="35">
        <v>40633</v>
      </c>
      <c r="F756" s="34" t="s">
        <v>37</v>
      </c>
      <c r="G756" s="37">
        <v>4400</v>
      </c>
      <c r="H756" s="34" t="s">
        <v>177</v>
      </c>
      <c r="I756" s="38">
        <v>3.44</v>
      </c>
      <c r="J756" s="36" t="s">
        <v>39</v>
      </c>
      <c r="K756" s="38">
        <v>8</v>
      </c>
      <c r="L756" s="40"/>
      <c r="M756" s="40"/>
      <c r="N756" s="40"/>
      <c r="O756" s="40"/>
      <c r="P756" s="40"/>
    </row>
    <row r="757" spans="1:17" s="32" customFormat="1" ht="10.5">
      <c r="A757" s="32">
        <v>61808000</v>
      </c>
      <c r="B757" s="67">
        <v>5</v>
      </c>
      <c r="C757" s="130" t="s">
        <v>360</v>
      </c>
      <c r="D757" s="46">
        <v>655</v>
      </c>
      <c r="E757" s="35">
        <v>40617</v>
      </c>
      <c r="F757" s="34" t="s">
        <v>37</v>
      </c>
      <c r="G757" s="37">
        <v>4400</v>
      </c>
      <c r="H757" s="34"/>
      <c r="I757" s="38"/>
      <c r="J757" s="36" t="s">
        <v>81</v>
      </c>
      <c r="K757" s="38">
        <v>30</v>
      </c>
      <c r="L757" s="40"/>
      <c r="M757" s="40"/>
      <c r="N757" s="40"/>
      <c r="O757" s="40"/>
      <c r="P757" s="40"/>
    </row>
    <row r="758" spans="1:17" s="32" customFormat="1" ht="10.5">
      <c r="A758" s="32">
        <v>61808000</v>
      </c>
      <c r="B758" s="67">
        <v>5</v>
      </c>
      <c r="C758" s="130" t="s">
        <v>486</v>
      </c>
      <c r="D758" s="46" t="s">
        <v>143</v>
      </c>
      <c r="E758" s="35">
        <v>40633</v>
      </c>
      <c r="F758" s="34" t="s">
        <v>37</v>
      </c>
      <c r="G758" s="37">
        <v>4400</v>
      </c>
      <c r="H758" s="34" t="s">
        <v>201</v>
      </c>
      <c r="I758" s="38">
        <v>3.86</v>
      </c>
      <c r="J758" s="36" t="s">
        <v>39</v>
      </c>
      <c r="K758" s="38">
        <v>22.5</v>
      </c>
      <c r="L758" s="40"/>
      <c r="M758" s="40"/>
      <c r="N758" s="40"/>
      <c r="O758" s="40"/>
      <c r="P758" s="40"/>
    </row>
    <row r="759" spans="1:17" s="32" customFormat="1" ht="10.5">
      <c r="A759" s="32">
        <v>96667560</v>
      </c>
      <c r="B759" s="67">
        <v>8</v>
      </c>
      <c r="C759" s="130" t="s">
        <v>679</v>
      </c>
      <c r="D759" s="46">
        <v>656</v>
      </c>
      <c r="E759" s="35">
        <v>40625</v>
      </c>
      <c r="F759" s="34" t="s">
        <v>171</v>
      </c>
      <c r="G759" s="37">
        <v>50000000</v>
      </c>
      <c r="H759" s="34"/>
      <c r="I759" s="38"/>
      <c r="J759" s="36" t="s">
        <v>250</v>
      </c>
      <c r="K759" s="38">
        <v>10</v>
      </c>
      <c r="L759" s="40"/>
      <c r="M759" s="40"/>
      <c r="N759" s="40"/>
      <c r="O759" s="40"/>
      <c r="P759" s="40"/>
    </row>
    <row r="760" spans="1:17" s="32" customFormat="1" ht="10.5">
      <c r="A760" s="32">
        <v>96667560</v>
      </c>
      <c r="B760" s="67">
        <v>8</v>
      </c>
      <c r="C760" s="130" t="s">
        <v>680</v>
      </c>
      <c r="D760" s="46" t="s">
        <v>143</v>
      </c>
      <c r="E760" s="35">
        <v>40631</v>
      </c>
      <c r="F760" s="34" t="s">
        <v>37</v>
      </c>
      <c r="G760" s="37">
        <v>2300</v>
      </c>
      <c r="H760" s="34" t="s">
        <v>60</v>
      </c>
      <c r="I760" s="38">
        <v>3.8</v>
      </c>
      <c r="J760" s="36" t="s">
        <v>250</v>
      </c>
      <c r="K760" s="38">
        <v>10</v>
      </c>
      <c r="L760" s="40"/>
      <c r="M760" s="40"/>
      <c r="N760" s="40"/>
      <c r="O760" s="40"/>
      <c r="P760" s="40"/>
    </row>
    <row r="761" spans="1:17" s="32" customFormat="1" ht="10.5">
      <c r="A761" s="32">
        <v>96667560</v>
      </c>
      <c r="B761" s="67">
        <v>8</v>
      </c>
      <c r="C761" s="130" t="s">
        <v>680</v>
      </c>
      <c r="D761" s="46" t="s">
        <v>143</v>
      </c>
      <c r="E761" s="35">
        <v>40631</v>
      </c>
      <c r="F761" s="34" t="s">
        <v>171</v>
      </c>
      <c r="G761" s="37">
        <v>25000000</v>
      </c>
      <c r="H761" s="34" t="s">
        <v>53</v>
      </c>
      <c r="I761" s="38">
        <v>7</v>
      </c>
      <c r="J761" s="36" t="s">
        <v>250</v>
      </c>
      <c r="K761" s="38">
        <v>5</v>
      </c>
      <c r="L761" s="40"/>
      <c r="M761" s="40"/>
      <c r="N761" s="40"/>
      <c r="O761" s="40"/>
      <c r="P761" s="40"/>
    </row>
    <row r="762" spans="1:17" s="32" customFormat="1" ht="10.5">
      <c r="A762" s="32">
        <v>96667560</v>
      </c>
      <c r="B762" s="67">
        <v>8</v>
      </c>
      <c r="C762" s="130" t="s">
        <v>680</v>
      </c>
      <c r="D762" s="46" t="s">
        <v>143</v>
      </c>
      <c r="E762" s="35">
        <v>40631</v>
      </c>
      <c r="F762" s="34" t="s">
        <v>37</v>
      </c>
      <c r="G762" s="37">
        <v>2300</v>
      </c>
      <c r="H762" s="34" t="s">
        <v>59</v>
      </c>
      <c r="I762" s="38">
        <v>3.5</v>
      </c>
      <c r="J762" s="36" t="s">
        <v>250</v>
      </c>
      <c r="K762" s="38">
        <v>7</v>
      </c>
      <c r="L762" s="40"/>
      <c r="M762" s="40"/>
      <c r="N762" s="40"/>
      <c r="O762" s="40"/>
      <c r="P762" s="40"/>
    </row>
    <row r="763" spans="1:17" s="32" customFormat="1" ht="18.75" customHeight="1">
      <c r="B763" s="67"/>
      <c r="C763" s="62" t="s">
        <v>517</v>
      </c>
      <c r="D763" s="63"/>
      <c r="E763" s="63"/>
      <c r="F763" s="60"/>
      <c r="G763" s="64"/>
      <c r="H763" s="60"/>
      <c r="I763" s="60"/>
      <c r="J763" s="60" t="s">
        <v>1</v>
      </c>
      <c r="K763" s="65"/>
      <c r="L763" s="60"/>
      <c r="M763" s="66"/>
      <c r="N763" s="66">
        <f>SUM(N10:N762)</f>
        <v>14750522065</v>
      </c>
      <c r="O763" s="66">
        <f>SUM(O10:O762)</f>
        <v>199812481</v>
      </c>
      <c r="P763" s="66">
        <f>SUM(P10:P762)</f>
        <v>14950334546</v>
      </c>
      <c r="Q763" s="66"/>
    </row>
    <row r="764" spans="1:17" s="32" customFormat="1" ht="12.75" customHeight="1">
      <c r="B764" s="67"/>
      <c r="C764" s="338" t="s">
        <v>518</v>
      </c>
      <c r="D764" s="351"/>
      <c r="E764" s="351"/>
      <c r="F764" s="351"/>
      <c r="G764" s="351"/>
      <c r="H764" s="351"/>
      <c r="I764" s="56"/>
      <c r="J764" s="56"/>
      <c r="K764" s="68"/>
      <c r="L764" s="70"/>
      <c r="M764" s="70"/>
      <c r="N764" s="70"/>
      <c r="O764" s="70"/>
      <c r="P764" s="70"/>
      <c r="Q764" s="40"/>
    </row>
    <row r="765" spans="1:17" s="32" customFormat="1" ht="15.75" customHeight="1">
      <c r="B765" s="67"/>
      <c r="C765" s="351"/>
      <c r="D765" s="351"/>
      <c r="E765" s="351"/>
      <c r="F765" s="351"/>
      <c r="G765" s="351"/>
      <c r="H765" s="351"/>
      <c r="I765" s="56"/>
      <c r="J765" s="56"/>
      <c r="K765" s="68"/>
      <c r="L765" s="70"/>
      <c r="M765" s="70"/>
      <c r="N765" s="70"/>
      <c r="O765" s="70"/>
      <c r="P765" s="70"/>
      <c r="Q765" s="40"/>
    </row>
    <row r="766" spans="1:17" s="32" customFormat="1" ht="10.5">
      <c r="B766" s="67"/>
      <c r="C766" s="334" t="s">
        <v>681</v>
      </c>
      <c r="D766" s="335"/>
      <c r="E766" s="46"/>
      <c r="G766" s="72"/>
      <c r="I766" s="73"/>
      <c r="J766" s="74"/>
      <c r="K766" s="68"/>
      <c r="L766" s="70"/>
      <c r="M766" s="70"/>
      <c r="N766" s="70"/>
      <c r="O766" s="70"/>
      <c r="P766" s="70"/>
    </row>
    <row r="767" spans="1:17" s="32" customFormat="1" ht="10.5">
      <c r="B767" s="67"/>
      <c r="C767" s="53" t="s">
        <v>682</v>
      </c>
      <c r="D767" s="46"/>
      <c r="E767" s="46"/>
      <c r="G767" s="72"/>
      <c r="L767" s="70"/>
      <c r="M767" s="70"/>
      <c r="N767" s="70"/>
      <c r="O767" s="70"/>
      <c r="P767" s="70"/>
    </row>
    <row r="768" spans="1:17" s="32" customFormat="1" ht="10.5">
      <c r="B768" s="67"/>
      <c r="C768" s="53" t="s">
        <v>521</v>
      </c>
      <c r="D768" s="46"/>
      <c r="E768" s="46"/>
      <c r="G768" s="72"/>
      <c r="L768" s="70"/>
      <c r="M768" s="70"/>
      <c r="N768" s="70"/>
      <c r="O768" s="70"/>
      <c r="P768" s="70"/>
    </row>
    <row r="769" spans="2:16" s="32" customFormat="1" ht="10.5">
      <c r="B769" s="67"/>
      <c r="C769" s="53" t="s">
        <v>522</v>
      </c>
      <c r="D769" s="46"/>
      <c r="E769" s="46"/>
      <c r="G769" s="72"/>
      <c r="L769" s="70"/>
      <c r="M769" s="70"/>
      <c r="N769" s="70"/>
      <c r="O769" s="70"/>
      <c r="P769" s="70"/>
    </row>
    <row r="770" spans="2:16" s="32" customFormat="1" ht="10.5">
      <c r="B770" s="67"/>
      <c r="C770" s="53" t="s">
        <v>523</v>
      </c>
      <c r="D770" s="46"/>
      <c r="E770" s="46"/>
      <c r="G770" s="72"/>
      <c r="K770" s="131"/>
      <c r="L770" s="70"/>
      <c r="M770" s="70"/>
      <c r="N770" s="70"/>
      <c r="O770" s="70"/>
      <c r="P770" s="70"/>
    </row>
    <row r="771" spans="2:16" s="32" customFormat="1" ht="10.5">
      <c r="B771" s="67"/>
      <c r="C771" s="53" t="s">
        <v>524</v>
      </c>
      <c r="D771" s="46"/>
      <c r="E771" s="46"/>
      <c r="G771" s="72"/>
      <c r="L771" s="70"/>
      <c r="M771" s="70"/>
      <c r="N771" s="70"/>
      <c r="O771" s="70"/>
      <c r="P771" s="70"/>
    </row>
    <row r="772" spans="2:16" s="32" customFormat="1" ht="10.5">
      <c r="B772" s="67"/>
      <c r="C772" s="53" t="s">
        <v>525</v>
      </c>
      <c r="D772" s="46"/>
      <c r="E772" s="46"/>
      <c r="G772" s="72"/>
      <c r="L772" s="70"/>
      <c r="M772" s="70"/>
      <c r="N772" s="70"/>
      <c r="O772" s="70"/>
      <c r="P772" s="70"/>
    </row>
    <row r="773" spans="2:16" s="32" customFormat="1" ht="10.5">
      <c r="B773" s="67"/>
      <c r="C773" s="53" t="s">
        <v>526</v>
      </c>
      <c r="D773" s="46"/>
      <c r="E773" s="46"/>
      <c r="G773" s="72"/>
      <c r="L773" s="70"/>
      <c r="M773" s="70"/>
      <c r="N773" s="70"/>
      <c r="O773" s="70"/>
      <c r="P773" s="70"/>
    </row>
    <row r="774" spans="2:16" s="32" customFormat="1" ht="10.5">
      <c r="B774" s="67"/>
      <c r="C774" s="53" t="s">
        <v>527</v>
      </c>
      <c r="D774" s="46"/>
      <c r="E774" s="46"/>
      <c r="G774" s="72"/>
      <c r="L774" s="70"/>
      <c r="M774" s="70"/>
      <c r="N774" s="70"/>
      <c r="O774" s="70"/>
      <c r="P774" s="70"/>
    </row>
    <row r="775" spans="2:16" s="32" customFormat="1" ht="12" customHeight="1">
      <c r="B775" s="67"/>
      <c r="C775" s="53" t="s">
        <v>528</v>
      </c>
      <c r="D775" s="46"/>
      <c r="E775" s="46"/>
      <c r="G775" s="72"/>
      <c r="L775" s="70"/>
      <c r="M775" s="70"/>
      <c r="N775" s="70"/>
      <c r="O775" s="70"/>
      <c r="P775" s="70"/>
    </row>
    <row r="776" spans="2:16" s="32" customFormat="1" ht="12" customHeight="1">
      <c r="B776" s="67"/>
      <c r="C776" s="45" t="s">
        <v>529</v>
      </c>
      <c r="D776" s="46"/>
      <c r="E776" s="46"/>
      <c r="G776" s="72"/>
      <c r="L776" s="70"/>
      <c r="M776" s="70"/>
      <c r="N776" s="70"/>
      <c r="O776" s="70"/>
      <c r="P776" s="70"/>
    </row>
    <row r="777" spans="2:16" s="32" customFormat="1" ht="12" customHeight="1">
      <c r="B777" s="67"/>
      <c r="C777" s="53" t="s">
        <v>530</v>
      </c>
      <c r="D777" s="46"/>
      <c r="E777" s="46"/>
      <c r="G777" s="72"/>
      <c r="L777" s="70"/>
      <c r="M777" s="70"/>
      <c r="N777" s="70"/>
      <c r="O777" s="70"/>
      <c r="P777" s="70"/>
    </row>
    <row r="778" spans="2:16" s="32" customFormat="1" ht="12" customHeight="1">
      <c r="B778" s="67"/>
      <c r="C778" s="53" t="s">
        <v>531</v>
      </c>
      <c r="D778" s="46"/>
      <c r="E778" s="46"/>
      <c r="G778" s="72"/>
      <c r="L778" s="70"/>
      <c r="M778" s="70"/>
      <c r="N778" s="70"/>
      <c r="O778" s="70"/>
      <c r="P778" s="70"/>
    </row>
    <row r="779" spans="2:16" s="32" customFormat="1" ht="12" customHeight="1">
      <c r="B779" s="67"/>
      <c r="C779" s="45" t="s">
        <v>532</v>
      </c>
      <c r="D779" s="46"/>
      <c r="E779" s="46"/>
      <c r="G779" s="72"/>
      <c r="L779" s="70"/>
      <c r="M779" s="70"/>
      <c r="N779" s="70"/>
      <c r="O779" s="70"/>
      <c r="P779" s="70"/>
    </row>
    <row r="780" spans="2:16" s="32" customFormat="1" ht="12" customHeight="1">
      <c r="B780" s="67"/>
      <c r="C780" s="45" t="s">
        <v>533</v>
      </c>
      <c r="D780" s="46"/>
      <c r="E780" s="46"/>
      <c r="G780" s="72"/>
      <c r="L780" s="70"/>
      <c r="M780" s="70"/>
      <c r="N780" s="70"/>
      <c r="O780" s="70"/>
      <c r="P780" s="70"/>
    </row>
    <row r="781" spans="2:16" s="32" customFormat="1" ht="12" customHeight="1">
      <c r="B781" s="67"/>
      <c r="C781" s="53" t="s">
        <v>534</v>
      </c>
      <c r="D781" s="46"/>
      <c r="E781" s="46"/>
      <c r="G781" s="72"/>
      <c r="L781" s="70"/>
      <c r="M781" s="70"/>
      <c r="N781" s="70"/>
      <c r="O781" s="70"/>
      <c r="P781" s="70"/>
    </row>
    <row r="782" spans="2:16" s="32" customFormat="1" ht="12" customHeight="1">
      <c r="B782" s="67"/>
      <c r="C782" s="53" t="s">
        <v>535</v>
      </c>
      <c r="D782" s="46"/>
      <c r="E782" s="46"/>
      <c r="G782" s="72"/>
      <c r="L782" s="70"/>
      <c r="M782" s="70"/>
      <c r="N782" s="70"/>
      <c r="O782" s="70"/>
      <c r="P782" s="70"/>
    </row>
    <row r="783" spans="2:16" s="32" customFormat="1" ht="12" customHeight="1">
      <c r="B783" s="67"/>
      <c r="C783" s="45" t="s">
        <v>643</v>
      </c>
      <c r="D783" s="46"/>
      <c r="E783" s="46"/>
      <c r="G783" s="72"/>
      <c r="L783" s="70"/>
      <c r="M783" s="70"/>
      <c r="N783" s="70"/>
      <c r="O783" s="70"/>
      <c r="P783" s="70"/>
    </row>
    <row r="784" spans="2:16" s="32" customFormat="1" ht="10.5">
      <c r="B784" s="67"/>
      <c r="C784" s="76" t="s">
        <v>536</v>
      </c>
      <c r="D784" s="46"/>
      <c r="E784" s="46"/>
      <c r="G784" s="72"/>
      <c r="L784" s="70"/>
      <c r="M784" s="70"/>
      <c r="N784" s="70"/>
      <c r="O784" s="70"/>
      <c r="P784" s="70"/>
    </row>
    <row r="785" spans="1:16" s="32" customFormat="1" ht="10.5">
      <c r="B785" s="67"/>
      <c r="C785" s="77" t="s">
        <v>537</v>
      </c>
      <c r="D785" s="46"/>
      <c r="E785" s="46"/>
      <c r="G785" s="72"/>
      <c r="L785" s="70"/>
      <c r="M785" s="70"/>
      <c r="N785" s="70"/>
      <c r="O785" s="70"/>
      <c r="P785" s="70"/>
    </row>
    <row r="786" spans="1:16" s="32" customFormat="1" ht="10.5">
      <c r="B786" s="67"/>
      <c r="C786" s="76" t="s">
        <v>538</v>
      </c>
      <c r="D786" s="46"/>
      <c r="E786" s="46"/>
      <c r="G786" s="72"/>
      <c r="L786" s="70"/>
      <c r="M786" s="70"/>
      <c r="N786" s="70"/>
      <c r="O786" s="70"/>
      <c r="P786" s="70"/>
    </row>
    <row r="787" spans="1:16" s="32" customFormat="1" ht="10.5">
      <c r="B787" s="67"/>
      <c r="C787" s="77" t="s">
        <v>539</v>
      </c>
      <c r="D787" s="78"/>
      <c r="E787" s="46"/>
      <c r="G787" s="72"/>
      <c r="L787" s="70"/>
      <c r="M787" s="70"/>
      <c r="N787" s="70"/>
      <c r="O787" s="70"/>
      <c r="P787" s="70"/>
    </row>
    <row r="788" spans="1:16" s="32" customFormat="1" ht="10.5">
      <c r="B788" s="67"/>
      <c r="C788" s="77" t="s">
        <v>540</v>
      </c>
      <c r="D788" s="78"/>
      <c r="E788" s="79"/>
      <c r="G788" s="72"/>
      <c r="L788" s="70"/>
      <c r="M788" s="70"/>
      <c r="N788" s="70"/>
      <c r="O788" s="70"/>
      <c r="P788" s="70"/>
    </row>
    <row r="789" spans="1:16" s="32" customFormat="1" ht="10.5">
      <c r="B789" s="67"/>
      <c r="C789" s="76" t="s">
        <v>541</v>
      </c>
      <c r="D789" s="46"/>
      <c r="E789" s="46"/>
      <c r="G789" s="72"/>
      <c r="L789" s="70"/>
      <c r="M789" s="70"/>
      <c r="N789" s="70"/>
      <c r="O789" s="70"/>
      <c r="P789" s="70"/>
    </row>
    <row r="790" spans="1:16" s="32" customFormat="1" ht="10.5">
      <c r="B790" s="67"/>
      <c r="C790" s="76" t="s">
        <v>542</v>
      </c>
      <c r="D790" s="46"/>
      <c r="E790" s="46"/>
      <c r="G790" s="72"/>
      <c r="L790" s="70"/>
      <c r="M790" s="70"/>
      <c r="N790" s="70"/>
      <c r="O790" s="70"/>
      <c r="P790" s="70"/>
    </row>
    <row r="791" spans="1:16" s="32" customFormat="1" ht="10.5">
      <c r="B791" s="67"/>
      <c r="C791" s="77" t="s">
        <v>543</v>
      </c>
      <c r="D791" s="46"/>
      <c r="E791" s="46"/>
      <c r="G791" s="72"/>
      <c r="L791" s="70"/>
      <c r="M791" s="70"/>
      <c r="N791" s="70"/>
      <c r="O791" s="70"/>
      <c r="P791" s="70"/>
    </row>
    <row r="792" spans="1:16" s="32" customFormat="1" ht="10.5">
      <c r="B792" s="67"/>
      <c r="C792" s="77" t="s">
        <v>544</v>
      </c>
      <c r="D792" s="46"/>
      <c r="E792" s="46"/>
      <c r="G792" s="72"/>
      <c r="L792" s="70"/>
      <c r="M792" s="70"/>
      <c r="N792" s="70"/>
      <c r="O792" s="70"/>
      <c r="P792" s="70"/>
    </row>
    <row r="793" spans="1:16" s="32" customFormat="1" ht="10.5">
      <c r="B793" s="67"/>
      <c r="D793" s="46"/>
      <c r="E793" s="46"/>
      <c r="G793" s="72"/>
      <c r="L793" s="70"/>
      <c r="M793" s="70"/>
      <c r="N793" s="70"/>
      <c r="O793" s="70"/>
      <c r="P793" s="70"/>
    </row>
    <row r="794" spans="1:16" s="32" customFormat="1">
      <c r="A794" s="126"/>
      <c r="C794" s="89" t="s">
        <v>545</v>
      </c>
      <c r="D794" s="84"/>
      <c r="E794" s="84"/>
      <c r="F794" s="1"/>
      <c r="G794" s="1"/>
      <c r="H794" s="1"/>
      <c r="I794" s="90"/>
      <c r="J794" s="5"/>
      <c r="K794" s="1"/>
      <c r="L794" s="1"/>
      <c r="M794" s="1"/>
      <c r="N794" s="1"/>
      <c r="O794" s="91"/>
      <c r="P794" s="70"/>
    </row>
    <row r="795" spans="1:16" s="32" customFormat="1">
      <c r="A795" s="126"/>
      <c r="C795" s="3" t="s">
        <v>2</v>
      </c>
      <c r="D795" s="84"/>
      <c r="E795" s="84"/>
      <c r="F795" s="1"/>
      <c r="G795" s="1"/>
      <c r="H795" s="1"/>
      <c r="I795" s="90"/>
      <c r="J795" s="5"/>
      <c r="K795" s="1"/>
      <c r="L795" s="1"/>
      <c r="M795" s="1"/>
      <c r="N795" s="1"/>
      <c r="O795" s="91"/>
      <c r="P795" s="70"/>
    </row>
    <row r="796" spans="1:16" s="32" customFormat="1">
      <c r="A796" s="126"/>
      <c r="C796" s="119" t="s">
        <v>687</v>
      </c>
      <c r="D796" s="1"/>
      <c r="E796" s="1"/>
      <c r="F796" s="1"/>
      <c r="G796" s="1"/>
      <c r="H796" s="1"/>
      <c r="I796" s="90"/>
      <c r="J796" s="5"/>
      <c r="K796" s="1"/>
      <c r="L796" s="1"/>
      <c r="M796" s="1"/>
      <c r="N796" s="1"/>
      <c r="O796" s="91"/>
      <c r="P796" s="70"/>
    </row>
    <row r="797" spans="1:16" s="32" customFormat="1" ht="10.5">
      <c r="A797" s="126"/>
      <c r="C797" s="11"/>
      <c r="D797" s="11"/>
      <c r="E797" s="11"/>
      <c r="F797" s="11"/>
      <c r="G797" s="11"/>
      <c r="H797" s="11"/>
      <c r="I797" s="93"/>
      <c r="J797" s="4"/>
      <c r="K797" s="11"/>
      <c r="L797" s="11"/>
      <c r="M797" s="11"/>
      <c r="N797" s="11"/>
      <c r="O797" s="91"/>
      <c r="P797" s="70"/>
    </row>
    <row r="798" spans="1:16" s="32" customFormat="1">
      <c r="A798" s="126"/>
      <c r="C798" s="94"/>
      <c r="D798" s="95" t="s">
        <v>546</v>
      </c>
      <c r="E798" s="95"/>
      <c r="F798" s="95"/>
      <c r="G798" s="95"/>
      <c r="H798" s="96"/>
      <c r="I798" s="97" t="s">
        <v>547</v>
      </c>
      <c r="J798" s="95" t="s">
        <v>548</v>
      </c>
      <c r="K798" s="95" t="s">
        <v>549</v>
      </c>
      <c r="L798" s="95" t="s">
        <v>550</v>
      </c>
      <c r="M798" s="95" t="s">
        <v>549</v>
      </c>
      <c r="N798" s="95" t="s">
        <v>551</v>
      </c>
      <c r="O798" s="98" t="s">
        <v>552</v>
      </c>
      <c r="P798" s="70"/>
    </row>
    <row r="799" spans="1:16" s="32" customFormat="1">
      <c r="A799" s="126"/>
      <c r="C799" s="99" t="s">
        <v>5</v>
      </c>
      <c r="D799" s="100" t="s">
        <v>553</v>
      </c>
      <c r="E799" s="100" t="s">
        <v>554</v>
      </c>
      <c r="F799" s="100" t="s">
        <v>6</v>
      </c>
      <c r="G799" s="100" t="s">
        <v>6</v>
      </c>
      <c r="H799" s="100" t="s">
        <v>8</v>
      </c>
      <c r="I799" s="101" t="s">
        <v>555</v>
      </c>
      <c r="J799" s="100" t="s">
        <v>556</v>
      </c>
      <c r="K799" s="100" t="s">
        <v>557</v>
      </c>
      <c r="L799" s="100" t="s">
        <v>558</v>
      </c>
      <c r="M799" s="100" t="s">
        <v>559</v>
      </c>
      <c r="N799" s="100" t="s">
        <v>560</v>
      </c>
      <c r="O799" s="102" t="s">
        <v>561</v>
      </c>
      <c r="P799" s="70"/>
    </row>
    <row r="800" spans="1:16" s="32" customFormat="1">
      <c r="A800" s="126"/>
      <c r="C800" s="99" t="s">
        <v>562</v>
      </c>
      <c r="D800" s="100" t="s">
        <v>563</v>
      </c>
      <c r="E800" s="100" t="s">
        <v>564</v>
      </c>
      <c r="F800" s="100" t="s">
        <v>565</v>
      </c>
      <c r="G800" s="100" t="s">
        <v>565</v>
      </c>
      <c r="H800" s="18"/>
      <c r="I800" s="101" t="s">
        <v>566</v>
      </c>
      <c r="J800" s="100" t="s">
        <v>567</v>
      </c>
      <c r="K800" s="100" t="s">
        <v>559</v>
      </c>
      <c r="L800" s="100" t="s">
        <v>568</v>
      </c>
      <c r="M800" s="100" t="s">
        <v>21</v>
      </c>
      <c r="N800" s="103" t="s">
        <v>21</v>
      </c>
      <c r="O800" s="104" t="s">
        <v>569</v>
      </c>
      <c r="P800" s="70"/>
    </row>
    <row r="801" spans="1:17" s="32" customFormat="1">
      <c r="A801" s="126"/>
      <c r="C801" s="105"/>
      <c r="D801" s="106" t="s">
        <v>570</v>
      </c>
      <c r="E801" s="106"/>
      <c r="F801" s="106"/>
      <c r="G801" s="106"/>
      <c r="H801" s="28"/>
      <c r="I801" s="107"/>
      <c r="J801" s="106"/>
      <c r="K801" s="106"/>
      <c r="L801" s="106" t="s">
        <v>34</v>
      </c>
      <c r="M801" s="106"/>
      <c r="N801" s="108"/>
      <c r="O801" s="109" t="s">
        <v>571</v>
      </c>
      <c r="P801" s="70"/>
    </row>
    <row r="802" spans="1:17" s="32" customFormat="1" ht="10.5">
      <c r="A802" s="126"/>
      <c r="C802" s="11"/>
      <c r="D802" s="11"/>
      <c r="E802" s="11"/>
      <c r="F802" s="11"/>
      <c r="G802" s="11"/>
      <c r="H802" s="11"/>
      <c r="I802" s="93"/>
      <c r="J802" s="4"/>
      <c r="K802" s="11"/>
      <c r="L802" s="11"/>
      <c r="M802" s="11"/>
      <c r="N802" s="11"/>
      <c r="O802" s="91"/>
      <c r="P802" s="70"/>
    </row>
    <row r="803" spans="1:17" s="32" customFormat="1" ht="10.5">
      <c r="A803" s="42"/>
      <c r="C803" s="32" t="s">
        <v>506</v>
      </c>
      <c r="D803" s="110" t="s">
        <v>683</v>
      </c>
      <c r="E803" s="32" t="s">
        <v>573</v>
      </c>
      <c r="F803" s="46">
        <v>645</v>
      </c>
      <c r="G803" s="46" t="s">
        <v>684</v>
      </c>
      <c r="H803" s="34" t="s">
        <v>46</v>
      </c>
      <c r="I803" s="111">
        <v>40497</v>
      </c>
      <c r="J803" s="34" t="s">
        <v>171</v>
      </c>
      <c r="K803" s="113">
        <v>25000000000</v>
      </c>
      <c r="L803" s="113">
        <v>25626567</v>
      </c>
      <c r="M803" s="113">
        <v>25188881</v>
      </c>
      <c r="N803" s="113">
        <v>298241</v>
      </c>
      <c r="O803" s="114">
        <v>7.4700000000000003E-2</v>
      </c>
      <c r="P803" s="70"/>
    </row>
    <row r="804" spans="1:17" s="32" customFormat="1" ht="10.5">
      <c r="A804" s="132"/>
      <c r="C804" s="58" t="s">
        <v>327</v>
      </c>
      <c r="D804" s="58" t="s">
        <v>685</v>
      </c>
      <c r="E804" s="58" t="s">
        <v>573</v>
      </c>
      <c r="F804" s="133">
        <v>653</v>
      </c>
      <c r="G804" s="133" t="s">
        <v>686</v>
      </c>
      <c r="H804" s="134" t="s">
        <v>265</v>
      </c>
      <c r="I804" s="135">
        <v>40603</v>
      </c>
      <c r="J804" s="134" t="s">
        <v>171</v>
      </c>
      <c r="K804" s="136">
        <v>20000000000</v>
      </c>
      <c r="L804" s="136">
        <v>19837371</v>
      </c>
      <c r="M804" s="136">
        <v>19695744</v>
      </c>
      <c r="N804" s="136">
        <v>141627</v>
      </c>
      <c r="O804" s="137">
        <v>7.1900000000000006E-2</v>
      </c>
      <c r="P804" s="70"/>
    </row>
    <row r="805" spans="1:17" s="32" customFormat="1" ht="10.5">
      <c r="A805" s="42"/>
      <c r="K805" s="118"/>
      <c r="L805" s="138">
        <f>SUM(L803:L804)</f>
        <v>45463938</v>
      </c>
      <c r="M805" s="138">
        <f>SUM(M803:M804)</f>
        <v>44884625</v>
      </c>
      <c r="N805" s="138">
        <f>SUM(N803:N804)</f>
        <v>439868</v>
      </c>
      <c r="O805" s="118"/>
      <c r="P805" s="70"/>
    </row>
    <row r="806" spans="1:17" s="32" customFormat="1" ht="10.5">
      <c r="A806" s="1"/>
      <c r="C806" s="1"/>
      <c r="D806" s="1"/>
      <c r="E806" s="1"/>
      <c r="F806" s="1"/>
      <c r="G806" s="1"/>
      <c r="H806" s="1"/>
      <c r="I806" s="90"/>
      <c r="J806" s="5"/>
      <c r="K806" s="1"/>
      <c r="L806" s="1"/>
      <c r="M806" s="1"/>
      <c r="N806" s="1"/>
      <c r="O806" s="91"/>
      <c r="P806" s="70"/>
    </row>
    <row r="807" spans="1:17" s="32" customFormat="1" ht="10.5">
      <c r="A807" s="1"/>
      <c r="C807" s="71" t="s">
        <v>581</v>
      </c>
      <c r="D807" s="71"/>
      <c r="E807" s="71"/>
      <c r="F807" s="71"/>
      <c r="G807" s="71"/>
      <c r="H807" s="71"/>
      <c r="I807" s="71"/>
      <c r="J807" s="71"/>
      <c r="K807" s="1"/>
      <c r="L807" s="1"/>
      <c r="M807" s="1"/>
      <c r="N807" s="1"/>
      <c r="O807" s="91"/>
      <c r="P807" s="70"/>
    </row>
    <row r="808" spans="1:17" s="32" customFormat="1" ht="10.5">
      <c r="A808" s="1"/>
      <c r="C808" s="1"/>
      <c r="D808" s="1"/>
      <c r="E808" s="1"/>
      <c r="F808" s="1"/>
      <c r="G808" s="1"/>
      <c r="H808" s="1"/>
      <c r="I808" s="90"/>
      <c r="J808" s="5"/>
      <c r="K808" s="1"/>
      <c r="L808" s="1"/>
      <c r="M808" s="1"/>
      <c r="N808" s="1"/>
      <c r="O808" s="91"/>
      <c r="P808" s="70"/>
    </row>
    <row r="809" spans="1:17" s="32" customFormat="1" ht="10.5">
      <c r="A809" s="1"/>
      <c r="C809" s="1"/>
      <c r="D809" s="1"/>
      <c r="E809" s="1"/>
      <c r="F809" s="1"/>
      <c r="G809" s="1"/>
      <c r="H809" s="1"/>
      <c r="I809" s="90"/>
      <c r="J809" s="5"/>
      <c r="K809" s="1"/>
      <c r="L809" s="1"/>
      <c r="M809" s="1"/>
      <c r="N809" s="1"/>
      <c r="O809" s="91"/>
      <c r="P809" s="70"/>
    </row>
    <row r="810" spans="1:17" s="83" customFormat="1">
      <c r="A810" s="1"/>
      <c r="C810" s="92" t="s">
        <v>582</v>
      </c>
      <c r="D810" s="5"/>
      <c r="E810" s="1"/>
      <c r="F810" s="1"/>
      <c r="G810" s="1"/>
      <c r="H810" s="1"/>
      <c r="I810" s="90"/>
      <c r="J810" s="5"/>
      <c r="K810" s="1"/>
      <c r="L810" s="1"/>
      <c r="M810" s="1"/>
      <c r="N810" s="1"/>
      <c r="O810" s="91"/>
      <c r="P810" s="70"/>
      <c r="Q810" s="1"/>
    </row>
    <row r="811" spans="1:17">
      <c r="C811" s="3" t="s">
        <v>2</v>
      </c>
      <c r="E811" s="1"/>
      <c r="G811" s="1"/>
      <c r="I811" s="90"/>
      <c r="J811" s="5"/>
      <c r="O811" s="91"/>
      <c r="P811" s="70"/>
    </row>
    <row r="812" spans="1:17">
      <c r="C812" s="119" t="s">
        <v>687</v>
      </c>
      <c r="E812" s="1"/>
      <c r="G812" s="1"/>
      <c r="I812" s="90"/>
      <c r="J812" s="5"/>
      <c r="O812" s="91"/>
      <c r="P812" s="70"/>
    </row>
    <row r="813" spans="1:17">
      <c r="C813" s="11"/>
      <c r="D813" s="4"/>
      <c r="E813" s="11"/>
      <c r="F813" s="11"/>
      <c r="G813" s="11"/>
      <c r="H813" s="11"/>
      <c r="I813" s="90"/>
      <c r="J813" s="5"/>
      <c r="O813" s="91"/>
      <c r="P813" s="70"/>
    </row>
    <row r="814" spans="1:17">
      <c r="C814" s="94"/>
      <c r="D814" s="95"/>
      <c r="E814" s="95"/>
      <c r="F814" s="95" t="s">
        <v>584</v>
      </c>
      <c r="G814" s="95"/>
      <c r="H814" s="98" t="s">
        <v>585</v>
      </c>
      <c r="I814" s="90"/>
      <c r="J814" s="5"/>
      <c r="O814" s="91"/>
      <c r="P814" s="70"/>
      <c r="Q814" s="84"/>
    </row>
    <row r="815" spans="1:17">
      <c r="C815" s="99" t="s">
        <v>5</v>
      </c>
      <c r="D815" s="100" t="s">
        <v>6</v>
      </c>
      <c r="E815" s="18"/>
      <c r="F815" s="100" t="s">
        <v>586</v>
      </c>
      <c r="G815" s="100" t="s">
        <v>587</v>
      </c>
      <c r="H815" s="102" t="s">
        <v>588</v>
      </c>
      <c r="I815" s="84"/>
      <c r="J815" s="84"/>
      <c r="K815" s="84"/>
      <c r="M815" s="70"/>
      <c r="N815" s="70"/>
      <c r="O815" s="70"/>
      <c r="P815" s="70"/>
    </row>
    <row r="816" spans="1:17">
      <c r="C816" s="99" t="s">
        <v>562</v>
      </c>
      <c r="D816" s="100" t="s">
        <v>589</v>
      </c>
      <c r="E816" s="100" t="s">
        <v>8</v>
      </c>
      <c r="F816" s="100" t="s">
        <v>590</v>
      </c>
      <c r="G816" s="100" t="s">
        <v>591</v>
      </c>
      <c r="H816" s="102" t="s">
        <v>592</v>
      </c>
      <c r="I816" s="84"/>
      <c r="M816" s="70"/>
      <c r="N816" s="70"/>
      <c r="O816" s="70"/>
      <c r="P816" s="70"/>
    </row>
    <row r="817" spans="3:17">
      <c r="C817" s="105"/>
      <c r="D817" s="106"/>
      <c r="E817" s="28"/>
      <c r="F817" s="106" t="s">
        <v>34</v>
      </c>
      <c r="G817" s="106" t="s">
        <v>34</v>
      </c>
      <c r="H817" s="121" t="s">
        <v>34</v>
      </c>
      <c r="M817" s="70"/>
      <c r="N817" s="70"/>
      <c r="O817" s="70"/>
      <c r="P817" s="70"/>
    </row>
    <row r="818" spans="3:17">
      <c r="C818" s="11"/>
      <c r="D818" s="4"/>
      <c r="E818" s="11"/>
      <c r="F818" s="11"/>
      <c r="G818" s="11"/>
      <c r="H818" s="11"/>
      <c r="M818" s="70"/>
      <c r="N818" s="70"/>
      <c r="O818" s="70"/>
      <c r="P818" s="70"/>
    </row>
    <row r="819" spans="3:17">
      <c r="C819" s="77" t="s">
        <v>688</v>
      </c>
      <c r="D819" s="36">
        <v>162</v>
      </c>
      <c r="E819" s="36" t="s">
        <v>46</v>
      </c>
      <c r="F819" s="122">
        <v>198747</v>
      </c>
      <c r="G819" s="122">
        <v>44503</v>
      </c>
      <c r="H819" s="113"/>
      <c r="L819" s="84"/>
      <c r="M819" s="70"/>
      <c r="N819" s="70"/>
      <c r="O819" s="70"/>
      <c r="P819" s="70"/>
      <c r="Q819" s="84"/>
    </row>
    <row r="820" spans="3:17">
      <c r="C820" s="45" t="s">
        <v>74</v>
      </c>
      <c r="D820" s="34">
        <v>215</v>
      </c>
      <c r="E820" s="34" t="s">
        <v>46</v>
      </c>
      <c r="F820" s="122">
        <v>349850</v>
      </c>
      <c r="G820" s="122">
        <v>813026</v>
      </c>
      <c r="H820" s="113"/>
      <c r="I820" s="84"/>
      <c r="J820" s="84"/>
      <c r="K820" s="84"/>
      <c r="L820" s="7"/>
      <c r="M820" s="70"/>
      <c r="N820" s="70"/>
      <c r="O820" s="70"/>
      <c r="P820" s="70"/>
    </row>
    <row r="821" spans="3:17">
      <c r="C821" s="45" t="s">
        <v>185</v>
      </c>
      <c r="D821" s="34">
        <v>217</v>
      </c>
      <c r="E821" s="34" t="s">
        <v>71</v>
      </c>
      <c r="F821" s="122">
        <v>34209</v>
      </c>
      <c r="G821" s="122">
        <v>67184</v>
      </c>
      <c r="H821" s="113"/>
      <c r="I821" s="84"/>
      <c r="J821" s="86"/>
      <c r="L821" s="7"/>
      <c r="M821" s="70"/>
      <c r="N821" s="70"/>
      <c r="O821" s="70"/>
      <c r="P821" s="70"/>
    </row>
    <row r="822" spans="3:17">
      <c r="C822" s="45" t="s">
        <v>185</v>
      </c>
      <c r="D822" s="34">
        <v>217</v>
      </c>
      <c r="E822" s="34" t="s">
        <v>72</v>
      </c>
      <c r="F822" s="122">
        <v>307884</v>
      </c>
      <c r="G822" s="122">
        <v>604657</v>
      </c>
      <c r="H822" s="113"/>
      <c r="I822" s="84"/>
      <c r="J822" s="86"/>
      <c r="L822" s="7"/>
      <c r="M822" s="70"/>
      <c r="N822" s="70"/>
      <c r="O822" s="70"/>
      <c r="P822" s="70"/>
    </row>
    <row r="823" spans="3:17">
      <c r="C823" s="45" t="s">
        <v>593</v>
      </c>
      <c r="D823" s="34">
        <v>235</v>
      </c>
      <c r="E823" s="34" t="s">
        <v>75</v>
      </c>
      <c r="F823" s="122"/>
      <c r="G823" s="122">
        <v>489453</v>
      </c>
      <c r="H823" s="113"/>
      <c r="I823" s="84"/>
      <c r="J823" s="86"/>
      <c r="L823" s="7"/>
      <c r="M823" s="70"/>
      <c r="N823" s="70"/>
      <c r="O823" s="70"/>
      <c r="P823" s="70"/>
    </row>
    <row r="824" spans="3:17">
      <c r="C824" s="45" t="s">
        <v>689</v>
      </c>
      <c r="D824" s="34">
        <v>246</v>
      </c>
      <c r="E824" s="34" t="s">
        <v>67</v>
      </c>
      <c r="F824" s="122">
        <v>2082821</v>
      </c>
      <c r="G824" s="122">
        <v>4282307</v>
      </c>
      <c r="H824" s="113"/>
      <c r="I824" s="84"/>
      <c r="J824" s="86"/>
      <c r="L824" s="7"/>
      <c r="M824" s="70"/>
      <c r="N824" s="70"/>
      <c r="O824" s="70"/>
      <c r="P824" s="70"/>
    </row>
    <row r="825" spans="3:17">
      <c r="C825" s="45" t="s">
        <v>689</v>
      </c>
      <c r="D825" s="34">
        <v>246</v>
      </c>
      <c r="E825" s="34" t="s">
        <v>73</v>
      </c>
      <c r="F825" s="122">
        <v>112866</v>
      </c>
      <c r="G825" s="122">
        <v>232055</v>
      </c>
      <c r="H825" s="113"/>
      <c r="I825" s="84"/>
      <c r="J825" s="86"/>
      <c r="L825" s="7"/>
      <c r="M825" s="70"/>
      <c r="N825" s="70"/>
      <c r="O825" s="70"/>
      <c r="P825" s="70"/>
    </row>
    <row r="826" spans="3:17">
      <c r="C826" s="45" t="s">
        <v>118</v>
      </c>
      <c r="D826" s="34">
        <v>266</v>
      </c>
      <c r="E826" s="34" t="s">
        <v>71</v>
      </c>
      <c r="F826" s="122">
        <v>227380</v>
      </c>
      <c r="G826" s="122">
        <v>443877</v>
      </c>
      <c r="H826" s="113"/>
      <c r="L826" s="7"/>
      <c r="M826" s="70"/>
      <c r="N826" s="70"/>
      <c r="O826" s="70"/>
      <c r="P826" s="70"/>
    </row>
    <row r="827" spans="3:17">
      <c r="C827" s="45" t="s">
        <v>118</v>
      </c>
      <c r="D827" s="34">
        <v>266</v>
      </c>
      <c r="E827" s="34" t="s">
        <v>72</v>
      </c>
      <c r="F827" s="122">
        <v>357318</v>
      </c>
      <c r="G827" s="122">
        <v>697520</v>
      </c>
      <c r="H827" s="113"/>
      <c r="I827" s="84"/>
      <c r="J827" s="86"/>
      <c r="L827" s="7"/>
      <c r="M827" s="70"/>
      <c r="N827" s="70"/>
      <c r="O827" s="70"/>
      <c r="P827" s="70"/>
    </row>
    <row r="828" spans="3:17">
      <c r="C828" s="45" t="s">
        <v>690</v>
      </c>
      <c r="D828" s="34">
        <v>274</v>
      </c>
      <c r="E828" s="34" t="s">
        <v>67</v>
      </c>
      <c r="F828" s="122">
        <v>732167</v>
      </c>
      <c r="G828" s="122">
        <v>553584</v>
      </c>
      <c r="H828" s="113"/>
      <c r="I828" s="84"/>
      <c r="J828" s="86"/>
      <c r="L828" s="7"/>
      <c r="M828" s="70"/>
      <c r="N828" s="70"/>
      <c r="O828" s="70"/>
      <c r="P828" s="70"/>
    </row>
    <row r="829" spans="3:17">
      <c r="C829" s="71" t="s">
        <v>608</v>
      </c>
      <c r="D829" s="34">
        <v>286</v>
      </c>
      <c r="E829" s="34" t="s">
        <v>132</v>
      </c>
      <c r="F829" s="122"/>
      <c r="G829" s="122">
        <v>519904</v>
      </c>
      <c r="H829" s="113"/>
      <c r="I829" s="84"/>
      <c r="J829" s="86"/>
      <c r="L829" s="7"/>
      <c r="M829" s="70"/>
      <c r="N829" s="70"/>
      <c r="O829" s="70"/>
      <c r="P829" s="70"/>
    </row>
    <row r="830" spans="3:17">
      <c r="C830" s="45" t="s">
        <v>155</v>
      </c>
      <c r="D830" s="34" t="s">
        <v>691</v>
      </c>
      <c r="E830" s="34" t="s">
        <v>67</v>
      </c>
      <c r="F830" s="122"/>
      <c r="G830" s="122">
        <v>453709</v>
      </c>
      <c r="H830" s="113"/>
      <c r="I830" s="84"/>
      <c r="J830" s="86"/>
      <c r="L830" s="7"/>
      <c r="M830" s="70"/>
      <c r="N830" s="70"/>
      <c r="O830" s="70"/>
      <c r="P830" s="70"/>
    </row>
    <row r="831" spans="3:17">
      <c r="C831" s="45" t="s">
        <v>155</v>
      </c>
      <c r="D831" s="34" t="s">
        <v>691</v>
      </c>
      <c r="E831" s="34" t="s">
        <v>73</v>
      </c>
      <c r="F831" s="122"/>
      <c r="G831" s="122">
        <v>1020844</v>
      </c>
      <c r="H831" s="113"/>
      <c r="I831" s="84"/>
      <c r="J831" s="86"/>
      <c r="L831" s="7"/>
      <c r="M831" s="70"/>
      <c r="N831" s="70"/>
      <c r="O831" s="70"/>
      <c r="P831" s="70"/>
    </row>
    <row r="832" spans="3:17">
      <c r="C832" s="45" t="s">
        <v>692</v>
      </c>
      <c r="D832" s="139" t="s">
        <v>693</v>
      </c>
      <c r="E832" s="34" t="s">
        <v>53</v>
      </c>
      <c r="F832" s="122">
        <v>1583034</v>
      </c>
      <c r="G832" s="122">
        <v>435302</v>
      </c>
      <c r="H832" s="113"/>
      <c r="J832" s="86"/>
      <c r="L832" s="7"/>
      <c r="M832" s="70"/>
      <c r="N832" s="70"/>
      <c r="O832" s="70"/>
      <c r="P832" s="70"/>
    </row>
    <row r="833" spans="3:16">
      <c r="C833" s="45" t="s">
        <v>692</v>
      </c>
      <c r="D833" s="139" t="s">
        <v>693</v>
      </c>
      <c r="E833" s="34" t="s">
        <v>59</v>
      </c>
      <c r="F833" s="122"/>
      <c r="G833" s="122">
        <v>1030516</v>
      </c>
      <c r="H833" s="113"/>
      <c r="I833" s="84"/>
      <c r="J833" s="86"/>
      <c r="L833" s="7"/>
      <c r="M833" s="70"/>
      <c r="N833" s="70"/>
      <c r="O833" s="70"/>
      <c r="P833" s="70"/>
    </row>
    <row r="834" spans="3:16">
      <c r="C834" s="45" t="s">
        <v>608</v>
      </c>
      <c r="D834" s="46">
        <v>333</v>
      </c>
      <c r="E834" s="34" t="s">
        <v>176</v>
      </c>
      <c r="F834" s="122"/>
      <c r="G834" s="122">
        <v>1212917</v>
      </c>
      <c r="H834" s="113"/>
      <c r="I834" s="84"/>
      <c r="J834" s="86"/>
      <c r="L834" s="7"/>
      <c r="M834" s="70"/>
      <c r="N834" s="70"/>
      <c r="O834" s="70"/>
      <c r="P834" s="70"/>
    </row>
    <row r="835" spans="3:16">
      <c r="C835" s="32" t="s">
        <v>226</v>
      </c>
      <c r="D835" s="46" t="s">
        <v>694</v>
      </c>
      <c r="E835" s="34" t="s">
        <v>90</v>
      </c>
      <c r="F835" s="122"/>
      <c r="G835" s="122">
        <v>1436515</v>
      </c>
      <c r="H835" s="113"/>
      <c r="I835" s="84"/>
      <c r="J835" s="86"/>
      <c r="L835" s="7"/>
      <c r="M835" s="87"/>
      <c r="N835" s="87"/>
      <c r="O835" s="87"/>
      <c r="P835" s="87"/>
    </row>
    <row r="836" spans="3:16">
      <c r="C836" s="45" t="s">
        <v>695</v>
      </c>
      <c r="D836" s="46" t="s">
        <v>696</v>
      </c>
      <c r="E836" s="34" t="s">
        <v>46</v>
      </c>
      <c r="F836" s="122">
        <v>3880084</v>
      </c>
      <c r="G836" s="122">
        <v>294886</v>
      </c>
      <c r="H836" s="113"/>
      <c r="I836" s="84"/>
      <c r="J836" s="86"/>
      <c r="L836" s="7"/>
      <c r="M836" s="87"/>
      <c r="N836" s="87"/>
      <c r="O836" s="87"/>
      <c r="P836" s="87"/>
    </row>
    <row r="837" spans="3:16">
      <c r="C837" s="45" t="s">
        <v>695</v>
      </c>
      <c r="D837" s="46" t="s">
        <v>697</v>
      </c>
      <c r="E837" s="34" t="s">
        <v>92</v>
      </c>
      <c r="F837" s="122">
        <v>1149655</v>
      </c>
      <c r="G837" s="122">
        <v>482855</v>
      </c>
      <c r="H837" s="113"/>
      <c r="I837" s="84"/>
      <c r="J837" s="86"/>
      <c r="L837" s="7"/>
      <c r="M837" s="87"/>
      <c r="N837" s="87"/>
      <c r="O837" s="87"/>
      <c r="P837" s="87"/>
    </row>
    <row r="838" spans="3:16">
      <c r="C838" s="45" t="s">
        <v>165</v>
      </c>
      <c r="D838" s="46">
        <v>411</v>
      </c>
      <c r="E838" s="34" t="s">
        <v>90</v>
      </c>
      <c r="F838" s="122"/>
      <c r="G838" s="122">
        <v>2977800</v>
      </c>
      <c r="H838" s="113"/>
      <c r="L838" s="7"/>
    </row>
    <row r="839" spans="3:16">
      <c r="C839" s="45" t="s">
        <v>698</v>
      </c>
      <c r="D839" s="46" t="s">
        <v>699</v>
      </c>
      <c r="E839" s="34" t="s">
        <v>46</v>
      </c>
      <c r="F839" s="122"/>
      <c r="G839" s="122">
        <v>2025566</v>
      </c>
      <c r="H839" s="113"/>
      <c r="I839" s="84"/>
      <c r="J839" s="86"/>
      <c r="L839" s="7"/>
      <c r="M839" s="87"/>
      <c r="N839" s="87"/>
      <c r="O839" s="87"/>
      <c r="P839" s="87"/>
    </row>
    <row r="840" spans="3:16">
      <c r="C840" s="45" t="s">
        <v>598</v>
      </c>
      <c r="D840" s="46">
        <v>431</v>
      </c>
      <c r="E840" s="34" t="s">
        <v>53</v>
      </c>
      <c r="F840" s="122"/>
      <c r="G840" s="122">
        <v>1343086</v>
      </c>
      <c r="H840" s="113"/>
      <c r="I840" s="84"/>
      <c r="J840" s="86"/>
      <c r="L840" s="7"/>
      <c r="M840" s="87"/>
      <c r="N840" s="87"/>
      <c r="O840" s="87"/>
      <c r="P840" s="87"/>
    </row>
    <row r="841" spans="3:16">
      <c r="C841" s="45" t="s">
        <v>277</v>
      </c>
      <c r="D841" s="46" t="s">
        <v>700</v>
      </c>
      <c r="E841" s="34" t="s">
        <v>46</v>
      </c>
      <c r="F841" s="122"/>
      <c r="G841" s="122">
        <v>1813198</v>
      </c>
      <c r="H841" s="113"/>
      <c r="I841" s="84"/>
      <c r="J841" s="86"/>
      <c r="L841" s="7"/>
      <c r="M841" s="87"/>
      <c r="N841" s="87"/>
      <c r="O841" s="87"/>
      <c r="P841" s="87"/>
    </row>
    <row r="842" spans="3:16">
      <c r="C842" s="45" t="s">
        <v>701</v>
      </c>
      <c r="D842" s="46" t="s">
        <v>702</v>
      </c>
      <c r="E842" s="34" t="s">
        <v>59</v>
      </c>
      <c r="F842" s="122"/>
      <c r="G842" s="122">
        <v>956877</v>
      </c>
      <c r="H842" s="113"/>
      <c r="I842" s="84"/>
      <c r="J842" s="86"/>
      <c r="L842" s="7"/>
      <c r="M842" s="87"/>
      <c r="N842" s="87"/>
      <c r="O842" s="87"/>
      <c r="P842" s="87"/>
    </row>
    <row r="843" spans="3:16">
      <c r="C843" s="45" t="s">
        <v>698</v>
      </c>
      <c r="D843" s="46" t="s">
        <v>703</v>
      </c>
      <c r="E843" s="34" t="s">
        <v>90</v>
      </c>
      <c r="F843" s="122"/>
      <c r="G843" s="122">
        <v>1793930</v>
      </c>
      <c r="H843" s="113"/>
      <c r="I843" s="84"/>
      <c r="J843" s="86"/>
      <c r="L843" s="7"/>
      <c r="M843" s="87"/>
      <c r="N843" s="87"/>
      <c r="O843" s="87"/>
      <c r="P843" s="87"/>
    </row>
    <row r="844" spans="3:16">
      <c r="C844" s="76" t="s">
        <v>45</v>
      </c>
      <c r="D844" s="46" t="s">
        <v>704</v>
      </c>
      <c r="E844" s="34" t="s">
        <v>90</v>
      </c>
      <c r="F844" s="122">
        <v>1026020</v>
      </c>
      <c r="G844" s="122">
        <v>1899037</v>
      </c>
      <c r="H844" s="113"/>
      <c r="J844" s="86"/>
      <c r="L844" s="7"/>
    </row>
    <row r="845" spans="3:16">
      <c r="C845" s="45" t="s">
        <v>705</v>
      </c>
      <c r="D845" s="46" t="s">
        <v>706</v>
      </c>
      <c r="E845" s="34" t="s">
        <v>46</v>
      </c>
      <c r="F845" s="122"/>
      <c r="G845" s="122">
        <v>1773444</v>
      </c>
      <c r="H845" s="113"/>
      <c r="I845" s="84"/>
      <c r="J845" s="86"/>
      <c r="L845" s="7"/>
      <c r="M845" s="87"/>
      <c r="N845" s="87"/>
      <c r="O845" s="87"/>
      <c r="P845" s="87"/>
    </row>
    <row r="846" spans="3:16">
      <c r="C846" s="45" t="s">
        <v>707</v>
      </c>
      <c r="D846" s="46" t="s">
        <v>708</v>
      </c>
      <c r="E846" s="34" t="s">
        <v>64</v>
      </c>
      <c r="F846" s="122">
        <v>1306053</v>
      </c>
      <c r="G846" s="122">
        <v>770610</v>
      </c>
      <c r="H846" s="113"/>
      <c r="I846" s="84"/>
      <c r="J846" s="86"/>
      <c r="L846" s="7"/>
      <c r="M846" s="87"/>
      <c r="N846" s="87"/>
      <c r="O846" s="87"/>
      <c r="P846" s="87"/>
    </row>
    <row r="847" spans="3:16">
      <c r="C847" s="45" t="s">
        <v>369</v>
      </c>
      <c r="D847" s="46" t="s">
        <v>709</v>
      </c>
      <c r="E847" s="34" t="s">
        <v>92</v>
      </c>
      <c r="F847" s="122"/>
      <c r="G847" s="122">
        <v>415795</v>
      </c>
      <c r="H847" s="113"/>
      <c r="I847" s="84"/>
      <c r="J847" s="86"/>
      <c r="L847" s="7"/>
      <c r="M847" s="87"/>
      <c r="N847" s="87"/>
      <c r="O847" s="87"/>
      <c r="P847" s="87"/>
    </row>
    <row r="848" spans="3:16">
      <c r="C848" s="45" t="s">
        <v>391</v>
      </c>
      <c r="D848" s="46" t="s">
        <v>710</v>
      </c>
      <c r="E848" s="34" t="s">
        <v>59</v>
      </c>
      <c r="F848" s="122"/>
      <c r="G848" s="122">
        <v>482792</v>
      </c>
      <c r="H848" s="113"/>
      <c r="I848" s="84"/>
      <c r="J848" s="86"/>
      <c r="L848" s="7"/>
      <c r="M848" s="87"/>
      <c r="N848" s="87"/>
      <c r="O848" s="87"/>
      <c r="P848" s="87"/>
    </row>
    <row r="849" spans="3:17">
      <c r="C849" s="45" t="s">
        <v>665</v>
      </c>
      <c r="D849" s="46" t="s">
        <v>711</v>
      </c>
      <c r="E849" s="34" t="s">
        <v>90</v>
      </c>
      <c r="F849" s="122"/>
      <c r="G849" s="122">
        <v>688160</v>
      </c>
      <c r="H849" s="113"/>
      <c r="I849" s="84"/>
      <c r="J849" s="86"/>
      <c r="L849" s="7"/>
      <c r="M849" s="87"/>
      <c r="N849" s="87"/>
      <c r="O849" s="87"/>
      <c r="P849" s="87"/>
    </row>
    <row r="850" spans="3:17">
      <c r="C850" s="32" t="s">
        <v>321</v>
      </c>
      <c r="D850" s="46" t="s">
        <v>712</v>
      </c>
      <c r="E850" s="34" t="s">
        <v>92</v>
      </c>
      <c r="F850" s="122"/>
      <c r="G850" s="122">
        <v>1817460</v>
      </c>
      <c r="H850" s="113"/>
      <c r="J850" s="86"/>
      <c r="L850" s="7"/>
    </row>
    <row r="851" spans="3:17">
      <c r="C851" s="32" t="s">
        <v>418</v>
      </c>
      <c r="D851" s="46" t="s">
        <v>713</v>
      </c>
      <c r="E851" s="34" t="s">
        <v>90</v>
      </c>
      <c r="F851" s="122"/>
      <c r="G851" s="122">
        <v>484946</v>
      </c>
      <c r="H851" s="113"/>
      <c r="I851" s="84"/>
      <c r="J851" s="86"/>
      <c r="L851" s="7"/>
      <c r="M851" s="87"/>
      <c r="N851" s="87"/>
      <c r="O851" s="87"/>
      <c r="P851" s="87"/>
    </row>
    <row r="852" spans="3:17">
      <c r="C852" s="32" t="s">
        <v>418</v>
      </c>
      <c r="D852" s="46" t="s">
        <v>714</v>
      </c>
      <c r="E852" s="34" t="s">
        <v>92</v>
      </c>
      <c r="F852" s="122"/>
      <c r="G852" s="122">
        <v>1127725</v>
      </c>
      <c r="H852" s="113"/>
      <c r="I852" s="84"/>
      <c r="J852" s="86"/>
      <c r="L852" s="7"/>
      <c r="M852" s="87"/>
      <c r="N852" s="87"/>
      <c r="O852" s="87"/>
      <c r="P852" s="87"/>
    </row>
    <row r="853" spans="3:17">
      <c r="C853" s="32" t="s">
        <v>423</v>
      </c>
      <c r="D853" s="46" t="s">
        <v>715</v>
      </c>
      <c r="E853" s="34" t="s">
        <v>63</v>
      </c>
      <c r="F853" s="122"/>
      <c r="G853" s="122">
        <v>931922</v>
      </c>
      <c r="H853" s="113"/>
      <c r="I853" s="84"/>
      <c r="J853" s="86"/>
      <c r="L853" s="7"/>
      <c r="M853" s="87"/>
      <c r="N853" s="87"/>
      <c r="O853" s="87"/>
      <c r="P853" s="87"/>
    </row>
    <row r="854" spans="3:17">
      <c r="C854" s="32" t="s">
        <v>423</v>
      </c>
      <c r="D854" s="46" t="s">
        <v>716</v>
      </c>
      <c r="E854" s="34" t="s">
        <v>51</v>
      </c>
      <c r="F854" s="122"/>
      <c r="G854" s="122">
        <v>3213391</v>
      </c>
      <c r="H854" s="113"/>
      <c r="I854" s="84"/>
      <c r="J854" s="86"/>
      <c r="L854" s="7"/>
      <c r="M854" s="87"/>
      <c r="N854" s="87"/>
      <c r="O854" s="87"/>
      <c r="P854" s="87"/>
      <c r="Q854" s="84"/>
    </row>
    <row r="855" spans="3:17">
      <c r="C855" s="32" t="s">
        <v>224</v>
      </c>
      <c r="D855" s="46" t="s">
        <v>717</v>
      </c>
      <c r="E855" s="34" t="s">
        <v>60</v>
      </c>
      <c r="F855" s="122"/>
      <c r="G855" s="122">
        <v>963846</v>
      </c>
      <c r="H855" s="113"/>
      <c r="J855" s="86"/>
      <c r="L855" s="7"/>
    </row>
    <row r="856" spans="3:17">
      <c r="C856" s="32" t="s">
        <v>224</v>
      </c>
      <c r="D856" s="46" t="s">
        <v>718</v>
      </c>
      <c r="E856" s="34" t="s">
        <v>59</v>
      </c>
      <c r="F856" s="122"/>
      <c r="G856" s="122">
        <v>907534</v>
      </c>
      <c r="H856" s="113"/>
      <c r="I856" s="84"/>
      <c r="J856" s="86"/>
      <c r="L856" s="7"/>
      <c r="M856" s="87"/>
      <c r="N856" s="87"/>
      <c r="O856" s="87"/>
      <c r="P856" s="87"/>
    </row>
    <row r="857" spans="3:17">
      <c r="C857" s="45" t="s">
        <v>392</v>
      </c>
      <c r="D857" s="46" t="s">
        <v>719</v>
      </c>
      <c r="E857" s="34" t="s">
        <v>64</v>
      </c>
      <c r="F857" s="122"/>
      <c r="G857" s="122">
        <v>1739208</v>
      </c>
      <c r="H857" s="113"/>
      <c r="I857" s="84"/>
      <c r="J857" s="86"/>
      <c r="L857" s="7"/>
      <c r="M857" s="87"/>
      <c r="N857" s="87"/>
      <c r="O857" s="87"/>
      <c r="P857" s="87"/>
    </row>
    <row r="858" spans="3:17">
      <c r="C858" s="32" t="s">
        <v>458</v>
      </c>
      <c r="D858" s="46" t="s">
        <v>720</v>
      </c>
      <c r="E858" s="46" t="s">
        <v>92</v>
      </c>
      <c r="F858" s="32"/>
      <c r="G858" s="122">
        <v>546728</v>
      </c>
      <c r="H858" s="113"/>
      <c r="I858" s="84"/>
      <c r="J858" s="86"/>
      <c r="L858" s="7"/>
      <c r="M858" s="87"/>
      <c r="N858" s="87"/>
      <c r="O858" s="87"/>
      <c r="P858" s="87"/>
    </row>
    <row r="859" spans="3:17">
      <c r="C859" s="32" t="s">
        <v>458</v>
      </c>
      <c r="D859" s="46" t="s">
        <v>721</v>
      </c>
      <c r="E859" s="46" t="s">
        <v>56</v>
      </c>
      <c r="F859" s="32"/>
      <c r="G859" s="122">
        <v>2506315</v>
      </c>
      <c r="H859" s="113"/>
      <c r="I859" s="84"/>
      <c r="J859" s="86"/>
      <c r="L859" s="7"/>
      <c r="M859" s="87"/>
      <c r="N859" s="87"/>
      <c r="O859" s="87"/>
      <c r="P859" s="87"/>
    </row>
    <row r="860" spans="3:17">
      <c r="C860" s="32" t="s">
        <v>722</v>
      </c>
      <c r="D860" s="46" t="s">
        <v>723</v>
      </c>
      <c r="E860" s="46" t="s">
        <v>63</v>
      </c>
      <c r="F860" s="32"/>
      <c r="G860" s="122">
        <v>1606696</v>
      </c>
      <c r="H860" s="113"/>
    </row>
    <row r="861" spans="3:17">
      <c r="C861" s="32" t="s">
        <v>470</v>
      </c>
      <c r="D861" s="46" t="s">
        <v>724</v>
      </c>
      <c r="E861" s="46" t="s">
        <v>51</v>
      </c>
      <c r="F861" s="32"/>
      <c r="G861" s="122">
        <v>821813</v>
      </c>
      <c r="H861" s="113"/>
      <c r="I861" s="84"/>
      <c r="J861" s="86"/>
      <c r="L861" s="7"/>
      <c r="M861" s="87"/>
      <c r="N861" s="87"/>
      <c r="O861" s="87"/>
      <c r="P861" s="87"/>
    </row>
    <row r="862" spans="3:17">
      <c r="C862" s="32" t="s">
        <v>473</v>
      </c>
      <c r="D862" s="46" t="s">
        <v>725</v>
      </c>
      <c r="E862" s="46" t="s">
        <v>46</v>
      </c>
      <c r="F862" s="122">
        <v>7706519</v>
      </c>
      <c r="G862" s="122">
        <v>1726261</v>
      </c>
      <c r="H862" s="113"/>
      <c r="I862" s="84"/>
      <c r="J862" s="86"/>
      <c r="L862" s="7"/>
      <c r="M862" s="87"/>
      <c r="N862" s="87"/>
      <c r="O862" s="87"/>
      <c r="P862" s="87"/>
    </row>
    <row r="863" spans="3:17">
      <c r="C863" s="32" t="s">
        <v>473</v>
      </c>
      <c r="D863" s="46" t="s">
        <v>726</v>
      </c>
      <c r="E863" s="46" t="s">
        <v>90</v>
      </c>
      <c r="F863" s="32"/>
      <c r="G863" s="122">
        <v>3107269</v>
      </c>
      <c r="H863" s="113"/>
      <c r="I863" s="84"/>
      <c r="J863" s="86"/>
      <c r="L863" s="7"/>
      <c r="M863" s="87"/>
      <c r="N863" s="87"/>
      <c r="O863" s="87"/>
      <c r="P863" s="87"/>
    </row>
    <row r="864" spans="3:17">
      <c r="C864" s="32" t="s">
        <v>184</v>
      </c>
      <c r="D864" s="46" t="s">
        <v>727</v>
      </c>
      <c r="E864" s="46" t="s">
        <v>51</v>
      </c>
      <c r="F864" s="32"/>
      <c r="G864" s="122">
        <v>360120</v>
      </c>
      <c r="H864" s="113"/>
      <c r="I864" s="84"/>
      <c r="J864" s="86"/>
      <c r="L864" s="7"/>
      <c r="M864" s="87"/>
      <c r="N864" s="87"/>
      <c r="O864" s="87"/>
      <c r="P864" s="87"/>
    </row>
    <row r="865" spans="2:16">
      <c r="C865" s="32" t="s">
        <v>665</v>
      </c>
      <c r="D865" s="46" t="s">
        <v>666</v>
      </c>
      <c r="E865" s="46" t="s">
        <v>56</v>
      </c>
      <c r="F865" s="32"/>
      <c r="G865" s="122">
        <v>688160</v>
      </c>
      <c r="H865" s="113"/>
      <c r="J865" s="86"/>
      <c r="L865" s="7"/>
    </row>
    <row r="866" spans="2:16">
      <c r="C866" s="123" t="s">
        <v>517</v>
      </c>
      <c r="D866" s="63"/>
      <c r="E866" s="60"/>
      <c r="F866" s="62">
        <f>SUM(F819:F865)</f>
        <v>21054607</v>
      </c>
      <c r="G866" s="62">
        <f>SUM(G819:G865)</f>
        <v>54605303</v>
      </c>
      <c r="H866" s="62">
        <f>SUM(H819:H865)</f>
        <v>0</v>
      </c>
      <c r="I866" s="84"/>
      <c r="J866" s="86"/>
      <c r="L866" s="7"/>
      <c r="M866" s="87"/>
      <c r="N866" s="87"/>
      <c r="O866" s="87"/>
      <c r="P866" s="87"/>
    </row>
    <row r="867" spans="2:16" ht="40.5" customHeight="1">
      <c r="C867" s="124" t="s">
        <v>518</v>
      </c>
      <c r="D867" s="124"/>
      <c r="E867" s="124"/>
      <c r="F867" s="69">
        <v>0</v>
      </c>
      <c r="G867" s="69">
        <v>0</v>
      </c>
      <c r="H867" s="69">
        <v>0</v>
      </c>
      <c r="I867" s="84"/>
      <c r="J867" s="86"/>
      <c r="L867" s="7"/>
      <c r="M867" s="87"/>
      <c r="N867" s="87"/>
      <c r="O867" s="87"/>
      <c r="P867" s="87"/>
    </row>
    <row r="868" spans="2:16">
      <c r="C868" s="129"/>
      <c r="D868" s="129"/>
      <c r="E868" s="129"/>
      <c r="F868" s="70">
        <v>0</v>
      </c>
      <c r="G868" s="70">
        <v>0</v>
      </c>
      <c r="H868" s="70">
        <v>0</v>
      </c>
      <c r="I868" s="84"/>
      <c r="J868" s="86"/>
      <c r="L868" s="7"/>
      <c r="M868" s="87"/>
      <c r="N868" s="87"/>
      <c r="O868" s="87"/>
      <c r="P868" s="87"/>
    </row>
    <row r="869" spans="2:16">
      <c r="B869" s="1"/>
      <c r="C869" s="5"/>
      <c r="D869" s="1"/>
      <c r="E869" s="1"/>
      <c r="G869" s="1"/>
      <c r="H869" s="84"/>
      <c r="I869" s="86"/>
      <c r="K869" s="7"/>
      <c r="L869" s="87"/>
      <c r="M869" s="87"/>
      <c r="N869" s="87"/>
      <c r="O869" s="87"/>
      <c r="P869" s="87"/>
    </row>
    <row r="870" spans="2:16">
      <c r="B870" s="1"/>
      <c r="C870" s="5"/>
      <c r="D870" s="1"/>
      <c r="E870" s="1"/>
      <c r="G870" s="1"/>
      <c r="I870" s="86"/>
    </row>
    <row r="871" spans="2:16">
      <c r="B871" s="1"/>
      <c r="C871" s="5"/>
      <c r="D871" s="1"/>
      <c r="E871" s="1"/>
      <c r="G871" s="1"/>
      <c r="H871" s="84"/>
      <c r="I871" s="86"/>
      <c r="K871" s="7"/>
      <c r="L871" s="87"/>
      <c r="M871" s="87"/>
      <c r="N871" s="87"/>
      <c r="O871" s="87"/>
      <c r="P871" s="87"/>
    </row>
    <row r="872" spans="2:16">
      <c r="C872" s="84"/>
      <c r="D872" s="4"/>
      <c r="E872" s="4"/>
      <c r="F872" s="84"/>
      <c r="G872" s="7"/>
      <c r="H872" s="84"/>
      <c r="I872" s="86"/>
      <c r="K872" s="7"/>
      <c r="L872" s="87"/>
      <c r="M872" s="87"/>
      <c r="N872" s="87"/>
      <c r="O872" s="87"/>
      <c r="P872" s="87"/>
    </row>
    <row r="873" spans="2:16">
      <c r="C873" s="84"/>
      <c r="D873" s="4"/>
      <c r="E873" s="4"/>
      <c r="F873" s="84"/>
      <c r="G873" s="7"/>
      <c r="H873" s="84"/>
      <c r="I873" s="86"/>
      <c r="K873" s="7"/>
      <c r="L873" s="87"/>
      <c r="M873" s="87"/>
      <c r="N873" s="87"/>
      <c r="O873" s="87"/>
      <c r="P873" s="87"/>
    </row>
    <row r="874" spans="2:16">
      <c r="C874" s="84"/>
      <c r="D874" s="4"/>
      <c r="E874" s="4"/>
      <c r="F874" s="84"/>
      <c r="G874" s="7"/>
      <c r="H874" s="84"/>
      <c r="I874" s="86"/>
      <c r="K874" s="7"/>
      <c r="L874" s="87"/>
      <c r="M874" s="87"/>
      <c r="N874" s="87"/>
      <c r="O874" s="87"/>
      <c r="P874" s="87"/>
    </row>
    <row r="875" spans="2:16">
      <c r="C875" s="84"/>
      <c r="D875" s="4"/>
      <c r="E875" s="4"/>
      <c r="F875" s="84"/>
      <c r="G875" s="7"/>
      <c r="H875" s="84"/>
      <c r="I875" s="86"/>
      <c r="K875" s="7"/>
      <c r="L875" s="87"/>
      <c r="M875" s="87"/>
      <c r="N875" s="87"/>
      <c r="O875" s="87"/>
      <c r="P875" s="87"/>
    </row>
    <row r="876" spans="2:16">
      <c r="C876" s="84"/>
      <c r="I876" s="86"/>
    </row>
    <row r="877" spans="2:16">
      <c r="D877" s="4"/>
      <c r="E877" s="4"/>
      <c r="F877" s="84"/>
      <c r="G877" s="7"/>
      <c r="H877" s="84"/>
      <c r="I877" s="86"/>
      <c r="K877" s="7"/>
      <c r="L877" s="87"/>
      <c r="M877" s="87"/>
      <c r="N877" s="87"/>
      <c r="O877" s="87"/>
      <c r="P877" s="87"/>
    </row>
    <row r="878" spans="2:16">
      <c r="C878" s="84"/>
      <c r="D878" s="4"/>
      <c r="E878" s="4"/>
      <c r="F878" s="84"/>
      <c r="G878" s="7"/>
      <c r="H878" s="84"/>
      <c r="I878" s="86"/>
      <c r="K878" s="7"/>
      <c r="L878" s="87"/>
      <c r="M878" s="87"/>
      <c r="N878" s="87"/>
      <c r="O878" s="87"/>
      <c r="P878" s="87"/>
    </row>
    <row r="879" spans="2:16">
      <c r="C879" s="84"/>
      <c r="D879" s="4"/>
      <c r="E879" s="4"/>
      <c r="F879" s="84"/>
      <c r="G879" s="7"/>
      <c r="H879" s="84"/>
      <c r="I879" s="86"/>
      <c r="K879" s="7"/>
      <c r="L879" s="87"/>
      <c r="M879" s="87"/>
      <c r="N879" s="87"/>
      <c r="O879" s="87"/>
      <c r="P879" s="87"/>
    </row>
    <row r="880" spans="2:16">
      <c r="C880" s="84"/>
      <c r="D880" s="4"/>
      <c r="E880" s="4"/>
      <c r="F880" s="84"/>
      <c r="G880" s="7"/>
      <c r="H880" s="84"/>
      <c r="I880" s="86"/>
      <c r="K880" s="7"/>
      <c r="L880" s="87"/>
      <c r="M880" s="87"/>
      <c r="N880" s="87"/>
      <c r="O880" s="87"/>
      <c r="P880" s="87"/>
    </row>
    <row r="881" spans="3:17">
      <c r="C881" s="84"/>
      <c r="D881" s="4"/>
      <c r="E881" s="4"/>
      <c r="F881" s="84"/>
      <c r="G881" s="7"/>
      <c r="H881" s="84"/>
      <c r="I881" s="86"/>
      <c r="K881" s="7"/>
      <c r="L881" s="87"/>
      <c r="M881" s="87"/>
      <c r="N881" s="87"/>
      <c r="O881" s="87"/>
      <c r="P881" s="87"/>
    </row>
    <row r="882" spans="3:17">
      <c r="C882" s="84"/>
      <c r="I882" s="86"/>
      <c r="K882" s="7"/>
    </row>
    <row r="883" spans="3:17">
      <c r="D883" s="4"/>
      <c r="E883" s="4"/>
      <c r="F883" s="84"/>
      <c r="G883" s="7"/>
      <c r="H883" s="84"/>
      <c r="I883" s="86"/>
      <c r="K883" s="7"/>
      <c r="L883" s="87"/>
      <c r="M883" s="87"/>
      <c r="N883" s="87"/>
      <c r="O883" s="87"/>
      <c r="P883" s="87"/>
    </row>
    <row r="884" spans="3:17">
      <c r="C884" s="84"/>
      <c r="D884" s="4"/>
      <c r="E884" s="4"/>
      <c r="F884" s="84"/>
      <c r="G884" s="7"/>
      <c r="H884" s="84"/>
      <c r="I884" s="86"/>
      <c r="K884" s="7"/>
      <c r="L884" s="87"/>
      <c r="M884" s="87"/>
      <c r="N884" s="87"/>
      <c r="O884" s="87"/>
      <c r="P884" s="87"/>
    </row>
    <row r="885" spans="3:17">
      <c r="C885" s="84"/>
      <c r="D885" s="4"/>
      <c r="E885" s="4"/>
      <c r="F885" s="84"/>
      <c r="G885" s="7"/>
      <c r="H885" s="84"/>
      <c r="I885" s="86"/>
      <c r="K885" s="7"/>
      <c r="L885" s="87"/>
      <c r="M885" s="87"/>
      <c r="N885" s="87"/>
      <c r="O885" s="87"/>
      <c r="P885" s="87"/>
    </row>
    <row r="886" spans="3:17">
      <c r="C886" s="84"/>
      <c r="D886" s="4"/>
      <c r="E886" s="4"/>
      <c r="F886" s="84"/>
      <c r="G886" s="7"/>
      <c r="H886" s="84"/>
      <c r="I886" s="86"/>
      <c r="K886" s="7"/>
      <c r="L886" s="87"/>
      <c r="M886" s="87"/>
      <c r="N886" s="87"/>
      <c r="O886" s="87"/>
      <c r="P886" s="87"/>
    </row>
    <row r="887" spans="3:17">
      <c r="C887" s="84"/>
      <c r="D887" s="4"/>
      <c r="E887" s="4"/>
      <c r="F887" s="84"/>
      <c r="G887" s="7"/>
      <c r="H887" s="84"/>
      <c r="I887" s="86"/>
      <c r="K887" s="7"/>
      <c r="L887" s="87"/>
      <c r="M887" s="87"/>
      <c r="N887" s="87"/>
      <c r="O887" s="87"/>
      <c r="P887" s="87"/>
    </row>
    <row r="888" spans="3:17">
      <c r="C888" s="84"/>
      <c r="G888" s="7"/>
      <c r="I888" s="86"/>
      <c r="K888" s="7"/>
    </row>
    <row r="889" spans="3:17">
      <c r="G889" s="7"/>
      <c r="H889" s="84"/>
      <c r="I889" s="86"/>
      <c r="K889" s="7"/>
      <c r="L889" s="87"/>
      <c r="M889" s="87"/>
      <c r="N889" s="87"/>
      <c r="O889" s="87"/>
      <c r="P889" s="87"/>
    </row>
    <row r="890" spans="3:17">
      <c r="G890" s="7"/>
      <c r="I890" s="86"/>
      <c r="K890" s="7"/>
      <c r="L890" s="87"/>
      <c r="M890" s="87"/>
      <c r="N890" s="87"/>
      <c r="O890" s="87"/>
      <c r="P890" s="87"/>
    </row>
    <row r="891" spans="3:17">
      <c r="G891" s="7"/>
      <c r="I891" s="86"/>
      <c r="K891" s="7"/>
      <c r="L891" s="87"/>
      <c r="M891" s="87"/>
      <c r="N891" s="87"/>
      <c r="O891" s="87"/>
      <c r="P891" s="87"/>
    </row>
    <row r="892" spans="3:17">
      <c r="G892" s="7"/>
      <c r="I892" s="86"/>
      <c r="K892" s="7"/>
      <c r="L892" s="87"/>
      <c r="M892" s="87"/>
      <c r="N892" s="87"/>
      <c r="O892" s="87"/>
      <c r="P892" s="87"/>
    </row>
    <row r="893" spans="3:17">
      <c r="G893" s="7"/>
      <c r="I893" s="86"/>
      <c r="K893" s="7"/>
      <c r="L893" s="87"/>
      <c r="M893" s="87"/>
      <c r="N893" s="87"/>
      <c r="O893" s="87"/>
      <c r="P893" s="87"/>
    </row>
    <row r="894" spans="3:17">
      <c r="G894" s="7"/>
      <c r="I894" s="86"/>
      <c r="K894" s="7"/>
    </row>
    <row r="895" spans="3:17">
      <c r="G895" s="7"/>
      <c r="I895" s="86"/>
      <c r="K895" s="7"/>
      <c r="L895" s="87"/>
      <c r="M895" s="87"/>
      <c r="N895" s="87"/>
      <c r="O895" s="87"/>
      <c r="P895" s="87"/>
      <c r="Q895" s="87"/>
    </row>
    <row r="896" spans="3:17">
      <c r="G896" s="7"/>
      <c r="I896" s="86"/>
      <c r="K896" s="7"/>
      <c r="L896" s="87"/>
      <c r="M896" s="87"/>
      <c r="N896" s="87"/>
      <c r="O896" s="87"/>
      <c r="P896" s="87"/>
      <c r="Q896" s="87"/>
    </row>
    <row r="897" spans="3:17">
      <c r="G897" s="7"/>
      <c r="I897" s="86"/>
      <c r="K897" s="7"/>
      <c r="L897" s="87"/>
      <c r="M897" s="87"/>
      <c r="N897" s="87"/>
      <c r="O897" s="87"/>
      <c r="P897" s="87"/>
      <c r="Q897" s="87"/>
    </row>
    <row r="898" spans="3:17">
      <c r="G898" s="7"/>
      <c r="I898" s="88"/>
      <c r="K898" s="7"/>
      <c r="L898" s="87"/>
      <c r="M898" s="87"/>
      <c r="N898" s="87"/>
      <c r="O898" s="87"/>
      <c r="P898" s="87"/>
      <c r="Q898" s="87"/>
    </row>
    <row r="899" spans="3:17">
      <c r="G899" s="7"/>
      <c r="I899" s="88"/>
      <c r="K899" s="7"/>
      <c r="L899" s="87"/>
      <c r="M899" s="87"/>
      <c r="N899" s="87"/>
      <c r="O899" s="87"/>
      <c r="P899" s="87"/>
      <c r="Q899" s="87"/>
    </row>
    <row r="900" spans="3:17">
      <c r="G900" s="7"/>
      <c r="I900" s="88"/>
      <c r="K900" s="7"/>
    </row>
    <row r="901" spans="3:17">
      <c r="G901" s="7"/>
      <c r="I901" s="88"/>
      <c r="K901" s="7"/>
    </row>
    <row r="902" spans="3:17">
      <c r="I902" s="88"/>
      <c r="K902" s="7"/>
    </row>
    <row r="903" spans="3:17">
      <c r="D903" s="4"/>
      <c r="E903" s="4"/>
      <c r="F903" s="84"/>
      <c r="G903" s="7"/>
      <c r="H903" s="84"/>
      <c r="I903" s="84"/>
      <c r="J903" s="84"/>
      <c r="K903" s="84"/>
      <c r="L903" s="87"/>
      <c r="M903" s="87"/>
      <c r="N903" s="87"/>
      <c r="O903" s="87"/>
      <c r="P903" s="87"/>
      <c r="Q903" s="84"/>
    </row>
    <row r="904" spans="3:17">
      <c r="C904" s="84"/>
      <c r="L904" s="87"/>
      <c r="M904" s="87"/>
      <c r="N904" s="87"/>
      <c r="O904" s="87"/>
      <c r="P904" s="87"/>
      <c r="Q904" s="87"/>
    </row>
    <row r="906" spans="3:17">
      <c r="C906" s="84"/>
    </row>
    <row r="907" spans="3:17">
      <c r="C907" s="84"/>
    </row>
  </sheetData>
  <mergeCells count="7">
    <mergeCell ref="C766:D766"/>
    <mergeCell ref="A5:B8"/>
    <mergeCell ref="C5:C7"/>
    <mergeCell ref="D5:E5"/>
    <mergeCell ref="F5:G5"/>
    <mergeCell ref="F7:G7"/>
    <mergeCell ref="C764:H76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12"/>
  <sheetViews>
    <sheetView topLeftCell="A786" workbookViewId="0">
      <selection activeCell="C802" sqref="C802"/>
    </sheetView>
  </sheetViews>
  <sheetFormatPr baseColWidth="10" defaultColWidth="11.7109375" defaultRowHeight="12.75"/>
  <cols>
    <col min="1" max="1" width="10.85546875" style="1" bestFit="1" customWidth="1"/>
    <col min="2" max="2" width="2.85546875" style="2" bestFit="1" customWidth="1"/>
    <col min="3" max="3" width="46.85546875" style="1" customWidth="1"/>
    <col min="4" max="4" width="55.42578125" style="5" customWidth="1"/>
    <col min="5" max="5" width="23.28515625" style="5" customWidth="1"/>
    <col min="6" max="6" width="24" style="1" bestFit="1" customWidth="1"/>
    <col min="7" max="7" width="12.28515625" style="10" customWidth="1"/>
    <col min="8" max="8" width="16.5703125" style="1" bestFit="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6" style="8" customWidth="1"/>
    <col min="260" max="260" width="6.7109375" style="8" customWidth="1"/>
    <col min="261" max="261" width="11" style="8" bestFit="1"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6" style="8" customWidth="1"/>
    <col min="516" max="516" width="6.7109375" style="8" customWidth="1"/>
    <col min="517" max="517" width="11" style="8" bestFit="1"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6" style="8" customWidth="1"/>
    <col min="772" max="772" width="6.7109375" style="8" customWidth="1"/>
    <col min="773" max="773" width="11" style="8" bestFit="1"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6" style="8" customWidth="1"/>
    <col min="1028" max="1028" width="6.7109375" style="8" customWidth="1"/>
    <col min="1029" max="1029" width="11" style="8" bestFit="1"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6" style="8" customWidth="1"/>
    <col min="1284" max="1284" width="6.7109375" style="8" customWidth="1"/>
    <col min="1285" max="1285" width="11" style="8" bestFit="1"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6" style="8" customWidth="1"/>
    <col min="1540" max="1540" width="6.7109375" style="8" customWidth="1"/>
    <col min="1541" max="1541" width="11" style="8" bestFit="1"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6" style="8" customWidth="1"/>
    <col min="1796" max="1796" width="6.7109375" style="8" customWidth="1"/>
    <col min="1797" max="1797" width="11" style="8" bestFit="1"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6" style="8" customWidth="1"/>
    <col min="2052" max="2052" width="6.7109375" style="8" customWidth="1"/>
    <col min="2053" max="2053" width="11" style="8" bestFit="1"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6" style="8" customWidth="1"/>
    <col min="2308" max="2308" width="6.7109375" style="8" customWidth="1"/>
    <col min="2309" max="2309" width="11" style="8" bestFit="1"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6" style="8" customWidth="1"/>
    <col min="2564" max="2564" width="6.7109375" style="8" customWidth="1"/>
    <col min="2565" max="2565" width="11" style="8" bestFit="1"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6" style="8" customWidth="1"/>
    <col min="2820" max="2820" width="6.7109375" style="8" customWidth="1"/>
    <col min="2821" max="2821" width="11" style="8" bestFit="1"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6" style="8" customWidth="1"/>
    <col min="3076" max="3076" width="6.7109375" style="8" customWidth="1"/>
    <col min="3077" max="3077" width="11" style="8" bestFit="1"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6" style="8" customWidth="1"/>
    <col min="3332" max="3332" width="6.7109375" style="8" customWidth="1"/>
    <col min="3333" max="3333" width="11" style="8" bestFit="1"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6" style="8" customWidth="1"/>
    <col min="3588" max="3588" width="6.7109375" style="8" customWidth="1"/>
    <col min="3589" max="3589" width="11" style="8" bestFit="1"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6" style="8" customWidth="1"/>
    <col min="3844" max="3844" width="6.7109375" style="8" customWidth="1"/>
    <col min="3845" max="3845" width="11" style="8" bestFit="1"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6" style="8" customWidth="1"/>
    <col min="4100" max="4100" width="6.7109375" style="8" customWidth="1"/>
    <col min="4101" max="4101" width="11" style="8" bestFit="1"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6" style="8" customWidth="1"/>
    <col min="4356" max="4356" width="6.7109375" style="8" customWidth="1"/>
    <col min="4357" max="4357" width="11" style="8" bestFit="1"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6" style="8" customWidth="1"/>
    <col min="4612" max="4612" width="6.7109375" style="8" customWidth="1"/>
    <col min="4613" max="4613" width="11" style="8" bestFit="1"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6" style="8" customWidth="1"/>
    <col min="4868" max="4868" width="6.7109375" style="8" customWidth="1"/>
    <col min="4869" max="4869" width="11" style="8" bestFit="1"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6" style="8" customWidth="1"/>
    <col min="5124" max="5124" width="6.7109375" style="8" customWidth="1"/>
    <col min="5125" max="5125" width="11" style="8" bestFit="1"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6" style="8" customWidth="1"/>
    <col min="5380" max="5380" width="6.7109375" style="8" customWidth="1"/>
    <col min="5381" max="5381" width="11" style="8" bestFit="1"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6" style="8" customWidth="1"/>
    <col min="5636" max="5636" width="6.7109375" style="8" customWidth="1"/>
    <col min="5637" max="5637" width="11" style="8" bestFit="1"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6" style="8" customWidth="1"/>
    <col min="5892" max="5892" width="6.7109375" style="8" customWidth="1"/>
    <col min="5893" max="5893" width="11" style="8" bestFit="1"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6" style="8" customWidth="1"/>
    <col min="6148" max="6148" width="6.7109375" style="8" customWidth="1"/>
    <col min="6149" max="6149" width="11" style="8" bestFit="1"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6" style="8" customWidth="1"/>
    <col min="6404" max="6404" width="6.7109375" style="8" customWidth="1"/>
    <col min="6405" max="6405" width="11" style="8" bestFit="1"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6" style="8" customWidth="1"/>
    <col min="6660" max="6660" width="6.7109375" style="8" customWidth="1"/>
    <col min="6661" max="6661" width="11" style="8" bestFit="1"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6" style="8" customWidth="1"/>
    <col min="6916" max="6916" width="6.7109375" style="8" customWidth="1"/>
    <col min="6917" max="6917" width="11" style="8" bestFit="1"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6" style="8" customWidth="1"/>
    <col min="7172" max="7172" width="6.7109375" style="8" customWidth="1"/>
    <col min="7173" max="7173" width="11" style="8" bestFit="1"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6" style="8" customWidth="1"/>
    <col min="7428" max="7428" width="6.7109375" style="8" customWidth="1"/>
    <col min="7429" max="7429" width="11" style="8" bestFit="1"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6" style="8" customWidth="1"/>
    <col min="7684" max="7684" width="6.7109375" style="8" customWidth="1"/>
    <col min="7685" max="7685" width="11" style="8" bestFit="1"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6" style="8" customWidth="1"/>
    <col min="7940" max="7940" width="6.7109375" style="8" customWidth="1"/>
    <col min="7941" max="7941" width="11" style="8" bestFit="1"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6" style="8" customWidth="1"/>
    <col min="8196" max="8196" width="6.7109375" style="8" customWidth="1"/>
    <col min="8197" max="8197" width="11" style="8" bestFit="1"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6" style="8" customWidth="1"/>
    <col min="8452" max="8452" width="6.7109375" style="8" customWidth="1"/>
    <col min="8453" max="8453" width="11" style="8" bestFit="1"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6" style="8" customWidth="1"/>
    <col min="8708" max="8708" width="6.7109375" style="8" customWidth="1"/>
    <col min="8709" max="8709" width="11" style="8" bestFit="1"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6" style="8" customWidth="1"/>
    <col min="8964" max="8964" width="6.7109375" style="8" customWidth="1"/>
    <col min="8965" max="8965" width="11" style="8" bestFit="1"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6" style="8" customWidth="1"/>
    <col min="9220" max="9220" width="6.7109375" style="8" customWidth="1"/>
    <col min="9221" max="9221" width="11" style="8" bestFit="1"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6" style="8" customWidth="1"/>
    <col min="9476" max="9476" width="6.7109375" style="8" customWidth="1"/>
    <col min="9477" max="9477" width="11" style="8" bestFit="1"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6" style="8" customWidth="1"/>
    <col min="9732" max="9732" width="6.7109375" style="8" customWidth="1"/>
    <col min="9733" max="9733" width="11" style="8" bestFit="1"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6" style="8" customWidth="1"/>
    <col min="9988" max="9988" width="6.7109375" style="8" customWidth="1"/>
    <col min="9989" max="9989" width="11" style="8" bestFit="1"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6" style="8" customWidth="1"/>
    <col min="10244" max="10244" width="6.7109375" style="8" customWidth="1"/>
    <col min="10245" max="10245" width="11" style="8" bestFit="1"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6" style="8" customWidth="1"/>
    <col min="10500" max="10500" width="6.7109375" style="8" customWidth="1"/>
    <col min="10501" max="10501" width="11" style="8" bestFit="1"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6" style="8" customWidth="1"/>
    <col min="10756" max="10756" width="6.7109375" style="8" customWidth="1"/>
    <col min="10757" max="10757" width="11" style="8" bestFit="1"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6" style="8" customWidth="1"/>
    <col min="11012" max="11012" width="6.7109375" style="8" customWidth="1"/>
    <col min="11013" max="11013" width="11" style="8" bestFit="1"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6" style="8" customWidth="1"/>
    <col min="11268" max="11268" width="6.7109375" style="8" customWidth="1"/>
    <col min="11269" max="11269" width="11" style="8" bestFit="1"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6" style="8" customWidth="1"/>
    <col min="11524" max="11524" width="6.7109375" style="8" customWidth="1"/>
    <col min="11525" max="11525" width="11" style="8" bestFit="1"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6" style="8" customWidth="1"/>
    <col min="11780" max="11780" width="6.7109375" style="8" customWidth="1"/>
    <col min="11781" max="11781" width="11" style="8" bestFit="1"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6" style="8" customWidth="1"/>
    <col min="12036" max="12036" width="6.7109375" style="8" customWidth="1"/>
    <col min="12037" max="12037" width="11" style="8" bestFit="1"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6" style="8" customWidth="1"/>
    <col min="12292" max="12292" width="6.7109375" style="8" customWidth="1"/>
    <col min="12293" max="12293" width="11" style="8" bestFit="1"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6" style="8" customWidth="1"/>
    <col min="12548" max="12548" width="6.7109375" style="8" customWidth="1"/>
    <col min="12549" max="12549" width="11" style="8" bestFit="1"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6" style="8" customWidth="1"/>
    <col min="12804" max="12804" width="6.7109375" style="8" customWidth="1"/>
    <col min="12805" max="12805" width="11" style="8" bestFit="1"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6" style="8" customWidth="1"/>
    <col min="13060" max="13060" width="6.7109375" style="8" customWidth="1"/>
    <col min="13061" max="13061" width="11" style="8" bestFit="1"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6" style="8" customWidth="1"/>
    <col min="13316" max="13316" width="6.7109375" style="8" customWidth="1"/>
    <col min="13317" max="13317" width="11" style="8" bestFit="1"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6" style="8" customWidth="1"/>
    <col min="13572" max="13572" width="6.7109375" style="8" customWidth="1"/>
    <col min="13573" max="13573" width="11" style="8" bestFit="1"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6" style="8" customWidth="1"/>
    <col min="13828" max="13828" width="6.7109375" style="8" customWidth="1"/>
    <col min="13829" max="13829" width="11" style="8" bestFit="1"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6" style="8" customWidth="1"/>
    <col min="14084" max="14084" width="6.7109375" style="8" customWidth="1"/>
    <col min="14085" max="14085" width="11" style="8" bestFit="1"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6" style="8" customWidth="1"/>
    <col min="14340" max="14340" width="6.7109375" style="8" customWidth="1"/>
    <col min="14341" max="14341" width="11" style="8" bestFit="1"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6" style="8" customWidth="1"/>
    <col min="14596" max="14596" width="6.7109375" style="8" customWidth="1"/>
    <col min="14597" max="14597" width="11" style="8" bestFit="1"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6" style="8" customWidth="1"/>
    <col min="14852" max="14852" width="6.7109375" style="8" customWidth="1"/>
    <col min="14853" max="14853" width="11" style="8" bestFit="1"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6" style="8" customWidth="1"/>
    <col min="15108" max="15108" width="6.7109375" style="8" customWidth="1"/>
    <col min="15109" max="15109" width="11" style="8" bestFit="1"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6" style="8" customWidth="1"/>
    <col min="15364" max="15364" width="6.7109375" style="8" customWidth="1"/>
    <col min="15365" max="15365" width="11" style="8" bestFit="1"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6" style="8" customWidth="1"/>
    <col min="15620" max="15620" width="6.7109375" style="8" customWidth="1"/>
    <col min="15621" max="15621" width="11" style="8" bestFit="1"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6" style="8" customWidth="1"/>
    <col min="15876" max="15876" width="6.7109375" style="8" customWidth="1"/>
    <col min="15877" max="15877" width="11" style="8" bestFit="1"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6" style="8" customWidth="1"/>
    <col min="16132" max="16132" width="6.7109375" style="8" customWidth="1"/>
    <col min="16133" max="16133" width="11" style="8" bestFit="1"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728</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729</v>
      </c>
      <c r="D8" s="25"/>
      <c r="E8" s="25">
        <v>21711.55</v>
      </c>
      <c r="F8" s="24"/>
      <c r="G8" s="26"/>
      <c r="H8" s="24" t="s">
        <v>730</v>
      </c>
      <c r="I8" s="27">
        <v>460.09</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297620</v>
      </c>
      <c r="N12" s="40">
        <f>ROUND((M12*$E$8/1000),0)</f>
        <v>6461792</v>
      </c>
      <c r="O12" s="40">
        <v>15450</v>
      </c>
      <c r="P12" s="40">
        <v>6477242</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59523.199999999997</v>
      </c>
      <c r="N13" s="40">
        <f>ROUND((M13*$E$8/1000),0)</f>
        <v>1292341</v>
      </c>
      <c r="O13" s="40">
        <v>3090</v>
      </c>
      <c r="P13" s="40">
        <v>1295431</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55263</v>
      </c>
      <c r="N14" s="40">
        <f>ROUND((M14*$E$8/1000),0)</f>
        <v>1199845</v>
      </c>
      <c r="O14" s="40">
        <v>6086</v>
      </c>
      <c r="P14" s="40">
        <v>1205931</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262500</v>
      </c>
      <c r="N15" s="40">
        <f>ROUND((M15*$E$8/1000),0)</f>
        <v>5699282</v>
      </c>
      <c r="O15" s="40">
        <v>93834</v>
      </c>
      <c r="P15" s="40">
        <v>5793116</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474583</v>
      </c>
      <c r="N18" s="40">
        <f>ROUND((M18*$E$8/1000),0)</f>
        <v>10303933</v>
      </c>
      <c r="O18" s="40">
        <v>50164</v>
      </c>
      <c r="P18" s="40">
        <v>10354097</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f>ROUND((M19*$E$8/1000),0)</f>
        <v>21474699</v>
      </c>
      <c r="O19" s="40">
        <v>455554</v>
      </c>
      <c r="P19" s="40">
        <v>21930253</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238000</v>
      </c>
      <c r="N21" s="40">
        <f>ROUND((M21*$E$8/1000),0)</f>
        <v>5167349</v>
      </c>
      <c r="O21" s="40">
        <v>51800</v>
      </c>
      <c r="P21" s="40">
        <v>5219149</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f>ROUND((M22*$E$8/1000),0)</f>
        <v>14329623</v>
      </c>
      <c r="O22" s="40">
        <v>75398</v>
      </c>
      <c r="P22" s="40">
        <v>14405021</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f>ROUND((M23*$E$8/1000),0)</f>
        <v>7599043</v>
      </c>
      <c r="O23" s="40">
        <v>41774</v>
      </c>
      <c r="P23" s="40">
        <v>7640817</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f>ROUND((M24*$E$8/1000),0)</f>
        <v>21711550</v>
      </c>
      <c r="O24" s="40">
        <v>260695</v>
      </c>
      <c r="P24" s="40">
        <v>21972245</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f>ROUND((M25*$E$8/1000),0)</f>
        <v>7381927</v>
      </c>
      <c r="O25" s="40">
        <v>144780</v>
      </c>
      <c r="P25" s="40">
        <v>7526707</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90720</v>
      </c>
      <c r="N27" s="40">
        <f>ROUND((M27*$E$8/1000),0)</f>
        <v>1969672</v>
      </c>
      <c r="O27" s="44">
        <v>6044</v>
      </c>
      <c r="P27" s="44">
        <v>1975716</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935550</v>
      </c>
      <c r="N28" s="40">
        <f>ROUND((M28*$E$8/1000),0)</f>
        <v>20312241</v>
      </c>
      <c r="O28" s="44">
        <v>62328</v>
      </c>
      <c r="P28" s="44">
        <v>20374569</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1121250</v>
      </c>
      <c r="N30" s="40">
        <f>ROUND((M30*$E$8/1000),0)</f>
        <v>24344075</v>
      </c>
      <c r="O30" s="40">
        <v>262643</v>
      </c>
      <c r="P30" s="40">
        <v>24606718</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88902.55</v>
      </c>
      <c r="N33" s="40">
        <f>ROUND((M33*$E$8/1000),0)</f>
        <v>1930212</v>
      </c>
      <c r="O33" s="40">
        <v>22043</v>
      </c>
      <c r="P33" s="40">
        <v>1952255</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800122.13</v>
      </c>
      <c r="N34" s="40">
        <f>ROUND((M34*$E$8/1000),0)</f>
        <v>17371892</v>
      </c>
      <c r="O34" s="40">
        <v>198389</v>
      </c>
      <c r="P34" s="40">
        <v>17570281</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61764</v>
      </c>
      <c r="N37" s="40">
        <f>ROUND((M37*$E$8/1000),0)</f>
        <v>1340992</v>
      </c>
      <c r="O37" s="40">
        <v>22378</v>
      </c>
      <c r="P37" s="40">
        <v>1363370</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288236</v>
      </c>
      <c r="N38" s="40">
        <f>ROUND((M38*$E$8/1000),0)</f>
        <v>6258050</v>
      </c>
      <c r="O38" s="40">
        <v>104432</v>
      </c>
      <c r="P38" s="40">
        <v>6362482</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f>ROUND((M39*$E$8/1000),0)</f>
        <v>39080790</v>
      </c>
      <c r="O39" s="40">
        <v>1263552</v>
      </c>
      <c r="P39" s="40">
        <v>40344342</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f>ROUND((M40*$E$8/1000),0)</f>
        <v>4342310</v>
      </c>
      <c r="O40" s="40">
        <v>140395</v>
      </c>
      <c r="P40" s="40">
        <v>4482705</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510628</v>
      </c>
      <c r="N45" s="40">
        <f>ROUND((M45*$E$8/1000),0)</f>
        <v>11086525</v>
      </c>
      <c r="O45" s="40">
        <v>31278</v>
      </c>
      <c r="P45" s="40">
        <v>11117803</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1780573</v>
      </c>
      <c r="N47" s="40">
        <f>ROUND((M47*$E$8/1000),0)</f>
        <v>38659000</v>
      </c>
      <c r="O47" s="40">
        <v>110857</v>
      </c>
      <c r="P47" s="40">
        <v>38769857</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f>ROUND((M49*$E$8/1000),0)</f>
        <v>15632316</v>
      </c>
      <c r="O49" s="40">
        <v>162465</v>
      </c>
      <c r="P49" s="40">
        <v>15794781</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f>ROUND((M50*$E$8/1000),0)</f>
        <v>8684620</v>
      </c>
      <c r="O50" s="40">
        <v>256960</v>
      </c>
      <c r="P50" s="40">
        <v>8941580</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f>ROUND((M51*$E$8/1000),0)</f>
        <v>43423100</v>
      </c>
      <c r="O51" s="40">
        <v>1284799</v>
      </c>
      <c r="P51" s="40">
        <v>44707899</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6355171.0599999996</v>
      </c>
      <c r="N52" s="40">
        <f>ROUND((M52*$E$8/1000),0)</f>
        <v>137980614</v>
      </c>
      <c r="O52" s="40">
        <v>1078933</v>
      </c>
      <c r="P52" s="40">
        <v>139059547</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344381.49</v>
      </c>
      <c r="N53" s="40">
        <f>ROUND((M53*$E$8/1000),0)</f>
        <v>7477056</v>
      </c>
      <c r="O53" s="40">
        <v>58466</v>
      </c>
      <c r="P53" s="40">
        <v>7535522</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v>220000</v>
      </c>
      <c r="N56" s="40">
        <f>ROUND((M56*$E$8/1000),0)</f>
        <v>4776541</v>
      </c>
      <c r="O56" s="40">
        <v>117674</v>
      </c>
      <c r="P56" s="40">
        <v>4894215</v>
      </c>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v>220000</v>
      </c>
      <c r="N57" s="40">
        <f>ROUND((M57*$E$8/1000),0)</f>
        <v>4776541</v>
      </c>
      <c r="O57" s="40">
        <v>117674</v>
      </c>
      <c r="P57" s="40">
        <v>4894215</v>
      </c>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758658</v>
      </c>
      <c r="N64" s="40">
        <f>ROUND((M64*$E$8/1000),0)</f>
        <v>16471641</v>
      </c>
      <c r="O64" s="40">
        <v>439089</v>
      </c>
      <c r="P64" s="40">
        <v>16910730</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2750136</v>
      </c>
      <c r="N65" s="40">
        <f>ROUND((M65*$E$8/1000),0)</f>
        <v>59709715</v>
      </c>
      <c r="O65" s="40">
        <v>1591683</v>
      </c>
      <c r="P65" s="40">
        <v>61301398</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f>ROUND((M70*$E$8/1000),0)</f>
        <v>91188510</v>
      </c>
      <c r="O70" s="40">
        <v>1483117</v>
      </c>
      <c r="P70" s="40">
        <v>92671627</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f>ROUND((M73*$E$8/1000),0)</f>
        <v>17369240</v>
      </c>
      <c r="O73" s="40">
        <v>457924</v>
      </c>
      <c r="P73" s="40">
        <v>17827164</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f>ROUND((M74*$E$8/1000),0)</f>
        <v>69476960</v>
      </c>
      <c r="O74" s="40">
        <v>1831693</v>
      </c>
      <c r="P74" s="40">
        <v>71308653</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f>ROUND((M77*$E$8/1000),0)</f>
        <v>30287612</v>
      </c>
      <c r="O77" s="40">
        <v>462399</v>
      </c>
      <c r="P77" s="40">
        <v>30750011</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657850</v>
      </c>
      <c r="N80" s="40">
        <f>ROUND((M80*$E$8/1000),0)</f>
        <v>14282943</v>
      </c>
      <c r="O80" s="40">
        <v>146530</v>
      </c>
      <c r="P80" s="40">
        <v>14429473</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1033763</v>
      </c>
      <c r="N81" s="40">
        <f>ROUND((M81*$E$8/1000),0)</f>
        <v>22444597</v>
      </c>
      <c r="O81" s="40">
        <v>230263</v>
      </c>
      <c r="P81" s="40">
        <v>22674860</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384883</v>
      </c>
      <c r="N84" s="40">
        <f>ROUND((M84*$E$8/1000),0)</f>
        <v>8356406</v>
      </c>
      <c r="O84" s="40">
        <v>89378</v>
      </c>
      <c r="P84" s="40">
        <v>8445784</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1924417</v>
      </c>
      <c r="N85" s="40">
        <f>ROUND((M85*$E$8/1000),0)</f>
        <v>41782076</v>
      </c>
      <c r="O85" s="40">
        <v>436332</v>
      </c>
      <c r="P85" s="40">
        <v>42218408</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1552243.13</v>
      </c>
      <c r="N87" s="40">
        <f>ROUND((M87*$E$8/1000),0)</f>
        <v>33701604</v>
      </c>
      <c r="O87" s="40">
        <v>716530</v>
      </c>
      <c r="P87" s="40">
        <v>34418134</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766667</v>
      </c>
      <c r="N90" s="40">
        <f>ROUND((M90*$E$8/1000),0)</f>
        <v>16645529</v>
      </c>
      <c r="O90" s="40">
        <v>87392</v>
      </c>
      <c r="P90" s="40">
        <v>16732921</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f>ROUND((M91*$E$8/1000),0)</f>
        <v>16609336</v>
      </c>
      <c r="O91" s="40">
        <v>74272</v>
      </c>
      <c r="P91" s="40">
        <v>16683608</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780357</v>
      </c>
      <c r="N92" s="40">
        <f>ROUND((M92*$E$8/1000),0)</f>
        <v>16942760</v>
      </c>
      <c r="O92" s="40">
        <v>88964</v>
      </c>
      <c r="P92" s="40">
        <v>17031724</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821429</v>
      </c>
      <c r="N93" s="40">
        <f>ROUND((M93*$E$8/1000),0)</f>
        <v>17834497</v>
      </c>
      <c r="O93" s="40">
        <v>93632</v>
      </c>
      <c r="P93" s="40">
        <v>17928129</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f>ROUND((M94*$E$8/1000),0)</f>
        <v>45594255</v>
      </c>
      <c r="O94" s="40">
        <v>1259250</v>
      </c>
      <c r="P94" s="40">
        <v>46853505</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1500000</v>
      </c>
      <c r="N97" s="40">
        <f>ROUND((M97*$E$8/1000),0)</f>
        <v>32567325</v>
      </c>
      <c r="O97" s="40">
        <v>868146</v>
      </c>
      <c r="P97" s="40">
        <v>33435471</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f>ROUND((M98*$E$8/1000),0)</f>
        <v>65134650</v>
      </c>
      <c r="O98" s="40">
        <v>32765</v>
      </c>
      <c r="P98" s="40">
        <v>65167415</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2026316</v>
      </c>
      <c r="N101" s="40">
        <f t="shared" ref="N101:N106" si="0">ROUND((M101*$E$8/1000),0)</f>
        <v>43994461</v>
      </c>
      <c r="O101" s="40">
        <v>1083837</v>
      </c>
      <c r="P101" s="40">
        <v>45078298</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f t="shared" si="0"/>
        <v>17694913</v>
      </c>
      <c r="O102" s="40">
        <v>172681</v>
      </c>
      <c r="P102" s="40">
        <v>17867594</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f t="shared" si="0"/>
        <v>46113617</v>
      </c>
      <c r="O103" s="40">
        <v>764845</v>
      </c>
      <c r="P103" s="40">
        <v>46878462</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f t="shared" si="0"/>
        <v>11528404</v>
      </c>
      <c r="O104" s="40">
        <v>191212</v>
      </c>
      <c r="P104" s="40">
        <v>11719616</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f t="shared" si="0"/>
        <v>18911176</v>
      </c>
      <c r="O105" s="40">
        <v>313663</v>
      </c>
      <c r="P105" s="40">
        <v>19224839</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f t="shared" si="0"/>
        <v>4776534</v>
      </c>
      <c r="O106" s="40">
        <v>79224</v>
      </c>
      <c r="P106" s="40">
        <v>4855758</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330785</v>
      </c>
      <c r="N109" s="40">
        <f>ROUND((M109*$E$8/1000),0)</f>
        <v>7181855</v>
      </c>
      <c r="O109" s="40">
        <v>134354</v>
      </c>
      <c r="P109" s="40">
        <v>7316209</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9174972</v>
      </c>
      <c r="N110" s="40">
        <f>ROUND((M110*$E$8/1000),0)</f>
        <v>199202863</v>
      </c>
      <c r="O110" s="40">
        <v>3726862</v>
      </c>
      <c r="P110" s="40">
        <v>202929725</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1012</v>
      </c>
      <c r="N111" s="40">
        <f>ROUND((M111*$E$8/1000),0)</f>
        <v>21972</v>
      </c>
      <c r="O111" s="40">
        <v>402</v>
      </c>
      <c r="P111" s="40">
        <v>22374</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f>ROUND((M114*$E$8/1000),0)</f>
        <v>17147081</v>
      </c>
      <c r="O114" s="40">
        <v>288099</v>
      </c>
      <c r="P114" s="40">
        <v>17435180</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f>ROUND((M115*$E$8/1000),0)</f>
        <v>51209971</v>
      </c>
      <c r="O115" s="40">
        <v>849373</v>
      </c>
      <c r="P115" s="40">
        <v>52059344</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2066268</v>
      </c>
      <c r="N119" s="40">
        <f>ROUND((M119*$E$8/1000),0)</f>
        <v>44861881</v>
      </c>
      <c r="O119" s="40">
        <v>1093072</v>
      </c>
      <c r="P119" s="40">
        <v>45954953</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179676</v>
      </c>
      <c r="N120" s="40">
        <f>ROUND((M120*$E$8/1000),0)</f>
        <v>3901044</v>
      </c>
      <c r="O120" s="40">
        <v>95039</v>
      </c>
      <c r="P120" s="40">
        <v>3996083</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f>ROUND((M121*$E$8/1000),0)</f>
        <v>86846200</v>
      </c>
      <c r="O121" s="40">
        <v>1387602</v>
      </c>
      <c r="P121" s="40">
        <v>88233802</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96956660</v>
      </c>
      <c r="B125" s="33" t="s">
        <v>83</v>
      </c>
      <c r="C125" s="45" t="s">
        <v>148</v>
      </c>
      <c r="D125" s="34">
        <v>301</v>
      </c>
      <c r="E125" s="35">
        <v>37516</v>
      </c>
      <c r="F125" s="34" t="s">
        <v>37</v>
      </c>
      <c r="G125" s="37">
        <v>2600</v>
      </c>
      <c r="H125" s="34"/>
      <c r="I125" s="38"/>
      <c r="J125" s="36"/>
      <c r="K125" s="38">
        <v>10</v>
      </c>
      <c r="L125" s="40"/>
      <c r="M125" s="40"/>
      <c r="N125" s="40"/>
      <c r="O125" s="40"/>
      <c r="P125" s="40"/>
    </row>
    <row r="126" spans="1:16" s="32" customFormat="1" ht="12" customHeight="1">
      <c r="A126" s="32">
        <v>96956660</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96956660</v>
      </c>
      <c r="B127" s="33" t="s">
        <v>83</v>
      </c>
      <c r="C127" s="32" t="s">
        <v>151</v>
      </c>
      <c r="D127" s="34" t="s">
        <v>152</v>
      </c>
      <c r="E127" s="35">
        <v>38796</v>
      </c>
      <c r="F127" s="34" t="s">
        <v>37</v>
      </c>
      <c r="G127" s="37">
        <v>1800</v>
      </c>
      <c r="H127" s="34" t="s">
        <v>53</v>
      </c>
      <c r="I127" s="38" t="s">
        <v>153</v>
      </c>
      <c r="J127" s="36" t="s">
        <v>68</v>
      </c>
      <c r="K127" s="38">
        <v>10</v>
      </c>
      <c r="L127" s="40">
        <v>900000</v>
      </c>
      <c r="M127" s="40">
        <v>900000</v>
      </c>
      <c r="N127" s="40">
        <f>ROUND((M127*$E$8/1000),0)</f>
        <v>19540395</v>
      </c>
      <c r="O127" s="40">
        <v>297622</v>
      </c>
      <c r="P127" s="40">
        <v>19838017</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f>ROUND((M129*$E$8/1000),0)</f>
        <v>21711550</v>
      </c>
      <c r="O129" s="40">
        <v>79403</v>
      </c>
      <c r="P129" s="40">
        <v>21790953</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f>ROUND((M130*$E$8/1000),0)</f>
        <v>48850988</v>
      </c>
      <c r="O130" s="40">
        <v>178658</v>
      </c>
      <c r="P130" s="40">
        <v>49029646</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f>ROUND((M131*$E$8/1000),0)</f>
        <v>211687613</v>
      </c>
      <c r="O131" s="40">
        <v>2899970</v>
      </c>
      <c r="P131" s="40">
        <v>214587583</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f>ROUND((M137*$E$8/1000),0)</f>
        <v>35824058</v>
      </c>
      <c r="O137" s="40">
        <v>591216</v>
      </c>
      <c r="P137" s="40">
        <v>36415274</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4210526</v>
      </c>
      <c r="N138" s="40">
        <f>ROUND((M138*$E$8/1000),0)</f>
        <v>91417046</v>
      </c>
      <c r="O138" s="40">
        <v>1564679</v>
      </c>
      <c r="P138" s="40">
        <v>92981725</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f>ROUND((M144*$E$8/1000),0)</f>
        <v>151980850</v>
      </c>
      <c r="O144" s="40">
        <v>1047615</v>
      </c>
      <c r="P144" s="40">
        <v>153028465</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3688000</v>
      </c>
      <c r="N146" s="40">
        <f>ROUND((M146*$E$8/1000),0)</f>
        <v>80072196</v>
      </c>
      <c r="O146" s="40">
        <v>203743</v>
      </c>
      <c r="P146" s="47">
        <v>80275939</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f>ROUND((M151*$E$8/1000),0)</f>
        <v>86846200</v>
      </c>
      <c r="O151" s="40">
        <v>136225</v>
      </c>
      <c r="P151" s="47">
        <v>86982425</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1029412</v>
      </c>
      <c r="N158" s="40">
        <f>ROUND((M158*$E$8/1000),0)</f>
        <v>22350130</v>
      </c>
      <c r="O158" s="40">
        <v>548567</v>
      </c>
      <c r="P158" s="40">
        <v>22898697</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f>ROUND((M159*$E$8/1000),0)</f>
        <v>48850988</v>
      </c>
      <c r="O159" s="40">
        <v>1391430</v>
      </c>
      <c r="P159" s="40">
        <v>50242418</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c r="O163" s="40"/>
      <c r="P163" s="40"/>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f>ROUND((M164*$E$8/1000),0)</f>
        <v>43423100</v>
      </c>
      <c r="O164" s="40">
        <v>403050</v>
      </c>
      <c r="P164" s="40">
        <v>43826150</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f>ROUND((M165*$E$8/1000),0)</f>
        <v>40383483</v>
      </c>
      <c r="O165" s="40">
        <v>563558</v>
      </c>
      <c r="P165" s="40">
        <v>40947041</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f>ROUND((M166*$E$8/1000),0)</f>
        <v>12313640</v>
      </c>
      <c r="O166" s="40">
        <v>261221</v>
      </c>
      <c r="P166" s="40">
        <v>12574861</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f>ROUND((M173*$E$8/1000),0)</f>
        <v>86846200</v>
      </c>
      <c r="O173" s="40">
        <v>1387602</v>
      </c>
      <c r="P173" s="40">
        <v>88233802</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f>ROUND((M176*$E$8/1000),0)</f>
        <v>21711550</v>
      </c>
      <c r="O176" s="40">
        <v>305385</v>
      </c>
      <c r="P176" s="40">
        <v>22016935</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2249999.5</v>
      </c>
      <c r="N177" s="40">
        <f>ROUND((M177*$E$8/1000),0)</f>
        <v>48850977</v>
      </c>
      <c r="O177" s="40">
        <v>728151</v>
      </c>
      <c r="P177" s="40">
        <v>49579128</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702000</v>
      </c>
      <c r="N186" s="40">
        <f>ROUND((M186*$E$8/1000),0)</f>
        <v>15241508</v>
      </c>
      <c r="O186" s="40">
        <v>351804</v>
      </c>
      <c r="P186" s="40">
        <v>15593312</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f>ROUND((M189*$E$8/1000),0)</f>
        <v>10855775</v>
      </c>
      <c r="O189" s="40">
        <v>172642</v>
      </c>
      <c r="P189" s="40">
        <v>11028417</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f>ROUND((M190*$E$8/1000),0)</f>
        <v>10855775</v>
      </c>
      <c r="O190" s="40">
        <v>172642</v>
      </c>
      <c r="P190" s="40">
        <v>11028417</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f>ROUND((M191*$E$8/1000),0)</f>
        <v>32567325</v>
      </c>
      <c r="O191" s="40">
        <v>642385</v>
      </c>
      <c r="P191" s="40">
        <v>33209710</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12935000</v>
      </c>
      <c r="N195" s="40">
        <f t="shared" ref="N195:N204" si="1">ROUND((M195*$E$8/1000),0)</f>
        <v>280838899</v>
      </c>
      <c r="O195" s="40">
        <v>5623019</v>
      </c>
      <c r="P195" s="40">
        <v>286461918</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498</v>
      </c>
      <c r="N196" s="40">
        <f t="shared" si="1"/>
        <v>10812</v>
      </c>
      <c r="O196" s="40">
        <v>206</v>
      </c>
      <c r="P196" s="40">
        <v>11018</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285456.34999999998</v>
      </c>
      <c r="N197" s="40">
        <f t="shared" si="1"/>
        <v>6197700</v>
      </c>
      <c r="O197" s="40">
        <v>105232</v>
      </c>
      <c r="P197" s="40">
        <v>6302932</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1309740.78</v>
      </c>
      <c r="N198" s="40">
        <f t="shared" si="1"/>
        <v>28436502</v>
      </c>
      <c r="O198" s="40">
        <v>482828</v>
      </c>
      <c r="P198" s="40">
        <v>28919330</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f t="shared" si="1"/>
        <v>15198085</v>
      </c>
      <c r="O199" s="40">
        <v>1142598</v>
      </c>
      <c r="P199" s="40">
        <v>16340683</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f t="shared" si="1"/>
        <v>149809695</v>
      </c>
      <c r="O200" s="40">
        <v>11262742</v>
      </c>
      <c r="P200" s="40">
        <v>161072437</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f t="shared" si="1"/>
        <v>52107720</v>
      </c>
      <c r="O201" s="40">
        <v>971810</v>
      </c>
      <c r="P201" s="40">
        <v>53079530</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f t="shared" si="1"/>
        <v>59706763</v>
      </c>
      <c r="O202" s="40">
        <v>276456</v>
      </c>
      <c r="P202" s="40">
        <v>59983219</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f t="shared" si="1"/>
        <v>60792340</v>
      </c>
      <c r="O203" s="40">
        <v>1521126</v>
      </c>
      <c r="P203" s="40">
        <v>62313466</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f t="shared" si="1"/>
        <v>41251945</v>
      </c>
      <c r="O204" s="40">
        <v>659111</v>
      </c>
      <c r="P204" s="40">
        <v>41911056</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15920000</v>
      </c>
      <c r="N206" s="40">
        <f>ROUND((M206*$E$8/1000),0)</f>
        <v>345647876</v>
      </c>
      <c r="O206" s="40">
        <v>6798103</v>
      </c>
      <c r="P206" s="40">
        <v>352445979</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498</v>
      </c>
      <c r="N207" s="40">
        <f>ROUND((M207*$E$8/1000),0)</f>
        <v>10812</v>
      </c>
      <c r="O207" s="40">
        <v>202</v>
      </c>
      <c r="P207" s="40">
        <v>11014</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f>ROUND((M211*$E$8/1000),0)</f>
        <v>17504937</v>
      </c>
      <c r="O211" s="40">
        <v>191142</v>
      </c>
      <c r="P211" s="40">
        <v>17696079</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421053</v>
      </c>
      <c r="N214" s="40">
        <f>ROUND((M214*$E$8/1000),0)</f>
        <v>9141713</v>
      </c>
      <c r="O214" s="40">
        <v>141971</v>
      </c>
      <c r="P214" s="40">
        <v>9283684</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2558824</v>
      </c>
      <c r="N216" s="40">
        <f>ROUND((M216*$E$8/1000),0)</f>
        <v>55556035</v>
      </c>
      <c r="O216" s="40">
        <v>994882</v>
      </c>
      <c r="P216" s="40">
        <v>56550917</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f>ROUND((M220*$E$8/1000),0)</f>
        <v>125926990</v>
      </c>
      <c r="O220" s="40">
        <v>2254890</v>
      </c>
      <c r="P220" s="40">
        <v>128181880</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f>ROUND((M221*$E$8/1000),0)</f>
        <v>10856</v>
      </c>
      <c r="O221" s="40">
        <v>194</v>
      </c>
      <c r="P221" s="40">
        <v>11050</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6805657</v>
      </c>
      <c r="N222" s="40">
        <f>ROUND((M222*$E$8/1000),0)</f>
        <v>147761362</v>
      </c>
      <c r="O222" s="40">
        <v>1752727</v>
      </c>
      <c r="P222" s="40">
        <v>149514089</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567</v>
      </c>
      <c r="N223" s="40">
        <f>ROUND((M223*$E$8/1000),0)</f>
        <v>12310</v>
      </c>
      <c r="O223" s="40">
        <v>150</v>
      </c>
      <c r="P223" s="40">
        <v>12460</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3000000</v>
      </c>
      <c r="N225" s="40">
        <f>ROUND((M225*$E$8/1000),0)</f>
        <v>65134650</v>
      </c>
      <c r="O225" s="40">
        <v>3007954</v>
      </c>
      <c r="P225" s="40">
        <v>68142604</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5102213</v>
      </c>
      <c r="N229" s="40">
        <f>ROUND((M229*$E$8/1000),0)</f>
        <v>110776953</v>
      </c>
      <c r="O229" s="40">
        <v>1819940</v>
      </c>
      <c r="P229" s="40">
        <v>112596893</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510</v>
      </c>
      <c r="N230" s="40">
        <f>ROUND((M230*$E$8/1000),0)</f>
        <v>11073</v>
      </c>
      <c r="O230" s="40">
        <v>187</v>
      </c>
      <c r="P230" s="40">
        <v>11260</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f>ROUND((M232*$E$8/1000),0)</f>
        <v>64266188</v>
      </c>
      <c r="O232" s="40">
        <v>1166661</v>
      </c>
      <c r="P232" s="40">
        <v>65432849</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f>ROUND((M233*$E$8/1000),0)</f>
        <v>21712</v>
      </c>
      <c r="O233" s="40">
        <v>394</v>
      </c>
      <c r="P233" s="40">
        <v>22106</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1400000</v>
      </c>
      <c r="N234" s="40">
        <f>ROUND((M234*$E$8/1000),0)</f>
        <v>30396170</v>
      </c>
      <c r="O234" s="40">
        <v>499431</v>
      </c>
      <c r="P234" s="40">
        <v>30895601</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400000</v>
      </c>
      <c r="N236" s="40">
        <f>ROUND((M236*$E$8/1000),0)</f>
        <v>8684620</v>
      </c>
      <c r="O236" s="40">
        <v>115830</v>
      </c>
      <c r="P236" s="40">
        <v>8800450</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f>ROUND((M237*$E$8/1000),0)</f>
        <v>65134650</v>
      </c>
      <c r="O237" s="40">
        <v>238265</v>
      </c>
      <c r="P237" s="40">
        <v>65372915</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3281250</v>
      </c>
      <c r="N242" s="40">
        <f>ROUND((M242*$E$8/1000),0)</f>
        <v>71241023</v>
      </c>
      <c r="O242" s="40">
        <v>1321045</v>
      </c>
      <c r="P242" s="40">
        <v>72562068</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96956660</v>
      </c>
      <c r="B245" s="33" t="s">
        <v>83</v>
      </c>
      <c r="C245" s="32" t="s">
        <v>148</v>
      </c>
      <c r="D245" s="46">
        <v>397</v>
      </c>
      <c r="E245" s="35">
        <v>38317</v>
      </c>
      <c r="F245" s="34" t="s">
        <v>37</v>
      </c>
      <c r="G245" s="37">
        <v>2500</v>
      </c>
      <c r="H245" s="34"/>
      <c r="I245" s="38"/>
      <c r="J245" s="36" t="s">
        <v>68</v>
      </c>
      <c r="K245" s="38">
        <v>10</v>
      </c>
      <c r="L245" s="40"/>
      <c r="M245" s="40"/>
      <c r="N245" s="40"/>
      <c r="O245" s="40"/>
      <c r="P245" s="40"/>
    </row>
    <row r="246" spans="1:16" s="32" customFormat="1" ht="10.5">
      <c r="A246" s="32">
        <v>96956660</v>
      </c>
      <c r="B246" s="33" t="s">
        <v>83</v>
      </c>
      <c r="C246" s="32" t="s">
        <v>232</v>
      </c>
      <c r="D246" s="46" t="s">
        <v>143</v>
      </c>
      <c r="E246" s="35">
        <v>38317</v>
      </c>
      <c r="F246" s="34" t="s">
        <v>37</v>
      </c>
      <c r="G246" s="37">
        <v>2500</v>
      </c>
      <c r="H246" s="34" t="s">
        <v>56</v>
      </c>
      <c r="I246" s="38">
        <v>3.5</v>
      </c>
      <c r="J246" s="36" t="s">
        <v>68</v>
      </c>
      <c r="K246" s="38">
        <v>8</v>
      </c>
      <c r="L246" s="40">
        <v>2100000</v>
      </c>
      <c r="M246" s="40">
        <v>0</v>
      </c>
      <c r="N246" s="40">
        <f>ROUND((M246*$E$8/1000),0)</f>
        <v>0</v>
      </c>
      <c r="O246" s="40"/>
      <c r="P246" s="40"/>
    </row>
    <row r="247" spans="1:16" s="32" customFormat="1" ht="10.5">
      <c r="A247" s="32">
        <v>96956660</v>
      </c>
      <c r="B247" s="33" t="s">
        <v>83</v>
      </c>
      <c r="C247" s="32" t="s">
        <v>148</v>
      </c>
      <c r="D247" s="46">
        <v>398</v>
      </c>
      <c r="E247" s="35">
        <v>38317</v>
      </c>
      <c r="F247" s="34" t="s">
        <v>37</v>
      </c>
      <c r="G247" s="37">
        <v>3000</v>
      </c>
      <c r="H247" s="34"/>
      <c r="I247" s="38"/>
      <c r="J247" s="36" t="s">
        <v>68</v>
      </c>
      <c r="K247" s="38">
        <v>25</v>
      </c>
      <c r="L247" s="40"/>
      <c r="M247" s="40"/>
      <c r="N247" s="40"/>
      <c r="O247" s="40"/>
      <c r="P247" s="40"/>
    </row>
    <row r="248" spans="1:16" s="32" customFormat="1" ht="10.5">
      <c r="A248" s="32">
        <v>96956660</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f>ROUND((M248*$E$8/1000),0)</f>
        <v>52107720</v>
      </c>
      <c r="O248" s="40">
        <v>1350319</v>
      </c>
      <c r="P248" s="40">
        <v>53458039</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180000</v>
      </c>
      <c r="N252" s="40">
        <f>ROUND((M252*$E$8/1000),0)</f>
        <v>3908079</v>
      </c>
      <c r="O252" s="40">
        <v>18669</v>
      </c>
      <c r="P252" s="40">
        <v>3926748</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586667</v>
      </c>
      <c r="N255" s="40">
        <f>ROUND((M255*$E$8/1000),0)</f>
        <v>12737450</v>
      </c>
      <c r="O255" s="40">
        <v>56106</v>
      </c>
      <c r="P255" s="40">
        <v>12793556</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f>ROUND((M257*$E$8/1000),0)</f>
        <v>0</v>
      </c>
      <c r="O257" s="40"/>
      <c r="P257" s="40"/>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f>ROUND((M259*$E$8/1000),0)</f>
        <v>17679411</v>
      </c>
      <c r="O259" s="40">
        <v>223149</v>
      </c>
      <c r="P259" s="40">
        <v>17902560</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f>ROUND((M260*$E$8/1000),0)</f>
        <v>75990425</v>
      </c>
      <c r="O260" s="40">
        <v>1294974</v>
      </c>
      <c r="P260" s="40">
        <v>77285399</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1764706</v>
      </c>
      <c r="N262" s="40">
        <f>ROUND((M262*$E$8/1000),0)</f>
        <v>38314503</v>
      </c>
      <c r="O262" s="40">
        <v>60285</v>
      </c>
      <c r="P262" s="40">
        <v>38374788</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450000</v>
      </c>
      <c r="N264" s="40">
        <f>ROUND((M264*$E$8/1000),0)</f>
        <v>9770198</v>
      </c>
      <c r="O264" s="40">
        <v>281060</v>
      </c>
      <c r="P264" s="40">
        <v>10051258</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609524</v>
      </c>
      <c r="N266" s="40">
        <f>ROUND((M266*$E$8/1000),0)</f>
        <v>13233711</v>
      </c>
      <c r="O266" s="40">
        <v>507594</v>
      </c>
      <c r="P266" s="40">
        <v>13741305</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f>ROUND((M267*$E$8/1000),0)</f>
        <v>149809695</v>
      </c>
      <c r="O267" s="40">
        <v>491179</v>
      </c>
      <c r="P267" s="40">
        <v>150300874</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f>ROUND((M269*$E$8/1000),0)</f>
        <v>151980850</v>
      </c>
      <c r="O269" s="40">
        <v>668037</v>
      </c>
      <c r="P269" s="40">
        <v>152648887</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f>ROUND((M271*$E$8/1000),0)</f>
        <v>23122801</v>
      </c>
      <c r="O271" s="40">
        <v>252485</v>
      </c>
      <c r="P271" s="40">
        <v>23375286</v>
      </c>
    </row>
    <row r="272" spans="1:16" s="32" customFormat="1" ht="10.5">
      <c r="A272" s="32">
        <v>96986780</v>
      </c>
      <c r="B272" s="33" t="s">
        <v>75</v>
      </c>
      <c r="C272" s="32" t="s">
        <v>249</v>
      </c>
      <c r="D272" s="46">
        <v>416</v>
      </c>
      <c r="E272" s="35">
        <v>38516</v>
      </c>
      <c r="F272" s="34" t="s">
        <v>37</v>
      </c>
      <c r="G272" s="37">
        <v>1000</v>
      </c>
      <c r="H272" s="34"/>
      <c r="I272" s="38"/>
      <c r="J272" s="36" t="s">
        <v>250</v>
      </c>
      <c r="K272" s="38">
        <v>21</v>
      </c>
      <c r="L272" s="40"/>
      <c r="M272" s="40"/>
      <c r="N272" s="40"/>
      <c r="O272" s="40"/>
      <c r="P272" s="40"/>
    </row>
    <row r="273" spans="1:16" s="32" customFormat="1" ht="10.5">
      <c r="A273" s="32">
        <v>96986780</v>
      </c>
      <c r="B273" s="33" t="s">
        <v>75</v>
      </c>
      <c r="C273" s="32" t="s">
        <v>251</v>
      </c>
      <c r="D273" s="46" t="s">
        <v>143</v>
      </c>
      <c r="E273" s="35">
        <v>38516</v>
      </c>
      <c r="F273" s="34" t="s">
        <v>37</v>
      </c>
      <c r="G273" s="37">
        <v>1000</v>
      </c>
      <c r="H273" s="34" t="s">
        <v>46</v>
      </c>
      <c r="I273" s="38">
        <v>3</v>
      </c>
      <c r="J273" s="36" t="s">
        <v>250</v>
      </c>
      <c r="K273" s="38">
        <v>21</v>
      </c>
      <c r="L273" s="40">
        <v>1000000</v>
      </c>
      <c r="M273" s="40">
        <v>857143</v>
      </c>
      <c r="N273" s="40">
        <f>ROUND((M273*$E$8/1000),0)</f>
        <v>18609903</v>
      </c>
      <c r="O273" s="40">
        <v>105143</v>
      </c>
      <c r="P273" s="40">
        <v>18715046</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4736772</v>
      </c>
      <c r="N275" s="40">
        <f>ROUND((M275*$E$8/1000),0)</f>
        <v>102842662</v>
      </c>
      <c r="O275" s="40">
        <v>1049527</v>
      </c>
      <c r="P275" s="40">
        <v>103892189</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419</v>
      </c>
      <c r="N276" s="40">
        <f>ROUND((M276*$E$8/1000),0)</f>
        <v>9097</v>
      </c>
      <c r="O276" s="40">
        <v>94</v>
      </c>
      <c r="P276" s="40">
        <v>9191</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f>ROUND((M277*$E$8/1000),0)</f>
        <v>24403782</v>
      </c>
      <c r="O277" s="40">
        <v>316382</v>
      </c>
      <c r="P277" s="40">
        <v>24720164</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f>ROUND((M278*$E$8/1000),0)</f>
        <v>10856</v>
      </c>
      <c r="O278" s="40">
        <v>140</v>
      </c>
      <c r="P278" s="40">
        <v>10996</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f>ROUND((M282*$E$8/1000),0)</f>
        <v>54278875</v>
      </c>
      <c r="O282" s="40">
        <v>385009</v>
      </c>
      <c r="P282" s="40">
        <v>54663884</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f>ROUND((M284*$E$8/1000),0)</f>
        <v>39080790</v>
      </c>
      <c r="O284" s="40">
        <v>603922</v>
      </c>
      <c r="P284" s="40">
        <v>39684712</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1752500000</v>
      </c>
      <c r="N288" s="40">
        <f>ROUND((M288/1000),0)</f>
        <v>1752500</v>
      </c>
      <c r="O288" s="40">
        <v>26016</v>
      </c>
      <c r="P288" s="40">
        <v>1778516</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f>ROUND((M290*$E$8/1000),0)</f>
        <v>21982944</v>
      </c>
      <c r="O290" s="40">
        <v>596551</v>
      </c>
      <c r="P290" s="40">
        <v>22579495</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750000</v>
      </c>
      <c r="N293" s="40">
        <f>ROUND((M293*$E$8/1000),0)</f>
        <v>16283663</v>
      </c>
      <c r="O293" s="40">
        <v>65959</v>
      </c>
      <c r="P293" s="40">
        <v>16349622</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f>ROUND((M295*$E$8/1000),0)</f>
        <v>32567325</v>
      </c>
      <c r="O295" s="40">
        <v>184248</v>
      </c>
      <c r="P295" s="40">
        <v>32751573</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f>ROUND((M296*$E$8/1000),0)</f>
        <v>60792340</v>
      </c>
      <c r="O296" s="40">
        <v>345710</v>
      </c>
      <c r="P296" s="40">
        <v>61138050</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3840000</v>
      </c>
      <c r="N298" s="40">
        <f>ROUND((M298*$E$8/1000),0)</f>
        <v>83372352</v>
      </c>
      <c r="O298" s="40">
        <v>1080871</v>
      </c>
      <c r="P298" s="40">
        <v>84453223</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f>ROUND((M299*$E$8/1000),0)</f>
        <v>56450030</v>
      </c>
      <c r="O299" s="40">
        <v>184803</v>
      </c>
      <c r="P299" s="40">
        <v>56634833</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2000000</v>
      </c>
      <c r="N301" s="40">
        <f>ROUND((M301*$E$8/1000),0)</f>
        <v>43423100</v>
      </c>
      <c r="O301" s="40">
        <v>612580</v>
      </c>
      <c r="P301" s="40">
        <v>44035680</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f>ROUND((M302*$I$8/1000),0)</f>
        <v>78896233</v>
      </c>
      <c r="O302" s="40">
        <v>979643</v>
      </c>
      <c r="P302" s="40">
        <v>79875876</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c r="N304" s="40"/>
      <c r="O304" s="40"/>
      <c r="P304" s="40"/>
    </row>
    <row r="305" spans="1:17" s="32" customFormat="1" ht="10.5">
      <c r="A305" s="32">
        <v>90269000</v>
      </c>
      <c r="B305" s="33" t="s">
        <v>75</v>
      </c>
      <c r="C305" s="32" t="s">
        <v>271</v>
      </c>
      <c r="D305" s="46">
        <v>438</v>
      </c>
      <c r="E305" s="35">
        <v>38666</v>
      </c>
      <c r="F305" s="34" t="s">
        <v>37</v>
      </c>
      <c r="G305" s="37">
        <v>2000</v>
      </c>
      <c r="H305" s="34"/>
      <c r="I305" s="38"/>
      <c r="J305" s="36" t="s">
        <v>68</v>
      </c>
      <c r="K305" s="38">
        <v>10</v>
      </c>
      <c r="L305" s="40"/>
      <c r="M305" s="40"/>
      <c r="N305" s="40"/>
      <c r="O305" s="40"/>
      <c r="P305" s="40"/>
    </row>
    <row r="306" spans="1:17" s="1" customFormat="1" ht="10.5">
      <c r="A306" s="1">
        <v>90269000</v>
      </c>
      <c r="B306" s="31" t="s">
        <v>75</v>
      </c>
      <c r="C306" s="1" t="s">
        <v>272</v>
      </c>
      <c r="D306" s="5" t="s">
        <v>143</v>
      </c>
      <c r="E306" s="140">
        <v>38666</v>
      </c>
      <c r="F306" s="4" t="s">
        <v>37</v>
      </c>
      <c r="G306" s="141">
        <v>2000</v>
      </c>
      <c r="H306" s="4" t="s">
        <v>92</v>
      </c>
      <c r="I306" s="142">
        <v>4.5</v>
      </c>
      <c r="J306" s="143" t="s">
        <v>68</v>
      </c>
      <c r="K306" s="142">
        <v>8</v>
      </c>
      <c r="L306" s="87"/>
      <c r="M306" s="87"/>
      <c r="N306" s="87"/>
      <c r="O306" s="87"/>
      <c r="P306" s="87"/>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2131250</v>
      </c>
      <c r="N308" s="40">
        <f>ROUND((M308*$E$8/1000),0)</f>
        <v>46272741</v>
      </c>
      <c r="O308" s="40">
        <v>90517</v>
      </c>
      <c r="P308" s="40">
        <v>46363258</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600000</v>
      </c>
      <c r="N310" s="40">
        <f>ROUND((M310*$E$8/1000),0)</f>
        <v>13026930</v>
      </c>
      <c r="O310" s="40">
        <v>22829</v>
      </c>
      <c r="P310" s="40">
        <v>13049759</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f>ROUND((M315*$E$8/1000),0)</f>
        <v>86846200</v>
      </c>
      <c r="O315" s="40">
        <v>456570</v>
      </c>
      <c r="P315" s="40">
        <v>87302770</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f>ROUND((M316*$E$8/1000),0)</f>
        <v>97701975</v>
      </c>
      <c r="O316" s="40">
        <v>1310834</v>
      </c>
      <c r="P316" s="40">
        <v>99012809</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f>ROUND((M317*$E$8/1000),0)</f>
        <v>32567325</v>
      </c>
      <c r="O317" s="40">
        <v>426390</v>
      </c>
      <c r="P317" s="40">
        <v>32993715</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f>ROUND((M321*$E$8/1000),0)</f>
        <v>32567325</v>
      </c>
      <c r="O321" s="40">
        <v>320929</v>
      </c>
      <c r="P321" s="40">
        <v>32888254</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f>ROUND((M322/1000),0)</f>
        <v>30000000</v>
      </c>
      <c r="O322" s="40">
        <v>49272</v>
      </c>
      <c r="P322" s="40">
        <v>30049272</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2400000</v>
      </c>
      <c r="N327" s="40">
        <f>ROUND((M327*$E$8/1000),0)</f>
        <v>52107720</v>
      </c>
      <c r="O327" s="40">
        <v>850501</v>
      </c>
      <c r="P327" s="40">
        <v>52958221</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566429</v>
      </c>
      <c r="N330" s="40">
        <f>ROUND((M330*$E$8/1000),0)</f>
        <v>12298052</v>
      </c>
      <c r="O330" s="40">
        <v>434031</v>
      </c>
      <c r="P330" s="40">
        <v>12732083</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f>ROUND((M332/1000),0)</f>
        <v>27490000</v>
      </c>
      <c r="O332" s="40">
        <v>509951</v>
      </c>
      <c r="P332" s="40">
        <v>27999951</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f>ROUND((M333*$E$8/1000),0)</f>
        <v>54278875</v>
      </c>
      <c r="O333" s="40">
        <v>541153</v>
      </c>
      <c r="P333" s="40">
        <v>54820028</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f>ROUND((M335*$E$8/1000),0)</f>
        <v>43423100</v>
      </c>
      <c r="O335" s="40">
        <v>471806</v>
      </c>
      <c r="P335" s="40">
        <v>43894906</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1263158</v>
      </c>
      <c r="N338" s="40">
        <f>ROUND((M338*$E$8/1000),0)</f>
        <v>27425118</v>
      </c>
      <c r="O338" s="40">
        <v>425935</v>
      </c>
      <c r="P338" s="40">
        <v>27851053</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f>ROUND((M340*$E$8/1000),0)</f>
        <v>86846200</v>
      </c>
      <c r="O340" s="40">
        <v>591643</v>
      </c>
      <c r="P340" s="40">
        <v>87437843</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f>ROUND((M342*$E$8/1000),0)</f>
        <v>52107720</v>
      </c>
      <c r="O342" s="40">
        <v>753304</v>
      </c>
      <c r="P342" s="40">
        <v>52861024</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f>ROUND((M344/1000),0)</f>
        <v>13000000</v>
      </c>
      <c r="O344" s="40">
        <v>277691</v>
      </c>
      <c r="P344" s="40">
        <v>13277691</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4186810</v>
      </c>
      <c r="N347" s="40">
        <f>ROUND((M347*$E$8/1000),0)</f>
        <v>90902135</v>
      </c>
      <c r="O347" s="40">
        <v>299397</v>
      </c>
      <c r="P347" s="40">
        <v>91201532</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f>ROUND((M348*$E$8/1000),0)</f>
        <v>23091961</v>
      </c>
      <c r="O348" s="40">
        <v>265291</v>
      </c>
      <c r="P348" s="40">
        <v>23357252</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f>ROUND((M349*$E$8/1000),0)</f>
        <v>2381</v>
      </c>
      <c r="O349" s="40">
        <v>27</v>
      </c>
      <c r="P349" s="40">
        <v>2408</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f>ROUND((M351*$E$8/1000),0)</f>
        <v>43423100</v>
      </c>
      <c r="O351" s="40">
        <v>757609</v>
      </c>
      <c r="P351" s="40">
        <v>44180709</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f>ROUND((M357*$E$8/1000),0)</f>
        <v>86846200</v>
      </c>
      <c r="O357" s="40">
        <v>1065335</v>
      </c>
      <c r="P357" s="40">
        <v>87911535</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f>ROUND((M359*$E$8/1000),0)</f>
        <v>75990425</v>
      </c>
      <c r="O359" s="40">
        <v>511256</v>
      </c>
      <c r="P359" s="40">
        <v>76501681</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f>ROUND((M360*$E$8/1000),0)</f>
        <v>32567325</v>
      </c>
      <c r="O360" s="40">
        <v>550846</v>
      </c>
      <c r="P360" s="40">
        <v>33118171</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f>ROUND((M362*$E$8/1000),0)</f>
        <v>23882705</v>
      </c>
      <c r="O362" s="40">
        <v>371473</v>
      </c>
      <c r="P362" s="40">
        <v>24254178</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2174999</v>
      </c>
      <c r="N363" s="40">
        <f>ROUND((M363*$E$8/1000),0)</f>
        <v>47222600</v>
      </c>
      <c r="O363" s="40">
        <v>49254</v>
      </c>
      <c r="P363" s="40">
        <v>47271854</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f>ROUND((M365*$E$8/1000),0)</f>
        <v>86846200</v>
      </c>
      <c r="O365" s="40">
        <v>0</v>
      </c>
      <c r="P365" s="40">
        <v>86846200</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f>ROUND((M368*$E$8/1000),0)</f>
        <v>108557750</v>
      </c>
      <c r="O368" s="40">
        <v>1512466</v>
      </c>
      <c r="P368" s="40">
        <v>110070216</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990000</v>
      </c>
      <c r="N370" s="40">
        <f>ROUND((M370*$E$8/1000),0)</f>
        <v>21494435</v>
      </c>
      <c r="O370" s="40">
        <v>22480</v>
      </c>
      <c r="P370" s="40">
        <v>21516915</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f>ROUND((M375*$E$8/1000),0)</f>
        <v>47765410</v>
      </c>
      <c r="O375" s="40">
        <v>543126</v>
      </c>
      <c r="P375" s="40">
        <v>48308536</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f>ROUND((M377*$E$8/1000),0)</f>
        <v>108557750</v>
      </c>
      <c r="O377" s="40">
        <v>1873086</v>
      </c>
      <c r="P377" s="40">
        <v>110430836</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1743547.14</v>
      </c>
      <c r="N379" s="40">
        <f>ROUND((M379*$E$8/1000),0)</f>
        <v>37855111</v>
      </c>
      <c r="O379" s="40">
        <v>159539</v>
      </c>
      <c r="P379" s="40">
        <v>38014650</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581.17999999999995</v>
      </c>
      <c r="N380" s="40">
        <f>ROUND((M380*$E$8/1000),0)</f>
        <v>12618</v>
      </c>
      <c r="O380" s="40">
        <v>53</v>
      </c>
      <c r="P380" s="40">
        <v>12671</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f>ROUND((M382*$E$8/1000),0)</f>
        <v>130269300</v>
      </c>
      <c r="O382" s="40">
        <v>749054</v>
      </c>
      <c r="P382" s="40">
        <v>131018354</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f>ROUND((M384*$E$8/1000),0)</f>
        <v>293105925</v>
      </c>
      <c r="O384" s="40">
        <v>4622772</v>
      </c>
      <c r="P384" s="40">
        <v>297728697</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f>ROUND((M388*$E$8/1000),0)</f>
        <v>65134650</v>
      </c>
      <c r="O388" s="40">
        <v>160166</v>
      </c>
      <c r="P388" s="40">
        <v>65294816</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f>ROUND((M391/1000),0)</f>
        <v>60000000</v>
      </c>
      <c r="O391" s="40">
        <v>1136555</v>
      </c>
      <c r="P391" s="40">
        <v>61136555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f>ROUND((M392*$E$8/1000),0)</f>
        <v>25274704</v>
      </c>
      <c r="O392" s="40">
        <v>247173</v>
      </c>
      <c r="P392" s="40">
        <v>25521877</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f>ROUND((M393*$E$8/1000),0)</f>
        <v>4216</v>
      </c>
      <c r="O393" s="40">
        <v>41</v>
      </c>
      <c r="P393" s="40">
        <v>4257</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f>ROUND((M395*$E$8/1000),0)</f>
        <v>90102933</v>
      </c>
      <c r="O395" s="40">
        <v>387912</v>
      </c>
      <c r="P395" s="40">
        <v>90490845</v>
      </c>
    </row>
    <row r="396" spans="1:16" s="32" customFormat="1" ht="10.5">
      <c r="A396" s="32">
        <v>96439000</v>
      </c>
      <c r="B396" s="33" t="s">
        <v>168</v>
      </c>
      <c r="C396" s="32" t="s">
        <v>636</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638</v>
      </c>
      <c r="D397" s="46" t="s">
        <v>143</v>
      </c>
      <c r="E397" s="35">
        <v>39132</v>
      </c>
      <c r="F397" s="34" t="s">
        <v>37</v>
      </c>
      <c r="G397" s="37">
        <v>6000</v>
      </c>
      <c r="H397" s="34" t="s">
        <v>56</v>
      </c>
      <c r="I397" s="38">
        <v>2.6</v>
      </c>
      <c r="J397" s="36" t="s">
        <v>81</v>
      </c>
      <c r="K397" s="38">
        <v>5</v>
      </c>
      <c r="L397" s="40">
        <v>6000000</v>
      </c>
      <c r="M397" s="40">
        <v>715000</v>
      </c>
      <c r="N397" s="40">
        <f>ROUND((M397*$E$8/1000),0)</f>
        <v>15523758</v>
      </c>
      <c r="O397" s="40">
        <v>65385</v>
      </c>
      <c r="P397" s="40">
        <v>15589143</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2057895</v>
      </c>
      <c r="N399" s="40">
        <f>ROUND((M399*$E$8/1000),0)</f>
        <v>44680090</v>
      </c>
      <c r="O399" s="40">
        <v>188297</v>
      </c>
      <c r="P399" s="40">
        <v>44868387</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10000000000</v>
      </c>
      <c r="N403" s="40">
        <v>10000000</v>
      </c>
      <c r="O403" s="40">
        <v>41726</v>
      </c>
      <c r="P403" s="40">
        <v>10041726</v>
      </c>
    </row>
    <row r="404" spans="1:16" s="32" customFormat="1" ht="10.5">
      <c r="A404" s="32">
        <v>96505760</v>
      </c>
      <c r="B404" s="33" t="s">
        <v>35</v>
      </c>
      <c r="C404" s="32" t="s">
        <v>328</v>
      </c>
      <c r="D404" s="46">
        <v>499</v>
      </c>
      <c r="E404" s="35">
        <v>39182</v>
      </c>
      <c r="F404" s="34" t="s">
        <v>37</v>
      </c>
      <c r="G404" s="37">
        <v>6000</v>
      </c>
      <c r="H404" s="34"/>
      <c r="I404" s="38"/>
      <c r="J404" s="36" t="s">
        <v>329</v>
      </c>
      <c r="K404" s="38">
        <v>30</v>
      </c>
      <c r="L404" s="40"/>
      <c r="M404" s="40"/>
      <c r="N404" s="40"/>
      <c r="O404" s="40"/>
      <c r="P404" s="40"/>
    </row>
    <row r="405" spans="1:16" s="32" customFormat="1" ht="10.5">
      <c r="A405" s="32">
        <v>96505760</v>
      </c>
      <c r="B405" s="33" t="s">
        <v>35</v>
      </c>
      <c r="C405" s="32" t="s">
        <v>330</v>
      </c>
      <c r="D405" s="46" t="s">
        <v>143</v>
      </c>
      <c r="E405" s="35">
        <v>39209</v>
      </c>
      <c r="F405" s="34" t="s">
        <v>37</v>
      </c>
      <c r="G405" s="37">
        <v>6000</v>
      </c>
      <c r="H405" s="34" t="s">
        <v>51</v>
      </c>
      <c r="I405" s="38">
        <v>3.4</v>
      </c>
      <c r="J405" s="36" t="s">
        <v>329</v>
      </c>
      <c r="K405" s="38">
        <v>21</v>
      </c>
      <c r="L405" s="40">
        <v>6000000</v>
      </c>
      <c r="M405" s="40">
        <v>6000000</v>
      </c>
      <c r="N405" s="40">
        <f>ROUND((M405*$E$8/1000),0)</f>
        <v>130269300</v>
      </c>
      <c r="O405" s="40">
        <v>1817866</v>
      </c>
      <c r="P405" s="40">
        <v>132087166</v>
      </c>
    </row>
    <row r="406" spans="1:16" s="32" customFormat="1" ht="10.5">
      <c r="A406" s="32">
        <v>96505760</v>
      </c>
      <c r="B406" s="33" t="s">
        <v>35</v>
      </c>
      <c r="C406" s="32" t="s">
        <v>328</v>
      </c>
      <c r="D406" s="46">
        <v>500</v>
      </c>
      <c r="E406" s="35">
        <v>39182</v>
      </c>
      <c r="F406" s="34" t="s">
        <v>37</v>
      </c>
      <c r="G406" s="37">
        <v>6000</v>
      </c>
      <c r="H406" s="34"/>
      <c r="I406" s="38"/>
      <c r="J406" s="36" t="s">
        <v>329</v>
      </c>
      <c r="K406" s="38">
        <v>10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56</v>
      </c>
      <c r="I407" s="38">
        <v>3.2</v>
      </c>
      <c r="J407" s="36" t="s">
        <v>329</v>
      </c>
      <c r="K407" s="38">
        <v>6</v>
      </c>
      <c r="L407" s="40">
        <v>3000000</v>
      </c>
      <c r="M407" s="40">
        <v>3000000</v>
      </c>
      <c r="N407" s="40">
        <f>ROUND((M407*$E$8/1000),0)</f>
        <v>65134650</v>
      </c>
      <c r="O407" s="40">
        <v>855879</v>
      </c>
      <c r="P407" s="40">
        <v>65990529</v>
      </c>
    </row>
    <row r="408" spans="1:16" s="32" customFormat="1" ht="10.5">
      <c r="A408" s="32">
        <v>76030156</v>
      </c>
      <c r="B408" s="33">
        <v>6</v>
      </c>
      <c r="C408" s="32" t="s">
        <v>331</v>
      </c>
      <c r="D408" s="46">
        <v>502</v>
      </c>
      <c r="E408" s="35">
        <v>39259</v>
      </c>
      <c r="F408" s="34" t="s">
        <v>37</v>
      </c>
      <c r="G408" s="37">
        <v>3750</v>
      </c>
      <c r="H408" s="34"/>
      <c r="I408" s="38"/>
      <c r="J408" s="36" t="s">
        <v>329</v>
      </c>
      <c r="K408" s="38">
        <v>21</v>
      </c>
      <c r="L408" s="40"/>
      <c r="M408" s="40"/>
      <c r="N408" s="40"/>
      <c r="O408" s="40"/>
      <c r="P408" s="40"/>
    </row>
    <row r="409" spans="1:16" s="32" customFormat="1" ht="10.5">
      <c r="A409" s="32">
        <v>76030156</v>
      </c>
      <c r="B409" s="33">
        <v>6</v>
      </c>
      <c r="C409" s="32" t="s">
        <v>332</v>
      </c>
      <c r="D409" s="46" t="s">
        <v>143</v>
      </c>
      <c r="E409" s="35">
        <v>39259</v>
      </c>
      <c r="F409" s="34" t="s">
        <v>37</v>
      </c>
      <c r="G409" s="37">
        <v>3750</v>
      </c>
      <c r="H409" s="34" t="s">
        <v>46</v>
      </c>
      <c r="I409" s="38">
        <v>4</v>
      </c>
      <c r="J409" s="36" t="s">
        <v>68</v>
      </c>
      <c r="K409" s="38">
        <v>21</v>
      </c>
      <c r="L409" s="40">
        <v>2500000</v>
      </c>
      <c r="M409" s="40">
        <v>2500000</v>
      </c>
      <c r="N409" s="40">
        <f>ROUND((M409*$E$8/1000),0)</f>
        <v>54278875</v>
      </c>
      <c r="O409" s="40">
        <v>977748</v>
      </c>
      <c r="P409" s="40">
        <v>55256623</v>
      </c>
    </row>
    <row r="410" spans="1:16" s="32" customFormat="1" ht="10.5">
      <c r="A410" s="32">
        <v>76030156</v>
      </c>
      <c r="B410" s="33">
        <v>6</v>
      </c>
      <c r="C410" s="32" t="s">
        <v>331</v>
      </c>
      <c r="D410" s="46">
        <v>503</v>
      </c>
      <c r="E410" s="35">
        <v>39259</v>
      </c>
      <c r="F410" s="34" t="s">
        <v>37</v>
      </c>
      <c r="G410" s="37">
        <v>1500</v>
      </c>
      <c r="H410" s="34"/>
      <c r="I410" s="38"/>
      <c r="J410" s="36" t="s">
        <v>329</v>
      </c>
      <c r="K410" s="38">
        <v>10</v>
      </c>
      <c r="L410" s="40"/>
      <c r="M410" s="40"/>
      <c r="N410" s="40"/>
      <c r="O410" s="40"/>
      <c r="P410" s="40"/>
    </row>
    <row r="411" spans="1:16" s="32" customFormat="1" ht="10.5">
      <c r="A411" s="32">
        <v>76030156</v>
      </c>
      <c r="B411" s="33">
        <v>6</v>
      </c>
      <c r="C411" s="32" t="s">
        <v>332</v>
      </c>
      <c r="D411" s="46" t="s">
        <v>143</v>
      </c>
      <c r="E411" s="35">
        <v>39259</v>
      </c>
      <c r="F411" s="34" t="s">
        <v>37</v>
      </c>
      <c r="G411" s="37">
        <v>1500</v>
      </c>
      <c r="H411" s="34" t="s">
        <v>90</v>
      </c>
      <c r="I411" s="38">
        <v>3.4</v>
      </c>
      <c r="J411" s="36" t="s">
        <v>68</v>
      </c>
      <c r="K411" s="38">
        <v>5</v>
      </c>
      <c r="L411" s="40">
        <v>1250000</v>
      </c>
      <c r="M411" s="40">
        <v>1250000</v>
      </c>
      <c r="N411" s="40">
        <f>ROUND((M411*$E$8/1000),0)</f>
        <v>27139438</v>
      </c>
      <c r="O411" s="40">
        <v>416150</v>
      </c>
      <c r="P411" s="40">
        <v>27555588</v>
      </c>
    </row>
    <row r="412" spans="1:16" s="32" customFormat="1" ht="10.5">
      <c r="A412" s="32">
        <v>93281000</v>
      </c>
      <c r="B412" s="33" t="s">
        <v>75</v>
      </c>
      <c r="C412" s="32" t="s">
        <v>333</v>
      </c>
      <c r="D412" s="46">
        <v>504</v>
      </c>
      <c r="E412" s="35">
        <v>39272</v>
      </c>
      <c r="F412" s="34" t="s">
        <v>37</v>
      </c>
      <c r="G412" s="37">
        <v>2000</v>
      </c>
      <c r="H412" s="34"/>
      <c r="I412" s="38"/>
      <c r="J412" s="36" t="s">
        <v>68</v>
      </c>
      <c r="K412" s="38">
        <v>10</v>
      </c>
      <c r="L412" s="40"/>
      <c r="M412" s="40"/>
      <c r="N412" s="40"/>
      <c r="O412" s="40"/>
      <c r="P412" s="40"/>
    </row>
    <row r="413" spans="1:16" s="32" customFormat="1" ht="10.5">
      <c r="A413" s="32">
        <v>93281000</v>
      </c>
      <c r="B413" s="33" t="s">
        <v>75</v>
      </c>
      <c r="C413" s="32" t="s">
        <v>334</v>
      </c>
      <c r="D413" s="46" t="s">
        <v>143</v>
      </c>
      <c r="E413" s="35">
        <v>39290</v>
      </c>
      <c r="F413" s="34" t="s">
        <v>37</v>
      </c>
      <c r="G413" s="37">
        <v>1500</v>
      </c>
      <c r="H413" s="34" t="s">
        <v>46</v>
      </c>
      <c r="I413" s="38">
        <v>3.8</v>
      </c>
      <c r="J413" s="36" t="s">
        <v>68</v>
      </c>
      <c r="K413" s="38">
        <v>10</v>
      </c>
      <c r="L413" s="40">
        <v>1500000</v>
      </c>
      <c r="M413" s="40">
        <v>1500000</v>
      </c>
      <c r="N413" s="40">
        <f>ROUND((M413*$E$8/1000),0)</f>
        <v>32567325</v>
      </c>
      <c r="O413" s="40">
        <v>519087</v>
      </c>
      <c r="P413" s="40">
        <v>33086412</v>
      </c>
    </row>
    <row r="414" spans="1:16" s="32" customFormat="1" ht="10.5">
      <c r="A414" s="32">
        <v>93281000</v>
      </c>
      <c r="B414" s="33" t="s">
        <v>75</v>
      </c>
      <c r="C414" s="32" t="s">
        <v>335</v>
      </c>
      <c r="D414" s="46" t="s">
        <v>152</v>
      </c>
      <c r="E414" s="35">
        <v>39547</v>
      </c>
      <c r="F414" s="34" t="s">
        <v>37</v>
      </c>
      <c r="G414" s="37">
        <v>500</v>
      </c>
      <c r="H414" s="34" t="s">
        <v>71</v>
      </c>
      <c r="I414" s="38">
        <v>3.1</v>
      </c>
      <c r="J414" s="36" t="s">
        <v>68</v>
      </c>
      <c r="K414" s="38">
        <v>9</v>
      </c>
      <c r="L414" s="40">
        <v>500000</v>
      </c>
      <c r="M414" s="40">
        <v>500000</v>
      </c>
      <c r="N414" s="40">
        <f>ROUND((M414*$E$8/1000),0)</f>
        <v>10855775</v>
      </c>
      <c r="O414" s="40">
        <v>28044</v>
      </c>
      <c r="P414" s="40">
        <v>10883819</v>
      </c>
    </row>
    <row r="415" spans="1:16" s="32" customFormat="1" ht="10.5">
      <c r="A415" s="32">
        <v>93281000</v>
      </c>
      <c r="B415" s="33" t="s">
        <v>75</v>
      </c>
      <c r="C415" s="32" t="s">
        <v>333</v>
      </c>
      <c r="D415" s="46">
        <v>505</v>
      </c>
      <c r="E415" s="35">
        <v>39272</v>
      </c>
      <c r="F415" s="34" t="s">
        <v>37</v>
      </c>
      <c r="G415" s="37">
        <v>2000</v>
      </c>
      <c r="H415" s="34"/>
      <c r="I415" s="38"/>
      <c r="J415" s="36" t="s">
        <v>68</v>
      </c>
      <c r="K415" s="38">
        <v>30</v>
      </c>
      <c r="L415" s="40"/>
      <c r="M415" s="40"/>
      <c r="N415" s="40"/>
      <c r="O415" s="40"/>
      <c r="P415" s="40"/>
    </row>
    <row r="416" spans="1:16" s="32" customFormat="1" ht="10.5">
      <c r="A416" s="32">
        <v>93281000</v>
      </c>
      <c r="B416" s="33" t="s">
        <v>75</v>
      </c>
      <c r="C416" s="32" t="s">
        <v>334</v>
      </c>
      <c r="D416" s="46" t="s">
        <v>143</v>
      </c>
      <c r="E416" s="35">
        <v>39547</v>
      </c>
      <c r="F416" s="34" t="s">
        <v>37</v>
      </c>
      <c r="G416" s="37">
        <v>500</v>
      </c>
      <c r="H416" s="34" t="s">
        <v>72</v>
      </c>
      <c r="I416" s="38">
        <v>3.1</v>
      </c>
      <c r="J416" s="36" t="s">
        <v>68</v>
      </c>
      <c r="K416" s="38">
        <v>10</v>
      </c>
      <c r="L416" s="40">
        <v>500000</v>
      </c>
      <c r="M416" s="40">
        <v>500000</v>
      </c>
      <c r="N416" s="40">
        <f>ROUND((M416*$E$8/1000),0)</f>
        <v>10855775</v>
      </c>
      <c r="O416" s="40">
        <v>28044</v>
      </c>
      <c r="P416" s="40">
        <v>10883819</v>
      </c>
    </row>
    <row r="417" spans="1:16" s="32" customFormat="1" ht="10.5">
      <c r="A417" s="32">
        <v>76022072</v>
      </c>
      <c r="B417" s="33" t="s">
        <v>106</v>
      </c>
      <c r="C417" s="32" t="s">
        <v>336</v>
      </c>
      <c r="D417" s="46">
        <v>506</v>
      </c>
      <c r="E417" s="35">
        <v>39272</v>
      </c>
      <c r="F417" s="34" t="s">
        <v>37</v>
      </c>
      <c r="G417" s="37">
        <v>4600</v>
      </c>
      <c r="H417" s="34"/>
      <c r="I417" s="38"/>
      <c r="J417" s="36" t="s">
        <v>320</v>
      </c>
      <c r="K417" s="38">
        <v>30</v>
      </c>
      <c r="L417" s="40"/>
      <c r="M417" s="40"/>
      <c r="N417" s="40"/>
      <c r="O417" s="40"/>
      <c r="P417" s="40"/>
    </row>
    <row r="418" spans="1:16" s="32" customFormat="1" ht="10.5">
      <c r="A418" s="32">
        <v>76022072</v>
      </c>
      <c r="B418" s="33" t="s">
        <v>106</v>
      </c>
      <c r="C418" s="32" t="s">
        <v>337</v>
      </c>
      <c r="D418" s="46" t="s">
        <v>143</v>
      </c>
      <c r="E418" s="35">
        <v>39274</v>
      </c>
      <c r="F418" s="34" t="s">
        <v>37</v>
      </c>
      <c r="G418" s="37">
        <v>4600</v>
      </c>
      <c r="H418" s="34" t="s">
        <v>46</v>
      </c>
      <c r="I418" s="38">
        <v>3.8</v>
      </c>
      <c r="J418" s="36" t="s">
        <v>320</v>
      </c>
      <c r="K418" s="38">
        <v>21</v>
      </c>
      <c r="L418" s="40">
        <v>4600000</v>
      </c>
      <c r="M418" s="40"/>
      <c r="N418" s="40"/>
      <c r="O418" s="40"/>
      <c r="P418" s="40"/>
    </row>
    <row r="419" spans="1:16" s="32" customFormat="1" ht="10.5">
      <c r="A419" s="32">
        <v>96604380</v>
      </c>
      <c r="B419" s="33" t="s">
        <v>96</v>
      </c>
      <c r="C419" s="32" t="s">
        <v>338</v>
      </c>
      <c r="D419" s="46">
        <v>507</v>
      </c>
      <c r="E419" s="35">
        <v>39293</v>
      </c>
      <c r="F419" s="34" t="s">
        <v>37</v>
      </c>
      <c r="G419" s="37">
        <v>1500</v>
      </c>
      <c r="H419" s="34"/>
      <c r="I419" s="38"/>
      <c r="J419" s="36" t="s">
        <v>329</v>
      </c>
      <c r="K419" s="38">
        <v>25</v>
      </c>
      <c r="L419" s="40"/>
      <c r="M419" s="40"/>
      <c r="N419" s="40"/>
      <c r="O419" s="40"/>
      <c r="P419" s="40"/>
    </row>
    <row r="420" spans="1:16" s="32" customFormat="1" ht="10.5">
      <c r="A420" s="32">
        <v>96604380</v>
      </c>
      <c r="B420" s="33" t="s">
        <v>96</v>
      </c>
      <c r="C420" s="32" t="s">
        <v>184</v>
      </c>
      <c r="D420" s="46" t="s">
        <v>143</v>
      </c>
      <c r="E420" s="35">
        <v>39293</v>
      </c>
      <c r="F420" s="34" t="s">
        <v>37</v>
      </c>
      <c r="G420" s="37">
        <v>500</v>
      </c>
      <c r="H420" s="34" t="s">
        <v>56</v>
      </c>
      <c r="I420" s="38">
        <v>3.8</v>
      </c>
      <c r="J420" s="36" t="s">
        <v>329</v>
      </c>
      <c r="K420" s="38">
        <v>21</v>
      </c>
      <c r="L420" s="40">
        <v>500000</v>
      </c>
      <c r="M420" s="40">
        <v>500000</v>
      </c>
      <c r="N420" s="40">
        <f>ROUND((M420*$E$8/1000),0)</f>
        <v>10855775</v>
      </c>
      <c r="O420" s="40">
        <v>152692</v>
      </c>
      <c r="P420" s="40">
        <v>11008467</v>
      </c>
    </row>
    <row r="421" spans="1:16" s="32" customFormat="1" ht="10.5">
      <c r="A421" s="32">
        <v>96667560</v>
      </c>
      <c r="B421" s="33" t="s">
        <v>106</v>
      </c>
      <c r="C421" s="32" t="s">
        <v>339</v>
      </c>
      <c r="D421" s="46">
        <v>509</v>
      </c>
      <c r="E421" s="35">
        <v>39302</v>
      </c>
      <c r="F421" s="34" t="s">
        <v>171</v>
      </c>
      <c r="G421" s="37">
        <v>20000000</v>
      </c>
      <c r="H421" s="34"/>
      <c r="I421" s="38"/>
      <c r="J421" s="36" t="s">
        <v>320</v>
      </c>
      <c r="K421" s="38">
        <v>10</v>
      </c>
      <c r="L421" s="40"/>
      <c r="M421" s="40"/>
      <c r="N421" s="40"/>
      <c r="O421" s="40"/>
      <c r="P421" s="40"/>
    </row>
    <row r="422" spans="1:16" s="32" customFormat="1" ht="10.5">
      <c r="A422" s="32">
        <v>96667560</v>
      </c>
      <c r="B422" s="33" t="s">
        <v>106</v>
      </c>
      <c r="C422" s="32" t="s">
        <v>340</v>
      </c>
      <c r="D422" s="46" t="s">
        <v>143</v>
      </c>
      <c r="E422" s="35">
        <v>39366</v>
      </c>
      <c r="F422" s="34" t="s">
        <v>171</v>
      </c>
      <c r="G422" s="37">
        <v>20000000</v>
      </c>
      <c r="H422" s="34" t="s">
        <v>46</v>
      </c>
      <c r="I422" s="38">
        <v>6.9</v>
      </c>
      <c r="J422" s="36" t="s">
        <v>320</v>
      </c>
      <c r="K422" s="38">
        <v>5</v>
      </c>
      <c r="L422" s="40">
        <v>20000000000</v>
      </c>
      <c r="M422" s="40">
        <v>20000000000</v>
      </c>
      <c r="N422" s="40">
        <f>ROUND((M422/1000),0)</f>
        <v>20000000</v>
      </c>
      <c r="O422" s="40">
        <v>113083</v>
      </c>
      <c r="P422" s="40">
        <v>20113083</v>
      </c>
    </row>
    <row r="423" spans="1:16" s="32" customFormat="1" ht="10.5">
      <c r="A423" s="32">
        <v>96874030</v>
      </c>
      <c r="B423" s="33" t="s">
        <v>75</v>
      </c>
      <c r="C423" s="32" t="s">
        <v>341</v>
      </c>
      <c r="D423" s="46">
        <v>512</v>
      </c>
      <c r="E423" s="35">
        <v>39365</v>
      </c>
      <c r="F423" s="34" t="s">
        <v>37</v>
      </c>
      <c r="G423" s="37">
        <v>7000</v>
      </c>
      <c r="H423" s="34"/>
      <c r="I423" s="38"/>
      <c r="J423" s="36" t="s">
        <v>329</v>
      </c>
      <c r="K423" s="38">
        <v>10</v>
      </c>
      <c r="L423" s="40"/>
      <c r="M423" s="40"/>
      <c r="N423" s="40"/>
      <c r="O423" s="40"/>
      <c r="P423" s="40"/>
    </row>
    <row r="424" spans="1:16" s="32" customFormat="1" ht="10.5">
      <c r="A424" s="32">
        <v>96874030</v>
      </c>
      <c r="B424" s="33" t="s">
        <v>75</v>
      </c>
      <c r="C424" s="32" t="s">
        <v>342</v>
      </c>
      <c r="D424" s="46" t="s">
        <v>143</v>
      </c>
      <c r="E424" s="35">
        <v>39378</v>
      </c>
      <c r="F424" s="34" t="s">
        <v>37</v>
      </c>
      <c r="G424" s="37">
        <v>2000</v>
      </c>
      <c r="H424" s="34" t="s">
        <v>46</v>
      </c>
      <c r="I424" s="38">
        <v>3.5</v>
      </c>
      <c r="J424" s="36" t="s">
        <v>329</v>
      </c>
      <c r="K424" s="38">
        <v>5</v>
      </c>
      <c r="L424" s="40">
        <v>2000000</v>
      </c>
      <c r="M424" s="40">
        <v>2000000</v>
      </c>
      <c r="N424" s="40">
        <f>ROUND((M424*$E$8/1000),0)</f>
        <v>43423100</v>
      </c>
      <c r="O424" s="40">
        <v>83705</v>
      </c>
      <c r="P424" s="40">
        <v>43506805</v>
      </c>
    </row>
    <row r="425" spans="1:16" s="32" customFormat="1" ht="10.5">
      <c r="A425" s="32">
        <v>96874030</v>
      </c>
      <c r="B425" s="33" t="s">
        <v>75</v>
      </c>
      <c r="C425" s="32" t="s">
        <v>342</v>
      </c>
      <c r="D425" s="46" t="s">
        <v>143</v>
      </c>
      <c r="E425" s="35">
        <v>39378</v>
      </c>
      <c r="F425" s="34" t="s">
        <v>37</v>
      </c>
      <c r="G425" s="37">
        <v>5000</v>
      </c>
      <c r="H425" s="34" t="s">
        <v>90</v>
      </c>
      <c r="I425" s="38">
        <v>3.8</v>
      </c>
      <c r="J425" s="36" t="s">
        <v>329</v>
      </c>
      <c r="K425" s="38">
        <v>10</v>
      </c>
      <c r="L425" s="40">
        <v>5000000</v>
      </c>
      <c r="M425" s="40">
        <v>5000000</v>
      </c>
      <c r="N425" s="40">
        <f>ROUND((M425*$E$8/1000),0)</f>
        <v>108557750</v>
      </c>
      <c r="O425" s="40">
        <v>227043</v>
      </c>
      <c r="P425" s="40">
        <v>108784793</v>
      </c>
    </row>
    <row r="426" spans="1:16" s="32" customFormat="1" ht="10.5">
      <c r="A426" s="32">
        <v>96678790</v>
      </c>
      <c r="B426" s="33" t="s">
        <v>168</v>
      </c>
      <c r="C426" s="32" t="s">
        <v>343</v>
      </c>
      <c r="D426" s="46">
        <v>513</v>
      </c>
      <c r="E426" s="35">
        <v>39365</v>
      </c>
      <c r="F426" s="34" t="s">
        <v>37</v>
      </c>
      <c r="G426" s="37">
        <v>3300</v>
      </c>
      <c r="H426" s="34"/>
      <c r="I426" s="38"/>
      <c r="J426" s="36" t="s">
        <v>68</v>
      </c>
      <c r="K426" s="38">
        <v>10</v>
      </c>
      <c r="L426" s="40"/>
      <c r="M426" s="40"/>
      <c r="N426" s="40"/>
      <c r="O426" s="40"/>
      <c r="P426" s="40"/>
    </row>
    <row r="427" spans="1:16" s="32" customFormat="1" ht="10.5">
      <c r="A427" s="32">
        <v>96678790</v>
      </c>
      <c r="B427" s="33" t="s">
        <v>168</v>
      </c>
      <c r="C427" s="32" t="s">
        <v>327</v>
      </c>
      <c r="D427" s="46" t="s">
        <v>143</v>
      </c>
      <c r="E427" s="35">
        <v>39380</v>
      </c>
      <c r="F427" s="34" t="s">
        <v>171</v>
      </c>
      <c r="G427" s="37">
        <v>20000000</v>
      </c>
      <c r="H427" s="34" t="s">
        <v>64</v>
      </c>
      <c r="I427" s="38">
        <v>7</v>
      </c>
      <c r="J427" s="36" t="s">
        <v>68</v>
      </c>
      <c r="K427" s="38">
        <v>5</v>
      </c>
      <c r="L427" s="40">
        <v>20000000000</v>
      </c>
      <c r="M427" s="40">
        <v>20000000000</v>
      </c>
      <c r="N427" s="40">
        <f>ROUND((M427/1000),0)</f>
        <v>20000000</v>
      </c>
      <c r="O427" s="40">
        <v>631130</v>
      </c>
      <c r="P427" s="40">
        <v>20631130</v>
      </c>
    </row>
    <row r="428" spans="1:16" s="32" customFormat="1" ht="10.5">
      <c r="A428" s="32">
        <v>96678790</v>
      </c>
      <c r="B428" s="33" t="s">
        <v>168</v>
      </c>
      <c r="C428" s="32" t="s">
        <v>344</v>
      </c>
      <c r="D428" s="46" t="s">
        <v>152</v>
      </c>
      <c r="E428" s="35">
        <v>39380</v>
      </c>
      <c r="F428" s="34" t="s">
        <v>37</v>
      </c>
      <c r="G428" s="37">
        <v>1000</v>
      </c>
      <c r="H428" s="34" t="s">
        <v>75</v>
      </c>
      <c r="I428" s="38">
        <v>3.7</v>
      </c>
      <c r="J428" s="36" t="s">
        <v>68</v>
      </c>
      <c r="K428" s="38">
        <v>5</v>
      </c>
      <c r="L428" s="40"/>
      <c r="M428" s="40"/>
      <c r="N428" s="40"/>
      <c r="O428" s="40"/>
      <c r="P428" s="40"/>
    </row>
    <row r="429" spans="1:16" s="32" customFormat="1" ht="10.5">
      <c r="A429" s="32">
        <v>96678790</v>
      </c>
      <c r="B429" s="33" t="s">
        <v>168</v>
      </c>
      <c r="C429" s="32" t="s">
        <v>327</v>
      </c>
      <c r="D429" s="46" t="s">
        <v>162</v>
      </c>
      <c r="E429" s="35">
        <v>39436</v>
      </c>
      <c r="F429" s="34" t="s">
        <v>171</v>
      </c>
      <c r="G429" s="37">
        <v>20000000</v>
      </c>
      <c r="H429" s="34" t="s">
        <v>125</v>
      </c>
      <c r="I429" s="38">
        <v>7</v>
      </c>
      <c r="J429" s="36" t="s">
        <v>68</v>
      </c>
      <c r="K429" s="38">
        <v>5</v>
      </c>
      <c r="L429" s="40">
        <v>20000000000</v>
      </c>
      <c r="M429" s="40">
        <v>20000000000</v>
      </c>
      <c r="N429" s="40">
        <f>ROUND((M429/1000),0)</f>
        <v>20000000</v>
      </c>
      <c r="O429" s="40">
        <v>514229</v>
      </c>
      <c r="P429" s="40">
        <v>20514229</v>
      </c>
    </row>
    <row r="430" spans="1:16" s="32" customFormat="1" ht="10.5">
      <c r="A430" s="32">
        <v>96678790</v>
      </c>
      <c r="B430" s="33" t="s">
        <v>168</v>
      </c>
      <c r="C430" s="32" t="s">
        <v>326</v>
      </c>
      <c r="D430" s="46" t="s">
        <v>163</v>
      </c>
      <c r="E430" s="35">
        <v>39479</v>
      </c>
      <c r="F430" s="34" t="s">
        <v>171</v>
      </c>
      <c r="G430" s="37">
        <v>24400000</v>
      </c>
      <c r="H430" s="34" t="s">
        <v>132</v>
      </c>
      <c r="I430" s="38">
        <v>7.1</v>
      </c>
      <c r="J430" s="36" t="s">
        <v>68</v>
      </c>
      <c r="K430" s="38">
        <v>1.5</v>
      </c>
      <c r="L430" s="40">
        <v>24400000000</v>
      </c>
      <c r="M430" s="40"/>
      <c r="N430" s="40"/>
      <c r="O430" s="40"/>
      <c r="P430" s="40"/>
    </row>
    <row r="431" spans="1:16" s="1" customFormat="1" ht="10.5">
      <c r="A431" s="1">
        <v>96678790</v>
      </c>
      <c r="B431" s="31">
        <v>2</v>
      </c>
      <c r="C431" s="1" t="s">
        <v>327</v>
      </c>
      <c r="D431" s="5" t="s">
        <v>375</v>
      </c>
      <c r="E431" s="140">
        <v>40633</v>
      </c>
      <c r="F431" s="4" t="s">
        <v>171</v>
      </c>
      <c r="G431" s="141">
        <v>20000000</v>
      </c>
      <c r="H431" s="4" t="s">
        <v>674</v>
      </c>
      <c r="I431" s="142">
        <v>6.9</v>
      </c>
      <c r="J431" s="143" t="s">
        <v>68</v>
      </c>
      <c r="K431" s="142">
        <v>3</v>
      </c>
      <c r="L431" s="87">
        <v>20000000000</v>
      </c>
      <c r="M431" s="87">
        <v>20000000000</v>
      </c>
      <c r="N431" s="40">
        <f>ROUND((M431/1000),0)</f>
        <v>20000000</v>
      </c>
      <c r="O431" s="87">
        <v>107522</v>
      </c>
      <c r="P431" s="87">
        <v>20107522</v>
      </c>
    </row>
    <row r="432" spans="1:16" s="1" customFormat="1" ht="10.5">
      <c r="A432" s="1">
        <v>96678790</v>
      </c>
      <c r="B432" s="31">
        <v>2</v>
      </c>
      <c r="C432" s="1" t="s">
        <v>673</v>
      </c>
      <c r="D432" s="5" t="s">
        <v>675</v>
      </c>
      <c r="E432" s="140">
        <v>40633</v>
      </c>
      <c r="F432" s="4" t="s">
        <v>37</v>
      </c>
      <c r="G432" s="141">
        <v>1000</v>
      </c>
      <c r="H432" s="4" t="s">
        <v>676</v>
      </c>
      <c r="I432" s="142">
        <v>2.9</v>
      </c>
      <c r="J432" s="143" t="s">
        <v>68</v>
      </c>
      <c r="K432" s="142">
        <v>3</v>
      </c>
      <c r="L432" s="87"/>
      <c r="M432" s="87"/>
      <c r="N432" s="87"/>
      <c r="O432" s="87"/>
      <c r="P432" s="87"/>
    </row>
    <row r="433" spans="1:17" s="32" customFormat="1" ht="10.5">
      <c r="A433" s="32">
        <v>61219000</v>
      </c>
      <c r="B433" s="33" t="s">
        <v>54</v>
      </c>
      <c r="C433" s="32" t="s">
        <v>345</v>
      </c>
      <c r="D433" s="46">
        <v>515</v>
      </c>
      <c r="E433" s="35">
        <v>39395</v>
      </c>
      <c r="F433" s="34" t="s">
        <v>37</v>
      </c>
      <c r="G433" s="37">
        <v>3850</v>
      </c>
      <c r="H433" s="34"/>
      <c r="I433" s="38"/>
      <c r="J433" s="36" t="s">
        <v>68</v>
      </c>
      <c r="K433" s="38">
        <v>30</v>
      </c>
      <c r="L433" s="40"/>
      <c r="M433" s="40"/>
      <c r="N433" s="40"/>
      <c r="O433" s="40"/>
      <c r="P433" s="40"/>
    </row>
    <row r="434" spans="1:17" s="32" customFormat="1" ht="10.5">
      <c r="A434" s="32">
        <v>61219000</v>
      </c>
      <c r="B434" s="33" t="s">
        <v>54</v>
      </c>
      <c r="C434" s="32" t="s">
        <v>346</v>
      </c>
      <c r="D434" s="46" t="s">
        <v>143</v>
      </c>
      <c r="E434" s="35">
        <v>39651</v>
      </c>
      <c r="F434" s="34" t="s">
        <v>37</v>
      </c>
      <c r="G434" s="37">
        <v>3850</v>
      </c>
      <c r="H434" s="34" t="s">
        <v>59</v>
      </c>
      <c r="I434" s="38">
        <v>4.3</v>
      </c>
      <c r="J434" s="36" t="s">
        <v>68</v>
      </c>
      <c r="K434" s="38">
        <v>12</v>
      </c>
      <c r="L434" s="40">
        <v>1000000</v>
      </c>
      <c r="M434" s="40">
        <v>1000000</v>
      </c>
      <c r="N434" s="40">
        <f>ROUND((M434*$E$8/1000),0)</f>
        <v>21711550</v>
      </c>
      <c r="O434" s="40">
        <v>271999</v>
      </c>
      <c r="P434" s="40">
        <v>21983549</v>
      </c>
    </row>
    <row r="435" spans="1:17" s="32" customFormat="1" ht="10.5">
      <c r="A435" s="32">
        <v>61219000</v>
      </c>
      <c r="B435" s="33" t="s">
        <v>54</v>
      </c>
      <c r="C435" s="32" t="s">
        <v>346</v>
      </c>
      <c r="D435" s="46" t="s">
        <v>143</v>
      </c>
      <c r="E435" s="35">
        <v>39651</v>
      </c>
      <c r="F435" s="34" t="s">
        <v>37</v>
      </c>
      <c r="G435" s="37">
        <v>3850</v>
      </c>
      <c r="H435" s="34" t="s">
        <v>60</v>
      </c>
      <c r="I435" s="38">
        <v>4.7</v>
      </c>
      <c r="J435" s="36" t="s">
        <v>68</v>
      </c>
      <c r="K435" s="38">
        <v>21</v>
      </c>
      <c r="L435" s="40">
        <v>2850000</v>
      </c>
      <c r="M435" s="40">
        <v>2850000</v>
      </c>
      <c r="N435" s="40">
        <f>ROUND((M435*$E$8/1000),0)</f>
        <v>61877918</v>
      </c>
      <c r="O435" s="40">
        <v>846489</v>
      </c>
      <c r="P435" s="40">
        <v>62724407</v>
      </c>
    </row>
    <row r="436" spans="1:17" s="32" customFormat="1" ht="10.5">
      <c r="A436" s="32">
        <v>94272000</v>
      </c>
      <c r="B436" s="33" t="s">
        <v>35</v>
      </c>
      <c r="C436" s="32" t="s">
        <v>347</v>
      </c>
      <c r="D436" s="46">
        <v>516</v>
      </c>
      <c r="E436" s="35">
        <v>39395</v>
      </c>
      <c r="F436" s="34" t="s">
        <v>66</v>
      </c>
      <c r="G436" s="37">
        <v>200000</v>
      </c>
      <c r="H436" s="34"/>
      <c r="I436" s="38"/>
      <c r="J436" s="36" t="s">
        <v>348</v>
      </c>
      <c r="K436" s="38">
        <v>10</v>
      </c>
      <c r="L436" s="40"/>
      <c r="M436" s="40"/>
      <c r="N436" s="40"/>
      <c r="O436" s="40"/>
      <c r="P436" s="40"/>
    </row>
    <row r="437" spans="1:17" s="32" customFormat="1" ht="10.5">
      <c r="A437" s="32">
        <v>94272000</v>
      </c>
      <c r="B437" s="33" t="s">
        <v>35</v>
      </c>
      <c r="C437" s="32" t="s">
        <v>349</v>
      </c>
      <c r="D437" s="46" t="s">
        <v>143</v>
      </c>
      <c r="E437" s="35">
        <v>39400</v>
      </c>
      <c r="F437" s="34" t="s">
        <v>37</v>
      </c>
      <c r="G437" s="37">
        <v>2800</v>
      </c>
      <c r="H437" s="34" t="s">
        <v>177</v>
      </c>
      <c r="I437" s="38">
        <v>3.4</v>
      </c>
      <c r="J437" s="36" t="s">
        <v>348</v>
      </c>
      <c r="K437" s="38">
        <v>7.5</v>
      </c>
      <c r="L437" s="40">
        <v>1200000</v>
      </c>
      <c r="M437" s="40">
        <v>1200000</v>
      </c>
      <c r="N437" s="40">
        <f>ROUND((M437*$E$8/1000),0)</f>
        <v>26053860</v>
      </c>
      <c r="O437" s="40">
        <v>363582</v>
      </c>
      <c r="P437" s="40">
        <v>26417442</v>
      </c>
    </row>
    <row r="438" spans="1:17" s="32" customFormat="1" ht="10.5">
      <c r="A438" s="32">
        <v>94272000</v>
      </c>
      <c r="B438" s="33" t="s">
        <v>35</v>
      </c>
      <c r="C438" s="32" t="s">
        <v>347</v>
      </c>
      <c r="D438" s="46">
        <v>517</v>
      </c>
      <c r="E438" s="35">
        <v>39395</v>
      </c>
      <c r="F438" s="34" t="s">
        <v>66</v>
      </c>
      <c r="G438" s="37">
        <v>400000</v>
      </c>
      <c r="H438" s="34"/>
      <c r="I438" s="38"/>
      <c r="J438" s="36" t="s">
        <v>348</v>
      </c>
      <c r="K438" s="38">
        <v>30</v>
      </c>
      <c r="L438" s="40"/>
      <c r="M438" s="40"/>
      <c r="N438" s="40"/>
      <c r="O438" s="40"/>
      <c r="P438" s="40"/>
    </row>
    <row r="439" spans="1:17" s="32" customFormat="1" ht="10.5">
      <c r="A439" s="32">
        <v>94272000</v>
      </c>
      <c r="B439" s="33" t="s">
        <v>35</v>
      </c>
      <c r="C439" s="32" t="s">
        <v>349</v>
      </c>
      <c r="D439" s="46" t="s">
        <v>143</v>
      </c>
      <c r="E439" s="35">
        <v>39400</v>
      </c>
      <c r="F439" s="34" t="s">
        <v>37</v>
      </c>
      <c r="G439" s="37">
        <v>5600</v>
      </c>
      <c r="H439" s="34" t="s">
        <v>176</v>
      </c>
      <c r="I439" s="38">
        <v>4.0999999999999996</v>
      </c>
      <c r="J439" s="36" t="s">
        <v>348</v>
      </c>
      <c r="K439" s="38">
        <v>21</v>
      </c>
      <c r="L439" s="40">
        <v>4400000</v>
      </c>
      <c r="M439" s="40">
        <v>4400000</v>
      </c>
      <c r="N439" s="40">
        <f>ROUND((M439*$E$8/1000),0)</f>
        <v>95530820</v>
      </c>
      <c r="O439" s="40">
        <v>1604822</v>
      </c>
      <c r="P439" s="40">
        <v>97135642</v>
      </c>
    </row>
    <row r="440" spans="1:17" s="32" customFormat="1" ht="10.5">
      <c r="A440" s="32">
        <v>94272000</v>
      </c>
      <c r="B440" s="33">
        <v>9</v>
      </c>
      <c r="C440" s="32" t="s">
        <v>350</v>
      </c>
      <c r="D440" s="46" t="s">
        <v>152</v>
      </c>
      <c r="E440" s="35">
        <v>39905</v>
      </c>
      <c r="F440" s="34" t="s">
        <v>66</v>
      </c>
      <c r="G440" s="37">
        <v>196000</v>
      </c>
      <c r="H440" s="34" t="s">
        <v>202</v>
      </c>
      <c r="I440" s="38">
        <v>8</v>
      </c>
      <c r="J440" s="36" t="s">
        <v>39</v>
      </c>
      <c r="K440" s="38">
        <v>10</v>
      </c>
      <c r="L440" s="40">
        <v>196000000</v>
      </c>
      <c r="M440" s="40">
        <v>196000000</v>
      </c>
      <c r="N440" s="40">
        <f>ROUND((M440*$I$8/1000),0)</f>
        <v>90177640</v>
      </c>
      <c r="O440" s="40">
        <v>569923</v>
      </c>
      <c r="P440" s="40">
        <v>90747563</v>
      </c>
      <c r="Q440" s="32" t="s">
        <v>69</v>
      </c>
    </row>
    <row r="441" spans="1:17" s="32" customFormat="1" ht="10.5">
      <c r="A441" s="32">
        <v>96792430</v>
      </c>
      <c r="B441" s="33" t="s">
        <v>75</v>
      </c>
      <c r="C441" s="32" t="s">
        <v>351</v>
      </c>
      <c r="D441" s="46">
        <v>520</v>
      </c>
      <c r="E441" s="35">
        <v>39430</v>
      </c>
      <c r="F441" s="34" t="s">
        <v>37</v>
      </c>
      <c r="G441" s="37">
        <v>3000</v>
      </c>
      <c r="H441" s="34"/>
      <c r="I441" s="38"/>
      <c r="J441" s="36" t="s">
        <v>329</v>
      </c>
      <c r="K441" s="38">
        <v>10</v>
      </c>
      <c r="L441" s="40"/>
      <c r="M441" s="40"/>
      <c r="N441" s="40"/>
      <c r="O441" s="40"/>
      <c r="P441" s="40"/>
    </row>
    <row r="442" spans="1:17" s="32" customFormat="1" ht="10.5">
      <c r="A442" s="32">
        <v>96792430</v>
      </c>
      <c r="B442" s="33" t="s">
        <v>75</v>
      </c>
      <c r="C442" s="32" t="s">
        <v>352</v>
      </c>
      <c r="D442" s="46" t="s">
        <v>143</v>
      </c>
      <c r="E442" s="35">
        <v>39434</v>
      </c>
      <c r="F442" s="34" t="s">
        <v>37</v>
      </c>
      <c r="G442" s="37">
        <v>1500</v>
      </c>
      <c r="H442" s="34" t="s">
        <v>56</v>
      </c>
      <c r="I442" s="38">
        <v>3</v>
      </c>
      <c r="J442" s="36" t="s">
        <v>329</v>
      </c>
      <c r="K442" s="38">
        <v>5</v>
      </c>
      <c r="L442" s="40"/>
      <c r="M442" s="40"/>
      <c r="N442" s="40"/>
      <c r="O442" s="40"/>
      <c r="P442" s="40"/>
    </row>
    <row r="443" spans="1:17" s="32" customFormat="1" ht="10.5">
      <c r="A443" s="32">
        <v>96792430</v>
      </c>
      <c r="B443" s="33" t="s">
        <v>75</v>
      </c>
      <c r="C443" s="32" t="s">
        <v>353</v>
      </c>
      <c r="D443" s="46" t="s">
        <v>152</v>
      </c>
      <c r="E443" s="35">
        <v>39832</v>
      </c>
      <c r="F443" s="34" t="s">
        <v>37</v>
      </c>
      <c r="G443" s="37">
        <v>1500</v>
      </c>
      <c r="H443" s="34" t="s">
        <v>53</v>
      </c>
      <c r="I443" s="38">
        <v>5</v>
      </c>
      <c r="J443" s="36" t="s">
        <v>68</v>
      </c>
      <c r="K443" s="38">
        <v>21</v>
      </c>
      <c r="L443" s="40"/>
      <c r="M443" s="40"/>
      <c r="N443" s="40"/>
      <c r="O443" s="40"/>
      <c r="P443" s="40"/>
    </row>
    <row r="444" spans="1:17" s="32" customFormat="1" ht="10.5">
      <c r="A444" s="32">
        <v>96792430</v>
      </c>
      <c r="B444" s="33" t="s">
        <v>75</v>
      </c>
      <c r="C444" s="32" t="s">
        <v>351</v>
      </c>
      <c r="D444" s="46">
        <v>521</v>
      </c>
      <c r="E444" s="35">
        <v>39430</v>
      </c>
      <c r="F444" s="34" t="s">
        <v>37</v>
      </c>
      <c r="G444" s="37">
        <v>3000</v>
      </c>
      <c r="H444" s="34"/>
      <c r="I444" s="38"/>
      <c r="J444" s="36" t="s">
        <v>329</v>
      </c>
      <c r="K444" s="38">
        <v>10</v>
      </c>
      <c r="L444" s="40"/>
      <c r="M444" s="40"/>
      <c r="N444" s="40"/>
      <c r="O444" s="40"/>
      <c r="P444" s="40"/>
    </row>
    <row r="445" spans="1:17" s="32" customFormat="1" ht="10.5">
      <c r="A445" s="32">
        <v>96792430</v>
      </c>
      <c r="B445" s="33" t="s">
        <v>75</v>
      </c>
      <c r="C445" s="32" t="s">
        <v>354</v>
      </c>
      <c r="D445" s="46" t="s">
        <v>143</v>
      </c>
      <c r="E445" s="35">
        <v>39434</v>
      </c>
      <c r="F445" s="34" t="s">
        <v>37</v>
      </c>
      <c r="G445" s="37">
        <v>1500</v>
      </c>
      <c r="H445" s="34" t="s">
        <v>63</v>
      </c>
      <c r="I445" s="38">
        <v>2.5</v>
      </c>
      <c r="J445" s="36" t="s">
        <v>329</v>
      </c>
      <c r="K445" s="38">
        <v>5</v>
      </c>
      <c r="L445" s="40">
        <v>1500000</v>
      </c>
      <c r="M445" s="40">
        <v>1500000</v>
      </c>
      <c r="N445" s="40">
        <f>ROUND((M445*$E$8/1000),0)</f>
        <v>32567325</v>
      </c>
      <c r="O445" s="40">
        <v>337153</v>
      </c>
      <c r="P445" s="40">
        <v>32904478</v>
      </c>
    </row>
    <row r="446" spans="1:17" s="32" customFormat="1" ht="10.5">
      <c r="A446" s="32">
        <v>96792430</v>
      </c>
      <c r="B446" s="33" t="s">
        <v>75</v>
      </c>
      <c r="C446" s="32" t="s">
        <v>355</v>
      </c>
      <c r="D446" s="46" t="s">
        <v>152</v>
      </c>
      <c r="E446" s="35">
        <v>39832</v>
      </c>
      <c r="F446" s="34" t="s">
        <v>171</v>
      </c>
      <c r="G446" s="37">
        <v>32170000</v>
      </c>
      <c r="H446" s="34" t="s">
        <v>51</v>
      </c>
      <c r="I446" s="38">
        <v>7</v>
      </c>
      <c r="J446" s="36" t="s">
        <v>68</v>
      </c>
      <c r="K446" s="38">
        <v>7</v>
      </c>
      <c r="L446" s="40">
        <v>32170000000</v>
      </c>
      <c r="M446" s="40">
        <v>32170000000</v>
      </c>
      <c r="N446" s="40">
        <f>ROUND((M446/1000),0)</f>
        <v>32170000</v>
      </c>
      <c r="O446" s="40">
        <v>645695</v>
      </c>
      <c r="P446" s="40">
        <v>32815695</v>
      </c>
    </row>
    <row r="447" spans="1:17" s="32" customFormat="1" ht="10.5">
      <c r="A447" s="32">
        <v>91081000</v>
      </c>
      <c r="B447" s="33" t="s">
        <v>96</v>
      </c>
      <c r="C447" s="32" t="s">
        <v>356</v>
      </c>
      <c r="D447" s="46">
        <v>522</v>
      </c>
      <c r="E447" s="35">
        <v>39442</v>
      </c>
      <c r="F447" s="34" t="s">
        <v>37</v>
      </c>
      <c r="G447" s="37">
        <v>10000</v>
      </c>
      <c r="H447" s="34"/>
      <c r="I447" s="38"/>
      <c r="J447" s="36" t="s">
        <v>329</v>
      </c>
      <c r="K447" s="38">
        <v>30</v>
      </c>
      <c r="L447" s="40"/>
      <c r="M447" s="40"/>
      <c r="N447" s="40"/>
      <c r="O447" s="40"/>
      <c r="P447" s="40"/>
    </row>
    <row r="448" spans="1:17" s="32" customFormat="1" ht="10.5">
      <c r="A448" s="32">
        <v>91081000</v>
      </c>
      <c r="B448" s="33">
        <v>6</v>
      </c>
      <c r="C448" s="32" t="s">
        <v>357</v>
      </c>
      <c r="D448" s="46" t="s">
        <v>143</v>
      </c>
      <c r="E448" s="35">
        <v>39793</v>
      </c>
      <c r="F448" s="34" t="s">
        <v>37</v>
      </c>
      <c r="G448" s="37">
        <v>10000</v>
      </c>
      <c r="H448" s="34" t="s">
        <v>125</v>
      </c>
      <c r="I448" s="38">
        <v>4.8</v>
      </c>
      <c r="J448" s="36" t="s">
        <v>68</v>
      </c>
      <c r="K448" s="38">
        <v>5</v>
      </c>
      <c r="L448" s="40"/>
      <c r="M448" s="40"/>
      <c r="N448" s="40"/>
      <c r="O448" s="40"/>
      <c r="P448" s="40"/>
    </row>
    <row r="449" spans="1:16" s="32" customFormat="1" ht="10.5">
      <c r="A449" s="32">
        <v>91081000</v>
      </c>
      <c r="B449" s="33">
        <v>6</v>
      </c>
      <c r="C449" s="32" t="s">
        <v>358</v>
      </c>
      <c r="D449" s="46" t="s">
        <v>143</v>
      </c>
      <c r="E449" s="35">
        <v>39793</v>
      </c>
      <c r="F449" s="34" t="s">
        <v>37</v>
      </c>
      <c r="G449" s="37">
        <v>10000</v>
      </c>
      <c r="H449" s="34" t="s">
        <v>132</v>
      </c>
      <c r="I449" s="38">
        <v>4.75</v>
      </c>
      <c r="J449" s="36" t="s">
        <v>68</v>
      </c>
      <c r="K449" s="38">
        <v>21</v>
      </c>
      <c r="L449" s="40">
        <v>10000000</v>
      </c>
      <c r="M449" s="40">
        <v>10000000</v>
      </c>
      <c r="N449" s="40">
        <f>ROUND((M449*$E$8/1000),0)</f>
        <v>217115500</v>
      </c>
      <c r="O449" s="40">
        <v>3822427</v>
      </c>
      <c r="P449" s="40">
        <v>220937927</v>
      </c>
    </row>
    <row r="450" spans="1:16" s="32" customFormat="1" ht="10.5">
      <c r="A450" s="32">
        <v>91081000</v>
      </c>
      <c r="B450" s="33">
        <v>6</v>
      </c>
      <c r="C450" s="32" t="s">
        <v>357</v>
      </c>
      <c r="D450" s="46" t="s">
        <v>143</v>
      </c>
      <c r="E450" s="35">
        <v>39793</v>
      </c>
      <c r="F450" s="34" t="s">
        <v>37</v>
      </c>
      <c r="G450" s="37">
        <v>10000</v>
      </c>
      <c r="H450" s="34" t="s">
        <v>176</v>
      </c>
      <c r="I450" s="38">
        <v>4.7</v>
      </c>
      <c r="J450" s="36" t="s">
        <v>68</v>
      </c>
      <c r="K450" s="38">
        <v>10</v>
      </c>
      <c r="L450" s="40"/>
      <c r="M450" s="40"/>
      <c r="N450" s="40"/>
      <c r="O450" s="40"/>
      <c r="P450" s="40"/>
    </row>
    <row r="451" spans="1:16" s="32" customFormat="1" ht="10.5">
      <c r="A451" s="32">
        <v>94271000</v>
      </c>
      <c r="B451" s="33" t="s">
        <v>54</v>
      </c>
      <c r="C451" s="32" t="s">
        <v>359</v>
      </c>
      <c r="D451" s="46">
        <v>525</v>
      </c>
      <c r="E451" s="35">
        <v>39507</v>
      </c>
      <c r="F451" s="34" t="s">
        <v>37</v>
      </c>
      <c r="G451" s="37">
        <v>12500</v>
      </c>
      <c r="H451" s="34"/>
      <c r="I451" s="38"/>
      <c r="J451" s="36" t="s">
        <v>39</v>
      </c>
      <c r="K451" s="38">
        <v>30</v>
      </c>
      <c r="L451" s="40"/>
      <c r="M451" s="40"/>
      <c r="N451" s="40"/>
      <c r="O451" s="40"/>
      <c r="P451" s="40"/>
    </row>
    <row r="452" spans="1:16" s="32" customFormat="1" ht="10.5">
      <c r="A452" s="32">
        <v>61808000</v>
      </c>
      <c r="B452" s="33" t="s">
        <v>83</v>
      </c>
      <c r="C452" s="32" t="s">
        <v>360</v>
      </c>
      <c r="D452" s="46">
        <v>526</v>
      </c>
      <c r="E452" s="35">
        <v>39531</v>
      </c>
      <c r="F452" s="34" t="s">
        <v>37</v>
      </c>
      <c r="G452" s="37">
        <v>2500</v>
      </c>
      <c r="H452" s="34"/>
      <c r="I452" s="38"/>
      <c r="J452" s="36" t="s">
        <v>39</v>
      </c>
      <c r="K452" s="38">
        <v>25</v>
      </c>
      <c r="L452" s="40"/>
      <c r="M452" s="40"/>
      <c r="N452" s="40"/>
      <c r="O452" s="40"/>
      <c r="P452" s="40"/>
    </row>
    <row r="453" spans="1:16" s="32" customFormat="1" ht="10.5">
      <c r="A453" s="32">
        <v>61808000</v>
      </c>
      <c r="B453" s="33" t="s">
        <v>83</v>
      </c>
      <c r="C453" s="32" t="s">
        <v>361</v>
      </c>
      <c r="D453" s="46" t="s">
        <v>143</v>
      </c>
      <c r="E453" s="35">
        <v>39546</v>
      </c>
      <c r="F453" s="34" t="s">
        <v>37</v>
      </c>
      <c r="G453" s="37">
        <v>2500</v>
      </c>
      <c r="H453" s="34" t="s">
        <v>59</v>
      </c>
      <c r="I453" s="38">
        <v>3.9</v>
      </c>
      <c r="J453" s="36" t="s">
        <v>39</v>
      </c>
      <c r="K453" s="38">
        <v>21</v>
      </c>
      <c r="L453" s="40"/>
      <c r="M453" s="40"/>
      <c r="N453" s="40"/>
      <c r="O453" s="40"/>
      <c r="P453" s="40"/>
    </row>
    <row r="454" spans="1:16" s="32" customFormat="1" ht="10.5">
      <c r="A454" s="32">
        <v>61808000</v>
      </c>
      <c r="B454" s="33" t="s">
        <v>83</v>
      </c>
      <c r="C454" s="32" t="s">
        <v>360</v>
      </c>
      <c r="D454" s="46">
        <v>527</v>
      </c>
      <c r="E454" s="35">
        <v>39531</v>
      </c>
      <c r="F454" s="34" t="s">
        <v>37</v>
      </c>
      <c r="G454" s="37">
        <v>2500</v>
      </c>
      <c r="H454" s="34"/>
      <c r="I454" s="38"/>
      <c r="J454" s="36" t="s">
        <v>39</v>
      </c>
      <c r="K454" s="38">
        <v>10</v>
      </c>
      <c r="L454" s="40"/>
      <c r="M454" s="40"/>
      <c r="N454" s="40"/>
      <c r="O454" s="40"/>
      <c r="P454" s="40"/>
    </row>
    <row r="455" spans="1:16" s="32" customFormat="1" ht="10.5">
      <c r="A455" s="32">
        <v>61808000</v>
      </c>
      <c r="B455" s="33" t="s">
        <v>83</v>
      </c>
      <c r="C455" s="32" t="s">
        <v>118</v>
      </c>
      <c r="D455" s="46" t="s">
        <v>143</v>
      </c>
      <c r="E455" s="35">
        <v>39546</v>
      </c>
      <c r="F455" s="34" t="s">
        <v>37</v>
      </c>
      <c r="G455" s="37">
        <v>2500</v>
      </c>
      <c r="H455" s="34" t="s">
        <v>53</v>
      </c>
      <c r="I455" s="38">
        <v>3</v>
      </c>
      <c r="J455" s="36" t="s">
        <v>39</v>
      </c>
      <c r="K455" s="38">
        <v>6</v>
      </c>
      <c r="L455" s="40">
        <v>2500000</v>
      </c>
      <c r="M455" s="40">
        <v>2500000</v>
      </c>
      <c r="N455" s="40">
        <f>ROUND((M455*$E$8/1000),0)</f>
        <v>54278875</v>
      </c>
      <c r="O455" s="40">
        <v>134693</v>
      </c>
      <c r="P455" s="40">
        <v>54413568</v>
      </c>
    </row>
    <row r="456" spans="1:16" s="32" customFormat="1" ht="10.5">
      <c r="A456" s="32">
        <v>96528990</v>
      </c>
      <c r="B456" s="33" t="s">
        <v>35</v>
      </c>
      <c r="C456" s="32" t="s">
        <v>362</v>
      </c>
      <c r="D456" s="46">
        <v>528</v>
      </c>
      <c r="E456" s="35">
        <v>39546</v>
      </c>
      <c r="F456" s="34" t="s">
        <v>37</v>
      </c>
      <c r="G456" s="37">
        <v>1700</v>
      </c>
      <c r="H456" s="34"/>
      <c r="I456" s="38"/>
      <c r="J456" s="36" t="s">
        <v>329</v>
      </c>
      <c r="K456" s="38">
        <v>10</v>
      </c>
      <c r="L456" s="40"/>
      <c r="M456" s="40"/>
      <c r="N456" s="40"/>
      <c r="O456" s="40"/>
      <c r="P456" s="40"/>
    </row>
    <row r="457" spans="1:16" s="32" customFormat="1" ht="10.5">
      <c r="A457" s="32">
        <v>96528990</v>
      </c>
      <c r="B457" s="33" t="s">
        <v>35</v>
      </c>
      <c r="C457" s="32" t="s">
        <v>363</v>
      </c>
      <c r="D457" s="46" t="s">
        <v>143</v>
      </c>
      <c r="E457" s="35">
        <v>39547</v>
      </c>
      <c r="F457" s="34" t="s">
        <v>37</v>
      </c>
      <c r="G457" s="37">
        <v>1700</v>
      </c>
      <c r="H457" s="34" t="s">
        <v>92</v>
      </c>
      <c r="I457" s="38">
        <v>2.75</v>
      </c>
      <c r="J457" s="36" t="s">
        <v>329</v>
      </c>
      <c r="K457" s="38">
        <v>5</v>
      </c>
      <c r="L457" s="40">
        <v>700000</v>
      </c>
      <c r="M457" s="40">
        <v>700000</v>
      </c>
      <c r="N457" s="40">
        <f>ROUND((M457*$E$8/1000),0)</f>
        <v>15198085</v>
      </c>
      <c r="O457" s="40">
        <v>415657</v>
      </c>
      <c r="P457" s="40">
        <v>15613742</v>
      </c>
    </row>
    <row r="458" spans="1:16" s="32" customFormat="1" ht="10.5">
      <c r="A458" s="32">
        <v>96528990</v>
      </c>
      <c r="B458" s="33" t="s">
        <v>35</v>
      </c>
      <c r="C458" s="32" t="s">
        <v>362</v>
      </c>
      <c r="D458" s="46">
        <v>529</v>
      </c>
      <c r="E458" s="35">
        <v>39546</v>
      </c>
      <c r="F458" s="34" t="s">
        <v>37</v>
      </c>
      <c r="G458" s="37">
        <v>1700</v>
      </c>
      <c r="H458" s="34"/>
      <c r="I458" s="38"/>
      <c r="J458" s="36" t="s">
        <v>329</v>
      </c>
      <c r="K458" s="38">
        <v>30</v>
      </c>
      <c r="L458" s="40"/>
      <c r="M458" s="40"/>
      <c r="N458" s="40"/>
      <c r="O458" s="40"/>
      <c r="P458" s="40"/>
    </row>
    <row r="459" spans="1:16" s="32" customFormat="1" ht="10.5">
      <c r="A459" s="32">
        <v>96528990</v>
      </c>
      <c r="B459" s="33" t="s">
        <v>35</v>
      </c>
      <c r="C459" s="32" t="s">
        <v>364</v>
      </c>
      <c r="D459" s="46" t="s">
        <v>143</v>
      </c>
      <c r="E459" s="35">
        <v>39547</v>
      </c>
      <c r="F459" s="34" t="s">
        <v>37</v>
      </c>
      <c r="G459" s="37">
        <v>1700</v>
      </c>
      <c r="H459" s="34" t="s">
        <v>63</v>
      </c>
      <c r="I459" s="38">
        <v>3.25</v>
      </c>
      <c r="J459" s="36" t="s">
        <v>329</v>
      </c>
      <c r="K459" s="38">
        <v>21</v>
      </c>
      <c r="L459" s="40">
        <v>1000000</v>
      </c>
      <c r="M459" s="40">
        <v>1000000</v>
      </c>
      <c r="N459" s="40">
        <f>ROUND((M459*$E$8/1000),0)</f>
        <v>21711550</v>
      </c>
      <c r="O459" s="40">
        <v>701759</v>
      </c>
      <c r="P459" s="40">
        <v>22413309</v>
      </c>
    </row>
    <row r="460" spans="1:16" s="32" customFormat="1" ht="10.5">
      <c r="A460" s="32">
        <v>93834000</v>
      </c>
      <c r="B460" s="33" t="s">
        <v>83</v>
      </c>
      <c r="C460" s="32" t="s">
        <v>276</v>
      </c>
      <c r="D460" s="46">
        <v>530</v>
      </c>
      <c r="E460" s="35">
        <v>39554</v>
      </c>
      <c r="F460" s="34" t="s">
        <v>37</v>
      </c>
      <c r="G460" s="37">
        <v>6500</v>
      </c>
      <c r="H460" s="34"/>
      <c r="I460" s="38"/>
      <c r="J460" s="36" t="s">
        <v>68</v>
      </c>
      <c r="K460" s="38">
        <v>25</v>
      </c>
      <c r="L460" s="40"/>
      <c r="M460" s="40"/>
      <c r="N460" s="40"/>
      <c r="O460" s="40"/>
      <c r="P460" s="40"/>
    </row>
    <row r="461" spans="1:16" s="32" customFormat="1" ht="10.5">
      <c r="A461" s="32">
        <v>93834000</v>
      </c>
      <c r="B461" s="33" t="s">
        <v>83</v>
      </c>
      <c r="C461" s="32" t="s">
        <v>120</v>
      </c>
      <c r="D461" s="46" t="s">
        <v>143</v>
      </c>
      <c r="E461" s="35">
        <v>39568</v>
      </c>
      <c r="F461" s="34" t="s">
        <v>37</v>
      </c>
      <c r="G461" s="37">
        <v>6500</v>
      </c>
      <c r="H461" s="34" t="s">
        <v>56</v>
      </c>
      <c r="I461" s="38">
        <v>3.5</v>
      </c>
      <c r="J461" s="36" t="s">
        <v>68</v>
      </c>
      <c r="K461" s="38">
        <v>20</v>
      </c>
      <c r="L461" s="40">
        <v>2000000</v>
      </c>
      <c r="M461" s="40">
        <v>2000000</v>
      </c>
      <c r="N461" s="40">
        <f>ROUND((M461*$E$8/1000),0)</f>
        <v>43423100</v>
      </c>
      <c r="O461" s="40">
        <v>724051</v>
      </c>
      <c r="P461" s="40">
        <v>44147151</v>
      </c>
    </row>
    <row r="462" spans="1:16" s="32" customFormat="1" ht="10.5">
      <c r="A462" s="32">
        <v>93834000</v>
      </c>
      <c r="B462" s="33" t="s">
        <v>83</v>
      </c>
      <c r="C462" s="32" t="s">
        <v>120</v>
      </c>
      <c r="D462" s="46" t="s">
        <v>143</v>
      </c>
      <c r="E462" s="35">
        <v>39568</v>
      </c>
      <c r="F462" s="34" t="s">
        <v>37</v>
      </c>
      <c r="G462" s="37">
        <v>6500</v>
      </c>
      <c r="H462" s="34" t="s">
        <v>51</v>
      </c>
      <c r="I462" s="38">
        <v>4</v>
      </c>
      <c r="J462" s="36" t="s">
        <v>68</v>
      </c>
      <c r="K462" s="38">
        <v>10</v>
      </c>
      <c r="L462" s="40">
        <v>4500000</v>
      </c>
      <c r="M462" s="40">
        <v>4500000</v>
      </c>
      <c r="N462" s="40">
        <f>ROUND((M462*$E$8/1000),0)</f>
        <v>97701975</v>
      </c>
      <c r="O462" s="40">
        <v>1859644</v>
      </c>
      <c r="P462" s="40">
        <v>99561619</v>
      </c>
    </row>
    <row r="463" spans="1:16" s="32" customFormat="1" ht="10.5">
      <c r="A463" s="32">
        <v>93767000</v>
      </c>
      <c r="B463" s="33" t="s">
        <v>61</v>
      </c>
      <c r="C463" s="32" t="s">
        <v>365</v>
      </c>
      <c r="D463" s="46">
        <v>531</v>
      </c>
      <c r="E463" s="35">
        <v>39554</v>
      </c>
      <c r="F463" s="34" t="s">
        <v>37</v>
      </c>
      <c r="G463" s="37">
        <v>4000</v>
      </c>
      <c r="H463" s="34"/>
      <c r="I463" s="38"/>
      <c r="J463" s="36" t="s">
        <v>329</v>
      </c>
      <c r="K463" s="38">
        <v>10</v>
      </c>
      <c r="L463" s="40"/>
      <c r="M463" s="40"/>
      <c r="N463" s="40"/>
      <c r="O463" s="40"/>
      <c r="P463" s="40"/>
    </row>
    <row r="464" spans="1:16" s="32" customFormat="1" ht="10.5">
      <c r="A464" s="32">
        <v>93767000</v>
      </c>
      <c r="B464" s="33" t="s">
        <v>61</v>
      </c>
      <c r="C464" s="32" t="s">
        <v>366</v>
      </c>
      <c r="D464" s="46" t="s">
        <v>143</v>
      </c>
      <c r="E464" s="35">
        <v>39563</v>
      </c>
      <c r="F464" s="34" t="s">
        <v>37</v>
      </c>
      <c r="G464" s="37">
        <v>4000</v>
      </c>
      <c r="H464" s="34" t="s">
        <v>56</v>
      </c>
      <c r="I464" s="38">
        <v>3.8</v>
      </c>
      <c r="J464" s="36" t="s">
        <v>329</v>
      </c>
      <c r="K464" s="38">
        <v>8</v>
      </c>
      <c r="L464" s="40">
        <v>1800000</v>
      </c>
      <c r="M464" s="40">
        <v>1800000</v>
      </c>
      <c r="N464" s="40">
        <f>ROUND((M464*$E$8/1000),0)</f>
        <v>39080790</v>
      </c>
      <c r="O464" s="40">
        <v>674650</v>
      </c>
      <c r="P464" s="40">
        <v>39755440</v>
      </c>
    </row>
    <row r="465" spans="1:16" s="32" customFormat="1" ht="10.5">
      <c r="A465" s="32">
        <v>93767000</v>
      </c>
      <c r="B465" s="33" t="s">
        <v>61</v>
      </c>
      <c r="C465" s="32" t="s">
        <v>365</v>
      </c>
      <c r="D465" s="46">
        <v>532</v>
      </c>
      <c r="E465" s="35">
        <v>39554</v>
      </c>
      <c r="F465" s="34" t="s">
        <v>37</v>
      </c>
      <c r="G465" s="37">
        <v>4000</v>
      </c>
      <c r="H465" s="34"/>
      <c r="I465" s="38"/>
      <c r="J465" s="36" t="s">
        <v>329</v>
      </c>
      <c r="K465" s="38">
        <v>25</v>
      </c>
      <c r="L465" s="40"/>
      <c r="M465" s="40"/>
      <c r="N465" s="40"/>
      <c r="O465" s="40"/>
      <c r="P465" s="40"/>
    </row>
    <row r="466" spans="1:16" s="32" customFormat="1" ht="10.5" customHeight="1">
      <c r="A466" s="32">
        <v>93767000</v>
      </c>
      <c r="B466" s="33" t="s">
        <v>61</v>
      </c>
      <c r="C466" s="32" t="s">
        <v>367</v>
      </c>
      <c r="D466" s="46" t="s">
        <v>143</v>
      </c>
      <c r="E466" s="35">
        <v>39563</v>
      </c>
      <c r="F466" s="34" t="s">
        <v>37</v>
      </c>
      <c r="G466" s="37">
        <v>4000</v>
      </c>
      <c r="H466" s="34" t="s">
        <v>51</v>
      </c>
      <c r="I466" s="38">
        <v>4.45</v>
      </c>
      <c r="J466" s="36" t="s">
        <v>329</v>
      </c>
      <c r="K466" s="38">
        <v>21</v>
      </c>
      <c r="L466" s="40">
        <v>2200000</v>
      </c>
      <c r="M466" s="40">
        <v>2200000</v>
      </c>
      <c r="N466" s="40">
        <f>ROUND((M466*$E$8/1000),0)</f>
        <v>47765410</v>
      </c>
      <c r="O466" s="40">
        <v>964096</v>
      </c>
      <c r="P466" s="40">
        <v>48729506</v>
      </c>
    </row>
    <row r="467" spans="1:16" s="32" customFormat="1" ht="10.5">
      <c r="A467" s="32">
        <v>96885880</v>
      </c>
      <c r="B467" s="33" t="s">
        <v>44</v>
      </c>
      <c r="C467" s="32" t="s">
        <v>368</v>
      </c>
      <c r="D467" s="46">
        <v>533</v>
      </c>
      <c r="E467" s="35">
        <v>39577</v>
      </c>
      <c r="F467" s="34" t="s">
        <v>37</v>
      </c>
      <c r="G467" s="37">
        <v>2000</v>
      </c>
      <c r="H467" s="34"/>
      <c r="I467" s="38"/>
      <c r="J467" s="36" t="s">
        <v>287</v>
      </c>
      <c r="K467" s="38">
        <v>10</v>
      </c>
      <c r="L467" s="40"/>
      <c r="M467" s="40"/>
      <c r="N467" s="40"/>
      <c r="O467" s="40"/>
      <c r="P467" s="40"/>
    </row>
    <row r="468" spans="1:16" s="32" customFormat="1" ht="10.5">
      <c r="A468" s="32">
        <v>96885880</v>
      </c>
      <c r="B468" s="33" t="s">
        <v>44</v>
      </c>
      <c r="C468" s="32" t="s">
        <v>369</v>
      </c>
      <c r="D468" s="46" t="s">
        <v>143</v>
      </c>
      <c r="E468" s="35">
        <v>39581</v>
      </c>
      <c r="F468" s="34" t="s">
        <v>37</v>
      </c>
      <c r="G468" s="37">
        <v>2000</v>
      </c>
      <c r="H468" s="34" t="s">
        <v>46</v>
      </c>
      <c r="I468" s="38">
        <v>3.8</v>
      </c>
      <c r="J468" s="36" t="s">
        <v>68</v>
      </c>
      <c r="K468" s="38">
        <v>5</v>
      </c>
      <c r="L468" s="40">
        <v>2000000</v>
      </c>
      <c r="M468" s="40">
        <v>2000000</v>
      </c>
      <c r="N468" s="40">
        <f>ROUND((M468*$E$8/1000),0)</f>
        <v>43423100</v>
      </c>
      <c r="O468" s="40">
        <v>678134</v>
      </c>
      <c r="P468" s="40">
        <v>44101234</v>
      </c>
    </row>
    <row r="469" spans="1:16" s="32" customFormat="1" ht="10.5">
      <c r="A469" s="32">
        <v>96885880</v>
      </c>
      <c r="B469" s="33" t="s">
        <v>44</v>
      </c>
      <c r="C469" s="32" t="s">
        <v>368</v>
      </c>
      <c r="D469" s="46">
        <v>534</v>
      </c>
      <c r="E469" s="35">
        <v>39577</v>
      </c>
      <c r="F469" s="34" t="s">
        <v>37</v>
      </c>
      <c r="G469" s="37">
        <v>2000</v>
      </c>
      <c r="H469" s="34"/>
      <c r="I469" s="38"/>
      <c r="J469" s="36" t="s">
        <v>287</v>
      </c>
      <c r="K469" s="38">
        <v>30</v>
      </c>
      <c r="L469" s="40"/>
      <c r="M469" s="40"/>
      <c r="N469" s="40"/>
      <c r="O469" s="40"/>
      <c r="P469" s="40"/>
    </row>
    <row r="470" spans="1:16" s="32" customFormat="1" ht="10.5">
      <c r="A470" s="32">
        <v>96885880</v>
      </c>
      <c r="B470" s="33" t="s">
        <v>44</v>
      </c>
      <c r="C470" s="32" t="s">
        <v>369</v>
      </c>
      <c r="D470" s="46" t="s">
        <v>143</v>
      </c>
      <c r="E470" s="35">
        <v>39581</v>
      </c>
      <c r="F470" s="34" t="s">
        <v>37</v>
      </c>
      <c r="G470" s="37">
        <v>2000</v>
      </c>
      <c r="H470" s="34" t="s">
        <v>90</v>
      </c>
      <c r="I470" s="38">
        <v>4.5</v>
      </c>
      <c r="J470" s="36" t="s">
        <v>68</v>
      </c>
      <c r="K470" s="38">
        <v>21</v>
      </c>
      <c r="L470" s="40">
        <v>1000000</v>
      </c>
      <c r="M470" s="40">
        <v>973684</v>
      </c>
      <c r="N470" s="40">
        <f>ROUND((M470*$E$8/1000),0)</f>
        <v>21140189</v>
      </c>
      <c r="O470" s="40">
        <v>390291</v>
      </c>
      <c r="P470" s="40">
        <v>21530480</v>
      </c>
    </row>
    <row r="471" spans="1:16" s="32" customFormat="1" ht="10.5">
      <c r="A471" s="32">
        <v>96885880</v>
      </c>
      <c r="B471" s="33">
        <v>7</v>
      </c>
      <c r="C471" s="32" t="s">
        <v>370</v>
      </c>
      <c r="D471" s="46" t="s">
        <v>152</v>
      </c>
      <c r="E471" s="35">
        <v>40078</v>
      </c>
      <c r="F471" s="34" t="s">
        <v>37</v>
      </c>
      <c r="G471" s="37">
        <v>1000</v>
      </c>
      <c r="H471" s="34" t="s">
        <v>92</v>
      </c>
      <c r="I471" s="38">
        <v>3.9</v>
      </c>
      <c r="J471" s="36" t="s">
        <v>371</v>
      </c>
      <c r="K471" s="38">
        <v>5</v>
      </c>
      <c r="L471" s="40">
        <v>1000000</v>
      </c>
      <c r="M471" s="40">
        <v>1000000</v>
      </c>
      <c r="N471" s="40">
        <f>ROUND((M471*$E$8/1000),0)</f>
        <v>21711550</v>
      </c>
      <c r="O471" s="40">
        <v>136733</v>
      </c>
      <c r="P471" s="40">
        <v>21848283</v>
      </c>
    </row>
    <row r="472" spans="1:16" s="32" customFormat="1" ht="10.5">
      <c r="A472" s="32">
        <v>96885880</v>
      </c>
      <c r="B472" s="33">
        <v>7</v>
      </c>
      <c r="C472" s="32" t="s">
        <v>372</v>
      </c>
      <c r="D472" s="46" t="s">
        <v>162</v>
      </c>
      <c r="E472" s="35">
        <v>40078</v>
      </c>
      <c r="F472" s="34" t="s">
        <v>171</v>
      </c>
      <c r="G472" s="37">
        <v>20890000</v>
      </c>
      <c r="H472" s="34" t="s">
        <v>63</v>
      </c>
      <c r="I472" s="38">
        <v>7.5</v>
      </c>
      <c r="J472" s="36" t="s">
        <v>371</v>
      </c>
      <c r="K472" s="38">
        <v>5</v>
      </c>
      <c r="L472" s="40"/>
      <c r="M472" s="40"/>
      <c r="N472" s="40"/>
      <c r="O472" s="40"/>
      <c r="P472" s="40"/>
    </row>
    <row r="473" spans="1:16" s="32" customFormat="1" ht="10.5">
      <c r="A473" s="32">
        <v>96885880</v>
      </c>
      <c r="B473" s="33">
        <v>7</v>
      </c>
      <c r="C473" s="32" t="s">
        <v>372</v>
      </c>
      <c r="D473" s="46" t="s">
        <v>163</v>
      </c>
      <c r="E473" s="35">
        <v>40078</v>
      </c>
      <c r="F473" s="34" t="s">
        <v>37</v>
      </c>
      <c r="G473" s="37">
        <v>1000</v>
      </c>
      <c r="H473" s="34" t="s">
        <v>56</v>
      </c>
      <c r="I473" s="38">
        <v>4.9000000000000004</v>
      </c>
      <c r="J473" s="36" t="s">
        <v>371</v>
      </c>
      <c r="K473" s="38">
        <v>22</v>
      </c>
      <c r="L473" s="40"/>
      <c r="M473" s="40"/>
      <c r="N473" s="40"/>
      <c r="O473" s="40"/>
      <c r="P473" s="40"/>
    </row>
    <row r="474" spans="1:16" s="32" customFormat="1" ht="10.5">
      <c r="A474" s="32">
        <v>96678790</v>
      </c>
      <c r="B474" s="33" t="s">
        <v>168</v>
      </c>
      <c r="C474" s="32" t="s">
        <v>293</v>
      </c>
      <c r="D474" s="46">
        <v>535</v>
      </c>
      <c r="E474" s="35">
        <v>39597</v>
      </c>
      <c r="F474" s="34" t="s">
        <v>37</v>
      </c>
      <c r="G474" s="37">
        <v>4000</v>
      </c>
      <c r="H474" s="34"/>
      <c r="I474" s="38"/>
      <c r="J474" s="36" t="s">
        <v>287</v>
      </c>
      <c r="K474" s="38">
        <v>10</v>
      </c>
      <c r="L474" s="40"/>
      <c r="M474" s="40"/>
      <c r="N474" s="40"/>
      <c r="O474" s="40"/>
      <c r="P474" s="40"/>
    </row>
    <row r="475" spans="1:16" s="32" customFormat="1" ht="10.5">
      <c r="A475" s="32">
        <v>96678790</v>
      </c>
      <c r="B475" s="33" t="s">
        <v>168</v>
      </c>
      <c r="C475" s="32" t="s">
        <v>344</v>
      </c>
      <c r="D475" s="46" t="s">
        <v>143</v>
      </c>
      <c r="E475" s="35">
        <v>39638</v>
      </c>
      <c r="F475" s="34" t="s">
        <v>171</v>
      </c>
      <c r="G475" s="37">
        <v>20000000</v>
      </c>
      <c r="H475" s="34" t="s">
        <v>176</v>
      </c>
      <c r="I475" s="38">
        <v>9.1</v>
      </c>
      <c r="J475" s="36" t="s">
        <v>287</v>
      </c>
      <c r="K475" s="38">
        <v>2</v>
      </c>
      <c r="L475" s="40"/>
      <c r="M475" s="40"/>
      <c r="N475" s="40"/>
      <c r="O475" s="40"/>
      <c r="P475" s="40"/>
    </row>
    <row r="476" spans="1:16" s="32" customFormat="1" ht="10.5">
      <c r="A476" s="32">
        <v>96678790</v>
      </c>
      <c r="B476" s="33" t="s">
        <v>168</v>
      </c>
      <c r="C476" s="32" t="s">
        <v>373</v>
      </c>
      <c r="D476" s="46" t="s">
        <v>152</v>
      </c>
      <c r="E476" s="35">
        <v>39638</v>
      </c>
      <c r="F476" s="34" t="s">
        <v>37</v>
      </c>
      <c r="G476" s="37">
        <v>1000</v>
      </c>
      <c r="H476" s="34" t="s">
        <v>177</v>
      </c>
      <c r="I476" s="38">
        <v>3.9</v>
      </c>
      <c r="J476" s="36" t="s">
        <v>287</v>
      </c>
      <c r="K476" s="38">
        <v>5</v>
      </c>
      <c r="L476" s="40">
        <v>1000000</v>
      </c>
      <c r="M476" s="40">
        <v>1000000</v>
      </c>
      <c r="N476" s="40">
        <f>ROUND((M476*$E$8/1000),0)</f>
        <v>21711550</v>
      </c>
      <c r="O476" s="40">
        <v>66449</v>
      </c>
      <c r="P476" s="40">
        <v>21777999</v>
      </c>
    </row>
    <row r="477" spans="1:16" s="32" customFormat="1" ht="10.5">
      <c r="A477" s="32">
        <v>96678790</v>
      </c>
      <c r="B477" s="33">
        <v>2</v>
      </c>
      <c r="C477" s="32" t="s">
        <v>344</v>
      </c>
      <c r="D477" s="46" t="s">
        <v>162</v>
      </c>
      <c r="E477" s="35">
        <v>40077</v>
      </c>
      <c r="F477" s="34" t="s">
        <v>171</v>
      </c>
      <c r="G477" s="37">
        <v>25000000</v>
      </c>
      <c r="H477" s="34" t="s">
        <v>201</v>
      </c>
      <c r="I477" s="38">
        <v>5.6</v>
      </c>
      <c r="J477" s="36"/>
      <c r="K477" s="38">
        <v>4</v>
      </c>
      <c r="L477" s="40"/>
      <c r="M477" s="40"/>
      <c r="N477" s="40"/>
      <c r="O477" s="40"/>
      <c r="P477" s="40"/>
    </row>
    <row r="478" spans="1:16" s="32" customFormat="1" ht="10.5">
      <c r="A478" s="32">
        <v>96678790</v>
      </c>
      <c r="B478" s="33">
        <v>2</v>
      </c>
      <c r="C478" s="32" t="s">
        <v>344</v>
      </c>
      <c r="D478" s="46" t="s">
        <v>163</v>
      </c>
      <c r="E478" s="35">
        <v>40325</v>
      </c>
      <c r="F478" s="34" t="s">
        <v>171</v>
      </c>
      <c r="G478" s="37">
        <v>40000000</v>
      </c>
      <c r="H478" s="34" t="s">
        <v>202</v>
      </c>
      <c r="I478" s="38">
        <v>5.9</v>
      </c>
      <c r="J478" s="36" t="s">
        <v>374</v>
      </c>
      <c r="K478" s="38">
        <v>5.9</v>
      </c>
      <c r="L478" s="40"/>
      <c r="M478" s="40"/>
      <c r="N478" s="40"/>
      <c r="O478" s="40"/>
      <c r="P478" s="40"/>
    </row>
    <row r="479" spans="1:16" s="32" customFormat="1" ht="10.5">
      <c r="A479" s="32">
        <v>96678790</v>
      </c>
      <c r="B479" s="33">
        <v>2</v>
      </c>
      <c r="C479" s="32" t="s">
        <v>327</v>
      </c>
      <c r="D479" s="46" t="s">
        <v>375</v>
      </c>
      <c r="E479" s="35">
        <v>40325</v>
      </c>
      <c r="F479" s="34" t="s">
        <v>37</v>
      </c>
      <c r="G479" s="37">
        <v>2000</v>
      </c>
      <c r="H479" s="34" t="s">
        <v>239</v>
      </c>
      <c r="I479" s="38">
        <v>2.2000000000000002</v>
      </c>
      <c r="J479" s="36" t="s">
        <v>374</v>
      </c>
      <c r="K479" s="38">
        <v>1.65</v>
      </c>
      <c r="L479" s="40">
        <v>1300000</v>
      </c>
      <c r="M479" s="40">
        <v>1300000</v>
      </c>
      <c r="N479" s="40">
        <f>ROUND((M479*$E$8/1000),0)</f>
        <v>28225015</v>
      </c>
      <c r="O479" s="40">
        <v>281636</v>
      </c>
      <c r="P479" s="40">
        <v>28506651</v>
      </c>
    </row>
    <row r="480" spans="1:16" s="32" customFormat="1" ht="10.5">
      <c r="A480" s="32">
        <v>96505760</v>
      </c>
      <c r="B480" s="33" t="s">
        <v>35</v>
      </c>
      <c r="C480" s="32" t="s">
        <v>376</v>
      </c>
      <c r="D480" s="46">
        <v>537</v>
      </c>
      <c r="E480" s="35">
        <v>39612</v>
      </c>
      <c r="F480" s="34" t="s">
        <v>37</v>
      </c>
      <c r="G480" s="37">
        <v>7000</v>
      </c>
      <c r="H480" s="34"/>
      <c r="I480" s="38"/>
      <c r="J480" s="36" t="s">
        <v>377</v>
      </c>
      <c r="K480" s="38">
        <v>10</v>
      </c>
      <c r="L480" s="40"/>
      <c r="M480" s="40"/>
      <c r="N480" s="40"/>
      <c r="O480" s="40"/>
      <c r="P480" s="40"/>
    </row>
    <row r="481" spans="1:17" s="32" customFormat="1" ht="10.5">
      <c r="A481" s="32">
        <v>96505760</v>
      </c>
      <c r="B481" s="33" t="s">
        <v>35</v>
      </c>
      <c r="C481" s="32" t="s">
        <v>378</v>
      </c>
      <c r="D481" s="46" t="s">
        <v>143</v>
      </c>
      <c r="E481" s="35">
        <v>39653</v>
      </c>
      <c r="F481" s="34" t="s">
        <v>37</v>
      </c>
      <c r="G481" s="37">
        <v>7000</v>
      </c>
      <c r="H481" s="34" t="s">
        <v>53</v>
      </c>
      <c r="I481" s="38">
        <v>3.8</v>
      </c>
      <c r="J481" s="36" t="s">
        <v>329</v>
      </c>
      <c r="K481" s="38">
        <v>5.5</v>
      </c>
      <c r="L481" s="40">
        <v>2000000</v>
      </c>
      <c r="M481" s="40">
        <v>2000000</v>
      </c>
      <c r="N481" s="40">
        <f>ROUND((M481*$E$8/1000),0)</f>
        <v>43423100</v>
      </c>
      <c r="O481" s="40">
        <v>499494</v>
      </c>
      <c r="P481" s="40">
        <v>43922594</v>
      </c>
    </row>
    <row r="482" spans="1:17" s="32" customFormat="1" ht="10.5">
      <c r="A482" s="32">
        <v>96505760</v>
      </c>
      <c r="B482" s="33" t="s">
        <v>35</v>
      </c>
      <c r="C482" s="32" t="s">
        <v>378</v>
      </c>
      <c r="D482" s="46" t="s">
        <v>143</v>
      </c>
      <c r="E482" s="35">
        <v>39653</v>
      </c>
      <c r="F482" s="34" t="s">
        <v>66</v>
      </c>
      <c r="G482" s="37">
        <v>282900</v>
      </c>
      <c r="H482" s="34" t="s">
        <v>59</v>
      </c>
      <c r="I482" s="38" t="s">
        <v>379</v>
      </c>
      <c r="J482" s="36" t="s">
        <v>329</v>
      </c>
      <c r="K482" s="38">
        <v>10</v>
      </c>
      <c r="L482" s="40">
        <v>80800000</v>
      </c>
      <c r="M482" s="40">
        <v>80800000</v>
      </c>
      <c r="N482" s="40">
        <f>ROUND((M482*$I$8/1000),0)</f>
        <v>37175272</v>
      </c>
      <c r="O482" s="40">
        <v>290474</v>
      </c>
      <c r="P482" s="40">
        <v>37465746</v>
      </c>
      <c r="Q482" s="32" t="s">
        <v>69</v>
      </c>
    </row>
    <row r="483" spans="1:17" s="32" customFormat="1" ht="10.5">
      <c r="A483" s="32">
        <v>96505760</v>
      </c>
      <c r="B483" s="33" t="s">
        <v>35</v>
      </c>
      <c r="C483" s="32" t="s">
        <v>376</v>
      </c>
      <c r="D483" s="46">
        <v>538</v>
      </c>
      <c r="E483" s="35">
        <v>39612</v>
      </c>
      <c r="F483" s="34" t="s">
        <v>37</v>
      </c>
      <c r="G483" s="37">
        <v>7000</v>
      </c>
      <c r="H483" s="34"/>
      <c r="I483" s="38"/>
      <c r="J483" s="36" t="s">
        <v>377</v>
      </c>
      <c r="K483" s="38">
        <v>30</v>
      </c>
      <c r="L483" s="40"/>
      <c r="M483" s="40"/>
      <c r="N483" s="40"/>
      <c r="O483" s="40"/>
      <c r="P483" s="40"/>
    </row>
    <row r="484" spans="1:17" s="32" customFormat="1" ht="10.5">
      <c r="A484" s="32">
        <v>96505760</v>
      </c>
      <c r="B484" s="33" t="s">
        <v>35</v>
      </c>
      <c r="C484" s="32" t="s">
        <v>378</v>
      </c>
      <c r="D484" s="46" t="s">
        <v>143</v>
      </c>
      <c r="E484" s="35">
        <v>39653</v>
      </c>
      <c r="F484" s="34" t="s">
        <v>37</v>
      </c>
      <c r="G484" s="37">
        <v>7000</v>
      </c>
      <c r="H484" s="34" t="s">
        <v>60</v>
      </c>
      <c r="I484" s="38">
        <v>4.5</v>
      </c>
      <c r="J484" s="36" t="s">
        <v>329</v>
      </c>
      <c r="K484" s="38">
        <v>21</v>
      </c>
      <c r="L484" s="40">
        <v>3000000</v>
      </c>
      <c r="M484" s="40">
        <v>3000000</v>
      </c>
      <c r="N484" s="40">
        <f>ROUND((M484*$E$8/1000),0)</f>
        <v>65134650</v>
      </c>
      <c r="O484" s="40">
        <v>885730</v>
      </c>
      <c r="P484" s="40">
        <v>66020380</v>
      </c>
    </row>
    <row r="485" spans="1:17" s="32" customFormat="1" ht="10.5">
      <c r="A485" s="32">
        <v>93628000</v>
      </c>
      <c r="B485" s="33" t="s">
        <v>83</v>
      </c>
      <c r="C485" s="32" t="s">
        <v>380</v>
      </c>
      <c r="D485" s="46">
        <v>539</v>
      </c>
      <c r="E485" s="35">
        <v>39643</v>
      </c>
      <c r="F485" s="34" t="s">
        <v>37</v>
      </c>
      <c r="G485" s="37">
        <v>7000</v>
      </c>
      <c r="H485" s="34"/>
      <c r="I485" s="38"/>
      <c r="J485" s="36" t="s">
        <v>329</v>
      </c>
      <c r="K485" s="38">
        <v>10</v>
      </c>
      <c r="L485" s="40"/>
      <c r="M485" s="40"/>
      <c r="N485" s="40"/>
      <c r="O485" s="40"/>
      <c r="P485" s="40"/>
    </row>
    <row r="486" spans="1:17" s="32" customFormat="1" ht="10.5">
      <c r="A486" s="32">
        <v>93628000</v>
      </c>
      <c r="B486" s="33" t="s">
        <v>83</v>
      </c>
      <c r="C486" s="32" t="s">
        <v>381</v>
      </c>
      <c r="D486" s="46" t="s">
        <v>143</v>
      </c>
      <c r="E486" s="35">
        <v>39650</v>
      </c>
      <c r="F486" s="34" t="s">
        <v>37</v>
      </c>
      <c r="G486" s="37">
        <v>7000</v>
      </c>
      <c r="H486" s="34" t="s">
        <v>46</v>
      </c>
      <c r="I486" s="38">
        <v>3.5</v>
      </c>
      <c r="J486" s="36" t="s">
        <v>68</v>
      </c>
      <c r="K486" s="38">
        <v>5</v>
      </c>
      <c r="L486" s="40">
        <v>3000000</v>
      </c>
      <c r="M486" s="40">
        <v>3000000</v>
      </c>
      <c r="N486" s="40">
        <f>ROUND((M486*$E$8/1000),0)</f>
        <v>65134650</v>
      </c>
      <c r="O486" s="40">
        <v>949880</v>
      </c>
      <c r="P486" s="40">
        <v>66084530</v>
      </c>
    </row>
    <row r="487" spans="1:17" s="32" customFormat="1" ht="10.5">
      <c r="A487" s="32">
        <v>93628000</v>
      </c>
      <c r="B487" s="33" t="s">
        <v>83</v>
      </c>
      <c r="C487" s="32" t="s">
        <v>382</v>
      </c>
      <c r="D487" s="46" t="s">
        <v>143</v>
      </c>
      <c r="E487" s="35">
        <v>39650</v>
      </c>
      <c r="F487" s="34" t="s">
        <v>37</v>
      </c>
      <c r="G487" s="37">
        <v>7000</v>
      </c>
      <c r="H487" s="34" t="s">
        <v>90</v>
      </c>
      <c r="I487" s="38">
        <v>3.8</v>
      </c>
      <c r="J487" s="36" t="s">
        <v>68</v>
      </c>
      <c r="K487" s="38">
        <v>10</v>
      </c>
      <c r="L487" s="40"/>
      <c r="M487" s="40"/>
      <c r="N487" s="40"/>
      <c r="O487" s="40"/>
      <c r="P487" s="40"/>
    </row>
    <row r="488" spans="1:17" s="32" customFormat="1" ht="10.5">
      <c r="A488" s="32">
        <v>93628000</v>
      </c>
      <c r="B488" s="33" t="s">
        <v>83</v>
      </c>
      <c r="C488" s="32" t="s">
        <v>380</v>
      </c>
      <c r="D488" s="46">
        <v>540</v>
      </c>
      <c r="E488" s="35">
        <v>39643</v>
      </c>
      <c r="F488" s="34" t="s">
        <v>37</v>
      </c>
      <c r="G488" s="37">
        <v>7000</v>
      </c>
      <c r="H488" s="34"/>
      <c r="I488" s="38"/>
      <c r="J488" s="36" t="s">
        <v>329</v>
      </c>
      <c r="K488" s="38">
        <v>30</v>
      </c>
      <c r="L488" s="40"/>
      <c r="M488" s="40"/>
      <c r="N488" s="40"/>
      <c r="O488" s="40"/>
      <c r="P488" s="40"/>
    </row>
    <row r="489" spans="1:17" s="32" customFormat="1" ht="10.5">
      <c r="A489" s="32">
        <v>93628000</v>
      </c>
      <c r="B489" s="33" t="s">
        <v>83</v>
      </c>
      <c r="C489" s="32" t="s">
        <v>381</v>
      </c>
      <c r="D489" s="46" t="s">
        <v>143</v>
      </c>
      <c r="E489" s="35">
        <v>39650</v>
      </c>
      <c r="F489" s="34" t="s">
        <v>37</v>
      </c>
      <c r="G489" s="37">
        <v>7000</v>
      </c>
      <c r="H489" s="34" t="s">
        <v>92</v>
      </c>
      <c r="I489" s="38">
        <v>4.25</v>
      </c>
      <c r="J489" s="36" t="s">
        <v>68</v>
      </c>
      <c r="K489" s="38">
        <v>20</v>
      </c>
      <c r="L489" s="40">
        <v>2000000</v>
      </c>
      <c r="M489" s="40">
        <v>2000000</v>
      </c>
      <c r="N489" s="40">
        <f>ROUND((M489*$E$8/1000),0)</f>
        <v>43423100</v>
      </c>
      <c r="O489" s="40">
        <v>768951</v>
      </c>
      <c r="P489" s="40">
        <v>44192051</v>
      </c>
    </row>
    <row r="490" spans="1:17" s="32" customFormat="1" ht="10.5">
      <c r="A490" s="32">
        <v>93628000</v>
      </c>
      <c r="B490" s="33" t="s">
        <v>83</v>
      </c>
      <c r="C490" s="32" t="s">
        <v>382</v>
      </c>
      <c r="D490" s="46" t="s">
        <v>143</v>
      </c>
      <c r="E490" s="35">
        <v>39650</v>
      </c>
      <c r="F490" s="34" t="s">
        <v>37</v>
      </c>
      <c r="G490" s="37">
        <v>7000</v>
      </c>
      <c r="H490" s="34" t="s">
        <v>63</v>
      </c>
      <c r="I490" s="38">
        <v>3.8</v>
      </c>
      <c r="J490" s="36" t="s">
        <v>68</v>
      </c>
      <c r="K490" s="38">
        <v>20</v>
      </c>
      <c r="L490" s="40"/>
      <c r="M490" s="40"/>
      <c r="N490" s="40"/>
      <c r="O490" s="40"/>
      <c r="P490" s="40"/>
    </row>
    <row r="491" spans="1:17" s="32" customFormat="1" ht="10.5">
      <c r="A491" s="32">
        <v>90042000</v>
      </c>
      <c r="B491" s="33" t="s">
        <v>83</v>
      </c>
      <c r="C491" s="32" t="s">
        <v>301</v>
      </c>
      <c r="D491" s="46">
        <v>541</v>
      </c>
      <c r="E491" s="35">
        <v>39644</v>
      </c>
      <c r="F491" s="34" t="s">
        <v>37</v>
      </c>
      <c r="G491" s="37">
        <v>4000</v>
      </c>
      <c r="H491" s="34"/>
      <c r="I491" s="38"/>
      <c r="J491" s="36" t="s">
        <v>329</v>
      </c>
      <c r="K491" s="38">
        <v>10</v>
      </c>
      <c r="L491" s="40"/>
      <c r="M491" s="40"/>
      <c r="N491" s="40"/>
      <c r="O491" s="40"/>
      <c r="P491" s="40"/>
    </row>
    <row r="492" spans="1:17" s="32" customFormat="1" ht="10.5">
      <c r="A492" s="32">
        <v>90042000</v>
      </c>
      <c r="B492" s="33" t="s">
        <v>83</v>
      </c>
      <c r="C492" s="32" t="s">
        <v>383</v>
      </c>
      <c r="D492" s="46" t="s">
        <v>143</v>
      </c>
      <c r="E492" s="35">
        <v>39661</v>
      </c>
      <c r="F492" s="34" t="s">
        <v>37</v>
      </c>
      <c r="G492" s="37">
        <v>4000</v>
      </c>
      <c r="H492" s="34" t="s">
        <v>59</v>
      </c>
      <c r="I492" s="38">
        <v>3.75</v>
      </c>
      <c r="J492" s="36" t="s">
        <v>68</v>
      </c>
      <c r="K492" s="38">
        <v>5</v>
      </c>
      <c r="L492" s="40">
        <v>2000000</v>
      </c>
      <c r="M492" s="40">
        <v>2000000</v>
      </c>
      <c r="N492" s="40">
        <f>ROUND((M492*$E$8/1000),0)</f>
        <v>43423100</v>
      </c>
      <c r="O492" s="40">
        <v>352083</v>
      </c>
      <c r="P492" s="40">
        <v>43775183</v>
      </c>
    </row>
    <row r="493" spans="1:17" s="32" customFormat="1" ht="10.5">
      <c r="A493" s="32">
        <v>90042000</v>
      </c>
      <c r="B493" s="33">
        <v>5</v>
      </c>
      <c r="C493" s="32" t="s">
        <v>302</v>
      </c>
      <c r="D493" s="46" t="s">
        <v>152</v>
      </c>
      <c r="E493" s="35">
        <v>40506</v>
      </c>
      <c r="F493" s="34" t="s">
        <v>37</v>
      </c>
      <c r="G493" s="37">
        <v>2000</v>
      </c>
      <c r="H493" s="34" t="s">
        <v>75</v>
      </c>
      <c r="I493" s="38">
        <v>4</v>
      </c>
      <c r="J493" s="36" t="s">
        <v>81</v>
      </c>
      <c r="K493" s="38">
        <v>21</v>
      </c>
      <c r="L493" s="40">
        <v>2000000</v>
      </c>
      <c r="M493" s="40">
        <v>2000000</v>
      </c>
      <c r="N493" s="40">
        <f>ROUND((M493*$E$8/1000),0)</f>
        <v>43423100</v>
      </c>
      <c r="O493" s="40">
        <v>708751</v>
      </c>
      <c r="P493" s="40">
        <v>44131851</v>
      </c>
    </row>
    <row r="494" spans="1:17" s="32" customFormat="1" ht="10.5">
      <c r="A494" s="32">
        <v>90042000</v>
      </c>
      <c r="B494" s="33">
        <v>5</v>
      </c>
      <c r="C494" s="53" t="s">
        <v>384</v>
      </c>
      <c r="D494" s="46">
        <v>542</v>
      </c>
      <c r="E494" s="35">
        <v>39644</v>
      </c>
      <c r="F494" s="34" t="s">
        <v>37</v>
      </c>
      <c r="G494" s="37">
        <v>6000</v>
      </c>
      <c r="H494" s="34"/>
      <c r="I494" s="38"/>
      <c r="J494" s="36" t="s">
        <v>329</v>
      </c>
      <c r="K494" s="38">
        <v>30</v>
      </c>
      <c r="L494" s="40"/>
      <c r="M494" s="40"/>
      <c r="N494" s="40"/>
      <c r="O494" s="40"/>
      <c r="P494" s="40"/>
    </row>
    <row r="495" spans="1:17" s="32" customFormat="1" ht="10.5">
      <c r="A495" s="32">
        <v>90042000</v>
      </c>
      <c r="B495" s="33">
        <v>5</v>
      </c>
      <c r="C495" s="53" t="s">
        <v>383</v>
      </c>
      <c r="D495" s="46" t="s">
        <v>143</v>
      </c>
      <c r="E495" s="35">
        <v>39661</v>
      </c>
      <c r="F495" s="34" t="s">
        <v>37</v>
      </c>
      <c r="G495" s="37">
        <v>6000</v>
      </c>
      <c r="H495" s="34" t="s">
        <v>60</v>
      </c>
      <c r="I495" s="38">
        <v>4.6500000000000004</v>
      </c>
      <c r="J495" s="36" t="s">
        <v>68</v>
      </c>
      <c r="K495" s="38">
        <v>21</v>
      </c>
      <c r="L495" s="40">
        <v>5500000</v>
      </c>
      <c r="M495" s="40">
        <v>5500000</v>
      </c>
      <c r="N495" s="40">
        <f>ROUND((M495*$E$8/1000),0)</f>
        <v>119413525</v>
      </c>
      <c r="O495" s="40">
        <v>1198024</v>
      </c>
      <c r="P495" s="40">
        <v>120611549</v>
      </c>
    </row>
    <row r="496" spans="1:17" s="32" customFormat="1" ht="10.5">
      <c r="A496" s="32">
        <v>90042000</v>
      </c>
      <c r="B496" s="33">
        <v>5</v>
      </c>
      <c r="C496" s="53" t="s">
        <v>302</v>
      </c>
      <c r="D496" s="46" t="s">
        <v>152</v>
      </c>
      <c r="E496" s="35">
        <v>39822</v>
      </c>
      <c r="F496" s="34" t="s">
        <v>37</v>
      </c>
      <c r="G496" s="37">
        <v>500</v>
      </c>
      <c r="H496" s="34" t="s">
        <v>64</v>
      </c>
      <c r="I496" s="38">
        <v>4.75</v>
      </c>
      <c r="J496" s="54" t="s">
        <v>68</v>
      </c>
      <c r="K496" s="38">
        <v>20</v>
      </c>
      <c r="L496" s="40">
        <v>500000</v>
      </c>
      <c r="M496" s="40">
        <v>500000</v>
      </c>
      <c r="N496" s="40">
        <f>ROUND((M496*$E$8/1000),0)</f>
        <v>10855775</v>
      </c>
      <c r="O496" s="40">
        <v>153460</v>
      </c>
      <c r="P496" s="40">
        <v>11009235</v>
      </c>
    </row>
    <row r="497" spans="1:17" s="32" customFormat="1" ht="10.5">
      <c r="A497" s="32">
        <v>99530250</v>
      </c>
      <c r="B497" s="33">
        <v>0</v>
      </c>
      <c r="C497" s="45" t="s">
        <v>198</v>
      </c>
      <c r="D497" s="46">
        <v>543</v>
      </c>
      <c r="E497" s="35">
        <v>39667</v>
      </c>
      <c r="F497" s="34" t="s">
        <v>37</v>
      </c>
      <c r="G497" s="37">
        <v>3500</v>
      </c>
      <c r="H497" s="34"/>
      <c r="I497" s="38"/>
      <c r="J497" s="36" t="s">
        <v>329</v>
      </c>
      <c r="K497" s="38">
        <v>30</v>
      </c>
      <c r="L497" s="40"/>
      <c r="M497" s="40"/>
      <c r="N497" s="40"/>
      <c r="O497" s="40"/>
      <c r="P497" s="40"/>
    </row>
    <row r="498" spans="1:17" s="32" customFormat="1" ht="10.5">
      <c r="A498" s="32">
        <v>99530250</v>
      </c>
      <c r="B498" s="33">
        <v>0</v>
      </c>
      <c r="C498" s="45" t="s">
        <v>385</v>
      </c>
      <c r="D498" s="46" t="s">
        <v>143</v>
      </c>
      <c r="E498" s="35">
        <v>39667</v>
      </c>
      <c r="F498" s="34" t="s">
        <v>37</v>
      </c>
      <c r="G498" s="37">
        <v>3500</v>
      </c>
      <c r="H498" s="34" t="s">
        <v>92</v>
      </c>
      <c r="I498" s="38">
        <v>4.25</v>
      </c>
      <c r="J498" s="36" t="s">
        <v>329</v>
      </c>
      <c r="K498" s="38">
        <v>21</v>
      </c>
      <c r="L498" s="40"/>
      <c r="M498" s="40"/>
      <c r="N498" s="40"/>
      <c r="O498" s="40"/>
      <c r="P498" s="40"/>
    </row>
    <row r="499" spans="1:17" s="32" customFormat="1" ht="10.5">
      <c r="A499" s="32">
        <v>99530250</v>
      </c>
      <c r="B499" s="33">
        <v>0</v>
      </c>
      <c r="C499" s="45" t="s">
        <v>386</v>
      </c>
      <c r="D499" s="46" t="s">
        <v>152</v>
      </c>
      <c r="E499" s="35">
        <v>39897</v>
      </c>
      <c r="F499" s="34" t="s">
        <v>171</v>
      </c>
      <c r="G499" s="37">
        <v>30000000</v>
      </c>
      <c r="H499" s="34" t="s">
        <v>63</v>
      </c>
      <c r="I499" s="38">
        <v>7</v>
      </c>
      <c r="J499" s="36" t="s">
        <v>329</v>
      </c>
      <c r="K499" s="38">
        <v>5</v>
      </c>
      <c r="L499" s="40">
        <v>10000000000</v>
      </c>
      <c r="M499" s="40">
        <v>10000000000</v>
      </c>
      <c r="N499" s="40">
        <f>ROUND((M499/1000),0)</f>
        <v>10000000</v>
      </c>
      <c r="O499" s="40">
        <v>84932</v>
      </c>
      <c r="P499" s="40">
        <v>10084932</v>
      </c>
    </row>
    <row r="500" spans="1:17" s="32" customFormat="1" ht="10.5">
      <c r="A500" s="32">
        <v>99530250</v>
      </c>
      <c r="B500" s="33">
        <v>0</v>
      </c>
      <c r="C500" s="45" t="s">
        <v>386</v>
      </c>
      <c r="D500" s="46" t="s">
        <v>162</v>
      </c>
      <c r="E500" s="35">
        <v>39976</v>
      </c>
      <c r="F500" s="34" t="s">
        <v>37</v>
      </c>
      <c r="G500" s="37">
        <v>3000</v>
      </c>
      <c r="H500" s="34" t="s">
        <v>56</v>
      </c>
      <c r="I500" s="38">
        <v>5</v>
      </c>
      <c r="J500" s="36" t="s">
        <v>68</v>
      </c>
      <c r="K500" s="38">
        <v>21</v>
      </c>
      <c r="L500" s="40">
        <v>1000000</v>
      </c>
      <c r="M500" s="40">
        <v>1000000</v>
      </c>
      <c r="N500" s="40">
        <f>ROUND((M500*$E$8/1000),0)</f>
        <v>21711550</v>
      </c>
      <c r="O500" s="40">
        <v>415887</v>
      </c>
      <c r="P500" s="40">
        <v>22127437</v>
      </c>
    </row>
    <row r="501" spans="1:17" s="32" customFormat="1" ht="10.5">
      <c r="A501" s="32">
        <v>99530250</v>
      </c>
      <c r="B501" s="33">
        <v>0</v>
      </c>
      <c r="C501" s="45" t="s">
        <v>386</v>
      </c>
      <c r="D501" s="46" t="s">
        <v>162</v>
      </c>
      <c r="E501" s="35">
        <v>39976</v>
      </c>
      <c r="F501" s="34" t="s">
        <v>37</v>
      </c>
      <c r="G501" s="37">
        <v>3000</v>
      </c>
      <c r="H501" s="34" t="s">
        <v>51</v>
      </c>
      <c r="I501" s="38">
        <v>4</v>
      </c>
      <c r="J501" s="36" t="s">
        <v>68</v>
      </c>
      <c r="K501" s="38">
        <v>7</v>
      </c>
      <c r="L501" s="40">
        <v>2000000</v>
      </c>
      <c r="M501" s="40">
        <v>2000000</v>
      </c>
      <c r="N501" s="40">
        <f>ROUND((M501*$E$8/1000),0)</f>
        <v>43423100</v>
      </c>
      <c r="O501" s="40">
        <v>667388</v>
      </c>
      <c r="P501" s="40">
        <v>44090488</v>
      </c>
    </row>
    <row r="502" spans="1:17" s="32" customFormat="1" ht="10.5">
      <c r="A502" s="32">
        <v>99530250</v>
      </c>
      <c r="B502" s="33">
        <v>0</v>
      </c>
      <c r="C502" s="45" t="s">
        <v>385</v>
      </c>
      <c r="D502" s="46" t="s">
        <v>162</v>
      </c>
      <c r="E502" s="35">
        <v>39976</v>
      </c>
      <c r="F502" s="34" t="s">
        <v>171</v>
      </c>
      <c r="G502" s="37">
        <v>62950000</v>
      </c>
      <c r="H502" s="34" t="s">
        <v>53</v>
      </c>
      <c r="I502" s="38">
        <v>6</v>
      </c>
      <c r="J502" s="36" t="s">
        <v>68</v>
      </c>
      <c r="K502" s="38">
        <v>7</v>
      </c>
      <c r="L502" s="40"/>
      <c r="M502" s="40"/>
      <c r="N502" s="40"/>
      <c r="O502" s="40"/>
      <c r="P502" s="40"/>
    </row>
    <row r="503" spans="1:17" s="32" customFormat="1" ht="10.5">
      <c r="A503" s="32">
        <v>93458000</v>
      </c>
      <c r="B503" s="33">
        <v>1</v>
      </c>
      <c r="C503" s="45" t="s">
        <v>387</v>
      </c>
      <c r="D503" s="46">
        <v>544</v>
      </c>
      <c r="E503" s="35">
        <v>39674</v>
      </c>
      <c r="F503" s="34" t="s">
        <v>37</v>
      </c>
      <c r="G503" s="37">
        <v>10000</v>
      </c>
      <c r="H503" s="34"/>
      <c r="I503" s="38"/>
      <c r="J503" s="36" t="s">
        <v>371</v>
      </c>
      <c r="K503" s="38">
        <v>10</v>
      </c>
      <c r="L503" s="40"/>
      <c r="M503" s="40"/>
      <c r="N503" s="40"/>
      <c r="O503" s="40"/>
      <c r="P503" s="40"/>
    </row>
    <row r="504" spans="1:17" s="32" customFormat="1" ht="10.5">
      <c r="A504" s="32">
        <v>93458000</v>
      </c>
      <c r="B504" s="33">
        <v>1</v>
      </c>
      <c r="C504" s="45" t="s">
        <v>388</v>
      </c>
      <c r="D504" s="46" t="s">
        <v>143</v>
      </c>
      <c r="E504" s="35">
        <v>39735</v>
      </c>
      <c r="F504" s="34" t="s">
        <v>66</v>
      </c>
      <c r="G504" s="37">
        <v>355000</v>
      </c>
      <c r="H504" s="34" t="s">
        <v>63</v>
      </c>
      <c r="I504" s="38" t="s">
        <v>389</v>
      </c>
      <c r="J504" s="36" t="s">
        <v>390</v>
      </c>
      <c r="K504" s="38">
        <v>6</v>
      </c>
      <c r="L504" s="40"/>
      <c r="M504" s="40"/>
      <c r="N504" s="40"/>
      <c r="O504" s="40"/>
      <c r="P504" s="40"/>
      <c r="Q504" s="32" t="s">
        <v>69</v>
      </c>
    </row>
    <row r="505" spans="1:17" s="32" customFormat="1" ht="10.5">
      <c r="A505" s="32">
        <v>93458000</v>
      </c>
      <c r="B505" s="33">
        <v>1</v>
      </c>
      <c r="C505" s="45" t="s">
        <v>391</v>
      </c>
      <c r="D505" s="46" t="s">
        <v>143</v>
      </c>
      <c r="E505" s="35">
        <v>39735</v>
      </c>
      <c r="F505" s="34" t="s">
        <v>37</v>
      </c>
      <c r="G505" s="37">
        <v>10000</v>
      </c>
      <c r="H505" s="34" t="s">
        <v>56</v>
      </c>
      <c r="I505" s="38">
        <v>4</v>
      </c>
      <c r="J505" s="36" t="s">
        <v>390</v>
      </c>
      <c r="K505" s="38">
        <v>6</v>
      </c>
      <c r="L505" s="40">
        <v>1000000</v>
      </c>
      <c r="M505" s="40">
        <v>1000000</v>
      </c>
      <c r="N505" s="40">
        <f>ROUND((M505*$E$8/1000),0)</f>
        <v>21711550</v>
      </c>
      <c r="O505" s="40">
        <v>0</v>
      </c>
      <c r="P505" s="40">
        <v>21711550</v>
      </c>
    </row>
    <row r="506" spans="1:17" s="32" customFormat="1" ht="10.5">
      <c r="A506" s="32">
        <v>93458000</v>
      </c>
      <c r="B506" s="33">
        <v>1</v>
      </c>
      <c r="C506" s="45" t="s">
        <v>388</v>
      </c>
      <c r="D506" s="46" t="s">
        <v>152</v>
      </c>
      <c r="E506" s="35">
        <v>39888</v>
      </c>
      <c r="F506" s="34" t="s">
        <v>171</v>
      </c>
      <c r="G506" s="37">
        <v>84000000</v>
      </c>
      <c r="H506" s="34" t="s">
        <v>53</v>
      </c>
      <c r="I506" s="38">
        <v>4</v>
      </c>
      <c r="J506" s="36" t="s">
        <v>390</v>
      </c>
      <c r="K506" s="38">
        <v>5</v>
      </c>
      <c r="L506" s="40"/>
      <c r="M506" s="40"/>
      <c r="N506" s="40"/>
      <c r="O506" s="40"/>
      <c r="P506" s="40"/>
    </row>
    <row r="507" spans="1:17" s="32" customFormat="1" ht="10.5">
      <c r="A507" s="32">
        <v>93458000</v>
      </c>
      <c r="B507" s="33">
        <v>1</v>
      </c>
      <c r="C507" s="45" t="s">
        <v>392</v>
      </c>
      <c r="D507" s="46" t="s">
        <v>152</v>
      </c>
      <c r="E507" s="35">
        <v>39888</v>
      </c>
      <c r="F507" s="34" t="s">
        <v>37</v>
      </c>
      <c r="G507" s="37">
        <v>4000</v>
      </c>
      <c r="H507" s="34" t="s">
        <v>59</v>
      </c>
      <c r="I507" s="38">
        <v>2.25</v>
      </c>
      <c r="J507" s="36" t="s">
        <v>390</v>
      </c>
      <c r="K507" s="38">
        <v>5</v>
      </c>
      <c r="L507" s="40">
        <v>2000000</v>
      </c>
      <c r="M507" s="40">
        <v>2000000</v>
      </c>
      <c r="N507" s="40">
        <f>ROUND((M507*$E$8/1000),0)</f>
        <v>43423100</v>
      </c>
      <c r="O507" s="40">
        <v>161925</v>
      </c>
      <c r="P507" s="40">
        <v>43585025</v>
      </c>
    </row>
    <row r="508" spans="1:17" s="32" customFormat="1" ht="10.5">
      <c r="A508" s="32">
        <v>93458000</v>
      </c>
      <c r="B508" s="33">
        <v>1</v>
      </c>
      <c r="C508" s="45" t="s">
        <v>387</v>
      </c>
      <c r="D508" s="46">
        <v>545</v>
      </c>
      <c r="E508" s="35">
        <v>39674</v>
      </c>
      <c r="F508" s="34" t="s">
        <v>37</v>
      </c>
      <c r="G508" s="37">
        <v>10000</v>
      </c>
      <c r="H508" s="34"/>
      <c r="I508" s="38"/>
      <c r="J508" s="36" t="s">
        <v>371</v>
      </c>
      <c r="K508" s="38">
        <v>30</v>
      </c>
      <c r="L508" s="40"/>
      <c r="M508" s="40"/>
      <c r="N508" s="40"/>
      <c r="O508" s="40"/>
      <c r="P508" s="40"/>
    </row>
    <row r="509" spans="1:17" s="32" customFormat="1" ht="10.5">
      <c r="A509" s="32">
        <v>93458000</v>
      </c>
      <c r="B509" s="33">
        <v>1</v>
      </c>
      <c r="C509" s="45" t="s">
        <v>391</v>
      </c>
      <c r="D509" s="46" t="s">
        <v>143</v>
      </c>
      <c r="E509" s="35">
        <v>39735</v>
      </c>
      <c r="F509" s="34" t="s">
        <v>37</v>
      </c>
      <c r="G509" s="37">
        <v>10000</v>
      </c>
      <c r="H509" s="34" t="s">
        <v>51</v>
      </c>
      <c r="I509" s="38">
        <v>4.25</v>
      </c>
      <c r="J509" s="36" t="s">
        <v>390</v>
      </c>
      <c r="K509" s="38">
        <v>21</v>
      </c>
      <c r="L509" s="40">
        <v>7000000</v>
      </c>
      <c r="M509" s="40">
        <v>7000000</v>
      </c>
      <c r="N509" s="40">
        <f>ROUND((M509*$E$8/1000),0)</f>
        <v>151980850</v>
      </c>
      <c r="O509" s="40">
        <v>0</v>
      </c>
      <c r="P509" s="40">
        <v>151980850</v>
      </c>
    </row>
    <row r="510" spans="1:17" s="32" customFormat="1" ht="10.5">
      <c r="A510" s="32">
        <v>92236000</v>
      </c>
      <c r="B510" s="33">
        <v>6</v>
      </c>
      <c r="C510" s="45" t="s">
        <v>393</v>
      </c>
      <c r="D510" s="46">
        <v>546</v>
      </c>
      <c r="E510" s="35">
        <v>39681</v>
      </c>
      <c r="F510" s="34" t="s">
        <v>37</v>
      </c>
      <c r="G510" s="37">
        <v>2000</v>
      </c>
      <c r="H510" s="34"/>
      <c r="I510" s="38"/>
      <c r="J510" s="36" t="s">
        <v>68</v>
      </c>
      <c r="K510" s="38">
        <v>10</v>
      </c>
      <c r="L510" s="40"/>
      <c r="M510" s="40"/>
      <c r="N510" s="40"/>
      <c r="O510" s="40"/>
      <c r="P510" s="40"/>
    </row>
    <row r="511" spans="1:17" s="32" customFormat="1" ht="10.5">
      <c r="A511" s="32">
        <v>92236000</v>
      </c>
      <c r="B511" s="33">
        <v>6</v>
      </c>
      <c r="C511" s="45" t="s">
        <v>394</v>
      </c>
      <c r="D511" s="46" t="s">
        <v>143</v>
      </c>
      <c r="E511" s="35">
        <v>39689</v>
      </c>
      <c r="F511" s="34" t="s">
        <v>37</v>
      </c>
      <c r="G511" s="37">
        <v>2000</v>
      </c>
      <c r="H511" s="34" t="s">
        <v>63</v>
      </c>
      <c r="I511" s="38">
        <v>3.9</v>
      </c>
      <c r="J511" s="36" t="s">
        <v>68</v>
      </c>
      <c r="K511" s="38">
        <v>7</v>
      </c>
      <c r="L511" s="40">
        <v>2000000</v>
      </c>
      <c r="M511" s="40">
        <v>2000000</v>
      </c>
      <c r="N511" s="40">
        <f>ROUND((M511*$E$8/1000),0)</f>
        <v>43423100</v>
      </c>
      <c r="O511" s="40">
        <v>687416</v>
      </c>
      <c r="P511" s="40">
        <v>44110516</v>
      </c>
    </row>
    <row r="512" spans="1:17" s="32" customFormat="1" ht="10.5">
      <c r="A512" s="32">
        <v>92236000</v>
      </c>
      <c r="B512" s="33">
        <v>6</v>
      </c>
      <c r="C512" s="45" t="s">
        <v>395</v>
      </c>
      <c r="D512" s="46" t="s">
        <v>152</v>
      </c>
      <c r="E512" s="35">
        <v>39689</v>
      </c>
      <c r="F512" s="34" t="s">
        <v>37</v>
      </c>
      <c r="G512" s="37">
        <v>2000</v>
      </c>
      <c r="H512" s="34" t="s">
        <v>56</v>
      </c>
      <c r="I512" s="38">
        <v>4.4000000000000004</v>
      </c>
      <c r="J512" s="36" t="s">
        <v>68</v>
      </c>
      <c r="K512" s="38">
        <v>10</v>
      </c>
      <c r="L512" s="40"/>
      <c r="M512" s="40"/>
      <c r="N512" s="40"/>
      <c r="O512" s="40"/>
      <c r="P512" s="40"/>
    </row>
    <row r="513" spans="1:17" s="32" customFormat="1" ht="10.5">
      <c r="A513" s="32">
        <v>92236000</v>
      </c>
      <c r="B513" s="33">
        <v>6</v>
      </c>
      <c r="C513" s="45" t="s">
        <v>393</v>
      </c>
      <c r="D513" s="46">
        <v>547</v>
      </c>
      <c r="E513" s="35">
        <v>39681</v>
      </c>
      <c r="F513" s="34" t="s">
        <v>37</v>
      </c>
      <c r="G513" s="37">
        <v>2000</v>
      </c>
      <c r="H513" s="34"/>
      <c r="I513" s="38"/>
      <c r="J513" s="36" t="s">
        <v>81</v>
      </c>
      <c r="K513" s="38">
        <v>30</v>
      </c>
      <c r="L513" s="40"/>
      <c r="M513" s="40"/>
      <c r="N513" s="40"/>
      <c r="O513" s="40"/>
      <c r="P513" s="40"/>
    </row>
    <row r="514" spans="1:17" s="32" customFormat="1" ht="10.5">
      <c r="A514" s="32">
        <v>92236000</v>
      </c>
      <c r="B514" s="33">
        <v>6</v>
      </c>
      <c r="C514" s="45" t="s">
        <v>395</v>
      </c>
      <c r="D514" s="46" t="s">
        <v>143</v>
      </c>
      <c r="E514" s="35">
        <v>39689</v>
      </c>
      <c r="F514" s="34" t="s">
        <v>37</v>
      </c>
      <c r="G514" s="37">
        <v>2000</v>
      </c>
      <c r="H514" s="34" t="s">
        <v>51</v>
      </c>
      <c r="I514" s="38">
        <v>4.7</v>
      </c>
      <c r="J514" s="36" t="s">
        <v>68</v>
      </c>
      <c r="K514" s="38">
        <v>20</v>
      </c>
      <c r="L514" s="40"/>
      <c r="M514" s="40"/>
      <c r="N514" s="40"/>
      <c r="O514" s="40"/>
      <c r="P514" s="40"/>
    </row>
    <row r="515" spans="1:17" s="32" customFormat="1" ht="10.5">
      <c r="A515" s="32">
        <v>96667560</v>
      </c>
      <c r="B515" s="33">
        <v>8</v>
      </c>
      <c r="C515" s="32" t="s">
        <v>339</v>
      </c>
      <c r="D515" s="46">
        <v>548</v>
      </c>
      <c r="E515" s="35">
        <v>39694</v>
      </c>
      <c r="F515" s="34" t="s">
        <v>37</v>
      </c>
      <c r="G515" s="37">
        <v>1500</v>
      </c>
      <c r="H515" s="34"/>
      <c r="I515" s="38"/>
      <c r="J515" s="36" t="s">
        <v>250</v>
      </c>
      <c r="K515" s="38">
        <v>10</v>
      </c>
      <c r="L515" s="40"/>
      <c r="M515" s="40"/>
      <c r="N515" s="40"/>
      <c r="O515" s="40"/>
      <c r="P515" s="40"/>
    </row>
    <row r="516" spans="1:17" s="32" customFormat="1" ht="10.5">
      <c r="A516" s="32">
        <v>96667560</v>
      </c>
      <c r="B516" s="33">
        <v>8</v>
      </c>
      <c r="C516" s="32" t="s">
        <v>340</v>
      </c>
      <c r="D516" s="46" t="s">
        <v>143</v>
      </c>
      <c r="E516" s="35">
        <v>40030</v>
      </c>
      <c r="F516" s="34" t="s">
        <v>171</v>
      </c>
      <c r="G516" s="37">
        <v>20000000</v>
      </c>
      <c r="H516" s="34" t="s">
        <v>90</v>
      </c>
      <c r="I516" s="38">
        <v>7</v>
      </c>
      <c r="J516" s="36" t="s">
        <v>374</v>
      </c>
      <c r="K516" s="38">
        <v>5</v>
      </c>
      <c r="L516" s="40">
        <v>20000000000</v>
      </c>
      <c r="M516" s="40">
        <v>20000000000</v>
      </c>
      <c r="N516" s="40">
        <f>ROUND((M516/1000),0)</f>
        <v>20000000</v>
      </c>
      <c r="O516" s="40">
        <v>229387</v>
      </c>
      <c r="P516" s="40">
        <v>20229387</v>
      </c>
    </row>
    <row r="517" spans="1:17" s="32" customFormat="1" ht="10.5">
      <c r="A517" s="32">
        <v>96667560</v>
      </c>
      <c r="B517" s="33">
        <v>8</v>
      </c>
      <c r="C517" s="32" t="s">
        <v>340</v>
      </c>
      <c r="D517" s="46" t="s">
        <v>152</v>
      </c>
      <c r="E517" s="35">
        <v>40500</v>
      </c>
      <c r="F517" s="34" t="s">
        <v>171</v>
      </c>
      <c r="G517" s="37">
        <v>10000000</v>
      </c>
      <c r="H517" s="34" t="s">
        <v>51</v>
      </c>
      <c r="I517" s="38">
        <v>6.35</v>
      </c>
      <c r="J517" s="36" t="s">
        <v>374</v>
      </c>
      <c r="K517" s="38">
        <v>4</v>
      </c>
      <c r="L517" s="40">
        <v>10000000000</v>
      </c>
      <c r="M517" s="40">
        <v>10000000000</v>
      </c>
      <c r="N517" s="40">
        <f>ROUND((M517/1000),0)</f>
        <v>10000000</v>
      </c>
      <c r="O517" s="40">
        <v>116325</v>
      </c>
      <c r="P517" s="40">
        <v>10116325</v>
      </c>
    </row>
    <row r="518" spans="1:17" s="32" customFormat="1" ht="10.5">
      <c r="A518" s="32">
        <v>96813520</v>
      </c>
      <c r="B518" s="33">
        <v>1</v>
      </c>
      <c r="C518" s="45" t="s">
        <v>396</v>
      </c>
      <c r="D518" s="46">
        <v>549</v>
      </c>
      <c r="E518" s="35">
        <v>39707</v>
      </c>
      <c r="F518" s="34" t="s">
        <v>37</v>
      </c>
      <c r="G518" s="37">
        <v>8500</v>
      </c>
      <c r="H518" s="34"/>
      <c r="I518" s="38"/>
      <c r="J518" s="36" t="s">
        <v>81</v>
      </c>
      <c r="K518" s="38">
        <v>10</v>
      </c>
      <c r="L518" s="40"/>
      <c r="M518" s="40"/>
      <c r="N518" s="40"/>
      <c r="O518" s="40"/>
      <c r="P518" s="40"/>
    </row>
    <row r="519" spans="1:17" s="32" customFormat="1" ht="10.5">
      <c r="A519" s="32">
        <v>96813520</v>
      </c>
      <c r="B519" s="33">
        <v>1</v>
      </c>
      <c r="C519" s="45" t="s">
        <v>397</v>
      </c>
      <c r="D519" s="46" t="s">
        <v>143</v>
      </c>
      <c r="E519" s="35">
        <v>39730</v>
      </c>
      <c r="F519" s="34" t="s">
        <v>37</v>
      </c>
      <c r="G519" s="37">
        <v>7000</v>
      </c>
      <c r="H519" s="34" t="s">
        <v>46</v>
      </c>
      <c r="I519" s="38">
        <v>2.75</v>
      </c>
      <c r="J519" s="36" t="s">
        <v>68</v>
      </c>
      <c r="K519" s="38">
        <v>5</v>
      </c>
      <c r="L519" s="40">
        <v>1800000</v>
      </c>
      <c r="M519" s="40">
        <v>1800000</v>
      </c>
      <c r="N519" s="40">
        <f>ROUND((M519*$E$8/1000),0)</f>
        <v>39080790</v>
      </c>
      <c r="O519" s="40">
        <v>533726</v>
      </c>
      <c r="P519" s="40">
        <v>39614516</v>
      </c>
    </row>
    <row r="520" spans="1:17" s="32" customFormat="1" ht="10.5">
      <c r="A520" s="32">
        <v>96813520</v>
      </c>
      <c r="B520" s="33">
        <v>1</v>
      </c>
      <c r="C520" s="45" t="s">
        <v>396</v>
      </c>
      <c r="D520" s="46">
        <v>550</v>
      </c>
      <c r="E520" s="35">
        <v>39707</v>
      </c>
      <c r="F520" s="34" t="s">
        <v>37</v>
      </c>
      <c r="G520" s="37">
        <v>8500</v>
      </c>
      <c r="H520" s="34"/>
      <c r="I520" s="38"/>
      <c r="J520" s="36" t="s">
        <v>81</v>
      </c>
      <c r="K520" s="38">
        <v>30</v>
      </c>
      <c r="L520" s="40"/>
      <c r="M520" s="40"/>
      <c r="N520" s="40"/>
      <c r="O520" s="40"/>
      <c r="P520" s="40"/>
    </row>
    <row r="521" spans="1:17" s="32" customFormat="1" ht="10.5">
      <c r="A521" s="32">
        <v>96813520</v>
      </c>
      <c r="B521" s="33">
        <v>1</v>
      </c>
      <c r="C521" s="45" t="s">
        <v>398</v>
      </c>
      <c r="D521" s="46" t="s">
        <v>143</v>
      </c>
      <c r="E521" s="35">
        <v>39730</v>
      </c>
      <c r="F521" s="34" t="s">
        <v>37</v>
      </c>
      <c r="G521" s="37">
        <v>7000</v>
      </c>
      <c r="H521" s="34" t="s">
        <v>90</v>
      </c>
      <c r="I521" s="38">
        <v>4.25</v>
      </c>
      <c r="J521" s="36" t="s">
        <v>68</v>
      </c>
      <c r="K521" s="38">
        <v>21</v>
      </c>
      <c r="L521" s="40">
        <v>4700000</v>
      </c>
      <c r="M521" s="40">
        <v>4700000</v>
      </c>
      <c r="N521" s="40">
        <f>ROUND((M521*$E$8/1000),0)</f>
        <v>102044285</v>
      </c>
      <c r="O521" s="40">
        <v>2145889</v>
      </c>
      <c r="P521" s="40">
        <v>104190174</v>
      </c>
    </row>
    <row r="522" spans="1:17" s="32" customFormat="1" ht="10.5">
      <c r="A522" s="32">
        <v>93834000</v>
      </c>
      <c r="B522" s="33">
        <v>5</v>
      </c>
      <c r="C522" s="45" t="s">
        <v>276</v>
      </c>
      <c r="D522" s="46">
        <v>551</v>
      </c>
      <c r="E522" s="35">
        <v>39735</v>
      </c>
      <c r="F522" s="34" t="s">
        <v>37</v>
      </c>
      <c r="G522" s="37">
        <v>12500</v>
      </c>
      <c r="H522" s="34"/>
      <c r="I522" s="38"/>
      <c r="J522" s="36" t="s">
        <v>81</v>
      </c>
      <c r="K522" s="38">
        <v>30</v>
      </c>
      <c r="L522" s="40"/>
      <c r="M522" s="40"/>
      <c r="N522" s="40"/>
      <c r="O522" s="40"/>
      <c r="P522" s="40"/>
    </row>
    <row r="523" spans="1:17" s="32" customFormat="1" ht="10.5">
      <c r="A523" s="32">
        <v>93834000</v>
      </c>
      <c r="B523" s="33">
        <v>5</v>
      </c>
      <c r="C523" s="45" t="s">
        <v>399</v>
      </c>
      <c r="D523" s="46" t="s">
        <v>143</v>
      </c>
      <c r="E523" s="35">
        <v>39769</v>
      </c>
      <c r="F523" s="34" t="s">
        <v>37</v>
      </c>
      <c r="G523" s="37">
        <v>6000</v>
      </c>
      <c r="H523" s="34" t="s">
        <v>53</v>
      </c>
      <c r="I523" s="38">
        <v>4.7</v>
      </c>
      <c r="J523" s="36" t="s">
        <v>81</v>
      </c>
      <c r="K523" s="38">
        <v>8</v>
      </c>
      <c r="L523" s="40"/>
      <c r="M523" s="40"/>
      <c r="N523" s="40"/>
      <c r="O523" s="40"/>
      <c r="P523" s="40"/>
    </row>
    <row r="524" spans="1:17" s="32" customFormat="1" ht="10.5">
      <c r="A524" s="32">
        <v>93834000</v>
      </c>
      <c r="B524" s="33">
        <v>5</v>
      </c>
      <c r="C524" s="45" t="s">
        <v>399</v>
      </c>
      <c r="D524" s="46" t="s">
        <v>143</v>
      </c>
      <c r="E524" s="35">
        <v>39769</v>
      </c>
      <c r="F524" s="34" t="s">
        <v>66</v>
      </c>
      <c r="G524" s="37">
        <v>187800</v>
      </c>
      <c r="H524" s="34" t="s">
        <v>59</v>
      </c>
      <c r="I524" s="38" t="s">
        <v>400</v>
      </c>
      <c r="J524" s="36" t="s">
        <v>81</v>
      </c>
      <c r="K524" s="38">
        <v>11</v>
      </c>
      <c r="L524" s="40"/>
      <c r="M524" s="40"/>
      <c r="N524" s="40"/>
      <c r="O524" s="40"/>
      <c r="P524" s="40"/>
      <c r="Q524" s="32" t="s">
        <v>69</v>
      </c>
    </row>
    <row r="525" spans="1:17" s="32" customFormat="1" ht="10.5">
      <c r="A525" s="32">
        <v>93834000</v>
      </c>
      <c r="B525" s="33">
        <v>5</v>
      </c>
      <c r="C525" s="45" t="s">
        <v>399</v>
      </c>
      <c r="D525" s="46" t="s">
        <v>143</v>
      </c>
      <c r="E525" s="35">
        <v>39769</v>
      </c>
      <c r="F525" s="34" t="s">
        <v>37</v>
      </c>
      <c r="G525" s="37">
        <v>6000</v>
      </c>
      <c r="H525" s="34" t="s">
        <v>60</v>
      </c>
      <c r="I525" s="38">
        <v>4.7</v>
      </c>
      <c r="J525" s="36" t="s">
        <v>81</v>
      </c>
      <c r="K525" s="38">
        <v>9</v>
      </c>
      <c r="L525" s="40"/>
      <c r="M525" s="40"/>
      <c r="N525" s="40"/>
      <c r="O525" s="40"/>
      <c r="P525" s="40"/>
    </row>
    <row r="526" spans="1:17" s="32" customFormat="1" ht="10.5">
      <c r="A526" s="32">
        <v>93834000</v>
      </c>
      <c r="B526" s="33">
        <v>5</v>
      </c>
      <c r="C526" s="45" t="s">
        <v>120</v>
      </c>
      <c r="D526" s="46" t="s">
        <v>143</v>
      </c>
      <c r="E526" s="35">
        <v>39769</v>
      </c>
      <c r="F526" s="34" t="s">
        <v>37</v>
      </c>
      <c r="G526" s="37">
        <v>6000</v>
      </c>
      <c r="H526" s="34" t="s">
        <v>64</v>
      </c>
      <c r="I526" s="38">
        <v>5.7</v>
      </c>
      <c r="J526" s="36" t="s">
        <v>68</v>
      </c>
      <c r="K526" s="38">
        <v>21</v>
      </c>
      <c r="L526" s="40">
        <v>3000000</v>
      </c>
      <c r="M526" s="40">
        <v>3000000</v>
      </c>
      <c r="N526" s="40">
        <f>ROUND((M526*$E$8/1000),0)</f>
        <v>65134650</v>
      </c>
      <c r="O526" s="40">
        <v>152551</v>
      </c>
      <c r="P526" s="40">
        <v>65287201</v>
      </c>
    </row>
    <row r="527" spans="1:17" s="32" customFormat="1" ht="10.5">
      <c r="A527" s="32">
        <v>93834000</v>
      </c>
      <c r="B527" s="33">
        <v>5</v>
      </c>
      <c r="C527" s="45" t="s">
        <v>120</v>
      </c>
      <c r="D527" s="46" t="s">
        <v>152</v>
      </c>
      <c r="E527" s="35">
        <v>39877</v>
      </c>
      <c r="F527" s="34" t="s">
        <v>171</v>
      </c>
      <c r="G527" s="37">
        <v>30000000</v>
      </c>
      <c r="H527" s="34" t="s">
        <v>75</v>
      </c>
      <c r="I527" s="38">
        <v>7</v>
      </c>
      <c r="J527" s="36" t="s">
        <v>68</v>
      </c>
      <c r="K527" s="38">
        <v>5</v>
      </c>
      <c r="L527" s="40">
        <v>30000000000</v>
      </c>
      <c r="M527" s="40">
        <v>30000000000</v>
      </c>
      <c r="N527" s="40">
        <f>ROUND((M527/1000),0)</f>
        <v>30000000</v>
      </c>
      <c r="O527" s="40">
        <v>338345</v>
      </c>
      <c r="P527" s="40">
        <v>30338345</v>
      </c>
    </row>
    <row r="528" spans="1:17" s="32" customFormat="1" ht="10.5">
      <c r="A528" s="32">
        <v>93834000</v>
      </c>
      <c r="B528" s="33">
        <v>5</v>
      </c>
      <c r="C528" s="45" t="s">
        <v>120</v>
      </c>
      <c r="D528" s="46" t="s">
        <v>162</v>
      </c>
      <c r="E528" s="35">
        <v>39952</v>
      </c>
      <c r="F528" s="34" t="s">
        <v>37</v>
      </c>
      <c r="G528" s="37">
        <v>5500</v>
      </c>
      <c r="H528" s="34" t="s">
        <v>125</v>
      </c>
      <c r="I528" s="38">
        <v>4.0999999999999996</v>
      </c>
      <c r="J528" s="36" t="s">
        <v>68</v>
      </c>
      <c r="K528" s="38">
        <v>6</v>
      </c>
      <c r="L528" s="40">
        <v>1000000</v>
      </c>
      <c r="M528" s="40">
        <v>1000000</v>
      </c>
      <c r="N528" s="40">
        <f>ROUND((M528*$E$8/1000),0)</f>
        <v>21711550</v>
      </c>
      <c r="O528" s="40">
        <v>372074</v>
      </c>
      <c r="P528" s="40">
        <v>22083624</v>
      </c>
    </row>
    <row r="529" spans="1:16" s="32" customFormat="1" ht="10.5">
      <c r="A529" s="32">
        <v>93834000</v>
      </c>
      <c r="B529" s="33">
        <v>5</v>
      </c>
      <c r="C529" s="45" t="s">
        <v>399</v>
      </c>
      <c r="D529" s="46" t="s">
        <v>162</v>
      </c>
      <c r="E529" s="35">
        <v>39952</v>
      </c>
      <c r="F529" s="34" t="s">
        <v>171</v>
      </c>
      <c r="G529" s="37">
        <v>110000000</v>
      </c>
      <c r="H529" s="34" t="s">
        <v>132</v>
      </c>
      <c r="I529" s="38">
        <v>5.8</v>
      </c>
      <c r="J529" s="36" t="s">
        <v>68</v>
      </c>
      <c r="K529" s="38">
        <v>6</v>
      </c>
      <c r="L529" s="40"/>
      <c r="M529" s="40"/>
      <c r="N529" s="40"/>
      <c r="O529" s="40"/>
      <c r="P529" s="40"/>
    </row>
    <row r="530" spans="1:16" s="32" customFormat="1" ht="10.5">
      <c r="A530" s="32">
        <v>93834000</v>
      </c>
      <c r="B530" s="33">
        <v>5</v>
      </c>
      <c r="C530" s="45" t="s">
        <v>120</v>
      </c>
      <c r="D530" s="46" t="s">
        <v>162</v>
      </c>
      <c r="E530" s="35">
        <v>39952</v>
      </c>
      <c r="F530" s="34" t="s">
        <v>37</v>
      </c>
      <c r="G530" s="37">
        <v>5500</v>
      </c>
      <c r="H530" s="34" t="s">
        <v>176</v>
      </c>
      <c r="I530" s="38">
        <v>4.7</v>
      </c>
      <c r="J530" s="36" t="s">
        <v>68</v>
      </c>
      <c r="K530" s="38">
        <v>21</v>
      </c>
      <c r="L530" s="40">
        <v>4500000</v>
      </c>
      <c r="M530" s="40">
        <v>4500000</v>
      </c>
      <c r="N530" s="40">
        <f>ROUND((M530*$E$8/1000),0)</f>
        <v>97701975</v>
      </c>
      <c r="O530" s="40">
        <v>1916565</v>
      </c>
      <c r="P530" s="40">
        <v>99618540</v>
      </c>
    </row>
    <row r="531" spans="1:16" s="32" customFormat="1" ht="10.5">
      <c r="A531" s="32">
        <v>91335000</v>
      </c>
      <c r="B531" s="33">
        <v>6</v>
      </c>
      <c r="C531" s="45" t="s">
        <v>401</v>
      </c>
      <c r="D531" s="46">
        <v>552</v>
      </c>
      <c r="E531" s="35">
        <v>39741</v>
      </c>
      <c r="F531" s="34" t="s">
        <v>37</v>
      </c>
      <c r="G531" s="37">
        <v>3500</v>
      </c>
      <c r="H531" s="34"/>
      <c r="I531" s="38"/>
      <c r="J531" s="36" t="s">
        <v>68</v>
      </c>
      <c r="K531" s="38">
        <v>10</v>
      </c>
      <c r="L531" s="40"/>
      <c r="M531" s="40"/>
      <c r="N531" s="40"/>
      <c r="O531" s="40"/>
      <c r="P531" s="40"/>
    </row>
    <row r="532" spans="1:16" s="32" customFormat="1" ht="10.5">
      <c r="A532" s="32">
        <v>91335000</v>
      </c>
      <c r="B532" s="33">
        <v>6</v>
      </c>
      <c r="C532" s="45" t="s">
        <v>402</v>
      </c>
      <c r="D532" s="46" t="s">
        <v>143</v>
      </c>
      <c r="E532" s="35">
        <v>39834</v>
      </c>
      <c r="F532" s="34" t="s">
        <v>37</v>
      </c>
      <c r="G532" s="37">
        <v>3500</v>
      </c>
      <c r="H532" s="34" t="s">
        <v>46</v>
      </c>
      <c r="I532" s="38">
        <v>6.4</v>
      </c>
      <c r="J532" s="36" t="s">
        <v>68</v>
      </c>
      <c r="K532" s="38">
        <v>5</v>
      </c>
      <c r="L532" s="40">
        <v>500000</v>
      </c>
      <c r="M532" s="40">
        <v>500000</v>
      </c>
      <c r="N532" s="40">
        <f>ROUND((M532*$E$8/1000),0)</f>
        <v>10855775</v>
      </c>
      <c r="O532" s="40">
        <v>185166</v>
      </c>
      <c r="P532" s="40">
        <v>11040941</v>
      </c>
    </row>
    <row r="533" spans="1:16" s="32" customFormat="1" ht="10.5">
      <c r="A533" s="32">
        <v>91335000</v>
      </c>
      <c r="B533" s="33">
        <v>6</v>
      </c>
      <c r="C533" s="45" t="s">
        <v>403</v>
      </c>
      <c r="D533" s="46" t="s">
        <v>143</v>
      </c>
      <c r="E533" s="35">
        <v>39834</v>
      </c>
      <c r="F533" s="34" t="s">
        <v>171</v>
      </c>
      <c r="G533" s="37">
        <v>75000000</v>
      </c>
      <c r="H533" s="34" t="s">
        <v>90</v>
      </c>
      <c r="I533" s="38">
        <v>8.5500000000000007</v>
      </c>
      <c r="J533" s="36" t="s">
        <v>68</v>
      </c>
      <c r="K533" s="38">
        <v>5</v>
      </c>
      <c r="L533" s="40"/>
      <c r="M533" s="40"/>
      <c r="N533" s="40"/>
      <c r="O533" s="40"/>
      <c r="P533" s="40"/>
    </row>
    <row r="534" spans="1:16" s="32" customFormat="1" ht="10.5">
      <c r="A534" s="32">
        <v>91335000</v>
      </c>
      <c r="B534" s="33">
        <v>6</v>
      </c>
      <c r="C534" s="45" t="s">
        <v>403</v>
      </c>
      <c r="D534" s="46" t="s">
        <v>143</v>
      </c>
      <c r="E534" s="35">
        <v>39834</v>
      </c>
      <c r="F534" s="34" t="s">
        <v>37</v>
      </c>
      <c r="G534" s="37">
        <v>3500</v>
      </c>
      <c r="H534" s="34" t="s">
        <v>92</v>
      </c>
      <c r="I534" s="38">
        <v>6.1</v>
      </c>
      <c r="J534" s="36" t="s">
        <v>68</v>
      </c>
      <c r="K534" s="38">
        <v>9.5</v>
      </c>
      <c r="L534" s="40"/>
      <c r="M534" s="40"/>
      <c r="N534" s="40"/>
      <c r="O534" s="40"/>
      <c r="P534" s="40"/>
    </row>
    <row r="535" spans="1:16" s="32" customFormat="1" ht="10.5">
      <c r="A535" s="32">
        <v>91335000</v>
      </c>
      <c r="B535" s="33">
        <v>6</v>
      </c>
      <c r="C535" s="45" t="s">
        <v>403</v>
      </c>
      <c r="D535" s="46" t="s">
        <v>143</v>
      </c>
      <c r="E535" s="35">
        <v>39834</v>
      </c>
      <c r="F535" s="34" t="s">
        <v>171</v>
      </c>
      <c r="G535" s="37">
        <v>75000000</v>
      </c>
      <c r="H535" s="34" t="s">
        <v>63</v>
      </c>
      <c r="I535" s="38">
        <v>8.5500000000000007</v>
      </c>
      <c r="J535" s="36" t="s">
        <v>68</v>
      </c>
      <c r="K535" s="38">
        <v>9.5</v>
      </c>
      <c r="L535" s="40"/>
      <c r="M535" s="40"/>
      <c r="N535" s="40"/>
      <c r="O535" s="40"/>
      <c r="P535" s="40"/>
    </row>
    <row r="536" spans="1:16" s="32" customFormat="1" ht="10.5">
      <c r="A536" s="32">
        <v>91335000</v>
      </c>
      <c r="B536" s="33">
        <v>6</v>
      </c>
      <c r="C536" s="45" t="s">
        <v>401</v>
      </c>
      <c r="D536" s="46">
        <v>553</v>
      </c>
      <c r="E536" s="35">
        <v>39741</v>
      </c>
      <c r="F536" s="34" t="s">
        <v>37</v>
      </c>
      <c r="G536" s="37">
        <v>3500</v>
      </c>
      <c r="H536" s="34"/>
      <c r="I536" s="38"/>
      <c r="J536" s="36" t="s">
        <v>68</v>
      </c>
      <c r="K536" s="38">
        <v>30</v>
      </c>
      <c r="L536" s="40"/>
      <c r="M536" s="40"/>
      <c r="N536" s="40"/>
      <c r="O536" s="40"/>
      <c r="P536" s="40"/>
    </row>
    <row r="537" spans="1:16" s="32" customFormat="1" ht="10.5">
      <c r="A537" s="32">
        <v>91335000</v>
      </c>
      <c r="B537" s="33">
        <v>6</v>
      </c>
      <c r="C537" s="45" t="s">
        <v>402</v>
      </c>
      <c r="D537" s="46" t="s">
        <v>143</v>
      </c>
      <c r="E537" s="35">
        <v>39834</v>
      </c>
      <c r="F537" s="34" t="s">
        <v>37</v>
      </c>
      <c r="G537" s="37">
        <v>3500</v>
      </c>
      <c r="H537" s="34" t="s">
        <v>56</v>
      </c>
      <c r="I537" s="36">
        <v>6.3</v>
      </c>
      <c r="J537" s="36" t="s">
        <v>68</v>
      </c>
      <c r="K537" s="38">
        <v>21</v>
      </c>
      <c r="L537" s="40">
        <v>3000000</v>
      </c>
      <c r="M537" s="40">
        <v>3000000</v>
      </c>
      <c r="N537" s="40">
        <f>ROUND((M537*$E$8/1000),0)</f>
        <v>65134650</v>
      </c>
      <c r="O537" s="40">
        <v>1093926</v>
      </c>
      <c r="P537" s="40">
        <v>66228576</v>
      </c>
    </row>
    <row r="538" spans="1:16" s="32" customFormat="1" ht="10.5">
      <c r="A538" s="32">
        <v>81826800</v>
      </c>
      <c r="B538" s="33">
        <v>9</v>
      </c>
      <c r="C538" s="32" t="s">
        <v>319</v>
      </c>
      <c r="D538" s="46">
        <v>555</v>
      </c>
      <c r="E538" s="35">
        <v>39749</v>
      </c>
      <c r="F538" s="34" t="s">
        <v>37</v>
      </c>
      <c r="G538" s="37">
        <v>3250</v>
      </c>
      <c r="H538" s="34"/>
      <c r="I538" s="38"/>
      <c r="J538" s="36" t="s">
        <v>320</v>
      </c>
      <c r="K538" s="38">
        <v>10</v>
      </c>
      <c r="L538" s="40"/>
      <c r="M538" s="40"/>
      <c r="N538" s="40"/>
      <c r="O538" s="40"/>
      <c r="P538" s="40"/>
    </row>
    <row r="539" spans="1:16" s="32" customFormat="1" ht="10.5">
      <c r="A539" s="32">
        <v>81826800</v>
      </c>
      <c r="B539" s="33">
        <v>9</v>
      </c>
      <c r="C539" s="32" t="s">
        <v>404</v>
      </c>
      <c r="D539" s="46" t="s">
        <v>143</v>
      </c>
      <c r="E539" s="35">
        <v>39889</v>
      </c>
      <c r="F539" s="34" t="s">
        <v>171</v>
      </c>
      <c r="G539" s="37">
        <v>60000000</v>
      </c>
      <c r="H539" s="34" t="s">
        <v>90</v>
      </c>
      <c r="I539" s="38">
        <v>5.75</v>
      </c>
      <c r="J539" s="36" t="s">
        <v>320</v>
      </c>
      <c r="K539" s="38">
        <v>4</v>
      </c>
      <c r="L539" s="40"/>
      <c r="M539" s="40"/>
      <c r="N539" s="40"/>
      <c r="O539" s="40"/>
      <c r="P539" s="40"/>
    </row>
    <row r="540" spans="1:16" s="32" customFormat="1" ht="10.5">
      <c r="A540" s="32">
        <v>81826800</v>
      </c>
      <c r="B540" s="33">
        <v>9</v>
      </c>
      <c r="C540" s="32" t="s">
        <v>405</v>
      </c>
      <c r="D540" s="46" t="s">
        <v>152</v>
      </c>
      <c r="E540" s="35">
        <v>39889</v>
      </c>
      <c r="F540" s="34" t="s">
        <v>171</v>
      </c>
      <c r="G540" s="37">
        <v>60000000</v>
      </c>
      <c r="H540" s="34" t="s">
        <v>92</v>
      </c>
      <c r="I540" s="38">
        <v>6.15</v>
      </c>
      <c r="J540" s="36" t="s">
        <v>320</v>
      </c>
      <c r="K540" s="38">
        <v>4</v>
      </c>
      <c r="L540" s="40">
        <v>60000000000</v>
      </c>
      <c r="M540" s="40">
        <v>60000000000</v>
      </c>
      <c r="N540" s="40">
        <f>ROUND((M540/1000),0)</f>
        <v>60000000</v>
      </c>
      <c r="O540" s="40">
        <v>464462</v>
      </c>
      <c r="P540" s="40">
        <v>60464462</v>
      </c>
    </row>
    <row r="541" spans="1:16" s="32" customFormat="1" ht="10.5">
      <c r="A541" s="32">
        <v>92544000</v>
      </c>
      <c r="B541" s="33">
        <v>0</v>
      </c>
      <c r="C541" s="32" t="s">
        <v>406</v>
      </c>
      <c r="D541" s="46">
        <v>556</v>
      </c>
      <c r="E541" s="35">
        <v>39756</v>
      </c>
      <c r="F541" s="34" t="s">
        <v>37</v>
      </c>
      <c r="G541" s="37">
        <v>1500</v>
      </c>
      <c r="H541" s="34"/>
      <c r="I541" s="38"/>
      <c r="J541" s="36" t="s">
        <v>68</v>
      </c>
      <c r="K541" s="38">
        <v>10</v>
      </c>
      <c r="L541" s="40"/>
      <c r="M541" s="40"/>
      <c r="N541" s="40"/>
      <c r="O541" s="40"/>
      <c r="P541" s="40"/>
    </row>
    <row r="542" spans="1:16" s="32" customFormat="1" ht="10.5">
      <c r="A542" s="32">
        <v>76022072</v>
      </c>
      <c r="B542" s="33">
        <v>8</v>
      </c>
      <c r="C542" s="32" t="s">
        <v>407</v>
      </c>
      <c r="D542" s="46">
        <v>558</v>
      </c>
      <c r="E542" s="35">
        <v>39787</v>
      </c>
      <c r="F542" s="34" t="s">
        <v>37</v>
      </c>
      <c r="G542" s="37">
        <v>4000</v>
      </c>
      <c r="H542" s="34"/>
      <c r="I542" s="38"/>
      <c r="J542" s="36" t="s">
        <v>287</v>
      </c>
      <c r="K542" s="38">
        <v>10</v>
      </c>
      <c r="L542" s="40"/>
      <c r="M542" s="40"/>
      <c r="N542" s="40"/>
      <c r="O542" s="40"/>
      <c r="P542" s="40"/>
    </row>
    <row r="543" spans="1:16" s="32" customFormat="1" ht="10.5">
      <c r="A543" s="32">
        <v>76022072</v>
      </c>
      <c r="B543" s="33">
        <v>8</v>
      </c>
      <c r="C543" s="32" t="s">
        <v>408</v>
      </c>
      <c r="D543" s="46" t="s">
        <v>143</v>
      </c>
      <c r="E543" s="35">
        <v>39793</v>
      </c>
      <c r="F543" s="34" t="s">
        <v>37</v>
      </c>
      <c r="G543" s="37">
        <v>4000</v>
      </c>
      <c r="H543" s="34" t="s">
        <v>90</v>
      </c>
      <c r="I543" s="38">
        <v>5</v>
      </c>
      <c r="J543" s="36" t="s">
        <v>68</v>
      </c>
      <c r="K543" s="38">
        <v>5</v>
      </c>
      <c r="L543" s="40"/>
      <c r="M543" s="40"/>
      <c r="N543" s="40"/>
      <c r="O543" s="40"/>
      <c r="P543" s="40"/>
    </row>
    <row r="544" spans="1:16" s="32" customFormat="1" ht="10.5">
      <c r="A544" s="32">
        <v>76022072</v>
      </c>
      <c r="B544" s="33">
        <v>8</v>
      </c>
      <c r="C544" s="32" t="s">
        <v>408</v>
      </c>
      <c r="D544" s="46" t="s">
        <v>143</v>
      </c>
      <c r="E544" s="35">
        <v>39793</v>
      </c>
      <c r="F544" s="34" t="s">
        <v>171</v>
      </c>
      <c r="G544" s="37">
        <v>85700000</v>
      </c>
      <c r="H544" s="34" t="s">
        <v>92</v>
      </c>
      <c r="I544" s="38">
        <v>7.5</v>
      </c>
      <c r="J544" s="36" t="s">
        <v>68</v>
      </c>
      <c r="K544" s="38">
        <v>5</v>
      </c>
      <c r="L544" s="40"/>
      <c r="M544" s="40"/>
      <c r="N544" s="40"/>
      <c r="O544" s="40"/>
      <c r="P544" s="40"/>
    </row>
    <row r="545" spans="1:16" s="32" customFormat="1" ht="10.5">
      <c r="A545" s="32">
        <v>76022072</v>
      </c>
      <c r="B545" s="33">
        <v>8</v>
      </c>
      <c r="C545" s="32" t="s">
        <v>409</v>
      </c>
      <c r="D545" s="46">
        <v>559</v>
      </c>
      <c r="E545" s="35">
        <v>39787</v>
      </c>
      <c r="F545" s="34" t="s">
        <v>37</v>
      </c>
      <c r="G545" s="37">
        <v>4000</v>
      </c>
      <c r="H545" s="34"/>
      <c r="I545" s="38"/>
      <c r="J545" s="36" t="s">
        <v>287</v>
      </c>
      <c r="K545" s="38">
        <v>30</v>
      </c>
      <c r="L545" s="40"/>
      <c r="M545" s="40"/>
      <c r="N545" s="40"/>
      <c r="O545" s="40"/>
      <c r="P545" s="40"/>
    </row>
    <row r="546" spans="1:16" s="32" customFormat="1" ht="10.5">
      <c r="A546" s="32">
        <v>76022072</v>
      </c>
      <c r="B546" s="33">
        <v>8</v>
      </c>
      <c r="C546" s="32" t="s">
        <v>337</v>
      </c>
      <c r="D546" s="46" t="s">
        <v>143</v>
      </c>
      <c r="E546" s="35">
        <v>39793</v>
      </c>
      <c r="F546" s="34" t="s">
        <v>37</v>
      </c>
      <c r="G546" s="37">
        <v>4000</v>
      </c>
      <c r="H546" s="34" t="s">
        <v>63</v>
      </c>
      <c r="I546" s="38">
        <v>5</v>
      </c>
      <c r="J546" s="36" t="s">
        <v>68</v>
      </c>
      <c r="K546" s="38">
        <v>21</v>
      </c>
      <c r="L546" s="40">
        <v>4000000</v>
      </c>
      <c r="M546" s="40">
        <v>4000000</v>
      </c>
      <c r="N546" s="40">
        <f>ROUND((M546*$E$8/1000),0)</f>
        <v>86846200</v>
      </c>
      <c r="O546" s="40">
        <v>3603800</v>
      </c>
      <c r="P546" s="40">
        <v>90450000</v>
      </c>
    </row>
    <row r="547" spans="1:16" s="32" customFormat="1" ht="10.5">
      <c r="A547" s="32">
        <v>96802690</v>
      </c>
      <c r="B547" s="33">
        <v>9</v>
      </c>
      <c r="C547" s="32" t="s">
        <v>273</v>
      </c>
      <c r="D547" s="46">
        <v>560</v>
      </c>
      <c r="E547" s="35">
        <v>39799</v>
      </c>
      <c r="F547" s="34" t="s">
        <v>37</v>
      </c>
      <c r="G547" s="37">
        <v>3500</v>
      </c>
      <c r="H547" s="34"/>
      <c r="I547" s="38"/>
      <c r="J547" s="36" t="s">
        <v>81</v>
      </c>
      <c r="K547" s="38">
        <v>30</v>
      </c>
      <c r="L547" s="40"/>
      <c r="M547" s="40"/>
      <c r="N547" s="40"/>
      <c r="O547" s="40"/>
      <c r="P547" s="40"/>
    </row>
    <row r="548" spans="1:16" s="32" customFormat="1" ht="10.5">
      <c r="A548" s="32">
        <v>96802690</v>
      </c>
      <c r="B548" s="33">
        <v>9</v>
      </c>
      <c r="C548" s="32" t="s">
        <v>196</v>
      </c>
      <c r="D548" s="46" t="s">
        <v>143</v>
      </c>
      <c r="E548" s="35">
        <v>39799</v>
      </c>
      <c r="F548" s="34" t="s">
        <v>37</v>
      </c>
      <c r="G548" s="37">
        <v>3500</v>
      </c>
      <c r="H548" s="34" t="s">
        <v>125</v>
      </c>
      <c r="I548" s="38">
        <v>5.5</v>
      </c>
      <c r="J548" s="36" t="s">
        <v>68</v>
      </c>
      <c r="K548" s="38">
        <v>21</v>
      </c>
      <c r="L548" s="40">
        <v>3500000</v>
      </c>
      <c r="M548" s="40">
        <v>3500000</v>
      </c>
      <c r="N548" s="40">
        <f>ROUND((M548*$E$8/1000),0)</f>
        <v>75990425</v>
      </c>
      <c r="O548" s="40">
        <v>1546329</v>
      </c>
      <c r="P548" s="40">
        <v>77536754</v>
      </c>
    </row>
    <row r="549" spans="1:16" s="32" customFormat="1" ht="10.5">
      <c r="A549" s="55">
        <v>89900400</v>
      </c>
      <c r="B549" s="33">
        <v>0</v>
      </c>
      <c r="C549" s="32" t="s">
        <v>205</v>
      </c>
      <c r="D549" s="46">
        <v>561</v>
      </c>
      <c r="E549" s="35">
        <v>39813</v>
      </c>
      <c r="F549" s="34" t="s">
        <v>37</v>
      </c>
      <c r="G549" s="37">
        <v>2500</v>
      </c>
      <c r="H549" s="34"/>
      <c r="I549" s="38"/>
      <c r="J549" s="36" t="s">
        <v>410</v>
      </c>
      <c r="K549" s="38">
        <v>10</v>
      </c>
      <c r="L549" s="40"/>
      <c r="M549" s="40"/>
      <c r="N549" s="40"/>
      <c r="O549" s="40"/>
      <c r="P549" s="40"/>
    </row>
    <row r="550" spans="1:16" s="32" customFormat="1" ht="10.5">
      <c r="A550" s="55">
        <v>89900400</v>
      </c>
      <c r="B550" s="33">
        <v>0</v>
      </c>
      <c r="C550" s="32" t="s">
        <v>207</v>
      </c>
      <c r="D550" s="46" t="s">
        <v>143</v>
      </c>
      <c r="E550" s="35">
        <v>39834</v>
      </c>
      <c r="F550" s="34" t="s">
        <v>37</v>
      </c>
      <c r="G550" s="37">
        <v>2500</v>
      </c>
      <c r="H550" s="34" t="s">
        <v>75</v>
      </c>
      <c r="I550" s="38">
        <v>4.95</v>
      </c>
      <c r="J550" s="36" t="s">
        <v>410</v>
      </c>
      <c r="K550" s="38">
        <v>5</v>
      </c>
      <c r="L550" s="40">
        <v>500000</v>
      </c>
      <c r="M550" s="40">
        <v>500000</v>
      </c>
      <c r="N550" s="40">
        <f>ROUND((M550*$E$8/1000),0)</f>
        <v>10855775</v>
      </c>
      <c r="O550" s="40">
        <v>136384</v>
      </c>
      <c r="P550" s="40">
        <v>10992159</v>
      </c>
    </row>
    <row r="551" spans="1:16" s="32" customFormat="1" ht="10.5">
      <c r="A551" s="55">
        <v>89900400</v>
      </c>
      <c r="B551" s="33">
        <v>0</v>
      </c>
      <c r="C551" s="32" t="s">
        <v>411</v>
      </c>
      <c r="D551" s="46" t="s">
        <v>143</v>
      </c>
      <c r="E551" s="35">
        <v>39834</v>
      </c>
      <c r="F551" s="34" t="s">
        <v>37</v>
      </c>
      <c r="G551" s="37">
        <v>2500</v>
      </c>
      <c r="H551" s="34" t="s">
        <v>125</v>
      </c>
      <c r="I551" s="38">
        <v>4.8</v>
      </c>
      <c r="J551" s="36" t="s">
        <v>410</v>
      </c>
      <c r="K551" s="38">
        <v>10</v>
      </c>
      <c r="L551" s="40"/>
      <c r="M551" s="40"/>
      <c r="N551" s="40"/>
      <c r="O551" s="40"/>
      <c r="P551" s="40"/>
    </row>
    <row r="552" spans="1:16" s="32" customFormat="1" ht="10.5">
      <c r="A552" s="55">
        <v>89900400</v>
      </c>
      <c r="B552" s="33">
        <v>0</v>
      </c>
      <c r="C552" s="32" t="s">
        <v>205</v>
      </c>
      <c r="D552" s="46">
        <v>562</v>
      </c>
      <c r="E552" s="35">
        <v>39813</v>
      </c>
      <c r="F552" s="34" t="s">
        <v>37</v>
      </c>
      <c r="G552" s="37">
        <v>2500</v>
      </c>
      <c r="H552" s="34"/>
      <c r="I552" s="38"/>
      <c r="J552" s="36" t="s">
        <v>410</v>
      </c>
      <c r="K552" s="38">
        <v>30</v>
      </c>
      <c r="L552" s="40"/>
      <c r="M552" s="40"/>
      <c r="N552" s="40"/>
      <c r="O552" s="40"/>
      <c r="P552" s="40"/>
    </row>
    <row r="553" spans="1:16" s="32" customFormat="1" ht="10.5">
      <c r="A553" s="55">
        <v>89900400</v>
      </c>
      <c r="B553" s="33">
        <v>0</v>
      </c>
      <c r="C553" s="32" t="s">
        <v>207</v>
      </c>
      <c r="D553" s="46" t="s">
        <v>143</v>
      </c>
      <c r="E553" s="35">
        <v>39834</v>
      </c>
      <c r="F553" s="34" t="s">
        <v>37</v>
      </c>
      <c r="G553" s="37">
        <v>2500</v>
      </c>
      <c r="H553" s="34" t="s">
        <v>132</v>
      </c>
      <c r="I553" s="38">
        <v>4.9000000000000004</v>
      </c>
      <c r="J553" s="36" t="s">
        <v>410</v>
      </c>
      <c r="K553" s="38">
        <v>21</v>
      </c>
      <c r="L553" s="40">
        <v>2000000</v>
      </c>
      <c r="M553" s="40">
        <v>2000000</v>
      </c>
      <c r="N553" s="40">
        <f>ROUND((M553*$E$8/1000),0)</f>
        <v>43423100</v>
      </c>
      <c r="O553" s="40">
        <v>540090</v>
      </c>
      <c r="P553" s="40">
        <v>43963190</v>
      </c>
    </row>
    <row r="554" spans="1:16" s="32" customFormat="1" ht="10.5">
      <c r="A554" s="55">
        <v>93007000</v>
      </c>
      <c r="B554" s="33">
        <v>9</v>
      </c>
      <c r="C554" s="32" t="s">
        <v>282</v>
      </c>
      <c r="D554" s="46">
        <v>563</v>
      </c>
      <c r="E554" s="35">
        <v>39813</v>
      </c>
      <c r="F554" s="34" t="s">
        <v>37</v>
      </c>
      <c r="G554" s="37">
        <v>5000</v>
      </c>
      <c r="H554" s="34"/>
      <c r="I554" s="38"/>
      <c r="J554" s="36" t="s">
        <v>81</v>
      </c>
      <c r="K554" s="38">
        <v>10</v>
      </c>
      <c r="L554" s="40"/>
      <c r="M554" s="40"/>
      <c r="N554" s="40"/>
      <c r="O554" s="40"/>
      <c r="P554" s="40"/>
    </row>
    <row r="555" spans="1:16" s="32" customFormat="1" ht="10.5">
      <c r="A555" s="55">
        <v>93007000</v>
      </c>
      <c r="B555" s="33">
        <v>9</v>
      </c>
      <c r="C555" s="32" t="s">
        <v>412</v>
      </c>
      <c r="D555" s="46" t="s">
        <v>143</v>
      </c>
      <c r="E555" s="35">
        <v>39822</v>
      </c>
      <c r="F555" s="34" t="s">
        <v>37</v>
      </c>
      <c r="G555" s="37">
        <v>5000</v>
      </c>
      <c r="H555" s="34" t="s">
        <v>51</v>
      </c>
      <c r="I555" s="38">
        <v>5</v>
      </c>
      <c r="J555" s="36" t="s">
        <v>81</v>
      </c>
      <c r="K555" s="38">
        <v>5</v>
      </c>
      <c r="L555" s="40"/>
      <c r="M555" s="40"/>
      <c r="N555" s="40"/>
      <c r="O555" s="40"/>
      <c r="P555" s="40"/>
    </row>
    <row r="556" spans="1:16" s="32" customFormat="1" ht="10.5">
      <c r="A556" s="55">
        <v>93007000</v>
      </c>
      <c r="B556" s="33">
        <v>9</v>
      </c>
      <c r="C556" s="32" t="s">
        <v>413</v>
      </c>
      <c r="D556" s="46" t="s">
        <v>152</v>
      </c>
      <c r="E556" s="35">
        <v>39822</v>
      </c>
      <c r="F556" s="34" t="s">
        <v>171</v>
      </c>
      <c r="G556" s="37">
        <v>107290000</v>
      </c>
      <c r="H556" s="34" t="s">
        <v>53</v>
      </c>
      <c r="I556" s="38">
        <v>7</v>
      </c>
      <c r="J556" s="36" t="s">
        <v>81</v>
      </c>
      <c r="K556" s="38">
        <v>5</v>
      </c>
      <c r="L556" s="40">
        <v>21000000000</v>
      </c>
      <c r="M556" s="40">
        <v>21000000000</v>
      </c>
      <c r="N556" s="40">
        <f>ROUND((M556/1000),0)</f>
        <v>21000000</v>
      </c>
      <c r="O556" s="40">
        <v>459090</v>
      </c>
      <c r="P556" s="40">
        <v>21459090</v>
      </c>
    </row>
    <row r="557" spans="1:16" s="32" customFormat="1" ht="10.5">
      <c r="A557" s="55">
        <v>93007000</v>
      </c>
      <c r="B557" s="33">
        <v>9</v>
      </c>
      <c r="C557" s="32" t="s">
        <v>413</v>
      </c>
      <c r="D557" s="46" t="s">
        <v>162</v>
      </c>
      <c r="E557" s="35">
        <v>39938</v>
      </c>
      <c r="F557" s="34" t="s">
        <v>37</v>
      </c>
      <c r="G557" s="37">
        <v>4000</v>
      </c>
      <c r="H557" s="34" t="s">
        <v>60</v>
      </c>
      <c r="I557" s="38">
        <v>3</v>
      </c>
      <c r="J557" s="36" t="s">
        <v>81</v>
      </c>
      <c r="K557" s="38">
        <v>5</v>
      </c>
      <c r="L557" s="40">
        <v>1500000</v>
      </c>
      <c r="M557" s="40">
        <v>1500000</v>
      </c>
      <c r="N557" s="40">
        <f>ROUND((M557*$E$8/1000),0)</f>
        <v>32567325</v>
      </c>
      <c r="O557" s="40">
        <v>76841</v>
      </c>
      <c r="P557" s="40">
        <v>32644166</v>
      </c>
    </row>
    <row r="558" spans="1:16" s="32" customFormat="1" ht="10.5">
      <c r="A558" s="55">
        <v>93007000</v>
      </c>
      <c r="B558" s="33">
        <v>9</v>
      </c>
      <c r="C558" s="32" t="s">
        <v>413</v>
      </c>
      <c r="D558" s="46" t="s">
        <v>163</v>
      </c>
      <c r="E558" s="35">
        <v>39938</v>
      </c>
      <c r="F558" s="34" t="s">
        <v>171</v>
      </c>
      <c r="G558" s="37">
        <v>83900000</v>
      </c>
      <c r="H558" s="34" t="s">
        <v>64</v>
      </c>
      <c r="I558" s="38">
        <v>5.5</v>
      </c>
      <c r="J558" s="36" t="s">
        <v>81</v>
      </c>
      <c r="K558" s="38">
        <v>5</v>
      </c>
      <c r="L558" s="40">
        <v>52000000000</v>
      </c>
      <c r="M558" s="40">
        <v>52000000000</v>
      </c>
      <c r="N558" s="40">
        <f>ROUND((M558/1000),0)</f>
        <v>52000000</v>
      </c>
      <c r="O558" s="40">
        <v>223579</v>
      </c>
      <c r="P558" s="40">
        <v>52223579</v>
      </c>
    </row>
    <row r="559" spans="1:16" s="32" customFormat="1" ht="10.5">
      <c r="A559" s="55">
        <v>93007000</v>
      </c>
      <c r="B559" s="33">
        <v>9</v>
      </c>
      <c r="C559" s="32" t="s">
        <v>414</v>
      </c>
      <c r="D559" s="46">
        <v>564</v>
      </c>
      <c r="E559" s="35">
        <v>39813</v>
      </c>
      <c r="F559" s="34" t="s">
        <v>37</v>
      </c>
      <c r="G559" s="37">
        <v>5000</v>
      </c>
      <c r="H559" s="34"/>
      <c r="I559" s="38"/>
      <c r="J559" s="36" t="s">
        <v>81</v>
      </c>
      <c r="K559" s="38">
        <v>30</v>
      </c>
      <c r="L559" s="40"/>
      <c r="M559" s="40"/>
      <c r="N559" s="40"/>
      <c r="O559" s="40"/>
      <c r="P559" s="40"/>
    </row>
    <row r="560" spans="1:16" s="32" customFormat="1" ht="10.5">
      <c r="A560" s="55">
        <v>93007000</v>
      </c>
      <c r="B560" s="33">
        <v>9</v>
      </c>
      <c r="C560" s="32" t="s">
        <v>413</v>
      </c>
      <c r="D560" s="46" t="s">
        <v>143</v>
      </c>
      <c r="E560" s="35">
        <v>39821</v>
      </c>
      <c r="F560" s="34" t="s">
        <v>37</v>
      </c>
      <c r="G560" s="37">
        <v>5000</v>
      </c>
      <c r="H560" s="34" t="s">
        <v>59</v>
      </c>
      <c r="I560" s="38">
        <v>4.9000000000000004</v>
      </c>
      <c r="J560" s="36" t="s">
        <v>81</v>
      </c>
      <c r="K560" s="38">
        <v>21</v>
      </c>
      <c r="L560" s="40">
        <v>4000000</v>
      </c>
      <c r="M560" s="40">
        <v>4000000</v>
      </c>
      <c r="N560" s="40">
        <f>ROUND((M560*$E$8/1000),0)</f>
        <v>86846200</v>
      </c>
      <c r="O560" s="40">
        <v>1335706</v>
      </c>
      <c r="P560" s="40">
        <v>88181906</v>
      </c>
    </row>
    <row r="561" spans="1:16" s="32" customFormat="1" ht="10.5">
      <c r="A561" s="55">
        <v>93007000</v>
      </c>
      <c r="B561" s="33">
        <v>9</v>
      </c>
      <c r="C561" s="32" t="s">
        <v>415</v>
      </c>
      <c r="D561" s="46" t="s">
        <v>152</v>
      </c>
      <c r="E561" s="35">
        <v>39938</v>
      </c>
      <c r="F561" s="34" t="s">
        <v>37</v>
      </c>
      <c r="G561" s="37">
        <v>1000</v>
      </c>
      <c r="H561" s="34" t="s">
        <v>75</v>
      </c>
      <c r="I561" s="38">
        <v>4.25</v>
      </c>
      <c r="J561" s="36" t="s">
        <v>81</v>
      </c>
      <c r="K561" s="38">
        <v>21</v>
      </c>
      <c r="L561" s="40"/>
      <c r="M561" s="40"/>
      <c r="N561" s="40"/>
      <c r="O561" s="40"/>
      <c r="P561" s="40"/>
    </row>
    <row r="562" spans="1:16" s="32" customFormat="1" ht="10.5">
      <c r="A562" s="56">
        <v>99598300</v>
      </c>
      <c r="B562" s="57">
        <v>1</v>
      </c>
      <c r="C562" s="32" t="s">
        <v>416</v>
      </c>
      <c r="D562" s="46">
        <v>565</v>
      </c>
      <c r="E562" s="35">
        <v>39846</v>
      </c>
      <c r="F562" s="34" t="s">
        <v>37</v>
      </c>
      <c r="G562" s="37">
        <v>3000</v>
      </c>
      <c r="H562" s="34"/>
      <c r="I562" s="38"/>
      <c r="J562" s="36" t="s">
        <v>410</v>
      </c>
      <c r="K562" s="38">
        <v>10</v>
      </c>
      <c r="L562" s="40"/>
      <c r="M562" s="40"/>
      <c r="N562" s="40"/>
      <c r="O562" s="40"/>
      <c r="P562" s="40"/>
    </row>
    <row r="563" spans="1:16" s="32" customFormat="1" ht="10.5">
      <c r="A563" s="56">
        <v>99598300</v>
      </c>
      <c r="B563" s="57">
        <v>1</v>
      </c>
      <c r="C563" s="32" t="s">
        <v>417</v>
      </c>
      <c r="D563" s="46" t="s">
        <v>143</v>
      </c>
      <c r="E563" s="35">
        <v>39862</v>
      </c>
      <c r="F563" s="34" t="s">
        <v>171</v>
      </c>
      <c r="G563" s="37">
        <v>63500000</v>
      </c>
      <c r="H563" s="34" t="s">
        <v>46</v>
      </c>
      <c r="I563" s="38">
        <v>6.75</v>
      </c>
      <c r="J563" s="36" t="s">
        <v>81</v>
      </c>
      <c r="K563" s="38">
        <v>9.5</v>
      </c>
      <c r="L563" s="40"/>
      <c r="M563" s="40"/>
      <c r="N563" s="40"/>
      <c r="O563" s="40"/>
      <c r="P563" s="40"/>
    </row>
    <row r="564" spans="1:16" s="32" customFormat="1" ht="10.5">
      <c r="A564" s="56">
        <v>99598300</v>
      </c>
      <c r="B564" s="57">
        <v>1</v>
      </c>
      <c r="C564" s="32" t="s">
        <v>418</v>
      </c>
      <c r="D564" s="46" t="s">
        <v>143</v>
      </c>
      <c r="E564" s="35">
        <v>39862</v>
      </c>
      <c r="F564" s="34" t="s">
        <v>37</v>
      </c>
      <c r="G564" s="37">
        <v>3000</v>
      </c>
      <c r="H564" s="34" t="s">
        <v>90</v>
      </c>
      <c r="I564" s="38">
        <v>4.55</v>
      </c>
      <c r="J564" s="36" t="s">
        <v>81</v>
      </c>
      <c r="K564" s="38">
        <v>9.5</v>
      </c>
      <c r="L564" s="40">
        <v>1000000</v>
      </c>
      <c r="M564" s="40">
        <v>1000000</v>
      </c>
      <c r="N564" s="40">
        <f>ROUND((M564*$E$8/1000),0)</f>
        <v>21711550</v>
      </c>
      <c r="O564" s="40">
        <v>126229</v>
      </c>
      <c r="P564" s="40">
        <v>21837779</v>
      </c>
    </row>
    <row r="565" spans="1:16" s="32" customFormat="1" ht="10.5">
      <c r="A565" s="56">
        <v>99598300</v>
      </c>
      <c r="B565" s="57">
        <v>1</v>
      </c>
      <c r="C565" s="32" t="s">
        <v>416</v>
      </c>
      <c r="D565" s="46">
        <v>566</v>
      </c>
      <c r="E565" s="35">
        <v>39846</v>
      </c>
      <c r="F565" s="34" t="s">
        <v>37</v>
      </c>
      <c r="G565" s="37">
        <v>3000</v>
      </c>
      <c r="H565" s="34"/>
      <c r="I565" s="38"/>
      <c r="J565" s="36" t="s">
        <v>410</v>
      </c>
      <c r="K565" s="38">
        <v>30</v>
      </c>
      <c r="L565" s="40"/>
      <c r="M565" s="40"/>
      <c r="N565" s="40"/>
      <c r="O565" s="40"/>
      <c r="P565" s="40"/>
    </row>
    <row r="566" spans="1:16" s="32" customFormat="1" ht="10.5">
      <c r="A566" s="56">
        <v>99598300</v>
      </c>
      <c r="B566" s="57">
        <v>1</v>
      </c>
      <c r="C566" s="32" t="s">
        <v>418</v>
      </c>
      <c r="D566" s="46" t="s">
        <v>143</v>
      </c>
      <c r="E566" s="35">
        <v>39862</v>
      </c>
      <c r="F566" s="34" t="s">
        <v>37</v>
      </c>
      <c r="G566" s="37">
        <v>3000</v>
      </c>
      <c r="H566" s="34" t="s">
        <v>92</v>
      </c>
      <c r="I566" s="38">
        <v>5.3</v>
      </c>
      <c r="J566" s="36" t="s">
        <v>81</v>
      </c>
      <c r="K566" s="38">
        <v>21</v>
      </c>
      <c r="L566" s="40">
        <v>2000000</v>
      </c>
      <c r="M566" s="40">
        <v>2000000</v>
      </c>
      <c r="N566" s="40">
        <f>ROUND((M566*$E$8/1000),0)</f>
        <v>43423100</v>
      </c>
      <c r="O566" s="40">
        <v>294071</v>
      </c>
      <c r="P566" s="40">
        <v>43717171</v>
      </c>
    </row>
    <row r="567" spans="1:16" s="32" customFormat="1" ht="10.5">
      <c r="A567" s="56">
        <v>96591040</v>
      </c>
      <c r="B567" s="57">
        <v>9</v>
      </c>
      <c r="C567" s="32" t="s">
        <v>164</v>
      </c>
      <c r="D567" s="46">
        <v>567</v>
      </c>
      <c r="E567" s="35">
        <v>39885</v>
      </c>
      <c r="F567" s="34" t="s">
        <v>37</v>
      </c>
      <c r="G567" s="37">
        <v>3500</v>
      </c>
      <c r="H567" s="34"/>
      <c r="I567" s="38"/>
      <c r="J567" s="36" t="s">
        <v>68</v>
      </c>
      <c r="K567" s="38">
        <v>30</v>
      </c>
      <c r="L567" s="40"/>
      <c r="M567" s="40"/>
      <c r="N567" s="40"/>
      <c r="O567" s="40"/>
      <c r="P567" s="40"/>
    </row>
    <row r="568" spans="1:16" s="32" customFormat="1" ht="10.5">
      <c r="A568" s="56">
        <v>96591040</v>
      </c>
      <c r="B568" s="57">
        <v>9</v>
      </c>
      <c r="C568" s="32" t="s">
        <v>308</v>
      </c>
      <c r="D568" s="46" t="s">
        <v>143</v>
      </c>
      <c r="E568" s="35">
        <v>39919</v>
      </c>
      <c r="F568" s="34" t="s">
        <v>37</v>
      </c>
      <c r="G568" s="37">
        <v>3500</v>
      </c>
      <c r="H568" s="34" t="s">
        <v>64</v>
      </c>
      <c r="I568" s="38">
        <v>5.15</v>
      </c>
      <c r="J568" s="36" t="s">
        <v>68</v>
      </c>
      <c r="K568" s="38">
        <v>21</v>
      </c>
      <c r="L568" s="40">
        <v>2500000</v>
      </c>
      <c r="M568" s="40">
        <v>2500000</v>
      </c>
      <c r="N568" s="40">
        <f>ROUND((M568*$E$8/1000),0)</f>
        <v>54278875</v>
      </c>
      <c r="O568" s="40">
        <v>52158</v>
      </c>
      <c r="P568" s="40">
        <v>54331033</v>
      </c>
    </row>
    <row r="569" spans="1:16" s="32" customFormat="1" ht="10.5">
      <c r="A569" s="56">
        <v>96591040</v>
      </c>
      <c r="B569" s="57">
        <v>9</v>
      </c>
      <c r="C569" s="32" t="s">
        <v>164</v>
      </c>
      <c r="D569" s="46">
        <v>568</v>
      </c>
      <c r="E569" s="35">
        <v>39885</v>
      </c>
      <c r="F569" s="34" t="s">
        <v>37</v>
      </c>
      <c r="G569" s="37">
        <v>3500</v>
      </c>
      <c r="H569" s="34"/>
      <c r="I569" s="38"/>
      <c r="J569" s="36" t="s">
        <v>68</v>
      </c>
      <c r="K569" s="38">
        <v>10</v>
      </c>
      <c r="L569" s="40"/>
      <c r="M569" s="40"/>
      <c r="N569" s="40"/>
      <c r="O569" s="40"/>
      <c r="P569" s="40"/>
    </row>
    <row r="570" spans="1:16" s="32" customFormat="1" ht="10.5">
      <c r="A570" s="56">
        <v>96591040</v>
      </c>
      <c r="B570" s="57">
        <v>9</v>
      </c>
      <c r="C570" s="32" t="s">
        <v>419</v>
      </c>
      <c r="D570" s="46" t="s">
        <v>143</v>
      </c>
      <c r="E570" s="35">
        <v>39919</v>
      </c>
      <c r="F570" s="34" t="s">
        <v>171</v>
      </c>
      <c r="G570" s="37">
        <v>73000000</v>
      </c>
      <c r="H570" s="34" t="s">
        <v>59</v>
      </c>
      <c r="I570" s="38">
        <v>6.9</v>
      </c>
      <c r="J570" s="36" t="s">
        <v>68</v>
      </c>
      <c r="K570" s="38">
        <v>7</v>
      </c>
      <c r="L570" s="40"/>
      <c r="M570" s="40"/>
      <c r="N570" s="40"/>
      <c r="O570" s="40"/>
      <c r="P570" s="40"/>
    </row>
    <row r="571" spans="1:16" s="32" customFormat="1" ht="10.5">
      <c r="A571" s="56">
        <v>96591040</v>
      </c>
      <c r="B571" s="57">
        <v>9</v>
      </c>
      <c r="C571" s="32" t="s">
        <v>308</v>
      </c>
      <c r="D571" s="46" t="s">
        <v>143</v>
      </c>
      <c r="E571" s="35">
        <v>39919</v>
      </c>
      <c r="F571" s="34" t="s">
        <v>37</v>
      </c>
      <c r="G571" s="37">
        <v>3500</v>
      </c>
      <c r="H571" s="34" t="s">
        <v>60</v>
      </c>
      <c r="I571" s="38">
        <v>4</v>
      </c>
      <c r="J571" s="36" t="s">
        <v>68</v>
      </c>
      <c r="K571" s="38">
        <v>7</v>
      </c>
      <c r="L571" s="40">
        <v>1000000</v>
      </c>
      <c r="M571" s="40">
        <v>1000000</v>
      </c>
      <c r="N571" s="40">
        <f>ROUND((M571*$E$8/1000),0)</f>
        <v>21711550</v>
      </c>
      <c r="O571" s="40">
        <v>16292</v>
      </c>
      <c r="P571" s="40">
        <v>21727842</v>
      </c>
    </row>
    <row r="572" spans="1:16" s="32" customFormat="1" ht="10.5">
      <c r="A572" s="56">
        <v>96596540</v>
      </c>
      <c r="B572" s="57">
        <v>8</v>
      </c>
      <c r="C572" s="32" t="s">
        <v>420</v>
      </c>
      <c r="D572" s="46">
        <v>569</v>
      </c>
      <c r="E572" s="35">
        <v>39888</v>
      </c>
      <c r="F572" s="34" t="s">
        <v>37</v>
      </c>
      <c r="G572" s="37">
        <v>10000</v>
      </c>
      <c r="H572" s="34"/>
      <c r="I572" s="38"/>
      <c r="J572" s="36"/>
      <c r="K572" s="38">
        <v>10</v>
      </c>
      <c r="L572" s="40"/>
      <c r="M572" s="40"/>
      <c r="N572" s="40"/>
      <c r="O572" s="40"/>
      <c r="P572" s="40"/>
    </row>
    <row r="573" spans="1:16" s="32" customFormat="1" ht="10.5">
      <c r="A573" s="56">
        <v>96596540</v>
      </c>
      <c r="B573" s="57">
        <v>8</v>
      </c>
      <c r="C573" s="32" t="s">
        <v>421</v>
      </c>
      <c r="D573" s="46" t="s">
        <v>143</v>
      </c>
      <c r="E573" s="35">
        <v>39892</v>
      </c>
      <c r="F573" s="34" t="s">
        <v>171</v>
      </c>
      <c r="G573" s="37">
        <v>209900000</v>
      </c>
      <c r="H573" s="34" t="s">
        <v>92</v>
      </c>
      <c r="I573" s="38">
        <v>5.5</v>
      </c>
      <c r="J573" s="36" t="s">
        <v>422</v>
      </c>
      <c r="K573" s="38">
        <v>5</v>
      </c>
      <c r="L573" s="40"/>
      <c r="M573" s="40"/>
      <c r="N573" s="40"/>
      <c r="O573" s="40"/>
      <c r="P573" s="40"/>
    </row>
    <row r="574" spans="1:16" s="32" customFormat="1" ht="10.5">
      <c r="A574" s="56">
        <v>96596540</v>
      </c>
      <c r="B574" s="57">
        <v>8</v>
      </c>
      <c r="C574" s="32" t="s">
        <v>423</v>
      </c>
      <c r="D574" s="46" t="s">
        <v>143</v>
      </c>
      <c r="E574" s="35">
        <v>39892</v>
      </c>
      <c r="F574" s="34" t="s">
        <v>37</v>
      </c>
      <c r="G574" s="37">
        <v>10000</v>
      </c>
      <c r="H574" s="34" t="s">
        <v>63</v>
      </c>
      <c r="I574" s="38">
        <v>2.9</v>
      </c>
      <c r="J574" s="36" t="s">
        <v>422</v>
      </c>
      <c r="K574" s="38">
        <v>5</v>
      </c>
      <c r="L574" s="40">
        <v>3000000</v>
      </c>
      <c r="M574" s="40">
        <v>3000000</v>
      </c>
      <c r="N574" s="40">
        <f>ROUND((M574*$E$8/1000),0)</f>
        <v>65134650</v>
      </c>
      <c r="O574" s="40">
        <v>192745</v>
      </c>
      <c r="P574" s="40">
        <v>65327395</v>
      </c>
    </row>
    <row r="575" spans="1:16" s="32" customFormat="1" ht="10.5">
      <c r="A575" s="56">
        <v>96596540</v>
      </c>
      <c r="B575" s="57">
        <v>8</v>
      </c>
      <c r="C575" s="32" t="s">
        <v>421</v>
      </c>
      <c r="D575" s="46" t="s">
        <v>143</v>
      </c>
      <c r="E575" s="35">
        <v>39892</v>
      </c>
      <c r="F575" s="34" t="s">
        <v>37</v>
      </c>
      <c r="G575" s="37">
        <v>10000</v>
      </c>
      <c r="H575" s="34" t="s">
        <v>56</v>
      </c>
      <c r="I575" s="38">
        <v>3.7</v>
      </c>
      <c r="J575" s="36" t="s">
        <v>422</v>
      </c>
      <c r="K575" s="38">
        <v>10</v>
      </c>
      <c r="L575" s="40"/>
      <c r="M575" s="40"/>
      <c r="N575" s="40"/>
      <c r="O575" s="40"/>
      <c r="P575" s="40"/>
    </row>
    <row r="576" spans="1:16" s="32" customFormat="1" ht="10.5">
      <c r="A576" s="56">
        <v>96596540</v>
      </c>
      <c r="B576" s="57">
        <v>8</v>
      </c>
      <c r="C576" s="32" t="s">
        <v>290</v>
      </c>
      <c r="D576" s="46">
        <v>570</v>
      </c>
      <c r="E576" s="35">
        <v>39888</v>
      </c>
      <c r="F576" s="34" t="s">
        <v>37</v>
      </c>
      <c r="G576" s="37">
        <v>10000</v>
      </c>
      <c r="H576" s="34"/>
      <c r="I576" s="38"/>
      <c r="J576" s="36"/>
      <c r="K576" s="38">
        <v>30</v>
      </c>
      <c r="L576" s="40"/>
      <c r="M576" s="40"/>
      <c r="N576" s="40"/>
      <c r="O576" s="40"/>
      <c r="P576" s="40"/>
    </row>
    <row r="577" spans="1:16" s="32" customFormat="1" ht="10.5">
      <c r="A577" s="56">
        <v>96596540</v>
      </c>
      <c r="B577" s="57">
        <v>8</v>
      </c>
      <c r="C577" s="32" t="s">
        <v>423</v>
      </c>
      <c r="D577" s="46" t="s">
        <v>143</v>
      </c>
      <c r="E577" s="35">
        <v>39892</v>
      </c>
      <c r="F577" s="34" t="s">
        <v>37</v>
      </c>
      <c r="G577" s="37">
        <v>10000</v>
      </c>
      <c r="H577" s="34" t="s">
        <v>51</v>
      </c>
      <c r="I577" s="38">
        <v>4.3</v>
      </c>
      <c r="J577" s="36" t="s">
        <v>422</v>
      </c>
      <c r="K577" s="38">
        <v>21</v>
      </c>
      <c r="L577" s="40">
        <v>7000000</v>
      </c>
      <c r="M577" s="40">
        <v>7000000</v>
      </c>
      <c r="N577" s="40">
        <f>ROUND((M577*$E$8/1000),0)</f>
        <v>151980850</v>
      </c>
      <c r="O577" s="40">
        <v>664611</v>
      </c>
      <c r="P577" s="40">
        <v>152645461</v>
      </c>
    </row>
    <row r="578" spans="1:16" s="32" customFormat="1" ht="10.5">
      <c r="A578" s="56">
        <v>90413000</v>
      </c>
      <c r="B578" s="57">
        <v>1</v>
      </c>
      <c r="C578" s="32" t="s">
        <v>424</v>
      </c>
      <c r="D578" s="46">
        <v>572</v>
      </c>
      <c r="E578" s="35">
        <v>39895</v>
      </c>
      <c r="F578" s="34" t="s">
        <v>37</v>
      </c>
      <c r="G578" s="37">
        <v>5000</v>
      </c>
      <c r="H578" s="34"/>
      <c r="I578" s="38"/>
      <c r="J578" s="36" t="s">
        <v>81</v>
      </c>
      <c r="K578" s="38">
        <v>10</v>
      </c>
      <c r="L578" s="40"/>
      <c r="M578" s="40"/>
      <c r="N578" s="40"/>
      <c r="O578" s="40"/>
      <c r="P578" s="40"/>
    </row>
    <row r="579" spans="1:16" s="32" customFormat="1" ht="10.5">
      <c r="A579" s="56">
        <v>90413000</v>
      </c>
      <c r="B579" s="57">
        <v>1</v>
      </c>
      <c r="C579" s="32" t="s">
        <v>425</v>
      </c>
      <c r="D579" s="46" t="s">
        <v>143</v>
      </c>
      <c r="E579" s="35">
        <v>39899</v>
      </c>
      <c r="F579" s="34" t="s">
        <v>171</v>
      </c>
      <c r="G579" s="37">
        <v>100000000</v>
      </c>
      <c r="H579" s="34" t="s">
        <v>51</v>
      </c>
      <c r="I579" s="38">
        <v>5.5</v>
      </c>
      <c r="J579" s="36" t="s">
        <v>68</v>
      </c>
      <c r="K579" s="38">
        <v>5</v>
      </c>
      <c r="L579" s="40"/>
      <c r="M579" s="40"/>
      <c r="N579" s="40"/>
      <c r="O579" s="40"/>
      <c r="P579" s="40"/>
    </row>
    <row r="580" spans="1:16" s="32" customFormat="1" ht="10.5">
      <c r="A580" s="56">
        <v>90413000</v>
      </c>
      <c r="B580" s="57">
        <v>1</v>
      </c>
      <c r="C580" s="32" t="s">
        <v>425</v>
      </c>
      <c r="D580" s="46" t="s">
        <v>143</v>
      </c>
      <c r="E580" s="35">
        <v>39899</v>
      </c>
      <c r="F580" s="34" t="s">
        <v>37</v>
      </c>
      <c r="G580" s="37">
        <v>5000</v>
      </c>
      <c r="H580" s="34" t="s">
        <v>53</v>
      </c>
      <c r="I580" s="38">
        <v>3.9</v>
      </c>
      <c r="J580" s="36" t="s">
        <v>68</v>
      </c>
      <c r="K580" s="38">
        <v>10</v>
      </c>
      <c r="L580" s="40"/>
      <c r="M580" s="40"/>
      <c r="N580" s="40"/>
      <c r="O580" s="40"/>
      <c r="P580" s="40"/>
    </row>
    <row r="581" spans="1:16" s="32" customFormat="1" ht="10.5">
      <c r="A581" s="56">
        <v>90413000</v>
      </c>
      <c r="B581" s="57">
        <v>1</v>
      </c>
      <c r="C581" s="32" t="s">
        <v>224</v>
      </c>
      <c r="D581" s="46" t="s">
        <v>152</v>
      </c>
      <c r="E581" s="35">
        <v>39902</v>
      </c>
      <c r="F581" s="34" t="s">
        <v>37</v>
      </c>
      <c r="G581" s="37">
        <v>5000</v>
      </c>
      <c r="H581" s="34" t="s">
        <v>60</v>
      </c>
      <c r="I581" s="38">
        <v>3</v>
      </c>
      <c r="J581" s="36" t="s">
        <v>68</v>
      </c>
      <c r="K581" s="38">
        <v>5</v>
      </c>
      <c r="L581" s="40">
        <v>3000000</v>
      </c>
      <c r="M581" s="40">
        <v>3000000</v>
      </c>
      <c r="N581" s="40">
        <f>ROUND((M581*$E$8/1000),0)</f>
        <v>65134650</v>
      </c>
      <c r="O581" s="40">
        <v>242450</v>
      </c>
      <c r="P581" s="40">
        <v>65377100</v>
      </c>
    </row>
    <row r="582" spans="1:16" s="32" customFormat="1" ht="10.5">
      <c r="A582" s="56">
        <v>90413000</v>
      </c>
      <c r="B582" s="57">
        <v>1</v>
      </c>
      <c r="C582" s="32" t="s">
        <v>424</v>
      </c>
      <c r="D582" s="46">
        <v>573</v>
      </c>
      <c r="E582" s="35">
        <v>39895</v>
      </c>
      <c r="F582" s="34" t="s">
        <v>37</v>
      </c>
      <c r="G582" s="37">
        <v>5000</v>
      </c>
      <c r="H582" s="34"/>
      <c r="I582" s="38"/>
      <c r="J582" s="36" t="s">
        <v>81</v>
      </c>
      <c r="K582" s="38">
        <v>30</v>
      </c>
      <c r="L582" s="40"/>
      <c r="M582" s="40"/>
      <c r="N582" s="40"/>
      <c r="O582" s="40"/>
      <c r="P582" s="40"/>
    </row>
    <row r="583" spans="1:16" s="32" customFormat="1" ht="10.5">
      <c r="A583" s="56">
        <v>90413000</v>
      </c>
      <c r="B583" s="57">
        <v>1</v>
      </c>
      <c r="C583" s="32" t="s">
        <v>426</v>
      </c>
      <c r="D583" s="46" t="s">
        <v>143</v>
      </c>
      <c r="E583" s="35">
        <v>39899</v>
      </c>
      <c r="F583" s="34" t="s">
        <v>37</v>
      </c>
      <c r="G583" s="37">
        <v>5000</v>
      </c>
      <c r="H583" s="34" t="s">
        <v>59</v>
      </c>
      <c r="I583" s="38">
        <v>4.25</v>
      </c>
      <c r="J583" s="36" t="s">
        <v>68</v>
      </c>
      <c r="K583" s="38">
        <v>21</v>
      </c>
      <c r="L583" s="40">
        <v>2000000</v>
      </c>
      <c r="M583" s="40">
        <v>2000000</v>
      </c>
      <c r="N583" s="40">
        <f>ROUND((M583*$E$8/1000),0)</f>
        <v>43423100</v>
      </c>
      <c r="O583" s="40">
        <v>228285</v>
      </c>
      <c r="P583" s="40">
        <v>43651385</v>
      </c>
    </row>
    <row r="584" spans="1:16" s="32" customFormat="1" ht="10.5">
      <c r="A584" s="56">
        <v>90227000</v>
      </c>
      <c r="B584" s="57">
        <v>0</v>
      </c>
      <c r="C584" s="32" t="s">
        <v>427</v>
      </c>
      <c r="D584" s="46">
        <v>574</v>
      </c>
      <c r="E584" s="35">
        <v>39895</v>
      </c>
      <c r="F584" s="34" t="s">
        <v>37</v>
      </c>
      <c r="G584" s="37">
        <v>2000</v>
      </c>
      <c r="H584" s="34"/>
      <c r="I584" s="38"/>
      <c r="J584" s="36" t="s">
        <v>329</v>
      </c>
      <c r="K584" s="38">
        <v>10</v>
      </c>
      <c r="L584" s="40"/>
      <c r="M584" s="40"/>
      <c r="N584" s="40"/>
      <c r="O584" s="40"/>
      <c r="P584" s="40"/>
    </row>
    <row r="585" spans="1:16" s="32" customFormat="1" ht="10.5">
      <c r="A585" s="56">
        <v>90227000</v>
      </c>
      <c r="B585" s="57">
        <v>0</v>
      </c>
      <c r="C585" s="32" t="s">
        <v>428</v>
      </c>
      <c r="D585" s="46" t="s">
        <v>143</v>
      </c>
      <c r="E585" s="35">
        <v>39990</v>
      </c>
      <c r="F585" s="34" t="s">
        <v>37</v>
      </c>
      <c r="G585" s="37">
        <v>1500</v>
      </c>
      <c r="H585" s="34" t="s">
        <v>63</v>
      </c>
      <c r="I585" s="38">
        <v>3.6</v>
      </c>
      <c r="J585" s="36" t="s">
        <v>68</v>
      </c>
      <c r="K585" s="38">
        <v>6</v>
      </c>
      <c r="L585" s="40"/>
      <c r="M585" s="40"/>
      <c r="N585" s="40"/>
      <c r="O585" s="40"/>
      <c r="P585" s="40"/>
    </row>
    <row r="586" spans="1:16" s="32" customFormat="1" ht="10.5">
      <c r="A586" s="56">
        <v>90227000</v>
      </c>
      <c r="B586" s="57">
        <v>0</v>
      </c>
      <c r="C586" s="32" t="s">
        <v>428</v>
      </c>
      <c r="D586" s="46" t="s">
        <v>143</v>
      </c>
      <c r="E586" s="35">
        <v>39990</v>
      </c>
      <c r="F586" s="34" t="s">
        <v>171</v>
      </c>
      <c r="G586" s="37">
        <v>31000000</v>
      </c>
      <c r="H586" s="34" t="s">
        <v>56</v>
      </c>
      <c r="I586" s="38">
        <v>6</v>
      </c>
      <c r="J586" s="36" t="s">
        <v>68</v>
      </c>
      <c r="K586" s="38">
        <v>6</v>
      </c>
      <c r="L586" s="40"/>
      <c r="M586" s="40"/>
      <c r="N586" s="40"/>
      <c r="O586" s="40"/>
      <c r="P586" s="40"/>
    </row>
    <row r="587" spans="1:16" s="32" customFormat="1" ht="10.5">
      <c r="A587" s="56">
        <v>90227000</v>
      </c>
      <c r="B587" s="57">
        <v>0</v>
      </c>
      <c r="C587" s="32" t="s">
        <v>429</v>
      </c>
      <c r="D587" s="46">
        <v>575</v>
      </c>
      <c r="E587" s="35">
        <v>39895</v>
      </c>
      <c r="F587" s="34" t="s">
        <v>37</v>
      </c>
      <c r="G587" s="37">
        <v>2000</v>
      </c>
      <c r="H587" s="34"/>
      <c r="I587" s="38"/>
      <c r="J587" s="36" t="s">
        <v>329</v>
      </c>
      <c r="K587" s="38">
        <v>30</v>
      </c>
      <c r="L587" s="40"/>
      <c r="M587" s="40"/>
      <c r="N587" s="40"/>
      <c r="O587" s="40"/>
      <c r="P587" s="40"/>
    </row>
    <row r="588" spans="1:16" s="32" customFormat="1" ht="10.5">
      <c r="A588" s="56">
        <v>90635000</v>
      </c>
      <c r="B588" s="57">
        <v>9</v>
      </c>
      <c r="C588" s="32" t="s">
        <v>430</v>
      </c>
      <c r="D588" s="46">
        <v>576</v>
      </c>
      <c r="E588" s="35">
        <v>39903</v>
      </c>
      <c r="F588" s="34" t="s">
        <v>37</v>
      </c>
      <c r="G588" s="37">
        <v>8000</v>
      </c>
      <c r="H588" s="34"/>
      <c r="I588" s="38"/>
      <c r="J588" s="36" t="s">
        <v>81</v>
      </c>
      <c r="K588" s="38">
        <v>10</v>
      </c>
      <c r="L588" s="40"/>
      <c r="M588" s="40"/>
      <c r="N588" s="40"/>
      <c r="O588" s="40"/>
      <c r="P588" s="40"/>
    </row>
    <row r="589" spans="1:16" s="32" customFormat="1" ht="10.5">
      <c r="A589" s="56">
        <v>90635000</v>
      </c>
      <c r="B589" s="57">
        <v>9</v>
      </c>
      <c r="C589" s="32" t="s">
        <v>431</v>
      </c>
      <c r="D589" s="46" t="s">
        <v>143</v>
      </c>
      <c r="E589" s="35">
        <v>39910</v>
      </c>
      <c r="F589" s="34" t="s">
        <v>171</v>
      </c>
      <c r="G589" s="37">
        <v>125500000</v>
      </c>
      <c r="H589" s="34" t="s">
        <v>132</v>
      </c>
      <c r="I589" s="38">
        <v>6.05</v>
      </c>
      <c r="J589" s="36" t="s">
        <v>68</v>
      </c>
      <c r="K589" s="38">
        <v>5</v>
      </c>
      <c r="L589" s="40">
        <v>20500000000</v>
      </c>
      <c r="M589" s="40">
        <v>20500000000</v>
      </c>
      <c r="N589" s="40">
        <f>ROUND((M589/1000),0)</f>
        <v>20500000</v>
      </c>
      <c r="O589" s="40">
        <v>95636</v>
      </c>
      <c r="P589" s="40">
        <v>20595636</v>
      </c>
    </row>
    <row r="590" spans="1:16" s="32" customFormat="1" ht="10.5">
      <c r="A590" s="56">
        <v>90635000</v>
      </c>
      <c r="B590" s="57">
        <v>9</v>
      </c>
      <c r="C590" s="32" t="s">
        <v>431</v>
      </c>
      <c r="D590" s="46" t="s">
        <v>143</v>
      </c>
      <c r="E590" s="35">
        <v>39910</v>
      </c>
      <c r="F590" s="34" t="s">
        <v>37</v>
      </c>
      <c r="G590" s="37">
        <v>6000</v>
      </c>
      <c r="H590" s="34" t="s">
        <v>176</v>
      </c>
      <c r="I590" s="38">
        <v>3.5</v>
      </c>
      <c r="J590" s="36" t="s">
        <v>68</v>
      </c>
      <c r="K590" s="38">
        <v>5</v>
      </c>
      <c r="L590" s="40">
        <v>5000000</v>
      </c>
      <c r="M590" s="40">
        <v>5000000</v>
      </c>
      <c r="N590" s="40">
        <f>ROUND((M590*$E$8/1000),0)</f>
        <v>108557750</v>
      </c>
      <c r="O590" s="40">
        <v>296301</v>
      </c>
      <c r="P590" s="40">
        <v>108854051</v>
      </c>
    </row>
    <row r="591" spans="1:16" s="32" customFormat="1" ht="10.5">
      <c r="A591" s="56">
        <v>90635000</v>
      </c>
      <c r="B591" s="57">
        <v>9</v>
      </c>
      <c r="C591" s="32" t="s">
        <v>432</v>
      </c>
      <c r="D591" s="46" t="s">
        <v>143</v>
      </c>
      <c r="E591" s="35">
        <v>39910</v>
      </c>
      <c r="F591" s="34" t="s">
        <v>171</v>
      </c>
      <c r="G591" s="37">
        <v>125500000</v>
      </c>
      <c r="H591" s="34" t="s">
        <v>177</v>
      </c>
      <c r="I591" s="38">
        <v>7</v>
      </c>
      <c r="J591" s="36" t="s">
        <v>68</v>
      </c>
      <c r="K591" s="38">
        <v>9.5</v>
      </c>
      <c r="L591" s="40"/>
      <c r="M591" s="40"/>
      <c r="N591" s="40"/>
      <c r="O591" s="40"/>
      <c r="P591" s="40"/>
    </row>
    <row r="592" spans="1:16" s="32" customFormat="1" ht="10.5">
      <c r="A592" s="56">
        <v>90635000</v>
      </c>
      <c r="B592" s="57">
        <v>9</v>
      </c>
      <c r="C592" s="32" t="s">
        <v>432</v>
      </c>
      <c r="D592" s="46" t="s">
        <v>143</v>
      </c>
      <c r="E592" s="35">
        <v>39910</v>
      </c>
      <c r="F592" s="34" t="s">
        <v>37</v>
      </c>
      <c r="G592" s="37">
        <v>6000</v>
      </c>
      <c r="H592" s="34" t="s">
        <v>201</v>
      </c>
      <c r="I592" s="38">
        <v>4.25</v>
      </c>
      <c r="J592" s="36" t="s">
        <v>68</v>
      </c>
      <c r="K592" s="38">
        <v>9.5</v>
      </c>
      <c r="L592" s="40"/>
      <c r="M592" s="40"/>
      <c r="N592" s="40"/>
      <c r="O592" s="40"/>
      <c r="P592" s="40"/>
    </row>
    <row r="593" spans="1:16" s="32" customFormat="1" ht="10.5">
      <c r="A593" s="56">
        <v>90635000</v>
      </c>
      <c r="B593" s="57">
        <v>9</v>
      </c>
      <c r="C593" s="32" t="s">
        <v>433</v>
      </c>
      <c r="D593" s="46">
        <v>577</v>
      </c>
      <c r="E593" s="35">
        <v>39903</v>
      </c>
      <c r="F593" s="34" t="s">
        <v>37</v>
      </c>
      <c r="G593" s="37">
        <v>8000</v>
      </c>
      <c r="H593" s="34"/>
      <c r="I593" s="38"/>
      <c r="J593" s="36" t="s">
        <v>81</v>
      </c>
      <c r="K593" s="38">
        <v>30</v>
      </c>
      <c r="L593" s="40"/>
      <c r="M593" s="40"/>
      <c r="N593" s="40"/>
      <c r="O593" s="40"/>
      <c r="P593" s="40"/>
    </row>
    <row r="594" spans="1:16" s="32" customFormat="1" ht="10.5">
      <c r="A594" s="32">
        <v>90749000</v>
      </c>
      <c r="B594" s="33" t="s">
        <v>35</v>
      </c>
      <c r="C594" s="32" t="s">
        <v>231</v>
      </c>
      <c r="D594" s="46">
        <v>578</v>
      </c>
      <c r="E594" s="35">
        <v>39919</v>
      </c>
      <c r="F594" s="34" t="s">
        <v>37</v>
      </c>
      <c r="G594" s="37">
        <v>8000</v>
      </c>
      <c r="H594" s="34"/>
      <c r="I594" s="38"/>
      <c r="J594" s="36" t="s">
        <v>81</v>
      </c>
      <c r="K594" s="38">
        <v>10</v>
      </c>
      <c r="L594" s="40"/>
      <c r="M594" s="40"/>
      <c r="N594" s="40"/>
      <c r="O594" s="40"/>
      <c r="P594" s="40"/>
    </row>
    <row r="595" spans="1:16" s="32" customFormat="1" ht="10.5">
      <c r="A595" s="32">
        <v>90749000</v>
      </c>
      <c r="B595" s="33" t="s">
        <v>35</v>
      </c>
      <c r="C595" s="32" t="s">
        <v>230</v>
      </c>
      <c r="D595" s="46" t="s">
        <v>143</v>
      </c>
      <c r="E595" s="35">
        <v>39926</v>
      </c>
      <c r="F595" s="34" t="s">
        <v>171</v>
      </c>
      <c r="G595" s="37">
        <v>167630000</v>
      </c>
      <c r="H595" s="34" t="s">
        <v>53</v>
      </c>
      <c r="I595" s="38">
        <v>5.3</v>
      </c>
      <c r="J595" s="36" t="s">
        <v>68</v>
      </c>
      <c r="K595" s="38">
        <v>6</v>
      </c>
      <c r="L595" s="40">
        <v>31000000000</v>
      </c>
      <c r="M595" s="40">
        <v>31000000000</v>
      </c>
      <c r="N595" s="40">
        <f>ROUND((M595/1000),0)</f>
        <v>31000000</v>
      </c>
      <c r="O595" s="40">
        <v>135156</v>
      </c>
      <c r="P595" s="40">
        <v>31135156</v>
      </c>
    </row>
    <row r="596" spans="1:16" s="32" customFormat="1" ht="10.5">
      <c r="A596" s="32">
        <v>90749000</v>
      </c>
      <c r="B596" s="33" t="s">
        <v>35</v>
      </c>
      <c r="C596" s="32" t="s">
        <v>434</v>
      </c>
      <c r="D596" s="46" t="s">
        <v>143</v>
      </c>
      <c r="E596" s="35">
        <v>39926</v>
      </c>
      <c r="F596" s="34" t="s">
        <v>37</v>
      </c>
      <c r="G596" s="37">
        <v>8000</v>
      </c>
      <c r="H596" s="34" t="s">
        <v>59</v>
      </c>
      <c r="I596" s="38">
        <v>2.8</v>
      </c>
      <c r="J596" s="36" t="s">
        <v>68</v>
      </c>
      <c r="K596" s="38">
        <v>6</v>
      </c>
      <c r="L596" s="40">
        <v>3000000</v>
      </c>
      <c r="M596" s="40">
        <v>3000000</v>
      </c>
      <c r="N596" s="40">
        <f>ROUND((M596*$E$8/1000),0)</f>
        <v>65134650</v>
      </c>
      <c r="O596" s="40">
        <v>150928</v>
      </c>
      <c r="P596" s="40">
        <v>65285578</v>
      </c>
    </row>
    <row r="597" spans="1:16" s="32" customFormat="1" ht="10.5">
      <c r="A597" s="32">
        <v>90749000</v>
      </c>
      <c r="B597" s="33">
        <v>9</v>
      </c>
      <c r="C597" s="32" t="s">
        <v>231</v>
      </c>
      <c r="D597" s="46">
        <v>579</v>
      </c>
      <c r="E597" s="35">
        <v>39919</v>
      </c>
      <c r="F597" s="34" t="s">
        <v>37</v>
      </c>
      <c r="G597" s="37">
        <v>8000</v>
      </c>
      <c r="H597" s="34"/>
      <c r="I597" s="38"/>
      <c r="J597" s="36" t="s">
        <v>81</v>
      </c>
      <c r="K597" s="38">
        <v>30</v>
      </c>
      <c r="L597" s="40"/>
      <c r="M597" s="40"/>
      <c r="N597" s="40"/>
      <c r="O597" s="40"/>
      <c r="P597" s="40"/>
    </row>
    <row r="598" spans="1:16" s="32" customFormat="1" ht="10.5">
      <c r="A598" s="32">
        <v>90749000</v>
      </c>
      <c r="B598" s="33">
        <v>9</v>
      </c>
      <c r="C598" s="32" t="s">
        <v>435</v>
      </c>
      <c r="D598" s="46" t="s">
        <v>143</v>
      </c>
      <c r="E598" s="35">
        <v>39926</v>
      </c>
      <c r="F598" s="34" t="s">
        <v>37</v>
      </c>
      <c r="G598" s="37">
        <v>8000</v>
      </c>
      <c r="H598" s="34" t="s">
        <v>60</v>
      </c>
      <c r="I598" s="38">
        <v>3.8</v>
      </c>
      <c r="J598" s="36" t="s">
        <v>81</v>
      </c>
      <c r="K598" s="38">
        <v>12</v>
      </c>
      <c r="L598" s="40"/>
      <c r="M598" s="40"/>
      <c r="N598" s="40"/>
      <c r="O598" s="40"/>
      <c r="P598" s="40"/>
    </row>
    <row r="599" spans="1:16" s="32" customFormat="1" ht="10.5">
      <c r="A599" s="32">
        <v>90749000</v>
      </c>
      <c r="B599" s="33">
        <v>9</v>
      </c>
      <c r="C599" s="32" t="s">
        <v>434</v>
      </c>
      <c r="D599" s="46" t="s">
        <v>143</v>
      </c>
      <c r="E599" s="35">
        <v>39926</v>
      </c>
      <c r="F599" s="34" t="s">
        <v>37</v>
      </c>
      <c r="G599" s="37">
        <v>8000</v>
      </c>
      <c r="H599" s="34" t="s">
        <v>64</v>
      </c>
      <c r="I599" s="38">
        <v>4</v>
      </c>
      <c r="J599" s="36" t="s">
        <v>81</v>
      </c>
      <c r="K599" s="38">
        <v>24</v>
      </c>
      <c r="L599" s="40">
        <v>3500000</v>
      </c>
      <c r="M599" s="40">
        <v>3500000</v>
      </c>
      <c r="N599" s="40">
        <f>ROUND((M599*$E$8/1000),0)</f>
        <v>75990425</v>
      </c>
      <c r="O599" s="40">
        <v>250819</v>
      </c>
      <c r="P599" s="40">
        <v>76241244</v>
      </c>
    </row>
    <row r="600" spans="1:16" s="32" customFormat="1" ht="10.5">
      <c r="A600" s="32">
        <v>61808000</v>
      </c>
      <c r="B600" s="33" t="s">
        <v>83</v>
      </c>
      <c r="C600" s="32" t="s">
        <v>360</v>
      </c>
      <c r="D600" s="46">
        <v>580</v>
      </c>
      <c r="E600" s="35">
        <v>39924</v>
      </c>
      <c r="F600" s="34" t="s">
        <v>37</v>
      </c>
      <c r="G600" s="37">
        <v>3500</v>
      </c>
      <c r="H600" s="34"/>
      <c r="I600" s="38"/>
      <c r="J600" s="36" t="s">
        <v>81</v>
      </c>
      <c r="K600" s="38">
        <v>10</v>
      </c>
      <c r="L600" s="40"/>
      <c r="M600" s="40"/>
      <c r="N600" s="40"/>
      <c r="O600" s="40"/>
      <c r="P600" s="40"/>
    </row>
    <row r="601" spans="1:16" s="32" customFormat="1" ht="10.5">
      <c r="A601" s="32">
        <v>61808000</v>
      </c>
      <c r="B601" s="33" t="s">
        <v>83</v>
      </c>
      <c r="C601" s="32" t="s">
        <v>158</v>
      </c>
      <c r="D601" s="46" t="s">
        <v>143</v>
      </c>
      <c r="E601" s="35">
        <v>39946</v>
      </c>
      <c r="F601" s="34" t="s">
        <v>37</v>
      </c>
      <c r="G601" s="37">
        <v>3000</v>
      </c>
      <c r="H601" s="34" t="s">
        <v>60</v>
      </c>
      <c r="I601" s="38">
        <v>3.7</v>
      </c>
      <c r="J601" s="36" t="s">
        <v>39</v>
      </c>
      <c r="K601" s="38">
        <v>6.5</v>
      </c>
      <c r="L601" s="40">
        <v>2000000</v>
      </c>
      <c r="M601" s="40">
        <v>2000000</v>
      </c>
      <c r="N601" s="40">
        <f>ROUND((M601*$E$8/1000),0)</f>
        <v>43423100</v>
      </c>
      <c r="O601" s="40">
        <v>663360</v>
      </c>
      <c r="P601" s="40">
        <v>44086460</v>
      </c>
    </row>
    <row r="602" spans="1:16" s="32" customFormat="1" ht="10.5">
      <c r="A602" s="32">
        <v>61808000</v>
      </c>
      <c r="B602" s="33" t="s">
        <v>83</v>
      </c>
      <c r="C602" s="32" t="s">
        <v>436</v>
      </c>
      <c r="D602" s="46" t="s">
        <v>143</v>
      </c>
      <c r="E602" s="35">
        <v>39946</v>
      </c>
      <c r="F602" s="34" t="s">
        <v>37</v>
      </c>
      <c r="G602" s="37">
        <v>3000</v>
      </c>
      <c r="H602" s="34" t="s">
        <v>64</v>
      </c>
      <c r="I602" s="38">
        <v>4</v>
      </c>
      <c r="J602" s="36" t="s">
        <v>39</v>
      </c>
      <c r="K602" s="38">
        <v>9.5</v>
      </c>
      <c r="L602" s="40">
        <v>1000000</v>
      </c>
      <c r="M602" s="40">
        <v>1000000</v>
      </c>
      <c r="N602" s="40">
        <f>ROUND((M602*$E$8/1000),0)</f>
        <v>21711550</v>
      </c>
      <c r="O602" s="40">
        <v>358313</v>
      </c>
      <c r="P602" s="40">
        <v>22069863</v>
      </c>
    </row>
    <row r="603" spans="1:16" s="32" customFormat="1" ht="10.5">
      <c r="A603" s="32">
        <v>61808000</v>
      </c>
      <c r="B603" s="33" t="s">
        <v>83</v>
      </c>
      <c r="C603" s="32" t="s">
        <v>437</v>
      </c>
      <c r="D603" s="46">
        <v>581</v>
      </c>
      <c r="E603" s="35">
        <v>39924</v>
      </c>
      <c r="F603" s="34" t="s">
        <v>37</v>
      </c>
      <c r="G603" s="37">
        <v>3500</v>
      </c>
      <c r="H603" s="34"/>
      <c r="I603" s="38"/>
      <c r="J603" s="36" t="s">
        <v>81</v>
      </c>
      <c r="K603" s="38">
        <v>30</v>
      </c>
      <c r="L603" s="40"/>
      <c r="M603" s="40"/>
      <c r="N603" s="40"/>
      <c r="O603" s="40"/>
      <c r="P603" s="40"/>
    </row>
    <row r="604" spans="1:16" s="32" customFormat="1" ht="10.5">
      <c r="A604" s="32">
        <v>76017019</v>
      </c>
      <c r="B604" s="33">
        <v>4</v>
      </c>
      <c r="C604" s="32" t="s">
        <v>438</v>
      </c>
      <c r="D604" s="46">
        <v>583</v>
      </c>
      <c r="E604" s="35">
        <v>39933</v>
      </c>
      <c r="F604" s="34" t="s">
        <v>37</v>
      </c>
      <c r="G604" s="37">
        <v>5000</v>
      </c>
      <c r="H604" s="34"/>
      <c r="I604" s="38"/>
      <c r="J604" s="36" t="s">
        <v>81</v>
      </c>
      <c r="K604" s="38">
        <v>10</v>
      </c>
      <c r="L604" s="40"/>
      <c r="M604" s="40"/>
      <c r="N604" s="40"/>
      <c r="O604" s="40"/>
      <c r="P604" s="40"/>
    </row>
    <row r="605" spans="1:16" s="32" customFormat="1" ht="10.5">
      <c r="A605" s="32">
        <v>76017019</v>
      </c>
      <c r="B605" s="33">
        <v>4</v>
      </c>
      <c r="C605" s="32" t="s">
        <v>439</v>
      </c>
      <c r="D605" s="46" t="s">
        <v>143</v>
      </c>
      <c r="E605" s="35">
        <v>39941</v>
      </c>
      <c r="F605" s="34" t="s">
        <v>37</v>
      </c>
      <c r="G605" s="37">
        <v>5000</v>
      </c>
      <c r="H605" s="34" t="s">
        <v>46</v>
      </c>
      <c r="I605" s="38">
        <v>3</v>
      </c>
      <c r="J605" s="36" t="s">
        <v>68</v>
      </c>
      <c r="K605" s="38">
        <v>5</v>
      </c>
      <c r="L605" s="40">
        <v>2000000</v>
      </c>
      <c r="M605" s="40">
        <v>2000000</v>
      </c>
      <c r="N605" s="40">
        <f>ROUND((M605*$E$8/1000),0)</f>
        <v>43423100</v>
      </c>
      <c r="O605" s="40">
        <v>639383</v>
      </c>
      <c r="P605" s="40">
        <v>44062483</v>
      </c>
    </row>
    <row r="606" spans="1:16" s="32" customFormat="1" ht="10.5">
      <c r="A606" s="32">
        <v>76017019</v>
      </c>
      <c r="B606" s="33">
        <v>4</v>
      </c>
      <c r="C606" s="32" t="s">
        <v>440</v>
      </c>
      <c r="D606" s="46" t="s">
        <v>143</v>
      </c>
      <c r="E606" s="35">
        <v>39941</v>
      </c>
      <c r="F606" s="34" t="s">
        <v>171</v>
      </c>
      <c r="G606" s="37">
        <v>105000000</v>
      </c>
      <c r="H606" s="34" t="s">
        <v>90</v>
      </c>
      <c r="I606" s="38">
        <v>5</v>
      </c>
      <c r="J606" s="36" t="s">
        <v>68</v>
      </c>
      <c r="K606" s="38">
        <v>5</v>
      </c>
      <c r="L606" s="40"/>
      <c r="M606" s="40"/>
      <c r="N606" s="40"/>
      <c r="O606" s="40"/>
      <c r="P606" s="40"/>
    </row>
    <row r="607" spans="1:16" s="32" customFormat="1" ht="10.5">
      <c r="A607" s="32">
        <v>76017019</v>
      </c>
      <c r="B607" s="33">
        <v>4</v>
      </c>
      <c r="C607" s="32" t="s">
        <v>439</v>
      </c>
      <c r="D607" s="46" t="s">
        <v>152</v>
      </c>
      <c r="E607" s="35">
        <v>40470</v>
      </c>
      <c r="F607" s="34" t="s">
        <v>37</v>
      </c>
      <c r="G607" s="37">
        <v>3000</v>
      </c>
      <c r="H607" s="34" t="s">
        <v>63</v>
      </c>
      <c r="I607" s="38">
        <v>3.85</v>
      </c>
      <c r="J607" s="36" t="s">
        <v>68</v>
      </c>
      <c r="K607" s="38">
        <v>21</v>
      </c>
      <c r="L607" s="40">
        <v>3000000</v>
      </c>
      <c r="M607" s="40">
        <v>3000000</v>
      </c>
      <c r="N607" s="40">
        <f>ROUND((M607*$E$8/1000),0)</f>
        <v>65134650</v>
      </c>
      <c r="O607" s="40">
        <v>33934</v>
      </c>
      <c r="P607" s="40">
        <v>65168584</v>
      </c>
    </row>
    <row r="608" spans="1:16" s="32" customFormat="1" ht="10.5">
      <c r="A608" s="32">
        <v>76017019</v>
      </c>
      <c r="B608" s="33">
        <v>4</v>
      </c>
      <c r="C608" s="32" t="s">
        <v>438</v>
      </c>
      <c r="D608" s="46">
        <v>584</v>
      </c>
      <c r="E608" s="35">
        <v>39933</v>
      </c>
      <c r="F608" s="34" t="s">
        <v>37</v>
      </c>
      <c r="G608" s="37">
        <v>5000</v>
      </c>
      <c r="H608" s="34"/>
      <c r="I608" s="38"/>
      <c r="J608" s="36" t="s">
        <v>81</v>
      </c>
      <c r="K608" s="38">
        <v>30</v>
      </c>
      <c r="L608" s="40"/>
      <c r="M608" s="40"/>
      <c r="N608" s="40"/>
      <c r="O608" s="40"/>
      <c r="P608" s="40"/>
    </row>
    <row r="609" spans="1:16" s="32" customFormat="1" ht="10.5">
      <c r="A609" s="32">
        <v>76017019</v>
      </c>
      <c r="B609" s="33">
        <v>4</v>
      </c>
      <c r="C609" s="32" t="s">
        <v>439</v>
      </c>
      <c r="D609" s="46" t="s">
        <v>143</v>
      </c>
      <c r="E609" s="35">
        <v>39941</v>
      </c>
      <c r="F609" s="34" t="s">
        <v>37</v>
      </c>
      <c r="G609" s="37">
        <v>5000</v>
      </c>
      <c r="H609" s="34" t="s">
        <v>92</v>
      </c>
      <c r="I609" s="38">
        <v>4.5</v>
      </c>
      <c r="J609" s="36" t="s">
        <v>68</v>
      </c>
      <c r="K609" s="38">
        <v>21</v>
      </c>
      <c r="L609" s="40">
        <v>3000000</v>
      </c>
      <c r="M609" s="40">
        <v>3000000</v>
      </c>
      <c r="N609" s="40">
        <f>ROUND((M609*$E$8/1000),0)</f>
        <v>65134650</v>
      </c>
      <c r="O609" s="40">
        <v>1433361</v>
      </c>
      <c r="P609" s="40">
        <v>66568011</v>
      </c>
    </row>
    <row r="610" spans="1:16" s="32" customFormat="1" ht="10.5">
      <c r="A610" s="32">
        <v>76017019</v>
      </c>
      <c r="B610" s="33">
        <v>4</v>
      </c>
      <c r="C610" s="32" t="s">
        <v>439</v>
      </c>
      <c r="D610" s="46" t="s">
        <v>152</v>
      </c>
      <c r="E610" s="35">
        <v>40470</v>
      </c>
      <c r="F610" s="34" t="s">
        <v>37</v>
      </c>
      <c r="G610" s="37">
        <v>2000</v>
      </c>
      <c r="H610" s="34" t="s">
        <v>56</v>
      </c>
      <c r="I610" s="38">
        <v>3.85</v>
      </c>
      <c r="J610" s="36" t="s">
        <v>68</v>
      </c>
      <c r="K610" s="38">
        <v>21</v>
      </c>
      <c r="L610" s="40">
        <v>2000000</v>
      </c>
      <c r="M610" s="40">
        <v>2000000</v>
      </c>
      <c r="N610" s="40">
        <f>ROUND((M610*$E$8/1000),0)</f>
        <v>43423100</v>
      </c>
      <c r="O610" s="40">
        <v>22623</v>
      </c>
      <c r="P610" s="40">
        <v>43445723</v>
      </c>
    </row>
    <row r="611" spans="1:16" s="32" customFormat="1" ht="10.5">
      <c r="A611" s="32">
        <v>76017019</v>
      </c>
      <c r="B611" s="33">
        <v>4</v>
      </c>
      <c r="C611" s="32" t="s">
        <v>440</v>
      </c>
      <c r="D611" s="46" t="s">
        <v>152</v>
      </c>
      <c r="E611" s="35">
        <v>40470</v>
      </c>
      <c r="F611" s="34" t="s">
        <v>37</v>
      </c>
      <c r="G611" s="37">
        <v>2000</v>
      </c>
      <c r="H611" s="34" t="s">
        <v>51</v>
      </c>
      <c r="I611" s="38">
        <v>3.55</v>
      </c>
      <c r="J611" s="36" t="s">
        <v>68</v>
      </c>
      <c r="K611" s="38">
        <v>7</v>
      </c>
      <c r="L611" s="40"/>
      <c r="M611" s="40"/>
      <c r="N611" s="40"/>
      <c r="O611" s="40"/>
      <c r="P611" s="40"/>
    </row>
    <row r="612" spans="1:16" s="32" customFormat="1" ht="10.5">
      <c r="A612" s="32">
        <v>92604000</v>
      </c>
      <c r="B612" s="33" t="s">
        <v>96</v>
      </c>
      <c r="C612" s="32" t="s">
        <v>441</v>
      </c>
      <c r="D612" s="46">
        <v>585</v>
      </c>
      <c r="E612" s="35">
        <v>39940</v>
      </c>
      <c r="F612" s="34" t="s">
        <v>37</v>
      </c>
      <c r="G612" s="37">
        <v>14500</v>
      </c>
      <c r="H612" s="34"/>
      <c r="I612" s="38"/>
      <c r="J612" s="36" t="s">
        <v>81</v>
      </c>
      <c r="K612" s="38">
        <v>10</v>
      </c>
      <c r="L612" s="40"/>
      <c r="M612" s="40"/>
      <c r="N612" s="40"/>
      <c r="O612" s="40"/>
      <c r="P612" s="40"/>
    </row>
    <row r="613" spans="1:16" s="32" customFormat="1" ht="10.5">
      <c r="A613" s="32">
        <v>93458000</v>
      </c>
      <c r="B613" s="33">
        <v>1</v>
      </c>
      <c r="C613" s="45" t="s">
        <v>442</v>
      </c>
      <c r="D613" s="46">
        <v>587</v>
      </c>
      <c r="E613" s="35">
        <v>39968</v>
      </c>
      <c r="F613" s="34" t="s">
        <v>37</v>
      </c>
      <c r="G613" s="37">
        <v>20000</v>
      </c>
      <c r="H613" s="34"/>
      <c r="I613" s="38"/>
      <c r="J613" s="36" t="s">
        <v>390</v>
      </c>
      <c r="K613" s="38">
        <v>10</v>
      </c>
      <c r="L613" s="40"/>
      <c r="M613" s="40"/>
      <c r="N613" s="40"/>
      <c r="O613" s="40"/>
      <c r="P613" s="40"/>
    </row>
    <row r="614" spans="1:16" s="32" customFormat="1" ht="10.5">
      <c r="A614" s="32">
        <v>93458000</v>
      </c>
      <c r="B614" s="33">
        <v>1</v>
      </c>
      <c r="C614" s="45" t="s">
        <v>388</v>
      </c>
      <c r="D614" s="46" t="s">
        <v>143</v>
      </c>
      <c r="E614" s="35">
        <v>40413</v>
      </c>
      <c r="F614" s="34" t="s">
        <v>37</v>
      </c>
      <c r="G614" s="37">
        <v>5000</v>
      </c>
      <c r="H614" s="34" t="s">
        <v>60</v>
      </c>
      <c r="I614" s="38">
        <v>3.25</v>
      </c>
      <c r="J614" s="36" t="s">
        <v>68</v>
      </c>
      <c r="K614" s="38">
        <v>8</v>
      </c>
      <c r="L614" s="40"/>
      <c r="M614" s="40"/>
      <c r="N614" s="40"/>
      <c r="O614" s="40"/>
      <c r="P614" s="40"/>
    </row>
    <row r="615" spans="1:16" s="32" customFormat="1" ht="10.5">
      <c r="A615" s="32">
        <v>93458000</v>
      </c>
      <c r="B615" s="33">
        <v>1</v>
      </c>
      <c r="C615" s="45" t="s">
        <v>442</v>
      </c>
      <c r="D615" s="46">
        <v>588</v>
      </c>
      <c r="E615" s="35">
        <v>39968</v>
      </c>
      <c r="F615" s="34" t="s">
        <v>37</v>
      </c>
      <c r="G615" s="37">
        <v>20000</v>
      </c>
      <c r="H615" s="34"/>
      <c r="I615" s="38"/>
      <c r="J615" s="36" t="s">
        <v>390</v>
      </c>
      <c r="K615" s="38">
        <v>30</v>
      </c>
      <c r="L615" s="40"/>
      <c r="M615" s="40"/>
      <c r="N615" s="40"/>
      <c r="O615" s="40"/>
      <c r="P615" s="40"/>
    </row>
    <row r="616" spans="1:16" s="32" customFormat="1" ht="10.5">
      <c r="A616" s="32">
        <v>93458000</v>
      </c>
      <c r="B616" s="33">
        <v>1</v>
      </c>
      <c r="C616" s="45" t="s">
        <v>392</v>
      </c>
      <c r="D616" s="46" t="s">
        <v>143</v>
      </c>
      <c r="E616" s="35">
        <v>40413</v>
      </c>
      <c r="F616" s="34" t="s">
        <v>37</v>
      </c>
      <c r="G616" s="37">
        <v>5000</v>
      </c>
      <c r="H616" s="34" t="s">
        <v>64</v>
      </c>
      <c r="I616" s="38">
        <v>3.25</v>
      </c>
      <c r="J616" s="36" t="s">
        <v>68</v>
      </c>
      <c r="K616" s="38">
        <v>10</v>
      </c>
      <c r="L616" s="40">
        <v>5000000</v>
      </c>
      <c r="M616" s="40">
        <v>5000000</v>
      </c>
      <c r="N616" s="40">
        <f>ROUND((M616*$E$8/1000),0)</f>
        <v>108557750</v>
      </c>
      <c r="O616" s="40">
        <v>583317</v>
      </c>
      <c r="P616" s="40">
        <v>109141067</v>
      </c>
    </row>
    <row r="617" spans="1:16" s="32" customFormat="1" ht="10.5">
      <c r="A617" s="32">
        <v>87845500</v>
      </c>
      <c r="B617" s="33">
        <v>2</v>
      </c>
      <c r="C617" s="32" t="s">
        <v>443</v>
      </c>
      <c r="D617" s="46">
        <v>589</v>
      </c>
      <c r="E617" s="35">
        <v>39974</v>
      </c>
      <c r="F617" s="34" t="s">
        <v>37</v>
      </c>
      <c r="G617" s="37">
        <v>11000</v>
      </c>
      <c r="H617" s="34"/>
      <c r="I617" s="38"/>
      <c r="J617" s="36" t="s">
        <v>390</v>
      </c>
      <c r="K617" s="38">
        <v>10</v>
      </c>
      <c r="L617" s="40"/>
      <c r="M617" s="40"/>
      <c r="N617" s="40"/>
      <c r="O617" s="40"/>
      <c r="P617" s="40"/>
    </row>
    <row r="618" spans="1:16" s="32" customFormat="1" ht="10.5">
      <c r="A618" s="32">
        <v>87845500</v>
      </c>
      <c r="B618" s="33">
        <v>2</v>
      </c>
      <c r="C618" s="32" t="s">
        <v>444</v>
      </c>
      <c r="D618" s="46" t="s">
        <v>143</v>
      </c>
      <c r="E618" s="35">
        <v>40015</v>
      </c>
      <c r="F618" s="34" t="s">
        <v>171</v>
      </c>
      <c r="G618" s="37">
        <v>32000000</v>
      </c>
      <c r="H618" s="34" t="s">
        <v>46</v>
      </c>
      <c r="I618" s="38">
        <v>5.6</v>
      </c>
      <c r="J618" s="36" t="s">
        <v>445</v>
      </c>
      <c r="K618" s="38">
        <v>5</v>
      </c>
      <c r="L618" s="40">
        <v>32000000000</v>
      </c>
      <c r="M618" s="40">
        <v>32000000000</v>
      </c>
      <c r="N618" s="40">
        <f>ROUND((M618/1000),0)</f>
        <v>32000000</v>
      </c>
      <c r="O618" s="40">
        <v>509772</v>
      </c>
      <c r="P618" s="40">
        <v>32509772</v>
      </c>
    </row>
    <row r="619" spans="1:16" s="32" customFormat="1" ht="10.5">
      <c r="A619" s="32">
        <v>87845500</v>
      </c>
      <c r="B619" s="33">
        <v>2</v>
      </c>
      <c r="C619" s="32" t="s">
        <v>446</v>
      </c>
      <c r="D619" s="46" t="s">
        <v>143</v>
      </c>
      <c r="E619" s="35">
        <v>40015</v>
      </c>
      <c r="F619" s="34" t="s">
        <v>37</v>
      </c>
      <c r="G619" s="37">
        <v>1500</v>
      </c>
      <c r="H619" s="34" t="s">
        <v>90</v>
      </c>
      <c r="I619" s="38">
        <v>3.5</v>
      </c>
      <c r="J619" s="36" t="s">
        <v>445</v>
      </c>
      <c r="K619" s="38">
        <v>5</v>
      </c>
      <c r="L619" s="40"/>
      <c r="M619" s="40"/>
      <c r="N619" s="40"/>
      <c r="O619" s="40"/>
      <c r="P619" s="40"/>
    </row>
    <row r="620" spans="1:16" s="32" customFormat="1" ht="10.5">
      <c r="A620" s="32">
        <v>87845500</v>
      </c>
      <c r="B620" s="33">
        <v>2</v>
      </c>
      <c r="C620" s="32" t="s">
        <v>447</v>
      </c>
      <c r="D620" s="46">
        <v>590</v>
      </c>
      <c r="E620" s="35">
        <v>39974</v>
      </c>
      <c r="F620" s="34" t="s">
        <v>37</v>
      </c>
      <c r="G620" s="37">
        <v>11000</v>
      </c>
      <c r="H620" s="34"/>
      <c r="I620" s="38"/>
      <c r="J620" s="36" t="s">
        <v>390</v>
      </c>
      <c r="K620" s="38">
        <v>30</v>
      </c>
      <c r="L620" s="40"/>
      <c r="M620" s="40"/>
      <c r="N620" s="40"/>
      <c r="O620" s="40"/>
      <c r="P620" s="40"/>
    </row>
    <row r="621" spans="1:16" s="32" customFormat="1" ht="10.5">
      <c r="A621" s="32">
        <v>91297000</v>
      </c>
      <c r="B621" s="33">
        <v>0</v>
      </c>
      <c r="C621" s="32" t="s">
        <v>448</v>
      </c>
      <c r="D621" s="46">
        <v>591</v>
      </c>
      <c r="E621" s="35">
        <v>39975</v>
      </c>
      <c r="F621" s="34" t="s">
        <v>37</v>
      </c>
      <c r="G621" s="37">
        <v>5000</v>
      </c>
      <c r="H621" s="34"/>
      <c r="I621" s="38"/>
      <c r="J621" s="36" t="s">
        <v>81</v>
      </c>
      <c r="K621" s="38">
        <v>10</v>
      </c>
      <c r="L621" s="40"/>
      <c r="M621" s="40"/>
      <c r="N621" s="40"/>
      <c r="O621" s="40"/>
      <c r="P621" s="40"/>
    </row>
    <row r="622" spans="1:16" s="32" customFormat="1" ht="10.5">
      <c r="A622" s="32">
        <v>91297000</v>
      </c>
      <c r="B622" s="33">
        <v>0</v>
      </c>
      <c r="C622" s="32" t="s">
        <v>448</v>
      </c>
      <c r="D622" s="46">
        <v>592</v>
      </c>
      <c r="E622" s="35">
        <v>39975</v>
      </c>
      <c r="F622" s="34" t="s">
        <v>37</v>
      </c>
      <c r="G622" s="37">
        <v>5000</v>
      </c>
      <c r="H622" s="34"/>
      <c r="I622" s="38"/>
      <c r="J622" s="36" t="s">
        <v>81</v>
      </c>
      <c r="K622" s="38">
        <v>10</v>
      </c>
      <c r="L622" s="40"/>
      <c r="M622" s="40"/>
      <c r="N622" s="40"/>
      <c r="O622" s="40"/>
      <c r="P622" s="40"/>
    </row>
    <row r="623" spans="1:16" s="32" customFormat="1" ht="10.5">
      <c r="A623" s="32">
        <v>90320000</v>
      </c>
      <c r="B623" s="33">
        <v>6</v>
      </c>
      <c r="C623" s="32" t="s">
        <v>449</v>
      </c>
      <c r="D623" s="46">
        <v>593</v>
      </c>
      <c r="E623" s="35">
        <v>39995</v>
      </c>
      <c r="F623" s="34" t="s">
        <v>37</v>
      </c>
      <c r="G623" s="37">
        <v>1500</v>
      </c>
      <c r="H623" s="34"/>
      <c r="I623" s="38"/>
      <c r="J623" s="36" t="s">
        <v>81</v>
      </c>
      <c r="K623" s="38">
        <v>10</v>
      </c>
      <c r="L623" s="40"/>
      <c r="M623" s="40"/>
      <c r="N623" s="40"/>
      <c r="O623" s="40"/>
      <c r="P623" s="40"/>
    </row>
    <row r="624" spans="1:16" s="32" customFormat="1" ht="10.5">
      <c r="A624" s="32">
        <v>90320000</v>
      </c>
      <c r="B624" s="33">
        <v>6</v>
      </c>
      <c r="C624" s="32" t="s">
        <v>450</v>
      </c>
      <c r="D624" s="46">
        <v>594</v>
      </c>
      <c r="E624" s="35">
        <v>39995</v>
      </c>
      <c r="F624" s="34" t="s">
        <v>37</v>
      </c>
      <c r="G624" s="37">
        <v>1500</v>
      </c>
      <c r="H624" s="34"/>
      <c r="I624" s="38"/>
      <c r="J624" s="36" t="s">
        <v>81</v>
      </c>
      <c r="K624" s="38">
        <v>30</v>
      </c>
      <c r="L624" s="40"/>
      <c r="M624" s="40"/>
      <c r="N624" s="40"/>
      <c r="O624" s="40"/>
      <c r="P624" s="40"/>
    </row>
    <row r="625" spans="1:16" s="32" customFormat="1" ht="10.5">
      <c r="A625" s="32">
        <v>90320000</v>
      </c>
      <c r="B625" s="33">
        <v>6</v>
      </c>
      <c r="C625" s="32" t="s">
        <v>451</v>
      </c>
      <c r="D625" s="46" t="s">
        <v>143</v>
      </c>
      <c r="E625" s="35">
        <v>39996</v>
      </c>
      <c r="F625" s="34" t="s">
        <v>37</v>
      </c>
      <c r="G625" s="37">
        <v>1500</v>
      </c>
      <c r="H625" s="34" t="s">
        <v>63</v>
      </c>
      <c r="I625" s="38">
        <v>4.5999999999999996</v>
      </c>
      <c r="J625" s="36" t="s">
        <v>68</v>
      </c>
      <c r="K625" s="38">
        <v>23</v>
      </c>
      <c r="L625" s="40">
        <v>1500000</v>
      </c>
      <c r="M625" s="40">
        <v>1500000</v>
      </c>
      <c r="N625" s="40">
        <f>ROUND((M625*$E$8/1000),0)</f>
        <v>32567325</v>
      </c>
      <c r="O625" s="40">
        <v>446514</v>
      </c>
      <c r="P625" s="40">
        <v>33013839</v>
      </c>
    </row>
    <row r="626" spans="1:16" s="32" customFormat="1" ht="10.5">
      <c r="A626" s="32">
        <v>91705000</v>
      </c>
      <c r="B626" s="33">
        <v>7</v>
      </c>
      <c r="C626" s="32" t="s">
        <v>261</v>
      </c>
      <c r="D626" s="46">
        <v>595</v>
      </c>
      <c r="E626" s="35">
        <v>40001</v>
      </c>
      <c r="F626" s="34" t="s">
        <v>37</v>
      </c>
      <c r="G626" s="37">
        <v>5000</v>
      </c>
      <c r="H626" s="34"/>
      <c r="I626" s="38"/>
      <c r="J626" s="36" t="s">
        <v>390</v>
      </c>
      <c r="K626" s="38">
        <v>10</v>
      </c>
      <c r="L626" s="40"/>
      <c r="M626" s="40"/>
      <c r="N626" s="40"/>
      <c r="O626" s="40"/>
      <c r="P626" s="40"/>
    </row>
    <row r="627" spans="1:16" s="32" customFormat="1" ht="10.5">
      <c r="A627" s="32">
        <v>91705000</v>
      </c>
      <c r="B627" s="33">
        <v>7</v>
      </c>
      <c r="C627" s="32" t="s">
        <v>261</v>
      </c>
      <c r="D627" s="46">
        <v>596</v>
      </c>
      <c r="E627" s="35">
        <v>40001</v>
      </c>
      <c r="F627" s="34" t="s">
        <v>37</v>
      </c>
      <c r="G627" s="37">
        <v>7000</v>
      </c>
      <c r="H627" s="34"/>
      <c r="I627" s="38"/>
      <c r="J627" s="36" t="s">
        <v>390</v>
      </c>
      <c r="K627" s="38">
        <v>30</v>
      </c>
      <c r="L627" s="40"/>
      <c r="M627" s="40"/>
      <c r="N627" s="40"/>
      <c r="O627" s="40"/>
      <c r="P627" s="40"/>
    </row>
    <row r="628" spans="1:16" s="32" customFormat="1" ht="10.5">
      <c r="A628" s="32">
        <v>96929880</v>
      </c>
      <c r="B628" s="33">
        <v>5</v>
      </c>
      <c r="C628" s="32" t="s">
        <v>216</v>
      </c>
      <c r="D628" s="46">
        <v>597</v>
      </c>
      <c r="E628" s="35">
        <v>40004</v>
      </c>
      <c r="F628" s="34" t="s">
        <v>37</v>
      </c>
      <c r="G628" s="37">
        <v>3000</v>
      </c>
      <c r="H628" s="34"/>
      <c r="I628" s="38"/>
      <c r="J628" s="36" t="s">
        <v>390</v>
      </c>
      <c r="K628" s="38">
        <v>30</v>
      </c>
      <c r="L628" s="40"/>
      <c r="M628" s="40"/>
      <c r="N628" s="40"/>
      <c r="O628" s="40"/>
      <c r="P628" s="40"/>
    </row>
    <row r="629" spans="1:16" s="32" customFormat="1" ht="10.5">
      <c r="A629" s="32">
        <v>96929880</v>
      </c>
      <c r="B629" s="33">
        <v>5</v>
      </c>
      <c r="C629" s="32" t="s">
        <v>217</v>
      </c>
      <c r="D629" s="46" t="s">
        <v>143</v>
      </c>
      <c r="E629" s="35">
        <v>40008</v>
      </c>
      <c r="F629" s="34" t="s">
        <v>37</v>
      </c>
      <c r="G629" s="37">
        <v>3000</v>
      </c>
      <c r="H629" s="34" t="s">
        <v>92</v>
      </c>
      <c r="I629" s="38">
        <v>4.8499999999999996</v>
      </c>
      <c r="J629" s="36" t="s">
        <v>68</v>
      </c>
      <c r="K629" s="38">
        <v>30</v>
      </c>
      <c r="L629" s="40">
        <v>3000000</v>
      </c>
      <c r="M629" s="40">
        <v>3000000</v>
      </c>
      <c r="N629" s="40">
        <f>ROUND((M629*$E$8/1000),0)</f>
        <v>65134650</v>
      </c>
      <c r="O629" s="40">
        <v>3071280</v>
      </c>
      <c r="P629" s="40">
        <v>68205930</v>
      </c>
    </row>
    <row r="630" spans="1:16" s="32" customFormat="1" ht="10.5">
      <c r="A630" s="32">
        <v>76555400</v>
      </c>
      <c r="B630" s="33">
        <v>4</v>
      </c>
      <c r="C630" s="32" t="s">
        <v>314</v>
      </c>
      <c r="D630" s="46">
        <v>598</v>
      </c>
      <c r="E630" s="35">
        <v>40025</v>
      </c>
      <c r="F630" s="34" t="s">
        <v>37</v>
      </c>
      <c r="G630" s="37">
        <v>20000</v>
      </c>
      <c r="H630" s="34"/>
      <c r="I630" s="38"/>
      <c r="J630" s="36" t="s">
        <v>390</v>
      </c>
      <c r="K630" s="38">
        <v>10</v>
      </c>
      <c r="L630" s="40"/>
      <c r="M630" s="40"/>
      <c r="N630" s="40"/>
      <c r="O630" s="40"/>
      <c r="P630" s="40"/>
    </row>
    <row r="631" spans="1:16" s="32" customFormat="1" ht="10.5">
      <c r="A631" s="32">
        <v>76555400</v>
      </c>
      <c r="B631" s="33">
        <v>4</v>
      </c>
      <c r="C631" s="32" t="s">
        <v>315</v>
      </c>
      <c r="D631" s="46" t="s">
        <v>143</v>
      </c>
      <c r="E631" s="35">
        <v>40030</v>
      </c>
      <c r="F631" s="34" t="s">
        <v>37</v>
      </c>
      <c r="G631" s="37">
        <v>9000</v>
      </c>
      <c r="H631" s="34" t="s">
        <v>56</v>
      </c>
      <c r="I631" s="38">
        <v>3.9</v>
      </c>
      <c r="J631" s="36" t="s">
        <v>68</v>
      </c>
      <c r="K631" s="38">
        <v>5</v>
      </c>
      <c r="L631" s="40">
        <v>3300000</v>
      </c>
      <c r="M631" s="40">
        <v>3300000</v>
      </c>
      <c r="N631" s="40">
        <f>ROUND((M631*$E$8/1000),0)</f>
        <v>71648115</v>
      </c>
      <c r="O631" s="40">
        <v>688561</v>
      </c>
      <c r="P631" s="40">
        <v>72336676</v>
      </c>
    </row>
    <row r="632" spans="1:16" s="32" customFormat="1" ht="10.5">
      <c r="A632" s="32">
        <v>76555400</v>
      </c>
      <c r="B632" s="33">
        <v>4</v>
      </c>
      <c r="C632" s="32" t="s">
        <v>315</v>
      </c>
      <c r="D632" s="46" t="s">
        <v>143</v>
      </c>
      <c r="E632" s="35">
        <v>40030</v>
      </c>
      <c r="F632" s="34" t="s">
        <v>171</v>
      </c>
      <c r="G632" s="37">
        <v>180000000</v>
      </c>
      <c r="H632" s="34" t="s">
        <v>51</v>
      </c>
      <c r="I632" s="38">
        <v>5.7</v>
      </c>
      <c r="J632" s="36" t="s">
        <v>68</v>
      </c>
      <c r="K632" s="38">
        <v>5</v>
      </c>
      <c r="L632" s="40">
        <v>33600000000</v>
      </c>
      <c r="M632" s="40">
        <v>33600000000</v>
      </c>
      <c r="N632" s="40">
        <f>ROUND((M632/1000),0)</f>
        <v>33600000</v>
      </c>
      <c r="O632" s="40">
        <v>468892</v>
      </c>
      <c r="P632" s="40">
        <v>34068892</v>
      </c>
    </row>
    <row r="633" spans="1:16" s="32" customFormat="1" ht="10.5">
      <c r="A633" s="32">
        <v>76555400</v>
      </c>
      <c r="B633" s="33">
        <v>4</v>
      </c>
      <c r="C633" s="32" t="s">
        <v>452</v>
      </c>
      <c r="D633" s="46" t="s">
        <v>152</v>
      </c>
      <c r="E633" s="35">
        <v>40133</v>
      </c>
      <c r="F633" s="34" t="s">
        <v>171</v>
      </c>
      <c r="G633" s="37">
        <v>65020000</v>
      </c>
      <c r="H633" s="34" t="s">
        <v>64</v>
      </c>
      <c r="I633" s="38">
        <v>6.3</v>
      </c>
      <c r="J633" s="36" t="s">
        <v>445</v>
      </c>
      <c r="K633" s="38">
        <v>5</v>
      </c>
      <c r="L633" s="40"/>
      <c r="M633" s="40"/>
      <c r="N633" s="40"/>
      <c r="O633" s="40"/>
      <c r="P633" s="40"/>
    </row>
    <row r="634" spans="1:16" s="32" customFormat="1" ht="10.5">
      <c r="A634" s="32">
        <v>76555400</v>
      </c>
      <c r="B634" s="33">
        <v>4</v>
      </c>
      <c r="C634" s="32" t="s">
        <v>315</v>
      </c>
      <c r="D634" s="46" t="s">
        <v>152</v>
      </c>
      <c r="E634" s="35">
        <v>40133</v>
      </c>
      <c r="F634" s="34" t="s">
        <v>37</v>
      </c>
      <c r="G634" s="37">
        <v>3100</v>
      </c>
      <c r="H634" s="34" t="s">
        <v>60</v>
      </c>
      <c r="I634" s="38">
        <v>3.5</v>
      </c>
      <c r="J634" s="36" t="s">
        <v>445</v>
      </c>
      <c r="K634" s="38">
        <v>5</v>
      </c>
      <c r="L634" s="40">
        <v>1500000</v>
      </c>
      <c r="M634" s="40">
        <v>1500000</v>
      </c>
      <c r="N634" s="40">
        <f>ROUND((M634*$E$8/1000),0)</f>
        <v>32567325</v>
      </c>
      <c r="O634" s="40">
        <v>187258</v>
      </c>
      <c r="P634" s="40">
        <v>32754583</v>
      </c>
    </row>
    <row r="635" spans="1:16" s="32" customFormat="1" ht="10.5">
      <c r="A635" s="32">
        <v>76555400</v>
      </c>
      <c r="B635" s="33">
        <v>4</v>
      </c>
      <c r="C635" s="32" t="s">
        <v>315</v>
      </c>
      <c r="D635" s="46" t="s">
        <v>162</v>
      </c>
      <c r="E635" s="35">
        <v>40541</v>
      </c>
      <c r="F635" s="34" t="s">
        <v>37</v>
      </c>
      <c r="G635" s="37">
        <v>6500</v>
      </c>
      <c r="H635" s="34" t="s">
        <v>125</v>
      </c>
      <c r="I635" s="38">
        <v>3.65</v>
      </c>
      <c r="J635" s="36" t="s">
        <v>445</v>
      </c>
      <c r="K635" s="38">
        <v>5</v>
      </c>
      <c r="L635" s="40">
        <v>2500000</v>
      </c>
      <c r="M635" s="40">
        <v>2500000</v>
      </c>
      <c r="N635" s="40">
        <f>ROUND((M635*$E$8/1000),0)</f>
        <v>54278875</v>
      </c>
      <c r="O635" s="40">
        <v>740092</v>
      </c>
      <c r="P635" s="40">
        <v>55018967</v>
      </c>
    </row>
    <row r="636" spans="1:16" s="32" customFormat="1" ht="10.5">
      <c r="A636" s="32">
        <v>76555400</v>
      </c>
      <c r="B636" s="33">
        <v>4</v>
      </c>
      <c r="C636" s="32" t="s">
        <v>314</v>
      </c>
      <c r="D636" s="46">
        <v>599</v>
      </c>
      <c r="E636" s="35">
        <v>40025</v>
      </c>
      <c r="F636" s="34" t="s">
        <v>37</v>
      </c>
      <c r="G636" s="37">
        <v>20000</v>
      </c>
      <c r="H636" s="34"/>
      <c r="I636" s="38"/>
      <c r="J636" s="36" t="s">
        <v>390</v>
      </c>
      <c r="K636" s="38">
        <v>30</v>
      </c>
      <c r="L636" s="40"/>
      <c r="M636" s="40"/>
      <c r="N636" s="40"/>
      <c r="O636" s="40"/>
      <c r="P636" s="40"/>
    </row>
    <row r="637" spans="1:16" s="32" customFormat="1" ht="10.5">
      <c r="A637" s="32">
        <v>76555400</v>
      </c>
      <c r="B637" s="33">
        <v>4</v>
      </c>
      <c r="C637" s="32" t="s">
        <v>452</v>
      </c>
      <c r="D637" s="46" t="s">
        <v>143</v>
      </c>
      <c r="E637" s="35">
        <v>40030</v>
      </c>
      <c r="F637" s="34" t="s">
        <v>37</v>
      </c>
      <c r="G637" s="37">
        <v>9000</v>
      </c>
      <c r="H637" s="34" t="s">
        <v>53</v>
      </c>
      <c r="I637" s="38">
        <v>4.2</v>
      </c>
      <c r="J637" s="36" t="s">
        <v>68</v>
      </c>
      <c r="K637" s="38">
        <v>10</v>
      </c>
      <c r="L637" s="40"/>
      <c r="M637" s="40"/>
      <c r="N637" s="40"/>
      <c r="O637" s="40"/>
      <c r="P637" s="40"/>
    </row>
    <row r="638" spans="1:16" s="32" customFormat="1" ht="10.5">
      <c r="A638" s="32">
        <v>76555400</v>
      </c>
      <c r="B638" s="33">
        <v>4</v>
      </c>
      <c r="C638" s="32" t="s">
        <v>315</v>
      </c>
      <c r="D638" s="46" t="s">
        <v>143</v>
      </c>
      <c r="E638" s="35">
        <v>40030</v>
      </c>
      <c r="F638" s="34" t="s">
        <v>37</v>
      </c>
      <c r="G638" s="37">
        <v>9000</v>
      </c>
      <c r="H638" s="34" t="s">
        <v>59</v>
      </c>
      <c r="I638" s="38">
        <v>4.8</v>
      </c>
      <c r="J638" s="36" t="s">
        <v>68</v>
      </c>
      <c r="K638" s="38">
        <v>22</v>
      </c>
      <c r="L638" s="40">
        <v>3000000</v>
      </c>
      <c r="M638" s="40">
        <v>3000000</v>
      </c>
      <c r="N638" s="40">
        <f>ROUND((M638*$E$8/1000),0)</f>
        <v>65134650</v>
      </c>
      <c r="O638" s="40">
        <v>767937</v>
      </c>
      <c r="P638" s="40">
        <v>65902587</v>
      </c>
    </row>
    <row r="639" spans="1:16" s="32" customFormat="1" ht="10.5">
      <c r="A639" s="32">
        <v>76555400</v>
      </c>
      <c r="B639" s="33">
        <v>4</v>
      </c>
      <c r="C639" s="32" t="s">
        <v>453</v>
      </c>
      <c r="D639" s="46" t="s">
        <v>152</v>
      </c>
      <c r="E639" s="35">
        <v>40133</v>
      </c>
      <c r="F639" s="34" t="s">
        <v>37</v>
      </c>
      <c r="G639" s="37">
        <v>3100</v>
      </c>
      <c r="H639" s="34" t="s">
        <v>75</v>
      </c>
      <c r="I639" s="38">
        <v>4.5999999999999996</v>
      </c>
      <c r="J639" s="36" t="s">
        <v>445</v>
      </c>
      <c r="K639" s="38">
        <v>22</v>
      </c>
      <c r="L639" s="40">
        <v>1600000</v>
      </c>
      <c r="M639" s="40">
        <v>1600000</v>
      </c>
      <c r="N639" s="40">
        <f>ROUND((M639*$E$8/1000),0)</f>
        <v>34738480</v>
      </c>
      <c r="O639" s="40">
        <v>261358</v>
      </c>
      <c r="P639" s="40">
        <v>34999838</v>
      </c>
    </row>
    <row r="640" spans="1:16" s="32" customFormat="1" ht="10.5">
      <c r="A640" s="32">
        <v>76555400</v>
      </c>
      <c r="B640" s="33">
        <v>4</v>
      </c>
      <c r="C640" s="32" t="s">
        <v>315</v>
      </c>
      <c r="D640" s="46" t="s">
        <v>162</v>
      </c>
      <c r="E640" s="35">
        <v>40541</v>
      </c>
      <c r="F640" s="34" t="s">
        <v>37</v>
      </c>
      <c r="G640" s="37">
        <v>6500</v>
      </c>
      <c r="H640" s="34" t="s">
        <v>132</v>
      </c>
      <c r="I640" s="38">
        <v>4.05</v>
      </c>
      <c r="J640" s="36" t="s">
        <v>445</v>
      </c>
      <c r="K640" s="38">
        <v>22</v>
      </c>
      <c r="L640" s="40">
        <v>1500000</v>
      </c>
      <c r="M640" s="40">
        <v>1500000</v>
      </c>
      <c r="N640" s="40">
        <f>ROUND((M640*$E$8/1000),0)</f>
        <v>32567325</v>
      </c>
      <c r="O640" s="40">
        <v>492136</v>
      </c>
      <c r="P640" s="40">
        <v>33059461</v>
      </c>
    </row>
    <row r="641" spans="1:16" s="32" customFormat="1" ht="10.5">
      <c r="A641" s="32">
        <v>76555400</v>
      </c>
      <c r="B641" s="33">
        <v>4</v>
      </c>
      <c r="C641" s="32" t="s">
        <v>315</v>
      </c>
      <c r="D641" s="46" t="s">
        <v>162</v>
      </c>
      <c r="E641" s="35">
        <v>40541</v>
      </c>
      <c r="F641" s="34" t="s">
        <v>37</v>
      </c>
      <c r="G641" s="37">
        <v>6500</v>
      </c>
      <c r="H641" s="34" t="s">
        <v>176</v>
      </c>
      <c r="I641" s="38">
        <v>3.95</v>
      </c>
      <c r="J641" s="36" t="s">
        <v>445</v>
      </c>
      <c r="K641" s="38">
        <v>28</v>
      </c>
      <c r="L641" s="40">
        <v>3000000</v>
      </c>
      <c r="M641" s="40">
        <v>3000000</v>
      </c>
      <c r="N641" s="40">
        <f>ROUND((M641*$E$8/1000),0)</f>
        <v>65134650</v>
      </c>
      <c r="O641" s="40">
        <v>960271</v>
      </c>
      <c r="P641" s="40">
        <v>66094921</v>
      </c>
    </row>
    <row r="642" spans="1:16" s="32" customFormat="1" ht="10.5">
      <c r="A642" s="32">
        <v>96505760</v>
      </c>
      <c r="B642" s="33">
        <v>9</v>
      </c>
      <c r="C642" s="32" t="s">
        <v>454</v>
      </c>
      <c r="D642" s="46">
        <v>600</v>
      </c>
      <c r="E642" s="35">
        <v>40039</v>
      </c>
      <c r="F642" s="34" t="s">
        <v>37</v>
      </c>
      <c r="G642" s="37">
        <v>7000</v>
      </c>
      <c r="H642" s="34"/>
      <c r="I642" s="38"/>
      <c r="J642" s="36" t="s">
        <v>455</v>
      </c>
      <c r="K642" s="38">
        <v>10</v>
      </c>
      <c r="L642" s="40"/>
      <c r="M642" s="40"/>
      <c r="N642" s="40"/>
      <c r="O642" s="40"/>
      <c r="P642" s="40"/>
    </row>
    <row r="643" spans="1:16" s="32" customFormat="1" ht="10.5">
      <c r="A643" s="32">
        <v>96505760</v>
      </c>
      <c r="B643" s="33">
        <v>9</v>
      </c>
      <c r="C643" s="32" t="s">
        <v>454</v>
      </c>
      <c r="D643" s="46">
        <v>601</v>
      </c>
      <c r="E643" s="35">
        <v>40039</v>
      </c>
      <c r="F643" s="34" t="s">
        <v>37</v>
      </c>
      <c r="G643" s="37">
        <v>7000</v>
      </c>
      <c r="H643" s="34"/>
      <c r="I643" s="38"/>
      <c r="J643" s="36" t="s">
        <v>455</v>
      </c>
      <c r="K643" s="38">
        <v>30</v>
      </c>
      <c r="L643" s="40"/>
      <c r="M643" s="40"/>
      <c r="N643" s="40"/>
      <c r="O643" s="40"/>
      <c r="P643" s="40"/>
    </row>
    <row r="644" spans="1:16" s="32" customFormat="1" ht="10.5">
      <c r="A644" s="32">
        <v>76023435</v>
      </c>
      <c r="B644" s="33">
        <v>4</v>
      </c>
      <c r="C644" s="32" t="s">
        <v>456</v>
      </c>
      <c r="D644" s="46">
        <v>603</v>
      </c>
      <c r="E644" s="35">
        <v>40043</v>
      </c>
      <c r="F644" s="34" t="s">
        <v>37</v>
      </c>
      <c r="G644" s="37">
        <v>7500</v>
      </c>
      <c r="H644" s="34"/>
      <c r="I644" s="38"/>
      <c r="J644" s="36" t="s">
        <v>455</v>
      </c>
      <c r="K644" s="38">
        <v>10</v>
      </c>
      <c r="L644" s="40"/>
      <c r="M644" s="40"/>
      <c r="N644" s="40"/>
      <c r="O644" s="40"/>
      <c r="P644" s="40"/>
    </row>
    <row r="645" spans="1:16" s="32" customFormat="1" ht="10.5">
      <c r="A645" s="32">
        <v>76023435</v>
      </c>
      <c r="B645" s="33">
        <v>4</v>
      </c>
      <c r="C645" s="32" t="s">
        <v>457</v>
      </c>
      <c r="D645" s="46" t="s">
        <v>143</v>
      </c>
      <c r="E645" s="35">
        <v>40063</v>
      </c>
      <c r="F645" s="34" t="s">
        <v>171</v>
      </c>
      <c r="G645" s="37">
        <v>156675000</v>
      </c>
      <c r="H645" s="34" t="s">
        <v>46</v>
      </c>
      <c r="I645" s="38">
        <v>4.5999999999999996</v>
      </c>
      <c r="J645" s="36" t="s">
        <v>68</v>
      </c>
      <c r="K645" s="38">
        <v>5</v>
      </c>
      <c r="L645" s="40"/>
      <c r="M645" s="40"/>
      <c r="N645" s="40"/>
      <c r="O645" s="40"/>
      <c r="P645" s="40"/>
    </row>
    <row r="646" spans="1:16" s="32" customFormat="1" ht="10.5">
      <c r="A646" s="32">
        <v>76023435</v>
      </c>
      <c r="B646" s="33">
        <v>4</v>
      </c>
      <c r="C646" s="32" t="s">
        <v>457</v>
      </c>
      <c r="D646" s="46" t="s">
        <v>143</v>
      </c>
      <c r="E646" s="35">
        <v>40063</v>
      </c>
      <c r="F646" s="34" t="s">
        <v>171</v>
      </c>
      <c r="G646" s="37">
        <v>156675000</v>
      </c>
      <c r="H646" s="34" t="s">
        <v>90</v>
      </c>
      <c r="I646" s="38">
        <v>5.9</v>
      </c>
      <c r="J646" s="36" t="s">
        <v>68</v>
      </c>
      <c r="K646" s="38">
        <v>5</v>
      </c>
      <c r="L646" s="40"/>
      <c r="M646" s="40"/>
      <c r="N646" s="40"/>
      <c r="O646" s="40"/>
      <c r="P646" s="40"/>
    </row>
    <row r="647" spans="1:16" s="32" customFormat="1" ht="10.5">
      <c r="A647" s="32">
        <v>76023435</v>
      </c>
      <c r="B647" s="33">
        <v>4</v>
      </c>
      <c r="C647" s="32" t="s">
        <v>458</v>
      </c>
      <c r="D647" s="46" t="s">
        <v>143</v>
      </c>
      <c r="E647" s="35">
        <v>40063</v>
      </c>
      <c r="F647" s="34" t="s">
        <v>37</v>
      </c>
      <c r="G647" s="37">
        <v>7500</v>
      </c>
      <c r="H647" s="34" t="s">
        <v>92</v>
      </c>
      <c r="I647" s="38">
        <v>2.9</v>
      </c>
      <c r="J647" s="36" t="s">
        <v>68</v>
      </c>
      <c r="K647" s="38">
        <v>5</v>
      </c>
      <c r="L647" s="40">
        <v>2200000</v>
      </c>
      <c r="M647" s="40">
        <v>1760000</v>
      </c>
      <c r="N647" s="40">
        <f>ROUND((M647*$E$8/1000),0)</f>
        <v>38212328</v>
      </c>
      <c r="O647" s="40">
        <v>158454</v>
      </c>
      <c r="P647" s="40">
        <v>38370782</v>
      </c>
    </row>
    <row r="648" spans="1:16" s="32" customFormat="1" ht="10.5">
      <c r="A648" s="32">
        <v>76023435</v>
      </c>
      <c r="B648" s="33">
        <v>4</v>
      </c>
      <c r="C648" s="32" t="s">
        <v>457</v>
      </c>
      <c r="D648" s="46" t="s">
        <v>143</v>
      </c>
      <c r="E648" s="35">
        <v>40063</v>
      </c>
      <c r="F648" s="34" t="s">
        <v>37</v>
      </c>
      <c r="G648" s="37">
        <v>7500</v>
      </c>
      <c r="H648" s="34" t="s">
        <v>63</v>
      </c>
      <c r="I648" s="38">
        <v>3.5</v>
      </c>
      <c r="J648" s="36" t="s">
        <v>68</v>
      </c>
      <c r="K648" s="38">
        <v>7</v>
      </c>
      <c r="L648" s="40"/>
      <c r="M648" s="40"/>
      <c r="N648" s="40"/>
      <c r="O648" s="40"/>
      <c r="P648" s="40"/>
    </row>
    <row r="649" spans="1:16" s="32" customFormat="1" ht="10.5">
      <c r="A649" s="32">
        <v>76023435</v>
      </c>
      <c r="B649" s="33">
        <v>4</v>
      </c>
      <c r="C649" s="32" t="s">
        <v>456</v>
      </c>
      <c r="D649" s="46">
        <v>604</v>
      </c>
      <c r="E649" s="35">
        <v>40043</v>
      </c>
      <c r="F649" s="34" t="s">
        <v>37</v>
      </c>
      <c r="G649" s="37">
        <v>7500</v>
      </c>
      <c r="H649" s="34"/>
      <c r="I649" s="38"/>
      <c r="J649" s="36" t="s">
        <v>455</v>
      </c>
      <c r="K649" s="38">
        <v>30</v>
      </c>
      <c r="L649" s="40"/>
      <c r="M649" s="40"/>
      <c r="N649" s="40"/>
      <c r="O649" s="40"/>
      <c r="P649" s="40"/>
    </row>
    <row r="650" spans="1:16" s="32" customFormat="1" ht="10.5">
      <c r="A650" s="32">
        <v>76023435</v>
      </c>
      <c r="B650" s="33">
        <v>4</v>
      </c>
      <c r="C650" s="32" t="s">
        <v>458</v>
      </c>
      <c r="D650" s="46" t="s">
        <v>143</v>
      </c>
      <c r="E650" s="35">
        <v>40063</v>
      </c>
      <c r="F650" s="34" t="s">
        <v>37</v>
      </c>
      <c r="G650" s="37">
        <v>7500</v>
      </c>
      <c r="H650" s="34" t="s">
        <v>56</v>
      </c>
      <c r="I650" s="38">
        <v>4.7</v>
      </c>
      <c r="J650" s="36" t="s">
        <v>68</v>
      </c>
      <c r="K650" s="38">
        <v>25</v>
      </c>
      <c r="L650" s="40">
        <v>5000000</v>
      </c>
      <c r="M650" s="40">
        <v>5000000</v>
      </c>
      <c r="N650" s="40">
        <f>ROUND((M650*$E$8/1000),0)</f>
        <v>108557750</v>
      </c>
      <c r="O650" s="40">
        <v>726387</v>
      </c>
      <c r="P650" s="40">
        <v>109284137</v>
      </c>
    </row>
    <row r="651" spans="1:16" s="32" customFormat="1" ht="10.5">
      <c r="A651" s="32">
        <v>76023435</v>
      </c>
      <c r="B651" s="33">
        <v>4</v>
      </c>
      <c r="C651" s="32" t="s">
        <v>457</v>
      </c>
      <c r="D651" s="46" t="s">
        <v>143</v>
      </c>
      <c r="E651" s="35">
        <v>40063</v>
      </c>
      <c r="F651" s="34" t="s">
        <v>37</v>
      </c>
      <c r="G651" s="37">
        <v>7500</v>
      </c>
      <c r="H651" s="34" t="s">
        <v>51</v>
      </c>
      <c r="I651" s="38">
        <v>4.8</v>
      </c>
      <c r="J651" s="36" t="s">
        <v>68</v>
      </c>
      <c r="K651" s="38">
        <v>25</v>
      </c>
      <c r="L651" s="40"/>
      <c r="M651" s="40"/>
      <c r="N651" s="40"/>
      <c r="O651" s="40"/>
      <c r="P651" s="40"/>
    </row>
    <row r="652" spans="1:16" s="32" customFormat="1" ht="10.5">
      <c r="A652" s="32">
        <v>90331000</v>
      </c>
      <c r="B652" s="33">
        <v>6</v>
      </c>
      <c r="C652" s="32" t="s">
        <v>254</v>
      </c>
      <c r="D652" s="46">
        <v>605</v>
      </c>
      <c r="E652" s="35">
        <v>40043</v>
      </c>
      <c r="F652" s="34" t="s">
        <v>37</v>
      </c>
      <c r="G652" s="37">
        <v>2000</v>
      </c>
      <c r="H652" s="34"/>
      <c r="I652" s="38"/>
      <c r="J652" s="36" t="s">
        <v>455</v>
      </c>
      <c r="K652" s="38">
        <v>10</v>
      </c>
      <c r="L652" s="40"/>
      <c r="M652" s="40"/>
      <c r="N652" s="40"/>
      <c r="O652" s="40"/>
      <c r="P652" s="40"/>
    </row>
    <row r="653" spans="1:16" s="32" customFormat="1" ht="10.5">
      <c r="A653" s="32">
        <v>90331000</v>
      </c>
      <c r="B653" s="33">
        <v>6</v>
      </c>
      <c r="C653" s="32" t="s">
        <v>459</v>
      </c>
      <c r="D653" s="46" t="s">
        <v>143</v>
      </c>
      <c r="E653" s="35">
        <v>40044</v>
      </c>
      <c r="F653" s="34" t="s">
        <v>37</v>
      </c>
      <c r="G653" s="37">
        <v>2000</v>
      </c>
      <c r="H653" s="34" t="s">
        <v>53</v>
      </c>
      <c r="I653" s="38">
        <v>3.25</v>
      </c>
      <c r="J653" s="36" t="s">
        <v>68</v>
      </c>
      <c r="K653" s="38">
        <v>5</v>
      </c>
      <c r="L653" s="40">
        <v>1000000</v>
      </c>
      <c r="M653" s="40">
        <v>1000000</v>
      </c>
      <c r="N653" s="40">
        <f>ROUND((M653*$E$8/1000),0)</f>
        <v>21711550</v>
      </c>
      <c r="O653" s="40">
        <v>136107</v>
      </c>
      <c r="P653" s="40">
        <v>21847657</v>
      </c>
    </row>
    <row r="654" spans="1:16" s="32" customFormat="1" ht="10.5">
      <c r="A654" s="32">
        <v>90331000</v>
      </c>
      <c r="B654" s="33">
        <v>6</v>
      </c>
      <c r="C654" s="32" t="s">
        <v>254</v>
      </c>
      <c r="D654" s="46">
        <v>606</v>
      </c>
      <c r="E654" s="35">
        <v>40043</v>
      </c>
      <c r="F654" s="34" t="s">
        <v>37</v>
      </c>
      <c r="G654" s="37">
        <v>2000</v>
      </c>
      <c r="H654" s="34"/>
      <c r="I654" s="38"/>
      <c r="J654" s="36" t="s">
        <v>455</v>
      </c>
      <c r="K654" s="38">
        <v>30</v>
      </c>
      <c r="L654" s="40"/>
      <c r="M654" s="40"/>
      <c r="N654" s="40"/>
      <c r="O654" s="40"/>
      <c r="P654" s="40"/>
    </row>
    <row r="655" spans="1:16" s="32" customFormat="1" ht="10.5">
      <c r="A655" s="32">
        <v>90331000</v>
      </c>
      <c r="B655" s="33">
        <v>6</v>
      </c>
      <c r="C655" s="32" t="s">
        <v>459</v>
      </c>
      <c r="D655" s="46" t="s">
        <v>143</v>
      </c>
      <c r="E655" s="35">
        <v>40044</v>
      </c>
      <c r="F655" s="34" t="s">
        <v>37</v>
      </c>
      <c r="G655" s="37">
        <v>2000</v>
      </c>
      <c r="H655" s="34" t="s">
        <v>51</v>
      </c>
      <c r="I655" s="38">
        <v>3.75</v>
      </c>
      <c r="J655" s="36" t="s">
        <v>68</v>
      </c>
      <c r="K655" s="38">
        <v>21</v>
      </c>
      <c r="L655" s="40">
        <v>1000000</v>
      </c>
      <c r="M655" s="40">
        <v>1000000</v>
      </c>
      <c r="N655" s="40">
        <f>ROUND((M655*$E$8/1000),0)</f>
        <v>21711550</v>
      </c>
      <c r="O655" s="40">
        <v>156853</v>
      </c>
      <c r="P655" s="40">
        <v>21868403</v>
      </c>
    </row>
    <row r="656" spans="1:16" s="32" customFormat="1" ht="10.5">
      <c r="A656" s="32">
        <v>61704000</v>
      </c>
      <c r="B656" s="33" t="s">
        <v>75</v>
      </c>
      <c r="C656" s="32" t="s">
        <v>460</v>
      </c>
      <c r="D656" s="46">
        <v>608</v>
      </c>
      <c r="E656" s="35">
        <v>40051</v>
      </c>
      <c r="F656" s="34" t="s">
        <v>37</v>
      </c>
      <c r="G656" s="37">
        <v>11000</v>
      </c>
      <c r="H656" s="34"/>
      <c r="I656" s="38"/>
      <c r="J656" s="36" t="s">
        <v>455</v>
      </c>
      <c r="K656" s="38">
        <v>25</v>
      </c>
      <c r="L656" s="40"/>
      <c r="M656" s="40"/>
      <c r="N656" s="40"/>
      <c r="O656" s="40"/>
      <c r="P656" s="40"/>
    </row>
    <row r="657" spans="1:16" s="32" customFormat="1" ht="10.5">
      <c r="A657" s="32">
        <v>96719210</v>
      </c>
      <c r="B657" s="33">
        <v>4</v>
      </c>
      <c r="C657" s="32" t="s">
        <v>191</v>
      </c>
      <c r="D657" s="46">
        <v>609</v>
      </c>
      <c r="E657" s="35">
        <v>40060</v>
      </c>
      <c r="F657" s="34" t="s">
        <v>37</v>
      </c>
      <c r="G657" s="37">
        <v>3000</v>
      </c>
      <c r="H657" s="34"/>
      <c r="I657" s="38"/>
      <c r="J657" s="36" t="s">
        <v>81</v>
      </c>
      <c r="K657" s="38">
        <v>10</v>
      </c>
      <c r="L657" s="40"/>
      <c r="M657" s="40"/>
      <c r="N657" s="40"/>
      <c r="O657" s="40"/>
      <c r="P657" s="40"/>
    </row>
    <row r="658" spans="1:16" s="32" customFormat="1" ht="10.5">
      <c r="A658" s="32">
        <v>96719210</v>
      </c>
      <c r="B658" s="33">
        <v>4</v>
      </c>
      <c r="C658" s="32" t="s">
        <v>461</v>
      </c>
      <c r="D658" s="46" t="s">
        <v>143</v>
      </c>
      <c r="E658" s="35">
        <v>40065</v>
      </c>
      <c r="F658" s="34" t="s">
        <v>37</v>
      </c>
      <c r="G658" s="37">
        <v>1000</v>
      </c>
      <c r="H658" s="34" t="s">
        <v>92</v>
      </c>
      <c r="I658" s="38">
        <v>3</v>
      </c>
      <c r="J658" s="36" t="s">
        <v>81</v>
      </c>
      <c r="K658" s="38">
        <v>7</v>
      </c>
      <c r="L658" s="40"/>
      <c r="M658" s="40"/>
      <c r="N658" s="40"/>
      <c r="O658" s="40"/>
      <c r="P658" s="40"/>
    </row>
    <row r="659" spans="1:16" s="32" customFormat="1" ht="10.5">
      <c r="A659" s="32">
        <v>96719210</v>
      </c>
      <c r="B659" s="33">
        <v>4</v>
      </c>
      <c r="C659" s="32" t="s">
        <v>191</v>
      </c>
      <c r="D659" s="46">
        <v>610</v>
      </c>
      <c r="E659" s="35">
        <v>40060</v>
      </c>
      <c r="F659" s="34" t="s">
        <v>37</v>
      </c>
      <c r="G659" s="37">
        <v>5000</v>
      </c>
      <c r="H659" s="34"/>
      <c r="I659" s="38"/>
      <c r="J659" s="36" t="s">
        <v>81</v>
      </c>
      <c r="K659" s="38">
        <v>30</v>
      </c>
      <c r="L659" s="40"/>
      <c r="M659" s="40"/>
      <c r="N659" s="40"/>
      <c r="O659" s="40"/>
      <c r="P659" s="40"/>
    </row>
    <row r="660" spans="1:16" s="32" customFormat="1" ht="10.5">
      <c r="A660" s="32">
        <v>96719210</v>
      </c>
      <c r="B660" s="33">
        <v>4</v>
      </c>
      <c r="C660" s="32" t="s">
        <v>462</v>
      </c>
      <c r="D660" s="46" t="s">
        <v>143</v>
      </c>
      <c r="E660" s="35">
        <v>40065</v>
      </c>
      <c r="F660" s="34" t="s">
        <v>37</v>
      </c>
      <c r="G660" s="37">
        <v>3500</v>
      </c>
      <c r="H660" s="34" t="s">
        <v>63</v>
      </c>
      <c r="I660" s="38">
        <v>4.3</v>
      </c>
      <c r="J660" s="36" t="s">
        <v>81</v>
      </c>
      <c r="K660" s="38">
        <v>21</v>
      </c>
      <c r="L660" s="40">
        <v>3500000</v>
      </c>
      <c r="M660" s="40">
        <v>3500000</v>
      </c>
      <c r="N660" s="40">
        <f>ROUND((M660*$E$8/1000),0)</f>
        <v>75990425</v>
      </c>
      <c r="O660" s="40">
        <v>456871</v>
      </c>
      <c r="P660" s="40">
        <v>76447296</v>
      </c>
    </row>
    <row r="661" spans="1:16" s="32" customFormat="1" ht="10.5">
      <c r="A661" s="32">
        <v>76045822</v>
      </c>
      <c r="B661" s="33">
        <v>8</v>
      </c>
      <c r="C661" s="32" t="s">
        <v>463</v>
      </c>
      <c r="D661" s="46">
        <v>611</v>
      </c>
      <c r="E661" s="35">
        <v>40067</v>
      </c>
      <c r="F661" s="34" t="s">
        <v>66</v>
      </c>
      <c r="G661" s="37">
        <v>300000</v>
      </c>
      <c r="H661" s="34"/>
      <c r="I661" s="38"/>
      <c r="J661" s="36" t="s">
        <v>374</v>
      </c>
      <c r="K661" s="38">
        <v>10</v>
      </c>
      <c r="L661" s="40"/>
      <c r="M661" s="40"/>
      <c r="N661" s="40"/>
      <c r="O661" s="40"/>
      <c r="P661" s="40"/>
    </row>
    <row r="662" spans="1:16" s="32" customFormat="1" ht="10.5">
      <c r="A662" s="32">
        <v>76045822</v>
      </c>
      <c r="B662" s="33">
        <v>8</v>
      </c>
      <c r="C662" s="32" t="s">
        <v>464</v>
      </c>
      <c r="D662" s="46" t="s">
        <v>143</v>
      </c>
      <c r="E662" s="35">
        <v>40095</v>
      </c>
      <c r="F662" s="34" t="s">
        <v>37</v>
      </c>
      <c r="G662" s="37">
        <v>2700</v>
      </c>
      <c r="H662" s="34" t="s">
        <v>46</v>
      </c>
      <c r="I662" s="38">
        <v>3.5</v>
      </c>
      <c r="J662" s="36" t="s">
        <v>374</v>
      </c>
      <c r="K662" s="38">
        <v>5</v>
      </c>
      <c r="L662" s="40">
        <v>2700000</v>
      </c>
      <c r="M662" s="40">
        <v>2700000</v>
      </c>
      <c r="N662" s="40">
        <f>ROUND((M662*$E$8/1000),0)</f>
        <v>58621185</v>
      </c>
      <c r="O662" s="40">
        <v>5522</v>
      </c>
      <c r="P662" s="40">
        <v>58626707</v>
      </c>
    </row>
    <row r="663" spans="1:16" s="32" customFormat="1" ht="10.5">
      <c r="A663" s="32">
        <v>76045822</v>
      </c>
      <c r="B663" s="33">
        <v>8</v>
      </c>
      <c r="C663" s="32" t="s">
        <v>465</v>
      </c>
      <c r="D663" s="46" t="s">
        <v>143</v>
      </c>
      <c r="E663" s="35">
        <v>40095</v>
      </c>
      <c r="F663" s="34" t="s">
        <v>171</v>
      </c>
      <c r="G663" s="37">
        <v>41000000</v>
      </c>
      <c r="H663" s="34" t="s">
        <v>90</v>
      </c>
      <c r="I663" s="38">
        <v>6.5</v>
      </c>
      <c r="J663" s="36" t="s">
        <v>374</v>
      </c>
      <c r="K663" s="38">
        <v>5</v>
      </c>
      <c r="L663" s="40"/>
      <c r="M663" s="40"/>
      <c r="N663" s="40"/>
      <c r="O663" s="40"/>
      <c r="P663" s="40"/>
    </row>
    <row r="664" spans="1:16" s="32" customFormat="1" ht="10.5">
      <c r="A664" s="32">
        <v>96686870</v>
      </c>
      <c r="B664" s="33">
        <v>8</v>
      </c>
      <c r="C664" s="32" t="s">
        <v>466</v>
      </c>
      <c r="D664" s="46">
        <v>613</v>
      </c>
      <c r="E664" s="35">
        <v>40094</v>
      </c>
      <c r="F664" s="34" t="s">
        <v>37</v>
      </c>
      <c r="G664" s="37">
        <v>1000</v>
      </c>
      <c r="H664" s="34"/>
      <c r="I664" s="38"/>
      <c r="J664" s="36" t="s">
        <v>81</v>
      </c>
      <c r="K664" s="38">
        <v>10</v>
      </c>
      <c r="L664" s="40"/>
      <c r="M664" s="40"/>
      <c r="N664" s="40"/>
      <c r="O664" s="40"/>
      <c r="P664" s="40"/>
    </row>
    <row r="665" spans="1:16" s="32" customFormat="1" ht="10.5">
      <c r="A665" s="32">
        <v>96686870</v>
      </c>
      <c r="B665" s="33">
        <v>8</v>
      </c>
      <c r="C665" s="32" t="s">
        <v>467</v>
      </c>
      <c r="D665" s="46" t="s">
        <v>143</v>
      </c>
      <c r="E665" s="35">
        <v>40106</v>
      </c>
      <c r="F665" s="34" t="s">
        <v>171</v>
      </c>
      <c r="G665" s="37">
        <v>15000000</v>
      </c>
      <c r="H665" s="34" t="s">
        <v>46</v>
      </c>
      <c r="I665" s="38">
        <v>7</v>
      </c>
      <c r="J665" s="36" t="s">
        <v>81</v>
      </c>
      <c r="K665" s="38">
        <v>6</v>
      </c>
      <c r="L665" s="40"/>
      <c r="M665" s="40"/>
      <c r="N665" s="40"/>
      <c r="O665" s="40"/>
      <c r="P665" s="40"/>
    </row>
    <row r="666" spans="1:16" s="32" customFormat="1" ht="10.5">
      <c r="A666" s="32">
        <v>96686870</v>
      </c>
      <c r="B666" s="33">
        <v>8</v>
      </c>
      <c r="C666" s="32" t="s">
        <v>467</v>
      </c>
      <c r="D666" s="46" t="s">
        <v>143</v>
      </c>
      <c r="E666" s="35">
        <v>40106</v>
      </c>
      <c r="F666" s="34" t="s">
        <v>37</v>
      </c>
      <c r="G666" s="37">
        <v>750</v>
      </c>
      <c r="H666" s="34" t="s">
        <v>90</v>
      </c>
      <c r="I666" s="38">
        <v>4</v>
      </c>
      <c r="J666" s="36" t="s">
        <v>81</v>
      </c>
      <c r="K666" s="38">
        <v>6</v>
      </c>
      <c r="L666" s="40"/>
      <c r="M666" s="40"/>
      <c r="N666" s="40"/>
      <c r="O666" s="40"/>
      <c r="P666" s="40"/>
    </row>
    <row r="667" spans="1:16" s="32" customFormat="1" ht="10.5">
      <c r="A667" s="32">
        <v>96686870</v>
      </c>
      <c r="B667" s="33">
        <v>8</v>
      </c>
      <c r="C667" s="32" t="s">
        <v>467</v>
      </c>
      <c r="D667" s="46" t="s">
        <v>152</v>
      </c>
      <c r="E667" s="35">
        <v>40651</v>
      </c>
      <c r="F667" s="34" t="s">
        <v>171</v>
      </c>
      <c r="G667" s="37">
        <v>15000000</v>
      </c>
      <c r="H667" s="34" t="s">
        <v>92</v>
      </c>
      <c r="I667" s="38" t="s">
        <v>731</v>
      </c>
      <c r="J667" s="36" t="s">
        <v>81</v>
      </c>
      <c r="K667" s="38">
        <v>5</v>
      </c>
      <c r="L667" s="40"/>
      <c r="M667" s="40"/>
      <c r="N667" s="40"/>
      <c r="O667" s="40"/>
      <c r="P667" s="40"/>
    </row>
    <row r="668" spans="1:16" s="32" customFormat="1" ht="10.5">
      <c r="A668" s="32">
        <v>96686870</v>
      </c>
      <c r="B668" s="33">
        <v>8</v>
      </c>
      <c r="C668" s="32" t="s">
        <v>732</v>
      </c>
      <c r="D668" s="46" t="s">
        <v>152</v>
      </c>
      <c r="E668" s="35">
        <v>40651</v>
      </c>
      <c r="F668" s="34" t="s">
        <v>37</v>
      </c>
      <c r="G668" s="37">
        <v>750</v>
      </c>
      <c r="H668" s="34" t="s">
        <v>63</v>
      </c>
      <c r="I668" s="38">
        <v>4.5</v>
      </c>
      <c r="J668" s="36" t="s">
        <v>81</v>
      </c>
      <c r="K668" s="38">
        <v>5</v>
      </c>
      <c r="L668" s="40">
        <v>650000</v>
      </c>
      <c r="M668" s="40">
        <v>650000</v>
      </c>
      <c r="N668" s="40">
        <v>14112508</v>
      </c>
      <c r="O668" s="40">
        <v>56450</v>
      </c>
      <c r="P668" s="40">
        <v>14168958</v>
      </c>
    </row>
    <row r="669" spans="1:16" s="32" customFormat="1" ht="10.5">
      <c r="A669" s="32">
        <v>86547900</v>
      </c>
      <c r="B669" s="33" t="s">
        <v>75</v>
      </c>
      <c r="C669" s="32" t="s">
        <v>468</v>
      </c>
      <c r="D669" s="46">
        <v>615</v>
      </c>
      <c r="E669" s="35">
        <v>40099</v>
      </c>
      <c r="F669" s="34" t="s">
        <v>37</v>
      </c>
      <c r="G669" s="37">
        <v>2000</v>
      </c>
      <c r="H669" s="34"/>
      <c r="I669" s="38"/>
      <c r="J669" s="36" t="s">
        <v>81</v>
      </c>
      <c r="K669" s="38">
        <v>10</v>
      </c>
      <c r="L669" s="40"/>
      <c r="M669" s="40"/>
      <c r="N669" s="40"/>
      <c r="O669" s="40"/>
      <c r="P669" s="40"/>
    </row>
    <row r="670" spans="1:16" s="32" customFormat="1" ht="10.5">
      <c r="A670" s="32">
        <v>86547900</v>
      </c>
      <c r="B670" s="33" t="s">
        <v>75</v>
      </c>
      <c r="C670" s="32" t="s">
        <v>469</v>
      </c>
      <c r="D670" s="46" t="s">
        <v>143</v>
      </c>
      <c r="E670" s="35">
        <v>40108</v>
      </c>
      <c r="F670" s="34" t="s">
        <v>37</v>
      </c>
      <c r="G670" s="37">
        <v>2000</v>
      </c>
      <c r="H670" s="34" t="s">
        <v>56</v>
      </c>
      <c r="I670" s="38">
        <v>3.1</v>
      </c>
      <c r="J670" s="36" t="s">
        <v>81</v>
      </c>
      <c r="K670" s="38">
        <v>7</v>
      </c>
      <c r="L670" s="40"/>
      <c r="M670" s="40"/>
      <c r="N670" s="40"/>
      <c r="O670" s="40"/>
      <c r="P670" s="40"/>
    </row>
    <row r="671" spans="1:16" s="32" customFormat="1" ht="10.5">
      <c r="A671" s="32">
        <v>86547900</v>
      </c>
      <c r="B671" s="33" t="s">
        <v>75</v>
      </c>
      <c r="C671" s="32" t="s">
        <v>468</v>
      </c>
      <c r="D671" s="46">
        <v>616</v>
      </c>
      <c r="E671" s="35">
        <v>40099</v>
      </c>
      <c r="F671" s="34" t="s">
        <v>37</v>
      </c>
      <c r="G671" s="37">
        <v>2000</v>
      </c>
      <c r="H671" s="34"/>
      <c r="I671" s="38"/>
      <c r="J671" s="36" t="s">
        <v>81</v>
      </c>
      <c r="K671" s="38">
        <v>30</v>
      </c>
      <c r="L671" s="40"/>
      <c r="M671" s="40"/>
      <c r="N671" s="40"/>
      <c r="O671" s="40"/>
      <c r="P671" s="40"/>
    </row>
    <row r="672" spans="1:16" s="32" customFormat="1" ht="10.5">
      <c r="A672" s="32">
        <v>86547900</v>
      </c>
      <c r="B672" s="33" t="s">
        <v>75</v>
      </c>
      <c r="C672" s="32" t="s">
        <v>470</v>
      </c>
      <c r="D672" s="46" t="s">
        <v>143</v>
      </c>
      <c r="E672" s="35">
        <v>40108</v>
      </c>
      <c r="F672" s="34" t="s">
        <v>37</v>
      </c>
      <c r="G672" s="37">
        <v>2000</v>
      </c>
      <c r="H672" s="34" t="s">
        <v>51</v>
      </c>
      <c r="I672" s="38">
        <v>4.4000000000000004</v>
      </c>
      <c r="J672" s="36" t="s">
        <v>81</v>
      </c>
      <c r="K672" s="38">
        <v>21</v>
      </c>
      <c r="L672" s="40">
        <v>1750000</v>
      </c>
      <c r="M672" s="40">
        <v>1750000</v>
      </c>
      <c r="N672" s="40">
        <f>ROUND((M672*$E$8/1000),0)</f>
        <v>37995213</v>
      </c>
      <c r="O672" s="40">
        <v>206721</v>
      </c>
      <c r="P672" s="40">
        <v>38201934</v>
      </c>
    </row>
    <row r="673" spans="1:16" s="32" customFormat="1" ht="10.5">
      <c r="A673" s="32">
        <v>96751830</v>
      </c>
      <c r="B673" s="33">
        <v>1</v>
      </c>
      <c r="C673" s="32" t="s">
        <v>471</v>
      </c>
      <c r="D673" s="46">
        <v>617</v>
      </c>
      <c r="E673" s="35">
        <v>40102</v>
      </c>
      <c r="F673" s="34" t="s">
        <v>37</v>
      </c>
      <c r="G673" s="37">
        <v>6000</v>
      </c>
      <c r="H673" s="34"/>
      <c r="I673" s="38"/>
      <c r="J673" s="36" t="s">
        <v>390</v>
      </c>
      <c r="K673" s="38">
        <v>10</v>
      </c>
      <c r="L673" s="40"/>
      <c r="M673" s="40"/>
      <c r="N673" s="40"/>
      <c r="O673" s="40"/>
      <c r="P673" s="40"/>
    </row>
    <row r="674" spans="1:16" s="32" customFormat="1" ht="10.5">
      <c r="A674" s="32">
        <v>96751830</v>
      </c>
      <c r="B674" s="33">
        <v>1</v>
      </c>
      <c r="C674" s="32" t="s">
        <v>472</v>
      </c>
      <c r="D674" s="46" t="s">
        <v>143</v>
      </c>
      <c r="E674" s="35">
        <v>40107</v>
      </c>
      <c r="F674" s="34" t="s">
        <v>37</v>
      </c>
      <c r="G674" s="37">
        <v>6000</v>
      </c>
      <c r="H674" s="34" t="s">
        <v>46</v>
      </c>
      <c r="I674" s="38">
        <v>3.2</v>
      </c>
      <c r="J674" s="36" t="s">
        <v>39</v>
      </c>
      <c r="K674" s="38">
        <v>7.5</v>
      </c>
      <c r="L674" s="40">
        <v>2500000</v>
      </c>
      <c r="M674" s="40">
        <v>2142857</v>
      </c>
      <c r="N674" s="40">
        <f>ROUND((M674*$E$8/1000),0)</f>
        <v>46524747</v>
      </c>
      <c r="O674" s="40">
        <v>186104</v>
      </c>
      <c r="P674" s="40">
        <v>46710851</v>
      </c>
    </row>
    <row r="675" spans="1:16" s="32" customFormat="1" ht="10.5">
      <c r="A675" s="32">
        <v>96751830</v>
      </c>
      <c r="B675" s="33">
        <v>1</v>
      </c>
      <c r="C675" s="32" t="s">
        <v>471</v>
      </c>
      <c r="D675" s="46">
        <v>618</v>
      </c>
      <c r="E675" s="35">
        <v>40102</v>
      </c>
      <c r="F675" s="34" t="s">
        <v>37</v>
      </c>
      <c r="G675" s="37">
        <v>6000</v>
      </c>
      <c r="H675" s="34"/>
      <c r="I675" s="38"/>
      <c r="J675" s="36" t="s">
        <v>390</v>
      </c>
      <c r="K675" s="38">
        <v>30</v>
      </c>
      <c r="L675" s="40"/>
      <c r="M675" s="40"/>
      <c r="N675" s="40"/>
      <c r="O675" s="40"/>
      <c r="P675" s="40"/>
    </row>
    <row r="676" spans="1:16" s="32" customFormat="1" ht="10.5">
      <c r="A676" s="32">
        <v>96751830</v>
      </c>
      <c r="B676" s="33">
        <v>1</v>
      </c>
      <c r="C676" s="32" t="s">
        <v>473</v>
      </c>
      <c r="D676" s="46" t="s">
        <v>143</v>
      </c>
      <c r="E676" s="35">
        <v>40107</v>
      </c>
      <c r="F676" s="34" t="s">
        <v>37</v>
      </c>
      <c r="G676" s="37">
        <v>6000</v>
      </c>
      <c r="H676" s="34" t="s">
        <v>90</v>
      </c>
      <c r="I676" s="38">
        <v>4.5</v>
      </c>
      <c r="J676" s="36" t="s">
        <v>39</v>
      </c>
      <c r="K676" s="38">
        <v>20.5</v>
      </c>
      <c r="L676" s="40">
        <v>3200000</v>
      </c>
      <c r="M676" s="40">
        <v>3200000</v>
      </c>
      <c r="N676" s="40">
        <f>ROUND((M676*$E$8/1000),0)</f>
        <v>69476960</v>
      </c>
      <c r="O676" s="40">
        <v>390808</v>
      </c>
      <c r="P676" s="40">
        <v>69867768</v>
      </c>
    </row>
    <row r="677" spans="1:16" s="32" customFormat="1" ht="10.5">
      <c r="A677" s="32">
        <v>61219000</v>
      </c>
      <c r="B677" s="33">
        <v>3</v>
      </c>
      <c r="C677" s="32" t="s">
        <v>345</v>
      </c>
      <c r="D677" s="46">
        <v>619</v>
      </c>
      <c r="E677" s="35">
        <v>40116</v>
      </c>
      <c r="F677" s="34" t="s">
        <v>37</v>
      </c>
      <c r="G677" s="37">
        <v>4000</v>
      </c>
      <c r="H677" s="34"/>
      <c r="I677" s="38"/>
      <c r="J677" s="36" t="s">
        <v>81</v>
      </c>
      <c r="K677" s="38">
        <v>30</v>
      </c>
      <c r="L677" s="40"/>
      <c r="M677" s="40"/>
      <c r="N677" s="40"/>
      <c r="O677" s="40"/>
      <c r="P677" s="40"/>
    </row>
    <row r="678" spans="1:16" s="32" customFormat="1" ht="10.5">
      <c r="A678" s="32">
        <v>61219000</v>
      </c>
      <c r="B678" s="33">
        <v>3</v>
      </c>
      <c r="C678" s="32" t="s">
        <v>474</v>
      </c>
      <c r="D678" s="46" t="s">
        <v>143</v>
      </c>
      <c r="E678" s="35">
        <v>40126</v>
      </c>
      <c r="F678" s="34" t="s">
        <v>37</v>
      </c>
      <c r="G678" s="37">
        <v>4000</v>
      </c>
      <c r="H678" s="34" t="s">
        <v>64</v>
      </c>
      <c r="I678" s="38">
        <v>4.5</v>
      </c>
      <c r="J678" s="36" t="s">
        <v>81</v>
      </c>
      <c r="K678" s="38">
        <v>25</v>
      </c>
      <c r="L678" s="40">
        <v>4000000</v>
      </c>
      <c r="M678" s="40">
        <v>4000000</v>
      </c>
      <c r="N678" s="40">
        <f>ROUND((M678*$E$8/1000),0)</f>
        <v>86846200</v>
      </c>
      <c r="O678" s="40">
        <v>1749988</v>
      </c>
      <c r="P678" s="40">
        <v>88596188</v>
      </c>
    </row>
    <row r="679" spans="1:16" s="32" customFormat="1" ht="10.5">
      <c r="A679" s="32">
        <v>96604380</v>
      </c>
      <c r="B679" s="33">
        <v>6</v>
      </c>
      <c r="C679" s="32" t="s">
        <v>338</v>
      </c>
      <c r="D679" s="46">
        <v>620</v>
      </c>
      <c r="E679" s="35">
        <v>40137</v>
      </c>
      <c r="F679" s="34" t="s">
        <v>37</v>
      </c>
      <c r="G679" s="37">
        <v>1250</v>
      </c>
      <c r="H679" s="34"/>
      <c r="I679" s="38"/>
      <c r="J679" s="36" t="s">
        <v>81</v>
      </c>
      <c r="K679" s="38">
        <v>25</v>
      </c>
      <c r="L679" s="40"/>
      <c r="M679" s="40"/>
      <c r="N679" s="40"/>
      <c r="O679" s="40"/>
      <c r="P679" s="40"/>
    </row>
    <row r="680" spans="1:16" s="32" customFormat="1" ht="10.5">
      <c r="A680" s="32">
        <v>96604380</v>
      </c>
      <c r="B680" s="33">
        <v>6</v>
      </c>
      <c r="C680" s="32" t="s">
        <v>208</v>
      </c>
      <c r="D680" s="46" t="s">
        <v>143</v>
      </c>
      <c r="E680" s="35">
        <v>40137</v>
      </c>
      <c r="F680" s="34" t="s">
        <v>37</v>
      </c>
      <c r="G680" s="37">
        <v>1250</v>
      </c>
      <c r="H680" s="34" t="s">
        <v>51</v>
      </c>
      <c r="I680" s="38">
        <v>4.5</v>
      </c>
      <c r="J680" s="36" t="s">
        <v>81</v>
      </c>
      <c r="K680" s="38">
        <v>23</v>
      </c>
      <c r="L680" s="40">
        <v>750000</v>
      </c>
      <c r="M680" s="40">
        <v>750000</v>
      </c>
      <c r="N680" s="40">
        <f>ROUND((M680*$E$8/1000),0)</f>
        <v>16283663</v>
      </c>
      <c r="O680" s="40">
        <v>90586</v>
      </c>
      <c r="P680" s="40">
        <v>16374249</v>
      </c>
    </row>
    <row r="681" spans="1:16" s="32" customFormat="1" ht="10.5">
      <c r="A681" s="32">
        <v>83628100</v>
      </c>
      <c r="B681" s="33">
        <v>4</v>
      </c>
      <c r="C681" s="32" t="s">
        <v>475</v>
      </c>
      <c r="D681" s="46">
        <v>621</v>
      </c>
      <c r="E681" s="35">
        <v>40148</v>
      </c>
      <c r="F681" s="34" t="s">
        <v>37</v>
      </c>
      <c r="G681" s="37">
        <v>3000</v>
      </c>
      <c r="H681" s="34"/>
      <c r="I681" s="38"/>
      <c r="J681" s="36" t="s">
        <v>81</v>
      </c>
      <c r="K681" s="38">
        <v>25</v>
      </c>
      <c r="L681" s="40"/>
      <c r="M681" s="40"/>
      <c r="N681" s="40"/>
      <c r="O681" s="40"/>
      <c r="P681" s="40"/>
    </row>
    <row r="682" spans="1:16" s="32" customFormat="1" ht="10.5">
      <c r="A682" s="32">
        <v>83628100</v>
      </c>
      <c r="B682" s="33">
        <v>4</v>
      </c>
      <c r="C682" s="32" t="s">
        <v>476</v>
      </c>
      <c r="D682" s="46" t="s">
        <v>143</v>
      </c>
      <c r="E682" s="35">
        <v>40154</v>
      </c>
      <c r="F682" s="34" t="s">
        <v>37</v>
      </c>
      <c r="G682" s="37">
        <v>3000</v>
      </c>
      <c r="H682" s="34" t="s">
        <v>92</v>
      </c>
      <c r="I682" s="38">
        <v>4.5</v>
      </c>
      <c r="J682" s="36" t="s">
        <v>39</v>
      </c>
      <c r="K682" s="38">
        <v>21</v>
      </c>
      <c r="L682" s="40">
        <v>1500000</v>
      </c>
      <c r="M682" s="40">
        <v>1500000</v>
      </c>
      <c r="N682" s="40">
        <f>ROUND((M682*$E$8/1000),0)</f>
        <v>32567325</v>
      </c>
      <c r="O682" s="40">
        <v>597270</v>
      </c>
      <c r="P682" s="40">
        <v>33164595</v>
      </c>
    </row>
    <row r="683" spans="1:16" s="32" customFormat="1" ht="10.5">
      <c r="A683" s="32">
        <v>83628100</v>
      </c>
      <c r="B683" s="33">
        <v>4</v>
      </c>
      <c r="C683" s="32" t="s">
        <v>475</v>
      </c>
      <c r="D683" s="46">
        <v>622</v>
      </c>
      <c r="E683" s="35">
        <v>40148</v>
      </c>
      <c r="F683" s="34" t="s">
        <v>37</v>
      </c>
      <c r="G683" s="37">
        <v>3000</v>
      </c>
      <c r="H683" s="34"/>
      <c r="I683" s="38"/>
      <c r="J683" s="36" t="s">
        <v>81</v>
      </c>
      <c r="K683" s="38">
        <v>10</v>
      </c>
      <c r="L683" s="40"/>
      <c r="M683" s="40"/>
      <c r="N683" s="40"/>
      <c r="O683" s="40"/>
      <c r="P683" s="40"/>
    </row>
    <row r="684" spans="1:16" s="32" customFormat="1" ht="10.5">
      <c r="A684" s="32">
        <v>83628100</v>
      </c>
      <c r="B684" s="33">
        <v>4</v>
      </c>
      <c r="C684" s="32" t="s">
        <v>476</v>
      </c>
      <c r="D684" s="46" t="s">
        <v>143</v>
      </c>
      <c r="E684" s="35">
        <v>40154</v>
      </c>
      <c r="F684" s="34" t="s">
        <v>37</v>
      </c>
      <c r="G684" s="37">
        <v>3000</v>
      </c>
      <c r="H684" s="34" t="s">
        <v>46</v>
      </c>
      <c r="I684" s="38">
        <v>3.5</v>
      </c>
      <c r="J684" s="36" t="s">
        <v>39</v>
      </c>
      <c r="K684" s="38">
        <v>5</v>
      </c>
      <c r="L684" s="40">
        <v>1500000</v>
      </c>
      <c r="M684" s="40">
        <v>1500000</v>
      </c>
      <c r="N684" s="40">
        <f>ROUND((M684*$E$8/1000),0)</f>
        <v>32567325</v>
      </c>
      <c r="O684" s="40">
        <v>465668</v>
      </c>
      <c r="P684" s="40">
        <v>33032993</v>
      </c>
    </row>
    <row r="685" spans="1:16" s="32" customFormat="1" ht="10.5">
      <c r="A685" s="32">
        <v>83628100</v>
      </c>
      <c r="B685" s="33">
        <v>4</v>
      </c>
      <c r="C685" s="32" t="s">
        <v>477</v>
      </c>
      <c r="D685" s="46" t="s">
        <v>143</v>
      </c>
      <c r="E685" s="35">
        <v>40154</v>
      </c>
      <c r="F685" s="34" t="s">
        <v>171</v>
      </c>
      <c r="G685" s="37">
        <v>60000000</v>
      </c>
      <c r="H685" s="34" t="s">
        <v>90</v>
      </c>
      <c r="I685" s="38">
        <v>6</v>
      </c>
      <c r="J685" s="36" t="s">
        <v>39</v>
      </c>
      <c r="K685" s="38">
        <v>5</v>
      </c>
      <c r="L685" s="40"/>
      <c r="M685" s="40"/>
      <c r="N685" s="40"/>
      <c r="O685" s="40"/>
      <c r="P685" s="40"/>
    </row>
    <row r="686" spans="1:16" s="32" customFormat="1" ht="10.5">
      <c r="A686" s="32">
        <v>90690000</v>
      </c>
      <c r="B686" s="33">
        <v>9</v>
      </c>
      <c r="C686" s="32" t="s">
        <v>478</v>
      </c>
      <c r="D686" s="46">
        <v>623</v>
      </c>
      <c r="E686" s="35">
        <v>40158</v>
      </c>
      <c r="F686" s="34" t="s">
        <v>37</v>
      </c>
      <c r="G686" s="37">
        <v>10000</v>
      </c>
      <c r="H686" s="34"/>
      <c r="I686" s="38"/>
      <c r="J686" s="36" t="s">
        <v>390</v>
      </c>
      <c r="K686" s="38">
        <v>10</v>
      </c>
      <c r="L686" s="40"/>
      <c r="M686" s="40"/>
      <c r="N686" s="40"/>
      <c r="O686" s="40"/>
      <c r="P686" s="40"/>
    </row>
    <row r="687" spans="1:16" s="32" customFormat="1" ht="10.5">
      <c r="A687" s="32">
        <v>90690000</v>
      </c>
      <c r="B687" s="33">
        <v>9</v>
      </c>
      <c r="C687" s="32" t="s">
        <v>479</v>
      </c>
      <c r="D687" s="46" t="s">
        <v>143</v>
      </c>
      <c r="E687" s="35">
        <v>40158</v>
      </c>
      <c r="F687" s="34" t="s">
        <v>37</v>
      </c>
      <c r="G687" s="37">
        <v>10000</v>
      </c>
      <c r="H687" s="34" t="s">
        <v>46</v>
      </c>
      <c r="I687" s="38">
        <v>3.25</v>
      </c>
      <c r="J687" s="36" t="s">
        <v>81</v>
      </c>
      <c r="K687" s="38">
        <v>5</v>
      </c>
      <c r="L687" s="40"/>
      <c r="M687" s="40"/>
      <c r="N687" s="40"/>
      <c r="O687" s="40"/>
      <c r="P687" s="40"/>
    </row>
    <row r="688" spans="1:16" s="32" customFormat="1" ht="10.5">
      <c r="A688" s="32">
        <v>90690000</v>
      </c>
      <c r="B688" s="33">
        <v>9</v>
      </c>
      <c r="C688" s="32" t="s">
        <v>479</v>
      </c>
      <c r="D688" s="46" t="s">
        <v>143</v>
      </c>
      <c r="E688" s="35">
        <v>40158</v>
      </c>
      <c r="F688" s="34" t="s">
        <v>171</v>
      </c>
      <c r="G688" s="37">
        <v>209500000</v>
      </c>
      <c r="H688" s="34" t="s">
        <v>90</v>
      </c>
      <c r="I688" s="38">
        <v>5.75</v>
      </c>
      <c r="J688" s="36" t="s">
        <v>81</v>
      </c>
      <c r="K688" s="38">
        <v>5</v>
      </c>
      <c r="L688" s="40"/>
      <c r="M688" s="40"/>
      <c r="N688" s="40"/>
      <c r="O688" s="40"/>
      <c r="P688" s="40"/>
    </row>
    <row r="689" spans="1:16" s="32" customFormat="1" ht="10.5">
      <c r="A689" s="32">
        <v>90690000</v>
      </c>
      <c r="B689" s="33">
        <v>9</v>
      </c>
      <c r="C689" s="32" t="s">
        <v>478</v>
      </c>
      <c r="D689" s="46">
        <v>624</v>
      </c>
      <c r="E689" s="35">
        <v>40158</v>
      </c>
      <c r="F689" s="34" t="s">
        <v>37</v>
      </c>
      <c r="G689" s="37">
        <v>10000</v>
      </c>
      <c r="H689" s="34"/>
      <c r="I689" s="38"/>
      <c r="J689" s="36" t="s">
        <v>390</v>
      </c>
      <c r="K689" s="38">
        <v>30</v>
      </c>
      <c r="L689" s="40"/>
      <c r="M689" s="40"/>
      <c r="N689" s="40"/>
      <c r="O689" s="40"/>
      <c r="P689" s="40"/>
    </row>
    <row r="690" spans="1:16" s="32" customFormat="1" ht="10.5">
      <c r="A690" s="32">
        <v>90690000</v>
      </c>
      <c r="B690" s="33">
        <v>9</v>
      </c>
      <c r="C690" s="32" t="s">
        <v>480</v>
      </c>
      <c r="D690" s="46" t="s">
        <v>143</v>
      </c>
      <c r="E690" s="35">
        <v>40158</v>
      </c>
      <c r="F690" s="34" t="s">
        <v>37</v>
      </c>
      <c r="G690" s="37">
        <v>10000</v>
      </c>
      <c r="H690" s="34" t="s">
        <v>92</v>
      </c>
      <c r="I690" s="38">
        <v>4.25</v>
      </c>
      <c r="J690" s="36" t="s">
        <v>81</v>
      </c>
      <c r="K690" s="38">
        <v>21</v>
      </c>
      <c r="L690" s="40">
        <v>7000000</v>
      </c>
      <c r="M690" s="40">
        <v>7000000</v>
      </c>
      <c r="N690" s="40">
        <f>ROUND((M690*$E$8/1000),0)</f>
        <v>151980850</v>
      </c>
      <c r="O690" s="40">
        <v>2666281</v>
      </c>
      <c r="P690" s="40">
        <v>154647131</v>
      </c>
    </row>
    <row r="691" spans="1:16" s="32" customFormat="1" ht="10.5">
      <c r="A691" s="32">
        <v>90690000</v>
      </c>
      <c r="B691" s="33">
        <v>9</v>
      </c>
      <c r="C691" s="32" t="s">
        <v>479</v>
      </c>
      <c r="D691" s="46" t="s">
        <v>143</v>
      </c>
      <c r="E691" s="35">
        <v>40158</v>
      </c>
      <c r="F691" s="34" t="s">
        <v>37</v>
      </c>
      <c r="G691" s="37">
        <v>10000</v>
      </c>
      <c r="H691" s="34" t="s">
        <v>63</v>
      </c>
      <c r="I691" s="38">
        <v>4.25</v>
      </c>
      <c r="J691" s="36" t="s">
        <v>81</v>
      </c>
      <c r="K691" s="38">
        <v>21</v>
      </c>
      <c r="L691" s="40"/>
      <c r="M691" s="40"/>
      <c r="N691" s="40"/>
      <c r="O691" s="40"/>
      <c r="P691" s="40"/>
    </row>
    <row r="692" spans="1:16" s="32" customFormat="1" ht="10.5">
      <c r="A692" s="32">
        <v>96667560</v>
      </c>
      <c r="B692" s="33">
        <v>8</v>
      </c>
      <c r="C692" s="32" t="s">
        <v>339</v>
      </c>
      <c r="D692" s="46">
        <v>625</v>
      </c>
      <c r="E692" s="35">
        <v>40162</v>
      </c>
      <c r="F692" s="34" t="s">
        <v>37</v>
      </c>
      <c r="G692" s="37">
        <v>2000</v>
      </c>
      <c r="H692" s="34"/>
      <c r="I692" s="38"/>
      <c r="J692" s="36" t="s">
        <v>81</v>
      </c>
      <c r="K692" s="38">
        <v>10</v>
      </c>
      <c r="L692" s="40"/>
      <c r="M692" s="40"/>
      <c r="N692" s="40"/>
      <c r="O692" s="40"/>
      <c r="P692" s="40"/>
    </row>
    <row r="693" spans="1:16" s="32" customFormat="1" ht="10.5">
      <c r="A693" s="32">
        <v>96667560</v>
      </c>
      <c r="B693" s="33">
        <v>8</v>
      </c>
      <c r="C693" s="32" t="s">
        <v>340</v>
      </c>
      <c r="D693" s="46" t="s">
        <v>143</v>
      </c>
      <c r="E693" s="35">
        <v>40164</v>
      </c>
      <c r="F693" s="34" t="s">
        <v>171</v>
      </c>
      <c r="G693" s="37">
        <v>20000000</v>
      </c>
      <c r="H693" s="34" t="s">
        <v>92</v>
      </c>
      <c r="I693" s="38">
        <v>6.5</v>
      </c>
      <c r="J693" s="36" t="s">
        <v>39</v>
      </c>
      <c r="K693" s="38">
        <v>4.5</v>
      </c>
      <c r="L693" s="40">
        <v>20000000000</v>
      </c>
      <c r="M693" s="40">
        <v>20000000000</v>
      </c>
      <c r="N693" s="40">
        <f>ROUND((M693/1000),0)</f>
        <v>20000000</v>
      </c>
      <c r="O693" s="40">
        <v>479820</v>
      </c>
      <c r="P693" s="40">
        <v>20479820</v>
      </c>
    </row>
    <row r="694" spans="1:16" s="32" customFormat="1" ht="10.5">
      <c r="A694" s="32">
        <v>96667560</v>
      </c>
      <c r="B694" s="33">
        <v>8</v>
      </c>
      <c r="C694" s="32" t="s">
        <v>481</v>
      </c>
      <c r="D694" s="46" t="s">
        <v>152</v>
      </c>
      <c r="E694" s="35">
        <v>40399</v>
      </c>
      <c r="F694" s="34" t="s">
        <v>171</v>
      </c>
      <c r="G694" s="37">
        <v>20000000</v>
      </c>
      <c r="H694" s="34" t="s">
        <v>56</v>
      </c>
      <c r="I694" s="38">
        <v>7</v>
      </c>
      <c r="J694" s="36" t="s">
        <v>39</v>
      </c>
      <c r="K694" s="38">
        <v>5</v>
      </c>
      <c r="L694" s="40">
        <v>20000000000</v>
      </c>
      <c r="M694" s="40">
        <v>20000000000</v>
      </c>
      <c r="N694" s="40">
        <f>ROUND((M694/1000),0)</f>
        <v>20000000</v>
      </c>
      <c r="O694" s="40">
        <v>290556</v>
      </c>
      <c r="P694" s="40">
        <v>20290556</v>
      </c>
    </row>
    <row r="695" spans="1:16" s="32" customFormat="1" ht="10.5">
      <c r="A695" s="32">
        <v>96667560</v>
      </c>
      <c r="B695" s="33">
        <v>8</v>
      </c>
      <c r="C695" s="32" t="s">
        <v>482</v>
      </c>
      <c r="D695" s="46" t="s">
        <v>152</v>
      </c>
      <c r="E695" s="35">
        <v>40399</v>
      </c>
      <c r="F695" s="34" t="s">
        <v>37</v>
      </c>
      <c r="G695" s="37">
        <v>1000</v>
      </c>
      <c r="H695" s="34" t="s">
        <v>63</v>
      </c>
      <c r="I695" s="38">
        <v>3.3</v>
      </c>
      <c r="J695" s="36" t="s">
        <v>39</v>
      </c>
      <c r="K695" s="38">
        <v>5</v>
      </c>
      <c r="L695" s="40"/>
      <c r="M695" s="40"/>
      <c r="N695" s="40"/>
      <c r="O695" s="40"/>
      <c r="P695" s="40"/>
    </row>
    <row r="696" spans="1:16" s="32" customFormat="1" ht="10.5">
      <c r="A696" s="32">
        <v>95819000</v>
      </c>
      <c r="B696" s="33" t="s">
        <v>75</v>
      </c>
      <c r="C696" s="32" t="s">
        <v>483</v>
      </c>
      <c r="D696" s="46">
        <v>627</v>
      </c>
      <c r="E696" s="35">
        <v>40199</v>
      </c>
      <c r="F696" s="34" t="s">
        <v>37</v>
      </c>
      <c r="G696" s="37">
        <v>1000</v>
      </c>
      <c r="H696" s="34"/>
      <c r="I696" s="38"/>
      <c r="J696" s="36" t="s">
        <v>484</v>
      </c>
      <c r="K696" s="38">
        <v>10</v>
      </c>
      <c r="L696" s="40"/>
      <c r="M696" s="40"/>
      <c r="N696" s="40"/>
      <c r="O696" s="40"/>
      <c r="P696" s="40"/>
    </row>
    <row r="697" spans="1:16" s="1" customFormat="1" ht="10.5">
      <c r="A697" s="1">
        <v>95819000</v>
      </c>
      <c r="B697" s="31" t="s">
        <v>75</v>
      </c>
      <c r="C697" s="1" t="s">
        <v>485</v>
      </c>
      <c r="D697" s="5" t="s">
        <v>143</v>
      </c>
      <c r="E697" s="140">
        <v>40210</v>
      </c>
      <c r="F697" s="4" t="s">
        <v>171</v>
      </c>
      <c r="G697" s="141">
        <v>20900000</v>
      </c>
      <c r="H697" s="4" t="s">
        <v>46</v>
      </c>
      <c r="I697" s="142">
        <v>6.5</v>
      </c>
      <c r="J697" s="143" t="s">
        <v>81</v>
      </c>
      <c r="K697" s="142">
        <v>5</v>
      </c>
      <c r="L697" s="87"/>
      <c r="M697" s="87"/>
      <c r="N697" s="87"/>
      <c r="O697" s="87"/>
      <c r="P697" s="87"/>
    </row>
    <row r="698" spans="1:16" s="32" customFormat="1" ht="10.5">
      <c r="A698" s="32">
        <v>61808000</v>
      </c>
      <c r="B698" s="33">
        <v>5</v>
      </c>
      <c r="C698" s="32" t="s">
        <v>360</v>
      </c>
      <c r="D698" s="46">
        <v>629</v>
      </c>
      <c r="E698" s="35">
        <v>40252</v>
      </c>
      <c r="F698" s="34" t="s">
        <v>37</v>
      </c>
      <c r="G698" s="37">
        <v>4000</v>
      </c>
      <c r="H698" s="34"/>
      <c r="I698" s="38"/>
      <c r="J698" s="36" t="s">
        <v>81</v>
      </c>
      <c r="K698" s="38">
        <v>10</v>
      </c>
      <c r="L698" s="40"/>
      <c r="M698" s="40"/>
      <c r="N698" s="40"/>
      <c r="O698" s="40"/>
      <c r="P698" s="40"/>
    </row>
    <row r="699" spans="1:16" s="32" customFormat="1" ht="10.5">
      <c r="A699" s="32">
        <v>61808000</v>
      </c>
      <c r="B699" s="33">
        <v>5</v>
      </c>
      <c r="C699" s="32" t="s">
        <v>158</v>
      </c>
      <c r="D699" s="46" t="s">
        <v>143</v>
      </c>
      <c r="E699" s="35">
        <v>40267</v>
      </c>
      <c r="F699" s="34" t="s">
        <v>37</v>
      </c>
      <c r="G699" s="37">
        <v>4000</v>
      </c>
      <c r="H699" s="34" t="s">
        <v>75</v>
      </c>
      <c r="I699" s="38">
        <v>20.9</v>
      </c>
      <c r="J699" s="36" t="s">
        <v>39</v>
      </c>
      <c r="K699" s="38">
        <v>6.5</v>
      </c>
      <c r="L699" s="40">
        <v>1000000</v>
      </c>
      <c r="M699" s="40">
        <v>1000000</v>
      </c>
      <c r="N699" s="40">
        <f>ROUND((M699*$E$8/1000),0)</f>
        <v>21711550</v>
      </c>
      <c r="O699" s="40">
        <v>52093</v>
      </c>
      <c r="P699" s="40">
        <v>21763643</v>
      </c>
    </row>
    <row r="700" spans="1:16" s="32" customFormat="1" ht="10.5">
      <c r="A700" s="32">
        <v>61808000</v>
      </c>
      <c r="B700" s="33">
        <v>5</v>
      </c>
      <c r="C700" s="32" t="s">
        <v>486</v>
      </c>
      <c r="D700" s="46" t="s">
        <v>143</v>
      </c>
      <c r="E700" s="35">
        <v>40267</v>
      </c>
      <c r="F700" s="34" t="s">
        <v>37</v>
      </c>
      <c r="G700" s="37">
        <v>4000</v>
      </c>
      <c r="H700" s="34" t="s">
        <v>125</v>
      </c>
      <c r="I700" s="38">
        <v>3.9</v>
      </c>
      <c r="J700" s="36" t="s">
        <v>39</v>
      </c>
      <c r="K700" s="38">
        <v>9.5</v>
      </c>
      <c r="L700" s="40"/>
      <c r="M700" s="40"/>
      <c r="N700" s="40"/>
      <c r="O700" s="40"/>
      <c r="P700" s="40"/>
    </row>
    <row r="701" spans="1:16" s="32" customFormat="1" ht="10.5">
      <c r="A701" s="32">
        <v>61808000</v>
      </c>
      <c r="B701" s="33">
        <v>5</v>
      </c>
      <c r="C701" s="32" t="s">
        <v>156</v>
      </c>
      <c r="D701" s="46">
        <v>630</v>
      </c>
      <c r="E701" s="35">
        <v>40252</v>
      </c>
      <c r="F701" s="34" t="s">
        <v>37</v>
      </c>
      <c r="G701" s="37">
        <v>4000</v>
      </c>
      <c r="H701" s="34"/>
      <c r="I701" s="38"/>
      <c r="J701" s="36" t="s">
        <v>81</v>
      </c>
      <c r="K701" s="38">
        <v>30</v>
      </c>
      <c r="L701" s="40"/>
      <c r="M701" s="40"/>
      <c r="N701" s="40"/>
      <c r="O701" s="40"/>
      <c r="P701" s="40"/>
    </row>
    <row r="702" spans="1:16" s="32" customFormat="1" ht="10.5">
      <c r="A702" s="32">
        <v>61808000</v>
      </c>
      <c r="B702" s="33">
        <v>5</v>
      </c>
      <c r="C702" s="32" t="s">
        <v>118</v>
      </c>
      <c r="D702" s="46" t="s">
        <v>143</v>
      </c>
      <c r="E702" s="35">
        <v>40267</v>
      </c>
      <c r="F702" s="34" t="s">
        <v>37</v>
      </c>
      <c r="G702" s="37">
        <v>4000</v>
      </c>
      <c r="H702" s="34" t="s">
        <v>132</v>
      </c>
      <c r="I702" s="38">
        <v>4.2</v>
      </c>
      <c r="J702" s="36" t="s">
        <v>39</v>
      </c>
      <c r="K702" s="38">
        <v>21</v>
      </c>
      <c r="L702" s="40">
        <v>1750000</v>
      </c>
      <c r="M702" s="40">
        <v>1750000</v>
      </c>
      <c r="N702" s="40">
        <f>ROUND((M702*$E$8/1000),0)</f>
        <v>37995213</v>
      </c>
      <c r="O702" s="40">
        <v>131615</v>
      </c>
      <c r="P702" s="40">
        <v>38126828</v>
      </c>
    </row>
    <row r="703" spans="1:16" s="32" customFormat="1" ht="10.5">
      <c r="A703" s="32">
        <v>90299000</v>
      </c>
      <c r="B703" s="33">
        <v>3</v>
      </c>
      <c r="C703" s="32" t="s">
        <v>487</v>
      </c>
      <c r="D703" s="46">
        <v>632</v>
      </c>
      <c r="E703" s="35">
        <v>40324</v>
      </c>
      <c r="F703" s="34" t="s">
        <v>37</v>
      </c>
      <c r="G703" s="37">
        <v>2000</v>
      </c>
      <c r="H703" s="34"/>
      <c r="I703" s="38"/>
      <c r="J703" s="36" t="s">
        <v>390</v>
      </c>
      <c r="K703" s="38">
        <v>10</v>
      </c>
      <c r="L703" s="40"/>
      <c r="M703" s="40"/>
      <c r="N703" s="40"/>
      <c r="O703" s="40"/>
      <c r="P703" s="40"/>
    </row>
    <row r="704" spans="1:16" s="32" customFormat="1" ht="10.5">
      <c r="A704" s="32">
        <v>90299000</v>
      </c>
      <c r="B704" s="33">
        <v>3</v>
      </c>
      <c r="C704" s="32" t="s">
        <v>488</v>
      </c>
      <c r="D704" s="46" t="s">
        <v>143</v>
      </c>
      <c r="E704" s="35">
        <v>40325</v>
      </c>
      <c r="F704" s="34" t="s">
        <v>37</v>
      </c>
      <c r="G704" s="37">
        <v>2000</v>
      </c>
      <c r="H704" s="34" t="s">
        <v>60</v>
      </c>
      <c r="I704" s="38">
        <v>2.75</v>
      </c>
      <c r="J704" s="36" t="s">
        <v>68</v>
      </c>
      <c r="K704" s="38">
        <v>5</v>
      </c>
      <c r="L704" s="40"/>
      <c r="M704" s="40"/>
      <c r="N704" s="40"/>
      <c r="O704" s="40"/>
      <c r="P704" s="40"/>
    </row>
    <row r="705" spans="1:16" s="32" customFormat="1" ht="10.5">
      <c r="A705" s="32">
        <v>90299000</v>
      </c>
      <c r="B705" s="33">
        <v>3</v>
      </c>
      <c r="C705" s="32" t="s">
        <v>488</v>
      </c>
      <c r="D705" s="46" t="s">
        <v>143</v>
      </c>
      <c r="E705" s="35">
        <v>40325</v>
      </c>
      <c r="F705" s="34" t="s">
        <v>171</v>
      </c>
      <c r="G705" s="37">
        <v>42000000</v>
      </c>
      <c r="H705" s="34" t="s">
        <v>64</v>
      </c>
      <c r="I705" s="38">
        <v>6.25</v>
      </c>
      <c r="J705" s="36" t="s">
        <v>68</v>
      </c>
      <c r="K705" s="38">
        <v>5</v>
      </c>
      <c r="L705" s="40"/>
      <c r="M705" s="40"/>
      <c r="N705" s="40"/>
      <c r="O705" s="40"/>
      <c r="P705" s="40"/>
    </row>
    <row r="706" spans="1:16" s="32" customFormat="1" ht="10.5">
      <c r="A706" s="32">
        <v>90299000</v>
      </c>
      <c r="B706" s="33">
        <v>3</v>
      </c>
      <c r="C706" s="32" t="s">
        <v>489</v>
      </c>
      <c r="D706" s="46">
        <v>633</v>
      </c>
      <c r="E706" s="35">
        <v>40324</v>
      </c>
      <c r="F706" s="34" t="s">
        <v>37</v>
      </c>
      <c r="G706" s="37">
        <v>2000</v>
      </c>
      <c r="H706" s="34"/>
      <c r="I706" s="38"/>
      <c r="J706" s="36" t="s">
        <v>390</v>
      </c>
      <c r="K706" s="38">
        <v>30</v>
      </c>
      <c r="L706" s="40"/>
      <c r="M706" s="40"/>
      <c r="N706" s="40"/>
      <c r="O706" s="40"/>
      <c r="P706" s="40"/>
    </row>
    <row r="707" spans="1:16" s="32" customFormat="1" ht="10.5">
      <c r="A707" s="32">
        <v>90299000</v>
      </c>
      <c r="B707" s="33">
        <v>3</v>
      </c>
      <c r="C707" s="32" t="s">
        <v>490</v>
      </c>
      <c r="D707" s="46" t="s">
        <v>143</v>
      </c>
      <c r="E707" s="35">
        <v>40325</v>
      </c>
      <c r="F707" s="34" t="s">
        <v>37</v>
      </c>
      <c r="G707" s="37">
        <v>2000</v>
      </c>
      <c r="H707" s="34" t="s">
        <v>75</v>
      </c>
      <c r="I707" s="38">
        <v>4.2</v>
      </c>
      <c r="J707" s="36" t="s">
        <v>68</v>
      </c>
      <c r="K707" s="38">
        <v>21</v>
      </c>
      <c r="L707" s="40">
        <v>1770000</v>
      </c>
      <c r="M707" s="40">
        <v>1770000</v>
      </c>
      <c r="N707" s="40">
        <f>ROUND((M707*$E$8/1000),0)</f>
        <v>38429444</v>
      </c>
      <c r="O707" s="40">
        <v>665598</v>
      </c>
      <c r="P707" s="40">
        <v>39095042</v>
      </c>
    </row>
    <row r="708" spans="1:16" s="32" customFormat="1" ht="10.5">
      <c r="A708" s="32">
        <v>91755000</v>
      </c>
      <c r="B708" s="33" t="s">
        <v>75</v>
      </c>
      <c r="C708" s="32" t="s">
        <v>491</v>
      </c>
      <c r="D708" s="46">
        <v>635</v>
      </c>
      <c r="E708" s="35">
        <v>40346</v>
      </c>
      <c r="F708" s="34" t="s">
        <v>37</v>
      </c>
      <c r="G708" s="37">
        <v>5000</v>
      </c>
      <c r="H708" s="34"/>
      <c r="I708" s="38"/>
      <c r="J708" s="36" t="s">
        <v>492</v>
      </c>
      <c r="K708" s="38">
        <v>10</v>
      </c>
      <c r="L708" s="40"/>
      <c r="M708" s="40"/>
      <c r="N708" s="40"/>
      <c r="O708" s="40"/>
      <c r="P708" s="40"/>
    </row>
    <row r="709" spans="1:16" s="32" customFormat="1" ht="10.5">
      <c r="A709" s="32">
        <v>91755000</v>
      </c>
      <c r="B709" s="33" t="s">
        <v>75</v>
      </c>
      <c r="C709" s="32" t="s">
        <v>491</v>
      </c>
      <c r="D709" s="46">
        <v>636</v>
      </c>
      <c r="E709" s="35">
        <v>40346</v>
      </c>
      <c r="F709" s="34" t="s">
        <v>37</v>
      </c>
      <c r="G709" s="37">
        <v>5000</v>
      </c>
      <c r="H709" s="34"/>
      <c r="I709" s="38"/>
      <c r="J709" s="36" t="s">
        <v>492</v>
      </c>
      <c r="K709" s="38">
        <v>30</v>
      </c>
      <c r="L709" s="40"/>
      <c r="M709" s="40"/>
      <c r="N709" s="40"/>
      <c r="O709" s="40"/>
      <c r="P709" s="40"/>
    </row>
    <row r="710" spans="1:16" s="32" customFormat="1" ht="10.5">
      <c r="A710" s="32">
        <v>96970380</v>
      </c>
      <c r="B710" s="33">
        <v>7</v>
      </c>
      <c r="C710" s="32" t="s">
        <v>493</v>
      </c>
      <c r="D710" s="46">
        <v>637</v>
      </c>
      <c r="E710" s="35">
        <v>40346</v>
      </c>
      <c r="F710" s="34" t="s">
        <v>37</v>
      </c>
      <c r="G710" s="37">
        <v>3000</v>
      </c>
      <c r="H710" s="34"/>
      <c r="I710" s="38"/>
      <c r="J710" s="36" t="s">
        <v>390</v>
      </c>
      <c r="K710" s="38">
        <v>10</v>
      </c>
      <c r="L710" s="40"/>
      <c r="M710" s="40"/>
      <c r="N710" s="40"/>
      <c r="O710" s="40"/>
      <c r="P710" s="40"/>
    </row>
    <row r="711" spans="1:16" s="32" customFormat="1" ht="10.5">
      <c r="A711" s="32">
        <v>96970380</v>
      </c>
      <c r="B711" s="33">
        <v>7</v>
      </c>
      <c r="C711" s="32" t="s">
        <v>494</v>
      </c>
      <c r="D711" s="46" t="s">
        <v>143</v>
      </c>
      <c r="E711" s="35">
        <v>40346</v>
      </c>
      <c r="F711" s="34" t="s">
        <v>37</v>
      </c>
      <c r="G711" s="37">
        <v>3000</v>
      </c>
      <c r="H711" s="34" t="s">
        <v>46</v>
      </c>
      <c r="I711" s="38">
        <v>4</v>
      </c>
      <c r="J711" s="36" t="s">
        <v>68</v>
      </c>
      <c r="K711" s="38">
        <v>5</v>
      </c>
      <c r="L711" s="40">
        <v>1000000</v>
      </c>
      <c r="M711" s="40">
        <v>1000000</v>
      </c>
      <c r="N711" s="40">
        <f>ROUND((M711*$E$8/1000),0)</f>
        <v>21711550</v>
      </c>
      <c r="O711" s="40">
        <v>309488</v>
      </c>
      <c r="P711" s="40">
        <v>22021038</v>
      </c>
    </row>
    <row r="712" spans="1:16" s="32" customFormat="1" ht="10.5">
      <c r="A712" s="32">
        <v>96970380</v>
      </c>
      <c r="B712" s="33">
        <v>7</v>
      </c>
      <c r="C712" s="32" t="s">
        <v>495</v>
      </c>
      <c r="D712" s="46" t="s">
        <v>143</v>
      </c>
      <c r="E712" s="35">
        <v>40346</v>
      </c>
      <c r="F712" s="34" t="s">
        <v>171</v>
      </c>
      <c r="G712" s="37">
        <v>63400000</v>
      </c>
      <c r="H712" s="34" t="s">
        <v>90</v>
      </c>
      <c r="I712" s="38">
        <v>7.25</v>
      </c>
      <c r="J712" s="36" t="s">
        <v>68</v>
      </c>
      <c r="K712" s="38">
        <v>5</v>
      </c>
      <c r="L712" s="40"/>
      <c r="M712" s="40"/>
      <c r="N712" s="40"/>
      <c r="O712" s="40"/>
      <c r="P712" s="40"/>
    </row>
    <row r="713" spans="1:16" s="32" customFormat="1" ht="10.5">
      <c r="A713" s="32">
        <v>96970380</v>
      </c>
      <c r="B713" s="33">
        <v>7</v>
      </c>
      <c r="C713" s="32" t="s">
        <v>494</v>
      </c>
      <c r="D713" s="46" t="s">
        <v>152</v>
      </c>
      <c r="E713" s="35">
        <v>40423</v>
      </c>
      <c r="F713" s="34" t="s">
        <v>171</v>
      </c>
      <c r="G713" s="37">
        <v>42630000</v>
      </c>
      <c r="H713" s="34" t="s">
        <v>63</v>
      </c>
      <c r="I713" s="38">
        <v>7</v>
      </c>
      <c r="J713" s="36" t="s">
        <v>81</v>
      </c>
      <c r="K713" s="38">
        <v>5</v>
      </c>
      <c r="L713" s="40">
        <v>21300000000</v>
      </c>
      <c r="M713" s="40">
        <v>21300000000</v>
      </c>
      <c r="N713" s="40">
        <f>ROUND((M713/1000),0)</f>
        <v>21300000</v>
      </c>
      <c r="O713" s="40">
        <v>527520</v>
      </c>
      <c r="P713" s="40">
        <v>21827520</v>
      </c>
    </row>
    <row r="714" spans="1:16" s="32" customFormat="1" ht="10.5">
      <c r="A714" s="32">
        <v>96970380</v>
      </c>
      <c r="B714" s="33">
        <v>7</v>
      </c>
      <c r="C714" s="32" t="s">
        <v>493</v>
      </c>
      <c r="D714" s="46">
        <v>638</v>
      </c>
      <c r="E714" s="35">
        <v>40346</v>
      </c>
      <c r="F714" s="34" t="s">
        <v>37</v>
      </c>
      <c r="G714" s="37">
        <v>3000</v>
      </c>
      <c r="H714" s="34"/>
      <c r="I714" s="38"/>
      <c r="J714" s="36" t="s">
        <v>390</v>
      </c>
      <c r="K714" s="38">
        <v>30</v>
      </c>
      <c r="L714" s="40"/>
      <c r="M714" s="40"/>
      <c r="N714" s="40"/>
      <c r="O714" s="40"/>
      <c r="P714" s="40"/>
    </row>
    <row r="715" spans="1:16" s="32" customFormat="1" ht="10.5">
      <c r="A715" s="32">
        <v>96970380</v>
      </c>
      <c r="B715" s="33">
        <v>7</v>
      </c>
      <c r="C715" s="32" t="s">
        <v>494</v>
      </c>
      <c r="D715" s="46" t="s">
        <v>143</v>
      </c>
      <c r="E715" s="35">
        <v>40346</v>
      </c>
      <c r="F715" s="34" t="s">
        <v>37</v>
      </c>
      <c r="G715" s="37">
        <v>3000</v>
      </c>
      <c r="H715" s="34" t="s">
        <v>92</v>
      </c>
      <c r="I715" s="38">
        <v>4.75</v>
      </c>
      <c r="J715" s="36" t="s">
        <v>68</v>
      </c>
      <c r="K715" s="38">
        <v>14</v>
      </c>
      <c r="L715" s="40">
        <v>2000000</v>
      </c>
      <c r="M715" s="40">
        <v>2000000</v>
      </c>
      <c r="N715" s="40">
        <f>ROUND((M715*$E$8/1000),0)</f>
        <v>43423100</v>
      </c>
      <c r="O715" s="40">
        <v>733682</v>
      </c>
      <c r="P715" s="40">
        <v>44156782</v>
      </c>
    </row>
    <row r="716" spans="1:16" s="32" customFormat="1" ht="10.5">
      <c r="A716" s="32">
        <v>96970380</v>
      </c>
      <c r="B716" s="33">
        <v>7</v>
      </c>
      <c r="C716" s="32" t="s">
        <v>496</v>
      </c>
      <c r="D716" s="46" t="s">
        <v>152</v>
      </c>
      <c r="E716" s="35">
        <v>40423</v>
      </c>
      <c r="F716" s="34" t="s">
        <v>37</v>
      </c>
      <c r="G716" s="37">
        <v>1000</v>
      </c>
      <c r="H716" s="34" t="s">
        <v>56</v>
      </c>
      <c r="I716" s="38">
        <v>4.25</v>
      </c>
      <c r="J716" s="36" t="s">
        <v>81</v>
      </c>
      <c r="K716" s="38">
        <v>14</v>
      </c>
      <c r="L716" s="40">
        <v>1000000</v>
      </c>
      <c r="M716" s="40">
        <v>1000000</v>
      </c>
      <c r="N716" s="40">
        <f>ROUND((M716*$E$8/1000),0)</f>
        <v>21711550</v>
      </c>
      <c r="O716" s="40">
        <v>328632</v>
      </c>
      <c r="P716" s="40">
        <v>22040182</v>
      </c>
    </row>
    <row r="717" spans="1:16" s="32" customFormat="1" ht="10.5">
      <c r="A717" s="32">
        <v>76100458</v>
      </c>
      <c r="B717" s="33">
        <v>1</v>
      </c>
      <c r="C717" s="32" t="s">
        <v>497</v>
      </c>
      <c r="D717" s="46">
        <v>639</v>
      </c>
      <c r="E717" s="35">
        <v>40382</v>
      </c>
      <c r="F717" s="34" t="s">
        <v>66</v>
      </c>
      <c r="G717" s="37">
        <v>200000</v>
      </c>
      <c r="H717" s="34"/>
      <c r="I717" s="38"/>
      <c r="J717" s="36" t="s">
        <v>390</v>
      </c>
      <c r="K717" s="38">
        <v>10</v>
      </c>
      <c r="L717" s="40"/>
      <c r="M717" s="40"/>
      <c r="N717" s="40"/>
      <c r="O717" s="40"/>
      <c r="P717" s="40"/>
    </row>
    <row r="718" spans="1:16" s="1" customFormat="1" ht="10.5">
      <c r="A718" s="1">
        <v>76100458</v>
      </c>
      <c r="B718" s="31">
        <v>1</v>
      </c>
      <c r="C718" s="1" t="s">
        <v>498</v>
      </c>
      <c r="D718" s="5" t="s">
        <v>143</v>
      </c>
      <c r="E718" s="140">
        <v>40555</v>
      </c>
      <c r="F718" s="4" t="s">
        <v>37</v>
      </c>
      <c r="G718" s="141">
        <v>2500</v>
      </c>
      <c r="H718" s="4" t="s">
        <v>46</v>
      </c>
      <c r="I718" s="142">
        <v>3.3</v>
      </c>
      <c r="J718" s="143" t="s">
        <v>499</v>
      </c>
      <c r="K718" s="142">
        <v>3</v>
      </c>
      <c r="L718" s="87"/>
      <c r="M718" s="87"/>
      <c r="N718" s="87"/>
      <c r="O718" s="87"/>
      <c r="P718" s="87"/>
    </row>
    <row r="719" spans="1:16" s="1" customFormat="1" ht="10.5">
      <c r="A719" s="1">
        <v>76100458</v>
      </c>
      <c r="B719" s="31">
        <v>1</v>
      </c>
      <c r="C719" s="1" t="s">
        <v>498</v>
      </c>
      <c r="D719" s="5" t="s">
        <v>143</v>
      </c>
      <c r="E719" s="140">
        <v>40555</v>
      </c>
      <c r="F719" s="4" t="s">
        <v>37</v>
      </c>
      <c r="G719" s="141">
        <v>2500</v>
      </c>
      <c r="H719" s="4" t="s">
        <v>90</v>
      </c>
      <c r="I719" s="142">
        <v>3.85</v>
      </c>
      <c r="J719" s="143" t="s">
        <v>499</v>
      </c>
      <c r="K719" s="142">
        <v>5</v>
      </c>
      <c r="L719" s="87"/>
      <c r="M719" s="87"/>
      <c r="N719" s="87"/>
      <c r="O719" s="87"/>
      <c r="P719" s="87"/>
    </row>
    <row r="720" spans="1:16" s="32" customFormat="1" ht="10.5">
      <c r="A720" s="32">
        <v>93473000</v>
      </c>
      <c r="B720" s="33">
        <v>3</v>
      </c>
      <c r="C720" s="32" t="s">
        <v>256</v>
      </c>
      <c r="D720" s="46">
        <v>640</v>
      </c>
      <c r="E720" s="35">
        <v>40413</v>
      </c>
      <c r="F720" s="34" t="s">
        <v>37</v>
      </c>
      <c r="G720" s="37">
        <v>2500</v>
      </c>
      <c r="H720" s="34"/>
      <c r="I720" s="38"/>
      <c r="J720" s="36" t="s">
        <v>390</v>
      </c>
      <c r="K720" s="38">
        <v>10</v>
      </c>
      <c r="L720" s="40"/>
      <c r="M720" s="40"/>
      <c r="N720" s="40"/>
      <c r="O720" s="40"/>
      <c r="P720" s="40"/>
    </row>
    <row r="721" spans="1:16" s="32" customFormat="1" ht="10.5">
      <c r="A721" s="32">
        <v>93473000</v>
      </c>
      <c r="B721" s="33">
        <v>3</v>
      </c>
      <c r="C721" s="32" t="s">
        <v>500</v>
      </c>
      <c r="D721" s="46" t="s">
        <v>143</v>
      </c>
      <c r="E721" s="35">
        <v>40413</v>
      </c>
      <c r="F721" s="34" t="s">
        <v>37</v>
      </c>
      <c r="G721" s="37">
        <v>2500</v>
      </c>
      <c r="H721" s="34" t="s">
        <v>46</v>
      </c>
      <c r="I721" s="38">
        <v>3</v>
      </c>
      <c r="J721" s="36" t="s">
        <v>81</v>
      </c>
      <c r="K721" s="38">
        <v>7</v>
      </c>
      <c r="L721" s="40">
        <v>1000000</v>
      </c>
      <c r="M721" s="40">
        <v>1000000</v>
      </c>
      <c r="N721" s="40">
        <f>ROUND((M721*$E$8/1000),0)</f>
        <v>21711550</v>
      </c>
      <c r="O721" s="40">
        <v>132163</v>
      </c>
      <c r="P721" s="40">
        <v>21843713</v>
      </c>
    </row>
    <row r="722" spans="1:16" s="32" customFormat="1" ht="10.5">
      <c r="A722" s="32">
        <v>93473000</v>
      </c>
      <c r="B722" s="33">
        <v>3</v>
      </c>
      <c r="C722" s="32" t="s">
        <v>501</v>
      </c>
      <c r="D722" s="46" t="s">
        <v>143</v>
      </c>
      <c r="E722" s="35">
        <v>40413</v>
      </c>
      <c r="F722" s="34" t="s">
        <v>171</v>
      </c>
      <c r="G722" s="37">
        <v>53000000</v>
      </c>
      <c r="H722" s="34" t="s">
        <v>90</v>
      </c>
      <c r="I722" s="38">
        <v>6.5</v>
      </c>
      <c r="J722" s="36" t="s">
        <v>81</v>
      </c>
      <c r="K722" s="38">
        <v>7</v>
      </c>
      <c r="L722" s="40"/>
      <c r="M722" s="40"/>
      <c r="N722" s="40"/>
      <c r="O722" s="40"/>
      <c r="P722" s="40"/>
    </row>
    <row r="723" spans="1:16" s="32" customFormat="1" ht="10.5">
      <c r="A723" s="32">
        <v>93473000</v>
      </c>
      <c r="B723" s="33">
        <v>3</v>
      </c>
      <c r="C723" s="32" t="s">
        <v>256</v>
      </c>
      <c r="D723" s="46">
        <v>641</v>
      </c>
      <c r="E723" s="35">
        <v>40413</v>
      </c>
      <c r="F723" s="34" t="s">
        <v>37</v>
      </c>
      <c r="G723" s="37">
        <v>2500</v>
      </c>
      <c r="H723" s="34"/>
      <c r="I723" s="38"/>
      <c r="J723" s="36" t="s">
        <v>390</v>
      </c>
      <c r="K723" s="38">
        <v>30</v>
      </c>
      <c r="L723" s="40"/>
      <c r="M723" s="40"/>
      <c r="N723" s="40"/>
      <c r="O723" s="40"/>
      <c r="P723" s="40"/>
    </row>
    <row r="724" spans="1:16" s="32" customFormat="1" ht="10.5">
      <c r="A724" s="32">
        <v>93473000</v>
      </c>
      <c r="B724" s="33">
        <v>3</v>
      </c>
      <c r="C724" s="32" t="s">
        <v>500</v>
      </c>
      <c r="D724" s="46" t="s">
        <v>143</v>
      </c>
      <c r="E724" s="35">
        <v>40413</v>
      </c>
      <c r="F724" s="34" t="s">
        <v>37</v>
      </c>
      <c r="G724" s="37">
        <v>2500</v>
      </c>
      <c r="H724" s="34" t="s">
        <v>92</v>
      </c>
      <c r="I724" s="38">
        <v>4</v>
      </c>
      <c r="J724" s="36" t="s">
        <v>81</v>
      </c>
      <c r="K724" s="38">
        <v>21</v>
      </c>
      <c r="L724" s="40">
        <v>1500000</v>
      </c>
      <c r="M724" s="40">
        <v>1500000</v>
      </c>
      <c r="N724" s="40">
        <f>ROUND((M724*$E$8/1000),0)</f>
        <v>32567325</v>
      </c>
      <c r="O724" s="40">
        <v>263687</v>
      </c>
      <c r="P724" s="40">
        <v>32831012</v>
      </c>
    </row>
    <row r="725" spans="1:16" s="32" customFormat="1" ht="10.5">
      <c r="A725" s="32">
        <v>96885880</v>
      </c>
      <c r="B725" s="33">
        <v>7</v>
      </c>
      <c r="C725" s="32" t="s">
        <v>502</v>
      </c>
      <c r="D725" s="46">
        <v>642</v>
      </c>
      <c r="E725" s="35">
        <v>40423</v>
      </c>
      <c r="F725" s="34" t="s">
        <v>37</v>
      </c>
      <c r="G725" s="37">
        <v>2000</v>
      </c>
      <c r="H725" s="34"/>
      <c r="I725" s="38"/>
      <c r="J725" s="36" t="s">
        <v>371</v>
      </c>
      <c r="K725" s="38">
        <v>10</v>
      </c>
      <c r="L725" s="40"/>
      <c r="M725" s="40"/>
      <c r="N725" s="40"/>
      <c r="O725" s="40"/>
      <c r="P725" s="40"/>
    </row>
    <row r="726" spans="1:16" s="1" customFormat="1" ht="10.5">
      <c r="A726" s="1">
        <v>96885880</v>
      </c>
      <c r="B726" s="31">
        <v>7</v>
      </c>
      <c r="C726" s="1" t="s">
        <v>369</v>
      </c>
      <c r="D726" s="5" t="s">
        <v>143</v>
      </c>
      <c r="E726" s="140">
        <v>40424</v>
      </c>
      <c r="F726" s="4" t="s">
        <v>37</v>
      </c>
      <c r="G726" s="141">
        <v>2000</v>
      </c>
      <c r="H726" s="4" t="s">
        <v>51</v>
      </c>
      <c r="I726" s="142">
        <v>3.25</v>
      </c>
      <c r="J726" s="143" t="s">
        <v>68</v>
      </c>
      <c r="K726" s="142">
        <v>5</v>
      </c>
      <c r="L726" s="87">
        <v>1000000</v>
      </c>
      <c r="M726" s="87">
        <v>1000000</v>
      </c>
      <c r="N726" s="87">
        <f>ROUND((M726*$E$8/1000),0)</f>
        <v>21711550</v>
      </c>
      <c r="O726" s="87">
        <v>28688</v>
      </c>
      <c r="P726" s="87">
        <v>21740238</v>
      </c>
    </row>
    <row r="727" spans="1:16" s="1" customFormat="1" ht="10.5">
      <c r="A727" s="1">
        <v>96885880</v>
      </c>
      <c r="B727" s="31">
        <v>7</v>
      </c>
      <c r="C727" s="1" t="s">
        <v>639</v>
      </c>
      <c r="D727" s="5" t="s">
        <v>152</v>
      </c>
      <c r="E727" s="140">
        <v>40590</v>
      </c>
      <c r="F727" s="4" t="s">
        <v>37</v>
      </c>
      <c r="G727" s="141">
        <v>1000</v>
      </c>
      <c r="H727" s="4" t="s">
        <v>59</v>
      </c>
      <c r="I727" s="142">
        <v>3.5</v>
      </c>
      <c r="J727" s="143" t="s">
        <v>68</v>
      </c>
      <c r="K727" s="142">
        <v>5</v>
      </c>
      <c r="L727" s="87"/>
      <c r="M727" s="87"/>
      <c r="N727" s="87"/>
      <c r="O727" s="87"/>
      <c r="P727" s="87"/>
    </row>
    <row r="728" spans="1:16" s="32" customFormat="1" ht="10.5">
      <c r="A728" s="32">
        <v>96885880</v>
      </c>
      <c r="B728" s="33">
        <v>7</v>
      </c>
      <c r="C728" s="32" t="s">
        <v>368</v>
      </c>
      <c r="D728" s="46">
        <v>643</v>
      </c>
      <c r="E728" s="35">
        <v>40423</v>
      </c>
      <c r="F728" s="34" t="s">
        <v>37</v>
      </c>
      <c r="G728" s="37">
        <v>2000</v>
      </c>
      <c r="H728" s="34"/>
      <c r="I728" s="38"/>
      <c r="J728" s="36" t="s">
        <v>371</v>
      </c>
      <c r="K728" s="38">
        <v>30</v>
      </c>
      <c r="L728" s="40"/>
      <c r="M728" s="40"/>
      <c r="N728" s="40"/>
      <c r="O728" s="40"/>
      <c r="P728" s="40"/>
    </row>
    <row r="729" spans="1:16" s="32" customFormat="1" ht="10.5">
      <c r="A729" s="32">
        <v>96885880</v>
      </c>
      <c r="B729" s="33">
        <v>7</v>
      </c>
      <c r="C729" s="32" t="s">
        <v>370</v>
      </c>
      <c r="D729" s="46" t="s">
        <v>143</v>
      </c>
      <c r="E729" s="35">
        <v>40424</v>
      </c>
      <c r="F729" s="34" t="s">
        <v>37</v>
      </c>
      <c r="G729" s="37">
        <v>2000</v>
      </c>
      <c r="H729" s="34" t="s">
        <v>53</v>
      </c>
      <c r="I729" s="38">
        <v>4</v>
      </c>
      <c r="J729" s="36" t="s">
        <v>68</v>
      </c>
      <c r="K729" s="38">
        <v>21</v>
      </c>
      <c r="L729" s="40">
        <v>1000000</v>
      </c>
      <c r="M729" s="40">
        <v>1000000</v>
      </c>
      <c r="N729" s="40">
        <f>ROUND((M729*$E$8/1000),0)</f>
        <v>21711550</v>
      </c>
      <c r="O729" s="40">
        <v>35244</v>
      </c>
      <c r="P729" s="40">
        <v>21746794</v>
      </c>
    </row>
    <row r="730" spans="1:16" s="1" customFormat="1" ht="10.5">
      <c r="A730" s="1">
        <v>96885880</v>
      </c>
      <c r="B730" s="31">
        <v>7</v>
      </c>
      <c r="C730" s="1" t="s">
        <v>640</v>
      </c>
      <c r="D730" s="5" t="s">
        <v>152</v>
      </c>
      <c r="E730" s="140">
        <v>40590</v>
      </c>
      <c r="F730" s="4" t="s">
        <v>37</v>
      </c>
      <c r="G730" s="141">
        <v>1000</v>
      </c>
      <c r="H730" s="4" t="s">
        <v>60</v>
      </c>
      <c r="I730" s="142">
        <v>4</v>
      </c>
      <c r="J730" s="143" t="s">
        <v>68</v>
      </c>
      <c r="K730" s="142">
        <v>14</v>
      </c>
      <c r="L730" s="87"/>
      <c r="M730" s="87"/>
      <c r="N730" s="87"/>
      <c r="O730" s="87"/>
      <c r="P730" s="87"/>
    </row>
    <row r="731" spans="1:16" s="1" customFormat="1" ht="10.5">
      <c r="A731" s="1">
        <v>96885880</v>
      </c>
      <c r="B731" s="31">
        <v>7</v>
      </c>
      <c r="C731" s="1" t="s">
        <v>640</v>
      </c>
      <c r="D731" s="5" t="s">
        <v>152</v>
      </c>
      <c r="E731" s="140">
        <v>40590</v>
      </c>
      <c r="F731" s="4" t="s">
        <v>37</v>
      </c>
      <c r="G731" s="141">
        <v>1000</v>
      </c>
      <c r="H731" s="4" t="s">
        <v>64</v>
      </c>
      <c r="I731" s="142">
        <v>4.25</v>
      </c>
      <c r="J731" s="143" t="s">
        <v>68</v>
      </c>
      <c r="K731" s="142">
        <v>21</v>
      </c>
      <c r="L731" s="87"/>
      <c r="M731" s="87"/>
      <c r="N731" s="87"/>
      <c r="O731" s="87"/>
      <c r="P731" s="87"/>
    </row>
    <row r="732" spans="1:16" s="32" customFormat="1" ht="11.25" customHeight="1">
      <c r="A732" s="32">
        <v>91550000</v>
      </c>
      <c r="B732" s="33">
        <v>5</v>
      </c>
      <c r="C732" s="32" t="s">
        <v>503</v>
      </c>
      <c r="D732" s="46">
        <v>644</v>
      </c>
      <c r="E732" s="35">
        <v>40485</v>
      </c>
      <c r="F732" s="34" t="s">
        <v>37</v>
      </c>
      <c r="G732" s="37">
        <v>2000</v>
      </c>
      <c r="H732" s="34"/>
      <c r="I732" s="38"/>
      <c r="J732" s="36" t="s">
        <v>445</v>
      </c>
      <c r="K732" s="38">
        <v>10</v>
      </c>
      <c r="L732" s="40"/>
      <c r="M732" s="40"/>
      <c r="N732" s="40"/>
      <c r="O732" s="40"/>
      <c r="P732" s="40"/>
    </row>
    <row r="733" spans="1:16" s="32" customFormat="1" ht="10.5">
      <c r="A733" s="32">
        <v>91550000</v>
      </c>
      <c r="B733" s="33">
        <v>5</v>
      </c>
      <c r="C733" s="32" t="s">
        <v>504</v>
      </c>
      <c r="D733" s="46" t="s">
        <v>143</v>
      </c>
      <c r="E733" s="35">
        <v>40486</v>
      </c>
      <c r="F733" s="34" t="s">
        <v>37</v>
      </c>
      <c r="G733" s="37">
        <v>2000</v>
      </c>
      <c r="H733" s="34" t="s">
        <v>46</v>
      </c>
      <c r="I733" s="38">
        <v>4</v>
      </c>
      <c r="J733" s="36" t="s">
        <v>68</v>
      </c>
      <c r="K733" s="38">
        <v>7</v>
      </c>
      <c r="L733" s="40">
        <v>1590000</v>
      </c>
      <c r="M733" s="40">
        <v>1590000</v>
      </c>
      <c r="N733" s="40">
        <f>ROUND((M733*$E$8/1000),0)</f>
        <v>34521365</v>
      </c>
      <c r="O733" s="40">
        <v>622344</v>
      </c>
      <c r="P733" s="40">
        <v>35143709</v>
      </c>
    </row>
    <row r="734" spans="1:16" s="32" customFormat="1" ht="10.5">
      <c r="A734" s="32">
        <v>70016160</v>
      </c>
      <c r="B734" s="33">
        <v>9</v>
      </c>
      <c r="C734" s="32" t="s">
        <v>505</v>
      </c>
      <c r="D734" s="46">
        <v>645</v>
      </c>
      <c r="E734" s="35">
        <v>40498</v>
      </c>
      <c r="F734" s="34" t="s">
        <v>171</v>
      </c>
      <c r="G734" s="37">
        <v>45000000</v>
      </c>
      <c r="H734" s="34"/>
      <c r="I734" s="38"/>
      <c r="J734" s="36" t="s">
        <v>250</v>
      </c>
      <c r="K734" s="38">
        <v>10</v>
      </c>
      <c r="L734" s="40"/>
      <c r="M734" s="40"/>
      <c r="N734" s="40"/>
      <c r="O734" s="40"/>
      <c r="P734" s="40"/>
    </row>
    <row r="735" spans="1:16" s="32" customFormat="1" ht="10.5">
      <c r="A735" s="32">
        <v>70016160</v>
      </c>
      <c r="B735" s="33">
        <v>9</v>
      </c>
      <c r="C735" s="32" t="s">
        <v>506</v>
      </c>
      <c r="D735" s="46" t="s">
        <v>143</v>
      </c>
      <c r="E735" s="35">
        <v>40501</v>
      </c>
      <c r="F735" s="34" t="s">
        <v>171</v>
      </c>
      <c r="G735" s="37">
        <v>45000000</v>
      </c>
      <c r="H735" s="34" t="s">
        <v>46</v>
      </c>
      <c r="I735" s="38">
        <v>7</v>
      </c>
      <c r="J735" s="36" t="s">
        <v>250</v>
      </c>
      <c r="K735" s="38">
        <v>5</v>
      </c>
      <c r="L735" s="40">
        <v>45000000000</v>
      </c>
      <c r="M735" s="40">
        <v>45000000000</v>
      </c>
      <c r="N735" s="40">
        <f>ROUND((M735/1000),0)</f>
        <v>45000000</v>
      </c>
      <c r="O735" s="40">
        <v>1422758</v>
      </c>
      <c r="P735" s="40">
        <v>46422758</v>
      </c>
    </row>
    <row r="736" spans="1:16" s="32" customFormat="1" ht="10.5">
      <c r="A736" s="32">
        <v>76022072</v>
      </c>
      <c r="B736" s="33">
        <v>8</v>
      </c>
      <c r="C736" s="32" t="s">
        <v>407</v>
      </c>
      <c r="D736" s="46">
        <v>646</v>
      </c>
      <c r="E736" s="35">
        <v>40499</v>
      </c>
      <c r="F736" s="34" t="s">
        <v>37</v>
      </c>
      <c r="G736" s="37">
        <v>10000</v>
      </c>
      <c r="H736" s="34"/>
      <c r="I736" s="38"/>
      <c r="J736" s="36" t="s">
        <v>390</v>
      </c>
      <c r="K736" s="38">
        <v>30</v>
      </c>
      <c r="L736" s="40"/>
      <c r="M736" s="40"/>
      <c r="N736" s="40"/>
      <c r="O736" s="40"/>
      <c r="P736" s="40"/>
    </row>
    <row r="737" spans="1:16" s="32" customFormat="1" ht="10.5">
      <c r="A737" s="32">
        <v>76022072</v>
      </c>
      <c r="B737" s="33">
        <v>8</v>
      </c>
      <c r="C737" s="32" t="s">
        <v>337</v>
      </c>
      <c r="D737" s="46" t="s">
        <v>143</v>
      </c>
      <c r="E737" s="35">
        <v>40504</v>
      </c>
      <c r="F737" s="34" t="s">
        <v>37</v>
      </c>
      <c r="G737" s="37">
        <v>4500</v>
      </c>
      <c r="H737" s="34" t="s">
        <v>56</v>
      </c>
      <c r="I737" s="38">
        <v>4</v>
      </c>
      <c r="J737" s="36" t="s">
        <v>68</v>
      </c>
      <c r="K737" s="38">
        <v>21</v>
      </c>
      <c r="L737" s="40">
        <v>4000000</v>
      </c>
      <c r="M737" s="40">
        <v>4000000</v>
      </c>
      <c r="N737" s="40">
        <f>ROUND((M737*$E$8/1000),0)</f>
        <v>86846200</v>
      </c>
      <c r="O737" s="40">
        <v>1527125</v>
      </c>
      <c r="P737" s="40">
        <v>88373325</v>
      </c>
    </row>
    <row r="738" spans="1:16" s="32" customFormat="1" ht="10.5">
      <c r="A738" s="32">
        <v>96874030</v>
      </c>
      <c r="B738" s="33" t="s">
        <v>75</v>
      </c>
      <c r="C738" s="32" t="s">
        <v>341</v>
      </c>
      <c r="D738" s="46">
        <v>647</v>
      </c>
      <c r="E738" s="35">
        <v>40528</v>
      </c>
      <c r="F738" s="34" t="s">
        <v>37</v>
      </c>
      <c r="G738" s="37">
        <v>5000</v>
      </c>
      <c r="H738" s="34"/>
      <c r="I738" s="38"/>
      <c r="J738" s="36" t="s">
        <v>390</v>
      </c>
      <c r="K738" s="38">
        <v>10</v>
      </c>
      <c r="L738" s="40"/>
      <c r="M738" s="40"/>
      <c r="N738" s="40"/>
      <c r="O738" s="40"/>
      <c r="P738" s="40"/>
    </row>
    <row r="739" spans="1:16" s="32" customFormat="1" ht="10.5">
      <c r="A739" s="32">
        <v>96874030</v>
      </c>
      <c r="B739" s="33" t="s">
        <v>75</v>
      </c>
      <c r="C739" s="32" t="s">
        <v>507</v>
      </c>
      <c r="D739" s="46" t="s">
        <v>143</v>
      </c>
      <c r="E739" s="35">
        <v>40534</v>
      </c>
      <c r="F739" s="34" t="s">
        <v>37</v>
      </c>
      <c r="G739" s="37">
        <v>5000</v>
      </c>
      <c r="H739" s="34" t="s">
        <v>92</v>
      </c>
      <c r="I739" s="38">
        <v>3.85</v>
      </c>
      <c r="J739" s="36" t="s">
        <v>68</v>
      </c>
      <c r="K739" s="38">
        <v>6</v>
      </c>
      <c r="L739" s="40">
        <v>1000000</v>
      </c>
      <c r="M739" s="40">
        <v>1000000</v>
      </c>
      <c r="N739" s="40">
        <f>ROUND((M739*$E$8/1000),0)</f>
        <v>21711550</v>
      </c>
      <c r="O739" s="40">
        <v>321997</v>
      </c>
      <c r="P739" s="40">
        <v>22033547</v>
      </c>
    </row>
    <row r="740" spans="1:16" s="32" customFormat="1" ht="10.5">
      <c r="A740" s="32">
        <v>96874030</v>
      </c>
      <c r="B740" s="33" t="s">
        <v>75</v>
      </c>
      <c r="C740" s="32" t="s">
        <v>507</v>
      </c>
      <c r="D740" s="46" t="s">
        <v>143</v>
      </c>
      <c r="E740" s="35">
        <v>40534</v>
      </c>
      <c r="F740" s="34" t="s">
        <v>37</v>
      </c>
      <c r="G740" s="37">
        <v>5000</v>
      </c>
      <c r="H740" s="34" t="s">
        <v>63</v>
      </c>
      <c r="I740" s="38">
        <v>4.25</v>
      </c>
      <c r="J740" s="36" t="s">
        <v>68</v>
      </c>
      <c r="K740" s="38">
        <v>10</v>
      </c>
      <c r="L740" s="40">
        <v>1000000</v>
      </c>
      <c r="M740" s="40">
        <v>1000000</v>
      </c>
      <c r="N740" s="40">
        <f>ROUND((M740*$E$8/1000),0)</f>
        <v>21711550</v>
      </c>
      <c r="O740" s="40">
        <v>355112</v>
      </c>
      <c r="P740" s="40">
        <v>22066662</v>
      </c>
    </row>
    <row r="741" spans="1:16" s="32" customFormat="1" ht="10.5">
      <c r="A741" s="32">
        <v>96874030</v>
      </c>
      <c r="B741" s="33" t="s">
        <v>75</v>
      </c>
      <c r="C741" s="32" t="s">
        <v>341</v>
      </c>
      <c r="D741" s="46">
        <v>648</v>
      </c>
      <c r="E741" s="35">
        <v>40528</v>
      </c>
      <c r="F741" s="34" t="s">
        <v>37</v>
      </c>
      <c r="G741" s="37">
        <v>5000</v>
      </c>
      <c r="H741" s="34"/>
      <c r="I741" s="38"/>
      <c r="J741" s="36" t="s">
        <v>390</v>
      </c>
      <c r="K741" s="38">
        <v>25</v>
      </c>
      <c r="L741" s="40"/>
      <c r="M741" s="40"/>
      <c r="N741" s="40"/>
      <c r="O741" s="40"/>
      <c r="P741" s="40"/>
    </row>
    <row r="742" spans="1:16" s="32" customFormat="1" ht="10.5">
      <c r="A742" s="32">
        <v>96874030</v>
      </c>
      <c r="B742" s="33" t="s">
        <v>75</v>
      </c>
      <c r="C742" s="32" t="s">
        <v>507</v>
      </c>
      <c r="D742" s="46" t="s">
        <v>143</v>
      </c>
      <c r="E742" s="35">
        <v>40534</v>
      </c>
      <c r="F742" s="34" t="s">
        <v>37</v>
      </c>
      <c r="G742" s="37">
        <v>5000</v>
      </c>
      <c r="H742" s="34" t="s">
        <v>56</v>
      </c>
      <c r="I742" s="38">
        <v>4.55</v>
      </c>
      <c r="J742" s="36" t="s">
        <v>68</v>
      </c>
      <c r="K742" s="38">
        <v>21</v>
      </c>
      <c r="L742" s="40">
        <v>3000000</v>
      </c>
      <c r="M742" s="40">
        <v>3000000</v>
      </c>
      <c r="N742" s="40">
        <f>ROUND((M742*$E$8/1000),0)</f>
        <v>65134650</v>
      </c>
      <c r="O742" s="40">
        <v>1139704</v>
      </c>
      <c r="P742" s="40">
        <v>66274354</v>
      </c>
    </row>
    <row r="743" spans="1:16" s="32" customFormat="1" ht="10.5">
      <c r="A743" s="32">
        <v>76007675</v>
      </c>
      <c r="B743" s="33">
        <v>9</v>
      </c>
      <c r="C743" s="32" t="s">
        <v>508</v>
      </c>
      <c r="D743" s="46">
        <v>649</v>
      </c>
      <c r="E743" s="35">
        <v>40532</v>
      </c>
      <c r="F743" s="34" t="s">
        <v>37</v>
      </c>
      <c r="G743" s="37">
        <v>5500</v>
      </c>
      <c r="H743" s="34"/>
      <c r="I743" s="38"/>
      <c r="J743" s="36" t="s">
        <v>509</v>
      </c>
      <c r="K743" s="38">
        <v>10</v>
      </c>
      <c r="L743" s="40"/>
      <c r="M743" s="40"/>
      <c r="N743" s="40"/>
      <c r="O743" s="40"/>
      <c r="P743" s="40"/>
    </row>
    <row r="744" spans="1:16" s="1" customFormat="1" ht="10.5">
      <c r="A744" s="1">
        <v>76007675</v>
      </c>
      <c r="B744" s="31">
        <v>9</v>
      </c>
      <c r="C744" s="1" t="s">
        <v>510</v>
      </c>
      <c r="D744" s="5" t="s">
        <v>143</v>
      </c>
      <c r="E744" s="140">
        <v>40556</v>
      </c>
      <c r="F744" s="4" t="s">
        <v>37</v>
      </c>
      <c r="G744" s="141">
        <v>3000</v>
      </c>
      <c r="H744" s="4" t="s">
        <v>46</v>
      </c>
      <c r="I744" s="142">
        <v>4.0999999999999996</v>
      </c>
      <c r="J744" s="143" t="s">
        <v>492</v>
      </c>
      <c r="K744" s="142">
        <v>4.8</v>
      </c>
      <c r="L744" s="87">
        <v>2000000</v>
      </c>
      <c r="M744" s="87">
        <v>2000000</v>
      </c>
      <c r="N744" s="87">
        <f>ROUND((M744*$E$8/1000),0)</f>
        <v>43423100</v>
      </c>
      <c r="O744" s="87">
        <v>845665</v>
      </c>
      <c r="P744" s="87">
        <v>44268765</v>
      </c>
    </row>
    <row r="745" spans="1:16" s="1" customFormat="1" ht="10.5">
      <c r="A745" s="1">
        <v>76007675</v>
      </c>
      <c r="B745" s="31">
        <v>9</v>
      </c>
      <c r="C745" s="1" t="s">
        <v>511</v>
      </c>
      <c r="D745" s="5" t="s">
        <v>143</v>
      </c>
      <c r="E745" s="140">
        <v>40556</v>
      </c>
      <c r="F745" s="4" t="s">
        <v>171</v>
      </c>
      <c r="G745" s="141">
        <v>60000000</v>
      </c>
      <c r="H745" s="4" t="s">
        <v>90</v>
      </c>
      <c r="I745" s="142">
        <v>7.2</v>
      </c>
      <c r="J745" s="143" t="s">
        <v>492</v>
      </c>
      <c r="K745" s="142">
        <v>4.8</v>
      </c>
      <c r="L745" s="87"/>
      <c r="M745" s="87"/>
      <c r="N745" s="87"/>
      <c r="O745" s="87"/>
      <c r="P745" s="87"/>
    </row>
    <row r="746" spans="1:16" s="1" customFormat="1" ht="10.5">
      <c r="A746" s="1">
        <v>76007675</v>
      </c>
      <c r="B746" s="31">
        <v>9</v>
      </c>
      <c r="C746" s="1" t="s">
        <v>511</v>
      </c>
      <c r="D746" s="5" t="s">
        <v>143</v>
      </c>
      <c r="E746" s="140">
        <v>40556</v>
      </c>
      <c r="F746" s="4" t="s">
        <v>37</v>
      </c>
      <c r="G746" s="141">
        <v>3000</v>
      </c>
      <c r="H746" s="4" t="s">
        <v>92</v>
      </c>
      <c r="I746" s="142">
        <v>4.3</v>
      </c>
      <c r="J746" s="143" t="s">
        <v>492</v>
      </c>
      <c r="K746" s="142">
        <v>9.8000000000000007</v>
      </c>
      <c r="L746" s="87"/>
      <c r="M746" s="87"/>
      <c r="N746" s="87"/>
      <c r="O746" s="87"/>
      <c r="P746" s="87"/>
    </row>
    <row r="747" spans="1:16" s="32" customFormat="1" ht="10.5">
      <c r="A747" s="32">
        <v>76007675</v>
      </c>
      <c r="B747" s="33">
        <v>9</v>
      </c>
      <c r="C747" s="32" t="s">
        <v>508</v>
      </c>
      <c r="D747" s="46">
        <v>650</v>
      </c>
      <c r="E747" s="35">
        <v>40532</v>
      </c>
      <c r="F747" s="34" t="s">
        <v>37</v>
      </c>
      <c r="G747" s="37">
        <v>5500</v>
      </c>
      <c r="H747" s="34"/>
      <c r="I747" s="38"/>
      <c r="J747" s="36" t="s">
        <v>509</v>
      </c>
      <c r="K747" s="38">
        <v>30</v>
      </c>
      <c r="L747" s="40"/>
      <c r="M747" s="40"/>
      <c r="N747" s="40"/>
      <c r="O747" s="40"/>
      <c r="P747" s="40"/>
    </row>
    <row r="748" spans="1:16" s="1" customFormat="1" ht="10.5">
      <c r="A748" s="1">
        <v>76007675</v>
      </c>
      <c r="B748" s="31">
        <v>9</v>
      </c>
      <c r="C748" s="1" t="s">
        <v>510</v>
      </c>
      <c r="D748" s="5" t="s">
        <v>143</v>
      </c>
      <c r="E748" s="140">
        <v>40556</v>
      </c>
      <c r="F748" s="4" t="s">
        <v>37</v>
      </c>
      <c r="G748" s="141">
        <v>3000</v>
      </c>
      <c r="H748" s="4" t="s">
        <v>63</v>
      </c>
      <c r="I748" s="142">
        <v>4.7</v>
      </c>
      <c r="J748" s="143" t="s">
        <v>492</v>
      </c>
      <c r="K748" s="142">
        <v>27.8</v>
      </c>
      <c r="L748" s="87">
        <v>1000000</v>
      </c>
      <c r="M748" s="87">
        <v>1000000</v>
      </c>
      <c r="N748" s="87">
        <f>ROUND((M748*$E$8/1000),0)</f>
        <v>21711550</v>
      </c>
      <c r="O748" s="87">
        <v>484710</v>
      </c>
      <c r="P748" s="87">
        <v>22196260</v>
      </c>
    </row>
    <row r="749" spans="1:16" s="32" customFormat="1" ht="10.5">
      <c r="A749" s="32">
        <v>90146000</v>
      </c>
      <c r="B749" s="33">
        <v>0</v>
      </c>
      <c r="C749" s="32" t="s">
        <v>512</v>
      </c>
      <c r="D749" s="46">
        <v>651</v>
      </c>
      <c r="E749" s="35">
        <v>40561</v>
      </c>
      <c r="F749" s="34" t="s">
        <v>37</v>
      </c>
      <c r="G749" s="37">
        <v>1000</v>
      </c>
      <c r="H749" s="34"/>
      <c r="I749" s="38"/>
      <c r="J749" s="36" t="s">
        <v>513</v>
      </c>
      <c r="K749" s="38">
        <v>10</v>
      </c>
      <c r="L749" s="40"/>
      <c r="M749" s="40"/>
      <c r="N749" s="40"/>
      <c r="O749" s="40"/>
      <c r="P749" s="40"/>
    </row>
    <row r="750" spans="1:16" s="32" customFormat="1" ht="10.5">
      <c r="A750" s="32">
        <v>76038659</v>
      </c>
      <c r="B750" s="33">
        <v>6</v>
      </c>
      <c r="C750" s="32" t="s">
        <v>514</v>
      </c>
      <c r="D750" s="46">
        <v>652</v>
      </c>
      <c r="E750" s="35">
        <v>40564</v>
      </c>
      <c r="F750" s="34" t="s">
        <v>37</v>
      </c>
      <c r="G750" s="37">
        <v>5500</v>
      </c>
      <c r="H750" s="34"/>
      <c r="I750" s="38"/>
      <c r="J750" s="36" t="s">
        <v>68</v>
      </c>
      <c r="K750" s="38">
        <v>24</v>
      </c>
      <c r="L750" s="40"/>
      <c r="M750" s="40"/>
      <c r="N750" s="40"/>
      <c r="O750" s="40"/>
      <c r="P750" s="40"/>
    </row>
    <row r="751" spans="1:16" s="1" customFormat="1" ht="10.5">
      <c r="A751" s="1">
        <v>76038659</v>
      </c>
      <c r="B751" s="31">
        <v>6</v>
      </c>
      <c r="C751" s="1" t="s">
        <v>515</v>
      </c>
      <c r="D751" s="5" t="s">
        <v>143</v>
      </c>
      <c r="E751" s="140">
        <v>40564</v>
      </c>
      <c r="F751" s="4" t="s">
        <v>37</v>
      </c>
      <c r="G751" s="141">
        <v>5500</v>
      </c>
      <c r="H751" s="4" t="s">
        <v>46</v>
      </c>
      <c r="I751" s="142">
        <v>4.7</v>
      </c>
      <c r="J751" s="143" t="s">
        <v>68</v>
      </c>
      <c r="K751" s="142">
        <v>21</v>
      </c>
      <c r="L751" s="87">
        <v>5500000</v>
      </c>
      <c r="M751" s="87">
        <v>5500000</v>
      </c>
      <c r="N751" s="87">
        <f>ROUND((M751*$E$8/1000),0)</f>
        <v>119413525</v>
      </c>
      <c r="O751" s="87">
        <v>4191819</v>
      </c>
      <c r="P751" s="87">
        <v>123605344</v>
      </c>
    </row>
    <row r="752" spans="1:16" s="32" customFormat="1" ht="10.5">
      <c r="A752" s="32">
        <v>96678790</v>
      </c>
      <c r="B752" s="33">
        <v>2</v>
      </c>
      <c r="C752" s="32" t="s">
        <v>293</v>
      </c>
      <c r="D752" s="46">
        <v>653</v>
      </c>
      <c r="E752" s="35">
        <v>40568</v>
      </c>
      <c r="F752" s="34" t="s">
        <v>37</v>
      </c>
      <c r="G752" s="37">
        <v>1000</v>
      </c>
      <c r="H752" s="34"/>
      <c r="I752" s="38"/>
      <c r="J752" s="36" t="s">
        <v>390</v>
      </c>
      <c r="K752" s="38">
        <v>10</v>
      </c>
      <c r="L752" s="40"/>
      <c r="M752" s="40"/>
      <c r="N752" s="40"/>
      <c r="O752" s="40"/>
      <c r="P752" s="40"/>
    </row>
    <row r="753" spans="1:17" s="1" customFormat="1" ht="10.5">
      <c r="A753" s="1">
        <v>96678790</v>
      </c>
      <c r="B753" s="144">
        <v>2</v>
      </c>
      <c r="C753" s="145" t="s">
        <v>677</v>
      </c>
      <c r="D753" s="5" t="s">
        <v>143</v>
      </c>
      <c r="E753" s="140">
        <v>40603</v>
      </c>
      <c r="F753" s="4" t="s">
        <v>171</v>
      </c>
      <c r="G753" s="141">
        <v>20000000</v>
      </c>
      <c r="H753" s="4" t="s">
        <v>292</v>
      </c>
      <c r="I753" s="142">
        <v>7.25</v>
      </c>
      <c r="J753" s="143" t="s">
        <v>39</v>
      </c>
      <c r="K753" s="142">
        <v>4.5</v>
      </c>
      <c r="L753" s="87"/>
      <c r="M753" s="87"/>
      <c r="N753" s="87"/>
      <c r="O753" s="87"/>
      <c r="P753" s="87"/>
    </row>
    <row r="754" spans="1:17" s="1" customFormat="1" ht="10.5">
      <c r="A754" s="1">
        <v>96678790</v>
      </c>
      <c r="B754" s="144">
        <v>2</v>
      </c>
      <c r="C754" s="145" t="s">
        <v>327</v>
      </c>
      <c r="D754" s="5" t="s">
        <v>143</v>
      </c>
      <c r="E754" s="140">
        <v>40603</v>
      </c>
      <c r="F754" s="4" t="s">
        <v>171</v>
      </c>
      <c r="G754" s="141">
        <v>20000000</v>
      </c>
      <c r="H754" s="4" t="s">
        <v>265</v>
      </c>
      <c r="I754" s="142">
        <v>6.75</v>
      </c>
      <c r="J754" s="143" t="s">
        <v>39</v>
      </c>
      <c r="K754" s="142">
        <v>2.5</v>
      </c>
      <c r="L754" s="87">
        <v>20000000000</v>
      </c>
      <c r="M754" s="87">
        <v>20000000000</v>
      </c>
      <c r="N754" s="87">
        <f>ROUND((M754/1000),0)</f>
        <v>20000000</v>
      </c>
      <c r="O754" s="87">
        <v>216515</v>
      </c>
      <c r="P754" s="87">
        <v>20216515</v>
      </c>
    </row>
    <row r="755" spans="1:17" s="1" customFormat="1" ht="10.5">
      <c r="A755" s="1">
        <v>96678790</v>
      </c>
      <c r="B755" s="144">
        <v>2</v>
      </c>
      <c r="C755" s="145" t="s">
        <v>677</v>
      </c>
      <c r="D755" s="5" t="s">
        <v>143</v>
      </c>
      <c r="E755" s="140">
        <v>40603</v>
      </c>
      <c r="F755" s="4" t="s">
        <v>37</v>
      </c>
      <c r="G755" s="141">
        <v>1000</v>
      </c>
      <c r="H755" s="4" t="s">
        <v>678</v>
      </c>
      <c r="I755" s="142">
        <v>3.5</v>
      </c>
      <c r="J755" s="143" t="s">
        <v>39</v>
      </c>
      <c r="K755" s="142">
        <v>5</v>
      </c>
      <c r="L755" s="87"/>
      <c r="M755" s="87"/>
      <c r="N755" s="87"/>
      <c r="O755" s="87"/>
      <c r="P755" s="87"/>
    </row>
    <row r="756" spans="1:17" s="1" customFormat="1" ht="10.5">
      <c r="A756" s="1">
        <v>61808000</v>
      </c>
      <c r="B756" s="144">
        <v>5</v>
      </c>
      <c r="C756" s="145" t="s">
        <v>360</v>
      </c>
      <c r="D756" s="5">
        <v>654</v>
      </c>
      <c r="E756" s="140">
        <v>40617</v>
      </c>
      <c r="F756" s="4" t="s">
        <v>37</v>
      </c>
      <c r="G756" s="141">
        <v>4400</v>
      </c>
      <c r="H756" s="4"/>
      <c r="I756" s="142"/>
      <c r="J756" s="143" t="s">
        <v>81</v>
      </c>
      <c r="K756" s="142">
        <v>10</v>
      </c>
      <c r="L756" s="87"/>
      <c r="M756" s="87"/>
      <c r="N756" s="87"/>
      <c r="O756" s="87"/>
      <c r="P756" s="87"/>
    </row>
    <row r="757" spans="1:17" s="1" customFormat="1" ht="10.5">
      <c r="A757" s="1">
        <v>61808000</v>
      </c>
      <c r="B757" s="144">
        <v>5</v>
      </c>
      <c r="C757" s="145" t="s">
        <v>158</v>
      </c>
      <c r="D757" s="5" t="s">
        <v>143</v>
      </c>
      <c r="E757" s="140">
        <v>40633</v>
      </c>
      <c r="F757" s="4" t="s">
        <v>37</v>
      </c>
      <c r="G757" s="141">
        <v>4400</v>
      </c>
      <c r="H757" s="4" t="s">
        <v>176</v>
      </c>
      <c r="I757" s="142">
        <v>3.17</v>
      </c>
      <c r="J757" s="143" t="s">
        <v>39</v>
      </c>
      <c r="K757" s="142">
        <v>5</v>
      </c>
      <c r="L757" s="87">
        <v>1250000</v>
      </c>
      <c r="M757" s="87">
        <v>1250000</v>
      </c>
      <c r="N757" s="87">
        <f>ROUND((M757*$E$8/1000),0)</f>
        <v>27139438</v>
      </c>
      <c r="O757" s="87">
        <v>71132</v>
      </c>
      <c r="P757" s="87">
        <v>27210570</v>
      </c>
    </row>
    <row r="758" spans="1:17" s="1" customFormat="1" ht="10.5">
      <c r="A758" s="1">
        <v>61808000</v>
      </c>
      <c r="B758" s="144">
        <v>5</v>
      </c>
      <c r="C758" s="145" t="s">
        <v>486</v>
      </c>
      <c r="D758" s="5" t="s">
        <v>143</v>
      </c>
      <c r="E758" s="140">
        <v>40633</v>
      </c>
      <c r="F758" s="4" t="s">
        <v>37</v>
      </c>
      <c r="G758" s="141">
        <v>4400</v>
      </c>
      <c r="H758" s="4" t="s">
        <v>177</v>
      </c>
      <c r="I758" s="142">
        <v>3.44</v>
      </c>
      <c r="J758" s="143" t="s">
        <v>39</v>
      </c>
      <c r="K758" s="142">
        <v>8</v>
      </c>
      <c r="L758" s="87"/>
      <c r="M758" s="87"/>
      <c r="N758" s="87"/>
      <c r="O758" s="87"/>
      <c r="P758" s="87"/>
    </row>
    <row r="759" spans="1:17" s="1" customFormat="1" ht="10.5">
      <c r="A759" s="1">
        <v>61808000</v>
      </c>
      <c r="B759" s="144">
        <v>5</v>
      </c>
      <c r="C759" s="145" t="s">
        <v>360</v>
      </c>
      <c r="D759" s="5">
        <v>655</v>
      </c>
      <c r="E759" s="140">
        <v>40617</v>
      </c>
      <c r="F759" s="4" t="s">
        <v>37</v>
      </c>
      <c r="G759" s="141">
        <v>4400</v>
      </c>
      <c r="H759" s="4"/>
      <c r="I759" s="142"/>
      <c r="J759" s="143" t="s">
        <v>81</v>
      </c>
      <c r="K759" s="142">
        <v>30</v>
      </c>
      <c r="L759" s="87"/>
      <c r="M759" s="87"/>
      <c r="N759" s="87"/>
      <c r="O759" s="87"/>
      <c r="P759" s="87"/>
    </row>
    <row r="760" spans="1:17" s="1" customFormat="1" ht="10.5">
      <c r="A760" s="1">
        <v>61808000</v>
      </c>
      <c r="B760" s="144">
        <v>5</v>
      </c>
      <c r="C760" s="145" t="s">
        <v>158</v>
      </c>
      <c r="D760" s="5" t="s">
        <v>143</v>
      </c>
      <c r="E760" s="140">
        <v>40633</v>
      </c>
      <c r="F760" s="4" t="s">
        <v>37</v>
      </c>
      <c r="G760" s="141">
        <v>4400</v>
      </c>
      <c r="H760" s="4" t="s">
        <v>201</v>
      </c>
      <c r="I760" s="142">
        <v>3.86</v>
      </c>
      <c r="J760" s="143" t="s">
        <v>39</v>
      </c>
      <c r="K760" s="142">
        <v>22.5</v>
      </c>
      <c r="L760" s="87">
        <v>1500000</v>
      </c>
      <c r="M760" s="87">
        <v>1500000</v>
      </c>
      <c r="N760" s="87">
        <f>ROUND((M760*$E$8/1000),0)</f>
        <v>32567325</v>
      </c>
      <c r="O760" s="87">
        <v>103765</v>
      </c>
      <c r="P760" s="87">
        <v>32671090</v>
      </c>
    </row>
    <row r="761" spans="1:17" s="1" customFormat="1" ht="10.5">
      <c r="A761" s="1">
        <v>96667560</v>
      </c>
      <c r="B761" s="144">
        <v>8</v>
      </c>
      <c r="C761" s="145" t="s">
        <v>679</v>
      </c>
      <c r="D761" s="5">
        <v>656</v>
      </c>
      <c r="E761" s="140">
        <v>40625</v>
      </c>
      <c r="F761" s="4" t="s">
        <v>171</v>
      </c>
      <c r="G761" s="141">
        <v>50000000</v>
      </c>
      <c r="H761" s="4"/>
      <c r="I761" s="142"/>
      <c r="J761" s="143" t="s">
        <v>250</v>
      </c>
      <c r="K761" s="142">
        <v>10</v>
      </c>
      <c r="L761" s="87"/>
      <c r="M761" s="87"/>
      <c r="N761" s="87"/>
      <c r="O761" s="87"/>
      <c r="P761" s="87"/>
    </row>
    <row r="762" spans="1:17" s="1" customFormat="1" ht="10.5">
      <c r="A762" s="1">
        <v>96667560</v>
      </c>
      <c r="B762" s="144">
        <v>8</v>
      </c>
      <c r="C762" s="145" t="s">
        <v>733</v>
      </c>
      <c r="D762" s="5" t="s">
        <v>143</v>
      </c>
      <c r="E762" s="140">
        <v>40631</v>
      </c>
      <c r="F762" s="4" t="s">
        <v>37</v>
      </c>
      <c r="G762" s="141">
        <v>2300</v>
      </c>
      <c r="H762" s="4" t="s">
        <v>60</v>
      </c>
      <c r="I762" s="142">
        <v>3.8</v>
      </c>
      <c r="J762" s="143" t="s">
        <v>250</v>
      </c>
      <c r="K762" s="142">
        <v>10</v>
      </c>
      <c r="L762" s="87">
        <v>1600000</v>
      </c>
      <c r="M762" s="87">
        <v>1600000</v>
      </c>
      <c r="N762" s="87">
        <f>ROUND((M762*$E$8/1000),0)</f>
        <v>34738480</v>
      </c>
      <c r="O762" s="87">
        <v>58122</v>
      </c>
      <c r="P762" s="87">
        <v>34796602</v>
      </c>
    </row>
    <row r="763" spans="1:17" s="1" customFormat="1" ht="10.5">
      <c r="A763" s="1">
        <v>96667560</v>
      </c>
      <c r="B763" s="144">
        <v>8</v>
      </c>
      <c r="C763" s="145" t="s">
        <v>733</v>
      </c>
      <c r="D763" s="5" t="s">
        <v>143</v>
      </c>
      <c r="E763" s="140">
        <v>40631</v>
      </c>
      <c r="F763" s="4" t="s">
        <v>171</v>
      </c>
      <c r="G763" s="141">
        <v>25000000</v>
      </c>
      <c r="H763" s="4" t="s">
        <v>53</v>
      </c>
      <c r="I763" s="142">
        <v>7</v>
      </c>
      <c r="J763" s="143" t="s">
        <v>250</v>
      </c>
      <c r="K763" s="142">
        <v>5</v>
      </c>
      <c r="L763" s="87">
        <v>15000000000</v>
      </c>
      <c r="M763" s="87">
        <v>15000000000</v>
      </c>
      <c r="N763" s="87">
        <f>ROUND((M763/1000),0)</f>
        <v>15000000</v>
      </c>
      <c r="O763" s="87">
        <v>51612</v>
      </c>
      <c r="P763" s="87">
        <v>15051612</v>
      </c>
    </row>
    <row r="764" spans="1:17" s="1" customFormat="1" ht="10.5">
      <c r="A764" s="1">
        <v>96667560</v>
      </c>
      <c r="B764" s="144">
        <v>8</v>
      </c>
      <c r="C764" s="145" t="s">
        <v>680</v>
      </c>
      <c r="D764" s="5" t="s">
        <v>143</v>
      </c>
      <c r="E764" s="140">
        <v>40631</v>
      </c>
      <c r="F764" s="4" t="s">
        <v>37</v>
      </c>
      <c r="G764" s="141">
        <v>2300</v>
      </c>
      <c r="H764" s="4" t="s">
        <v>59</v>
      </c>
      <c r="I764" s="142">
        <v>3.5</v>
      </c>
      <c r="J764" s="143" t="s">
        <v>250</v>
      </c>
      <c r="K764" s="142">
        <v>7</v>
      </c>
      <c r="L764" s="87"/>
      <c r="M764" s="87"/>
      <c r="N764" s="87"/>
      <c r="O764" s="87"/>
      <c r="P764" s="87"/>
    </row>
    <row r="765" spans="1:17" s="1" customFormat="1" ht="10.5">
      <c r="A765" s="1">
        <v>95134000</v>
      </c>
      <c r="B765" s="144">
        <v>6</v>
      </c>
      <c r="C765" s="130" t="s">
        <v>734</v>
      </c>
      <c r="D765" s="5">
        <v>659</v>
      </c>
      <c r="E765" s="140">
        <v>40645</v>
      </c>
      <c r="F765" s="4" t="s">
        <v>37</v>
      </c>
      <c r="G765" s="141">
        <v>2000</v>
      </c>
      <c r="H765" s="4"/>
      <c r="I765" s="142"/>
      <c r="J765" s="143" t="s">
        <v>513</v>
      </c>
      <c r="K765" s="142">
        <v>30</v>
      </c>
      <c r="L765" s="87"/>
      <c r="M765" s="87"/>
      <c r="N765" s="87"/>
      <c r="O765" s="87"/>
      <c r="P765" s="87"/>
    </row>
    <row r="766" spans="1:17" s="1" customFormat="1" ht="10.5">
      <c r="A766" s="1">
        <v>95134000</v>
      </c>
      <c r="B766" s="144">
        <v>6</v>
      </c>
      <c r="C766" s="130" t="s">
        <v>735</v>
      </c>
      <c r="D766" s="5" t="s">
        <v>143</v>
      </c>
      <c r="E766" s="140">
        <v>40647</v>
      </c>
      <c r="F766" s="4" t="s">
        <v>37</v>
      </c>
      <c r="G766" s="141">
        <v>1200</v>
      </c>
      <c r="H766" s="4" t="s">
        <v>46</v>
      </c>
      <c r="I766" s="142">
        <v>4.2</v>
      </c>
      <c r="J766" s="143" t="s">
        <v>513</v>
      </c>
      <c r="K766" s="142">
        <v>14</v>
      </c>
      <c r="L766" s="87">
        <v>1200000</v>
      </c>
      <c r="M766" s="87">
        <v>1200000</v>
      </c>
      <c r="N766" s="87">
        <f>ROUND((M766*$E$8/1000),0)</f>
        <v>26053860</v>
      </c>
      <c r="O766" s="87">
        <v>209906</v>
      </c>
      <c r="P766" s="87">
        <v>26263766</v>
      </c>
    </row>
    <row r="767" spans="1:17" s="32" customFormat="1" ht="18.75" customHeight="1">
      <c r="B767" s="67"/>
      <c r="C767" s="62" t="s">
        <v>517</v>
      </c>
      <c r="D767" s="63"/>
      <c r="E767" s="63"/>
      <c r="F767" s="60"/>
      <c r="G767" s="64"/>
      <c r="H767" s="60"/>
      <c r="I767" s="60"/>
      <c r="J767" s="60" t="s">
        <v>1</v>
      </c>
      <c r="K767" s="65"/>
      <c r="L767" s="60"/>
      <c r="M767" s="66"/>
      <c r="N767" s="66">
        <f>SUM(N10:N766)</f>
        <v>14871178341</v>
      </c>
      <c r="O767" s="66">
        <f>SUM(O10:O766)</f>
        <v>202182273</v>
      </c>
      <c r="P767" s="66">
        <f>SUM(P10:P766)</f>
        <v>15073360614</v>
      </c>
      <c r="Q767" s="66"/>
    </row>
    <row r="768" spans="1:17" s="32" customFormat="1" ht="12.75" customHeight="1">
      <c r="B768" s="67"/>
      <c r="C768" s="338" t="s">
        <v>518</v>
      </c>
      <c r="D768" s="351"/>
      <c r="E768" s="351"/>
      <c r="F768" s="351"/>
      <c r="G768" s="351"/>
      <c r="H768" s="351"/>
      <c r="I768" s="56"/>
      <c r="J768" s="56"/>
      <c r="K768" s="68"/>
      <c r="L768" s="70"/>
      <c r="M768" s="70"/>
      <c r="N768" s="70"/>
      <c r="O768" s="70"/>
      <c r="P768" s="70"/>
      <c r="Q768" s="40"/>
    </row>
    <row r="769" spans="2:17" s="32" customFormat="1" ht="15.75" customHeight="1">
      <c r="B769" s="67"/>
      <c r="C769" s="351"/>
      <c r="D769" s="351"/>
      <c r="E769" s="351"/>
      <c r="F769" s="351"/>
      <c r="G769" s="351"/>
      <c r="H769" s="351"/>
      <c r="I769" s="56"/>
      <c r="J769" s="56"/>
      <c r="K769" s="68"/>
      <c r="L769" s="70"/>
      <c r="M769" s="70"/>
      <c r="N769" s="70"/>
      <c r="O769" s="70"/>
      <c r="P769" s="70"/>
      <c r="Q769" s="40"/>
    </row>
    <row r="770" spans="2:17" s="32" customFormat="1" ht="21" customHeight="1">
      <c r="B770" s="67"/>
      <c r="C770" s="351" t="s">
        <v>736</v>
      </c>
      <c r="D770" s="351"/>
      <c r="E770" s="351"/>
      <c r="F770" s="146"/>
      <c r="G770" s="146"/>
      <c r="H770" s="146"/>
      <c r="I770" s="56"/>
      <c r="J770" s="56"/>
      <c r="K770" s="68"/>
      <c r="L770" s="70"/>
      <c r="M770" s="70"/>
      <c r="N770" s="70"/>
      <c r="O770" s="70"/>
      <c r="P770" s="70"/>
      <c r="Q770" s="40"/>
    </row>
    <row r="771" spans="2:17" s="32" customFormat="1" ht="10.5">
      <c r="B771" s="67"/>
      <c r="C771" s="334" t="s">
        <v>737</v>
      </c>
      <c r="D771" s="335"/>
      <c r="E771" s="46"/>
      <c r="G771" s="72"/>
      <c r="I771" s="73"/>
      <c r="J771" s="74"/>
      <c r="K771" s="68"/>
      <c r="L771" s="70"/>
      <c r="M771" s="70"/>
      <c r="N771" s="70"/>
      <c r="O771" s="70"/>
      <c r="P771" s="70"/>
    </row>
    <row r="772" spans="2:17" s="32" customFormat="1" ht="10.5">
      <c r="B772" s="67"/>
      <c r="C772" s="53" t="s">
        <v>738</v>
      </c>
      <c r="D772" s="46"/>
      <c r="E772" s="46"/>
      <c r="G772" s="72"/>
      <c r="L772" s="70"/>
      <c r="M772" s="70"/>
      <c r="N772" s="70"/>
      <c r="O772" s="70"/>
      <c r="P772" s="70"/>
    </row>
    <row r="773" spans="2:17" s="32" customFormat="1" ht="10.5">
      <c r="B773" s="67"/>
      <c r="C773" s="53" t="s">
        <v>521</v>
      </c>
      <c r="D773" s="46"/>
      <c r="E773" s="46"/>
      <c r="G773" s="72"/>
      <c r="L773" s="70"/>
      <c r="M773" s="70"/>
      <c r="N773" s="70"/>
      <c r="O773" s="70"/>
      <c r="P773" s="70"/>
    </row>
    <row r="774" spans="2:17" s="32" customFormat="1" ht="10.5">
      <c r="B774" s="67"/>
      <c r="C774" s="53" t="s">
        <v>522</v>
      </c>
      <c r="D774" s="46"/>
      <c r="E774" s="46"/>
      <c r="G774" s="72"/>
      <c r="L774" s="70"/>
      <c r="M774" s="70"/>
      <c r="N774" s="70"/>
      <c r="O774" s="70"/>
      <c r="P774" s="70"/>
    </row>
    <row r="775" spans="2:17" s="32" customFormat="1" ht="10.5">
      <c r="B775" s="67"/>
      <c r="C775" s="53" t="s">
        <v>523</v>
      </c>
      <c r="D775" s="46"/>
      <c r="E775" s="46"/>
      <c r="G775" s="72"/>
      <c r="K775" s="147"/>
      <c r="L775" s="70"/>
      <c r="M775" s="70"/>
      <c r="N775" s="70"/>
      <c r="O775" s="70"/>
      <c r="P775" s="70"/>
    </row>
    <row r="776" spans="2:17" s="32" customFormat="1" ht="10.5">
      <c r="B776" s="67"/>
      <c r="C776" s="53" t="s">
        <v>524</v>
      </c>
      <c r="D776" s="46"/>
      <c r="E776" s="46"/>
      <c r="G776" s="72"/>
      <c r="L776" s="70"/>
      <c r="M776" s="70"/>
      <c r="N776" s="70"/>
      <c r="O776" s="70"/>
      <c r="P776" s="70"/>
    </row>
    <row r="777" spans="2:17" s="32" customFormat="1" ht="10.5">
      <c r="B777" s="67"/>
      <c r="C777" s="53" t="s">
        <v>525</v>
      </c>
      <c r="D777" s="46"/>
      <c r="E777" s="46"/>
      <c r="G777" s="72"/>
      <c r="L777" s="70"/>
      <c r="M777" s="70"/>
      <c r="N777" s="70"/>
      <c r="O777" s="70"/>
      <c r="P777" s="70"/>
    </row>
    <row r="778" spans="2:17" s="32" customFormat="1" ht="10.5">
      <c r="B778" s="67"/>
      <c r="C778" s="53" t="s">
        <v>526</v>
      </c>
      <c r="D778" s="46"/>
      <c r="E778" s="46"/>
      <c r="G778" s="72"/>
      <c r="L778" s="70"/>
      <c r="M778" s="70"/>
      <c r="N778" s="70"/>
      <c r="O778" s="70"/>
      <c r="P778" s="70"/>
    </row>
    <row r="779" spans="2:17" s="32" customFormat="1" ht="10.5">
      <c r="B779" s="67"/>
      <c r="C779" s="53" t="s">
        <v>527</v>
      </c>
      <c r="D779" s="46"/>
      <c r="E779" s="46"/>
      <c r="G779" s="72"/>
      <c r="L779" s="70"/>
      <c r="M779" s="70"/>
      <c r="N779" s="70"/>
      <c r="O779" s="70"/>
      <c r="P779" s="70"/>
    </row>
    <row r="780" spans="2:17" s="32" customFormat="1" ht="12" customHeight="1">
      <c r="B780" s="67"/>
      <c r="C780" s="53" t="s">
        <v>528</v>
      </c>
      <c r="D780" s="46"/>
      <c r="E780" s="46"/>
      <c r="G780" s="72"/>
      <c r="L780" s="70"/>
      <c r="M780" s="70"/>
      <c r="N780" s="70"/>
      <c r="O780" s="70"/>
      <c r="P780" s="70"/>
    </row>
    <row r="781" spans="2:17" s="32" customFormat="1" ht="12" customHeight="1">
      <c r="B781" s="67"/>
      <c r="C781" s="45" t="s">
        <v>529</v>
      </c>
      <c r="D781" s="46"/>
      <c r="E781" s="46"/>
      <c r="G781" s="72"/>
      <c r="L781" s="70"/>
      <c r="M781" s="70"/>
      <c r="N781" s="70"/>
      <c r="O781" s="70"/>
      <c r="P781" s="70"/>
    </row>
    <row r="782" spans="2:17" s="32" customFormat="1" ht="12" customHeight="1">
      <c r="B782" s="67"/>
      <c r="C782" s="53" t="s">
        <v>530</v>
      </c>
      <c r="D782" s="46"/>
      <c r="E782" s="46"/>
      <c r="G782" s="72"/>
      <c r="L782" s="70"/>
      <c r="M782" s="70"/>
      <c r="N782" s="70"/>
      <c r="O782" s="70"/>
      <c r="P782" s="70"/>
    </row>
    <row r="783" spans="2:17" s="32" customFormat="1" ht="12" customHeight="1">
      <c r="B783" s="67"/>
      <c r="C783" s="53" t="s">
        <v>531</v>
      </c>
      <c r="D783" s="46"/>
      <c r="E783" s="46"/>
      <c r="G783" s="72"/>
      <c r="L783" s="70"/>
      <c r="M783" s="70"/>
      <c r="N783" s="70"/>
      <c r="O783" s="70"/>
      <c r="P783" s="70"/>
    </row>
    <row r="784" spans="2:17" s="32" customFormat="1" ht="12" customHeight="1">
      <c r="B784" s="67"/>
      <c r="C784" s="45" t="s">
        <v>532</v>
      </c>
      <c r="D784" s="46"/>
      <c r="E784" s="46"/>
      <c r="G784" s="72"/>
      <c r="L784" s="70"/>
      <c r="M784" s="70"/>
      <c r="N784" s="70"/>
      <c r="O784" s="70"/>
      <c r="P784" s="70"/>
    </row>
    <row r="785" spans="2:16" s="32" customFormat="1" ht="12" customHeight="1">
      <c r="B785" s="67"/>
      <c r="C785" s="45" t="s">
        <v>533</v>
      </c>
      <c r="D785" s="46"/>
      <c r="E785" s="46"/>
      <c r="G785" s="72"/>
      <c r="L785" s="70"/>
      <c r="M785" s="70"/>
      <c r="N785" s="70"/>
      <c r="O785" s="70"/>
      <c r="P785" s="70"/>
    </row>
    <row r="786" spans="2:16" s="32" customFormat="1" ht="12" customHeight="1">
      <c r="B786" s="67"/>
      <c r="C786" s="53" t="s">
        <v>534</v>
      </c>
      <c r="D786" s="46"/>
      <c r="E786" s="46"/>
      <c r="G786" s="72"/>
      <c r="L786" s="70"/>
      <c r="M786" s="70"/>
      <c r="N786" s="70"/>
      <c r="O786" s="70"/>
      <c r="P786" s="70"/>
    </row>
    <row r="787" spans="2:16" s="32" customFormat="1" ht="12" customHeight="1">
      <c r="B787" s="67"/>
      <c r="C787" s="53" t="s">
        <v>535</v>
      </c>
      <c r="D787" s="46"/>
      <c r="E787" s="46"/>
      <c r="G787" s="72"/>
      <c r="L787" s="70"/>
      <c r="M787" s="70"/>
      <c r="N787" s="70"/>
      <c r="O787" s="70"/>
      <c r="P787" s="70"/>
    </row>
    <row r="788" spans="2:16" s="32" customFormat="1" ht="12" customHeight="1">
      <c r="B788" s="67"/>
      <c r="C788" s="45" t="s">
        <v>643</v>
      </c>
      <c r="D788" s="46"/>
      <c r="E788" s="46"/>
      <c r="G788" s="72"/>
      <c r="L788" s="70"/>
      <c r="M788" s="70"/>
      <c r="N788" s="70"/>
      <c r="O788" s="70"/>
      <c r="P788" s="70"/>
    </row>
    <row r="789" spans="2:16" s="32" customFormat="1" ht="10.5">
      <c r="B789" s="67"/>
      <c r="C789" s="76" t="s">
        <v>536</v>
      </c>
      <c r="D789" s="46"/>
      <c r="E789" s="46"/>
      <c r="G789" s="72"/>
      <c r="L789" s="70"/>
      <c r="M789" s="70"/>
      <c r="N789" s="70"/>
      <c r="O789" s="70"/>
      <c r="P789" s="70"/>
    </row>
    <row r="790" spans="2:16" s="32" customFormat="1" ht="10.5">
      <c r="B790" s="67"/>
      <c r="C790" s="77" t="s">
        <v>537</v>
      </c>
      <c r="D790" s="46"/>
      <c r="E790" s="46"/>
      <c r="G790" s="72"/>
      <c r="L790" s="70"/>
      <c r="M790" s="70"/>
      <c r="N790" s="70"/>
      <c r="O790" s="70"/>
      <c r="P790" s="70"/>
    </row>
    <row r="791" spans="2:16" s="32" customFormat="1" ht="10.5">
      <c r="B791" s="67"/>
      <c r="C791" s="76" t="s">
        <v>538</v>
      </c>
      <c r="D791" s="46"/>
      <c r="E791" s="46"/>
      <c r="G791" s="72"/>
      <c r="L791" s="70"/>
      <c r="M791" s="70"/>
      <c r="N791" s="70"/>
      <c r="O791" s="70"/>
      <c r="P791" s="70"/>
    </row>
    <row r="792" spans="2:16" s="32" customFormat="1" ht="10.5">
      <c r="B792" s="67"/>
      <c r="C792" s="77" t="s">
        <v>539</v>
      </c>
      <c r="D792" s="78"/>
      <c r="E792" s="46"/>
      <c r="G792" s="72"/>
      <c r="L792" s="70"/>
      <c r="M792" s="70"/>
      <c r="N792" s="70"/>
      <c r="O792" s="70"/>
      <c r="P792" s="70"/>
    </row>
    <row r="793" spans="2:16" s="32" customFormat="1" ht="10.5">
      <c r="B793" s="67"/>
      <c r="C793" s="77" t="s">
        <v>540</v>
      </c>
      <c r="D793" s="78"/>
      <c r="E793" s="79"/>
      <c r="G793" s="72"/>
      <c r="L793" s="70"/>
      <c r="M793" s="70"/>
      <c r="N793" s="70"/>
      <c r="O793" s="70"/>
      <c r="P793" s="70"/>
    </row>
    <row r="794" spans="2:16" s="32" customFormat="1" ht="10.5">
      <c r="B794" s="67"/>
      <c r="C794" s="76" t="s">
        <v>541</v>
      </c>
      <c r="D794" s="46"/>
      <c r="E794" s="46"/>
      <c r="G794" s="72"/>
      <c r="L794" s="70"/>
      <c r="M794" s="70"/>
      <c r="N794" s="70"/>
      <c r="O794" s="70"/>
      <c r="P794" s="70"/>
    </row>
    <row r="795" spans="2:16" s="32" customFormat="1" ht="10.5">
      <c r="B795" s="67"/>
      <c r="C795" s="76" t="s">
        <v>542</v>
      </c>
      <c r="D795" s="46"/>
      <c r="E795" s="46"/>
      <c r="G795" s="72"/>
      <c r="L795" s="70"/>
      <c r="M795" s="70"/>
      <c r="N795" s="70"/>
      <c r="O795" s="70"/>
      <c r="P795" s="70"/>
    </row>
    <row r="796" spans="2:16" s="32" customFormat="1" ht="10.5">
      <c r="B796" s="67"/>
      <c r="C796" s="77" t="s">
        <v>543</v>
      </c>
      <c r="D796" s="46"/>
      <c r="E796" s="46"/>
      <c r="G796" s="72"/>
      <c r="L796" s="70"/>
      <c r="M796" s="70"/>
      <c r="N796" s="70"/>
      <c r="O796" s="70"/>
      <c r="P796" s="70"/>
    </row>
    <row r="797" spans="2:16" s="32" customFormat="1" ht="10.5">
      <c r="B797" s="67"/>
      <c r="C797" s="77" t="s">
        <v>544</v>
      </c>
      <c r="D797" s="46"/>
      <c r="E797" s="46"/>
      <c r="G797" s="72"/>
      <c r="L797" s="70"/>
      <c r="M797" s="70"/>
      <c r="N797" s="70"/>
      <c r="O797" s="70"/>
      <c r="P797" s="70"/>
    </row>
    <row r="798" spans="2:16" s="32" customFormat="1" ht="10.5">
      <c r="B798" s="67"/>
      <c r="D798" s="46"/>
      <c r="E798" s="46"/>
      <c r="G798" s="72"/>
      <c r="L798" s="70"/>
      <c r="M798" s="70"/>
      <c r="N798" s="70"/>
      <c r="O798" s="70"/>
      <c r="P798" s="70"/>
    </row>
    <row r="799" spans="2:16" s="32" customFormat="1" ht="10.5">
      <c r="B799" s="67"/>
      <c r="D799" s="46"/>
      <c r="E799" s="46"/>
      <c r="G799" s="72"/>
      <c r="L799" s="70"/>
      <c r="M799" s="70"/>
      <c r="N799" s="70"/>
      <c r="O799" s="70"/>
      <c r="P799" s="70"/>
    </row>
    <row r="800" spans="2:16" s="32" customFormat="1">
      <c r="B800" s="67"/>
      <c r="C800" s="89" t="s">
        <v>545</v>
      </c>
      <c r="D800" s="84"/>
      <c r="E800" s="84"/>
      <c r="F800" s="1"/>
      <c r="G800" s="1"/>
      <c r="H800" s="1"/>
      <c r="I800" s="90"/>
      <c r="J800" s="5"/>
      <c r="K800" s="1"/>
      <c r="L800" s="1"/>
      <c r="M800" s="1"/>
      <c r="N800" s="1"/>
      <c r="O800" s="91"/>
      <c r="P800" s="70"/>
    </row>
    <row r="801" spans="1:17" s="32" customFormat="1">
      <c r="B801" s="67"/>
      <c r="C801" s="3" t="s">
        <v>2</v>
      </c>
      <c r="D801" s="84"/>
      <c r="E801" s="84"/>
      <c r="F801" s="1"/>
      <c r="G801" s="1"/>
      <c r="H801" s="1"/>
      <c r="I801" s="90"/>
      <c r="J801" s="5"/>
      <c r="K801" s="1"/>
      <c r="L801" s="1"/>
      <c r="M801" s="1"/>
      <c r="N801" s="1"/>
      <c r="O801" s="91"/>
      <c r="P801" s="70"/>
    </row>
    <row r="802" spans="1:17" s="32" customFormat="1">
      <c r="B802" s="67"/>
      <c r="C802" s="119" t="s">
        <v>739</v>
      </c>
      <c r="D802" s="1"/>
      <c r="E802" s="1"/>
      <c r="F802" s="1"/>
      <c r="G802" s="1"/>
      <c r="H802" s="1"/>
      <c r="I802" s="90"/>
      <c r="J802" s="5"/>
      <c r="K802" s="1"/>
      <c r="L802" s="1"/>
      <c r="M802" s="1"/>
      <c r="N802" s="1"/>
      <c r="O802" s="91"/>
      <c r="P802" s="70"/>
    </row>
    <row r="803" spans="1:17" s="32" customFormat="1" ht="10.5">
      <c r="B803" s="67"/>
      <c r="C803" s="11"/>
      <c r="D803" s="11"/>
      <c r="E803" s="11"/>
      <c r="F803" s="11"/>
      <c r="G803" s="11"/>
      <c r="H803" s="11"/>
      <c r="I803" s="93"/>
      <c r="J803" s="4"/>
      <c r="K803" s="11"/>
      <c r="L803" s="11"/>
      <c r="M803" s="11"/>
      <c r="N803" s="11"/>
      <c r="O803" s="91"/>
      <c r="P803" s="70"/>
    </row>
    <row r="804" spans="1:17" s="32" customFormat="1">
      <c r="B804" s="67"/>
      <c r="C804" s="94"/>
      <c r="D804" s="95" t="s">
        <v>546</v>
      </c>
      <c r="E804" s="95"/>
      <c r="F804" s="95"/>
      <c r="G804" s="95"/>
      <c r="H804" s="96"/>
      <c r="I804" s="97" t="s">
        <v>547</v>
      </c>
      <c r="J804" s="95" t="s">
        <v>548</v>
      </c>
      <c r="K804" s="95" t="s">
        <v>549</v>
      </c>
      <c r="L804" s="95" t="s">
        <v>550</v>
      </c>
      <c r="M804" s="95" t="s">
        <v>549</v>
      </c>
      <c r="N804" s="95" t="s">
        <v>551</v>
      </c>
      <c r="O804" s="98" t="s">
        <v>552</v>
      </c>
      <c r="P804" s="70"/>
    </row>
    <row r="805" spans="1:17" s="32" customFormat="1">
      <c r="B805" s="67"/>
      <c r="C805" s="99" t="s">
        <v>5</v>
      </c>
      <c r="D805" s="100" t="s">
        <v>553</v>
      </c>
      <c r="E805" s="100" t="s">
        <v>554</v>
      </c>
      <c r="F805" s="100" t="s">
        <v>6</v>
      </c>
      <c r="G805" s="100" t="s">
        <v>6</v>
      </c>
      <c r="H805" s="100" t="s">
        <v>8</v>
      </c>
      <c r="I805" s="101" t="s">
        <v>555</v>
      </c>
      <c r="J805" s="100" t="s">
        <v>556</v>
      </c>
      <c r="K805" s="100" t="s">
        <v>557</v>
      </c>
      <c r="L805" s="100" t="s">
        <v>558</v>
      </c>
      <c r="M805" s="100" t="s">
        <v>559</v>
      </c>
      <c r="N805" s="100" t="s">
        <v>560</v>
      </c>
      <c r="O805" s="102" t="s">
        <v>561</v>
      </c>
      <c r="P805" s="70"/>
    </row>
    <row r="806" spans="1:17" s="32" customFormat="1">
      <c r="B806" s="67"/>
      <c r="C806" s="99" t="s">
        <v>562</v>
      </c>
      <c r="D806" s="100" t="s">
        <v>563</v>
      </c>
      <c r="E806" s="100" t="s">
        <v>564</v>
      </c>
      <c r="F806" s="100" t="s">
        <v>565</v>
      </c>
      <c r="G806" s="100" t="s">
        <v>565</v>
      </c>
      <c r="H806" s="18"/>
      <c r="I806" s="101" t="s">
        <v>566</v>
      </c>
      <c r="J806" s="100" t="s">
        <v>567</v>
      </c>
      <c r="K806" s="100" t="s">
        <v>559</v>
      </c>
      <c r="L806" s="100" t="s">
        <v>568</v>
      </c>
      <c r="M806" s="100" t="s">
        <v>21</v>
      </c>
      <c r="N806" s="103" t="s">
        <v>21</v>
      </c>
      <c r="O806" s="104" t="s">
        <v>569</v>
      </c>
      <c r="P806" s="70"/>
    </row>
    <row r="807" spans="1:17" s="32" customFormat="1">
      <c r="B807" s="67"/>
      <c r="C807" s="105"/>
      <c r="D807" s="106" t="s">
        <v>570</v>
      </c>
      <c r="E807" s="106"/>
      <c r="F807" s="106"/>
      <c r="G807" s="106"/>
      <c r="H807" s="28"/>
      <c r="I807" s="107"/>
      <c r="J807" s="106"/>
      <c r="K807" s="106"/>
      <c r="L807" s="106" t="s">
        <v>34</v>
      </c>
      <c r="M807" s="106"/>
      <c r="N807" s="108"/>
      <c r="O807" s="109" t="s">
        <v>571</v>
      </c>
      <c r="P807" s="70"/>
    </row>
    <row r="808" spans="1:17" s="32" customFormat="1" ht="10.5">
      <c r="B808" s="67"/>
      <c r="C808" s="11"/>
      <c r="D808" s="11"/>
      <c r="E808" s="11"/>
      <c r="F808" s="11"/>
      <c r="G808" s="11"/>
      <c r="H808" s="11"/>
      <c r="I808" s="93"/>
      <c r="J808" s="4"/>
      <c r="K808" s="11"/>
      <c r="L808" s="11"/>
      <c r="M808" s="11"/>
      <c r="N808" s="11"/>
      <c r="O808" s="91"/>
      <c r="P808" s="70"/>
    </row>
    <row r="809" spans="1:17" s="32" customFormat="1" ht="10.5">
      <c r="B809" s="67"/>
      <c r="C809" s="148" t="s">
        <v>327</v>
      </c>
      <c r="D809" s="1" t="s">
        <v>740</v>
      </c>
      <c r="E809" s="1" t="s">
        <v>573</v>
      </c>
      <c r="F809" s="5">
        <v>513</v>
      </c>
      <c r="G809" s="5" t="s">
        <v>741</v>
      </c>
      <c r="H809" s="4" t="s">
        <v>674</v>
      </c>
      <c r="I809" s="149">
        <v>40634</v>
      </c>
      <c r="J809" s="150" t="s">
        <v>171</v>
      </c>
      <c r="K809" s="151">
        <v>20000000000</v>
      </c>
      <c r="L809" s="151">
        <v>19811368</v>
      </c>
      <c r="M809" s="151">
        <v>19787792</v>
      </c>
      <c r="N809" s="151">
        <v>23576</v>
      </c>
      <c r="O809" s="91">
        <v>7.3499999999999996E-2</v>
      </c>
      <c r="P809" s="70"/>
    </row>
    <row r="810" spans="1:17" s="32" customFormat="1" ht="10.5">
      <c r="B810" s="67"/>
      <c r="C810" s="32" t="s">
        <v>732</v>
      </c>
      <c r="D810" s="32" t="s">
        <v>579</v>
      </c>
      <c r="E810" s="32" t="s">
        <v>573</v>
      </c>
      <c r="F810" s="46">
        <v>613</v>
      </c>
      <c r="G810" s="46" t="s">
        <v>742</v>
      </c>
      <c r="H810" s="34" t="s">
        <v>63</v>
      </c>
      <c r="I810" s="111">
        <v>40630</v>
      </c>
      <c r="J810" s="112" t="s">
        <v>37</v>
      </c>
      <c r="K810" s="113">
        <v>650000</v>
      </c>
      <c r="L810" s="113">
        <v>14168958</v>
      </c>
      <c r="M810" s="113">
        <v>14118808</v>
      </c>
      <c r="N810" s="152">
        <v>131078</v>
      </c>
      <c r="O810" s="114">
        <v>4.4999999999999998E-2</v>
      </c>
      <c r="P810" s="70"/>
    </row>
    <row r="811" spans="1:17" s="32" customFormat="1" ht="10.5">
      <c r="B811" s="67"/>
      <c r="C811" s="1" t="s">
        <v>118</v>
      </c>
      <c r="D811" s="1" t="s">
        <v>743</v>
      </c>
      <c r="E811" s="1" t="s">
        <v>573</v>
      </c>
      <c r="F811" s="5">
        <v>654</v>
      </c>
      <c r="G811" s="5" t="s">
        <v>744</v>
      </c>
      <c r="H811" s="4" t="s">
        <v>176</v>
      </c>
      <c r="I811" s="149">
        <v>40634</v>
      </c>
      <c r="J811" s="4" t="s">
        <v>37</v>
      </c>
      <c r="K811" s="151">
        <v>1250000</v>
      </c>
      <c r="L811" s="151">
        <v>27139438</v>
      </c>
      <c r="M811" s="151">
        <v>27038138</v>
      </c>
      <c r="N811" s="151">
        <v>162103</v>
      </c>
      <c r="O811" s="91">
        <v>3.1800000000000002E-2</v>
      </c>
      <c r="P811" s="70"/>
    </row>
    <row r="812" spans="1:17" s="32" customFormat="1" ht="10.5">
      <c r="B812" s="67"/>
      <c r="C812" s="1" t="s">
        <v>118</v>
      </c>
      <c r="D812" s="1" t="s">
        <v>743</v>
      </c>
      <c r="E812" s="1" t="s">
        <v>573</v>
      </c>
      <c r="F812" s="5">
        <v>655</v>
      </c>
      <c r="G812" s="5" t="s">
        <v>745</v>
      </c>
      <c r="H812" s="4" t="s">
        <v>201</v>
      </c>
      <c r="I812" s="149">
        <v>40634</v>
      </c>
      <c r="J812" s="4" t="s">
        <v>37</v>
      </c>
      <c r="K812" s="151">
        <v>1500000</v>
      </c>
      <c r="L812" s="151">
        <v>32567325</v>
      </c>
      <c r="M812" s="151">
        <v>32989278</v>
      </c>
      <c r="N812" s="151">
        <v>194524</v>
      </c>
      <c r="O812" s="91">
        <v>3.7499999999999999E-2</v>
      </c>
      <c r="P812" s="70"/>
    </row>
    <row r="813" spans="1:17" s="32" customFormat="1" ht="10.5">
      <c r="B813" s="67"/>
      <c r="C813" s="1" t="s">
        <v>733</v>
      </c>
      <c r="D813" s="1" t="s">
        <v>685</v>
      </c>
      <c r="E813" s="1" t="s">
        <v>573</v>
      </c>
      <c r="F813" s="5">
        <v>656</v>
      </c>
      <c r="G813" s="5" t="s">
        <v>746</v>
      </c>
      <c r="H813" s="4" t="s">
        <v>60</v>
      </c>
      <c r="I813" s="149">
        <v>40634</v>
      </c>
      <c r="J813" s="4" t="s">
        <v>37</v>
      </c>
      <c r="K813" s="151">
        <v>1600000</v>
      </c>
      <c r="L813" s="151">
        <v>34796602</v>
      </c>
      <c r="M813" s="151">
        <v>34431559</v>
      </c>
      <c r="N813" s="151">
        <v>71213</v>
      </c>
      <c r="O813" s="91">
        <v>3.9E-2</v>
      </c>
      <c r="P813" s="70"/>
    </row>
    <row r="814" spans="1:17" s="32" customFormat="1" ht="10.5">
      <c r="B814" s="67"/>
      <c r="C814" s="1" t="s">
        <v>733</v>
      </c>
      <c r="D814" s="1" t="s">
        <v>685</v>
      </c>
      <c r="E814" s="1" t="s">
        <v>573</v>
      </c>
      <c r="F814" s="5">
        <v>656</v>
      </c>
      <c r="G814" s="5" t="s">
        <v>746</v>
      </c>
      <c r="H814" s="4" t="s">
        <v>53</v>
      </c>
      <c r="I814" s="149">
        <v>40634</v>
      </c>
      <c r="J814" s="4" t="s">
        <v>171</v>
      </c>
      <c r="K814" s="151">
        <v>15000000000</v>
      </c>
      <c r="L814" s="151">
        <v>15051612</v>
      </c>
      <c r="M814" s="151">
        <v>14794336</v>
      </c>
      <c r="N814" s="151">
        <v>27731</v>
      </c>
      <c r="O814" s="91">
        <v>7.51E-2</v>
      </c>
      <c r="P814" s="70"/>
    </row>
    <row r="815" spans="1:17" s="83" customFormat="1">
      <c r="A815" s="32"/>
      <c r="B815" s="82"/>
      <c r="C815" s="153" t="s">
        <v>735</v>
      </c>
      <c r="D815" s="1" t="s">
        <v>747</v>
      </c>
      <c r="E815" s="1" t="s">
        <v>573</v>
      </c>
      <c r="F815" s="5">
        <v>659</v>
      </c>
      <c r="G815" s="5" t="s">
        <v>748</v>
      </c>
      <c r="H815" s="4" t="s">
        <v>46</v>
      </c>
      <c r="I815" s="149">
        <v>40590</v>
      </c>
      <c r="J815" s="4" t="s">
        <v>37</v>
      </c>
      <c r="K815" s="151">
        <v>1200000</v>
      </c>
      <c r="L815" s="151">
        <v>26164607</v>
      </c>
      <c r="M815" s="151">
        <v>25447804</v>
      </c>
      <c r="N815" s="151">
        <v>910460</v>
      </c>
      <c r="O815" s="91">
        <v>4.1099999999999998E-2</v>
      </c>
      <c r="P815" s="70"/>
      <c r="Q815" s="1"/>
    </row>
    <row r="816" spans="1:17">
      <c r="C816" s="115" t="s">
        <v>517</v>
      </c>
      <c r="D816" s="60"/>
      <c r="E816" s="60"/>
      <c r="F816" s="60"/>
      <c r="G816" s="60"/>
      <c r="H816" s="60"/>
      <c r="I816" s="116"/>
      <c r="J816" s="63"/>
      <c r="K816" s="62"/>
      <c r="L816" s="62">
        <f>SUM(L809:L815)</f>
        <v>169699910</v>
      </c>
      <c r="M816" s="62">
        <f>SUM(M809:M815)</f>
        <v>168607715</v>
      </c>
      <c r="N816" s="62">
        <f>SUM(N809:N815)</f>
        <v>1520685</v>
      </c>
      <c r="O816" s="117"/>
      <c r="P816" s="70"/>
    </row>
    <row r="817" spans="3:17">
      <c r="C817" s="336" t="s">
        <v>581</v>
      </c>
      <c r="D817" s="336"/>
      <c r="E817" s="336"/>
      <c r="F817" s="336"/>
      <c r="G817" s="336"/>
      <c r="H817" s="336"/>
      <c r="I817" s="336"/>
      <c r="J817" s="336"/>
      <c r="K817" s="118" t="s">
        <v>86</v>
      </c>
      <c r="L817" s="118" t="s">
        <v>86</v>
      </c>
      <c r="M817" s="118" t="s">
        <v>86</v>
      </c>
      <c r="N817" s="118" t="s">
        <v>86</v>
      </c>
      <c r="O817" s="118" t="s">
        <v>86</v>
      </c>
      <c r="P817" s="70"/>
    </row>
    <row r="818" spans="3:17">
      <c r="D818" s="1"/>
      <c r="E818" s="1"/>
      <c r="G818" s="1"/>
      <c r="I818" s="90"/>
      <c r="J818" s="5"/>
      <c r="O818" s="91"/>
      <c r="P818" s="70"/>
    </row>
    <row r="819" spans="3:17">
      <c r="C819" s="92" t="s">
        <v>582</v>
      </c>
      <c r="E819" s="1"/>
      <c r="G819" s="1"/>
      <c r="I819" s="90"/>
      <c r="J819" s="5"/>
      <c r="O819" s="91"/>
      <c r="P819" s="70"/>
      <c r="Q819" s="84"/>
    </row>
    <row r="820" spans="3:17">
      <c r="C820" s="3" t="s">
        <v>2</v>
      </c>
      <c r="E820" s="1"/>
      <c r="G820" s="1"/>
      <c r="I820" s="90"/>
      <c r="J820" s="5"/>
      <c r="O820" s="91"/>
      <c r="P820" s="70"/>
    </row>
    <row r="821" spans="3:17">
      <c r="C821" s="119" t="s">
        <v>739</v>
      </c>
      <c r="E821" s="1"/>
      <c r="G821" s="1"/>
      <c r="L821" s="70"/>
      <c r="M821" s="70"/>
      <c r="N821" s="70"/>
      <c r="O821" s="70"/>
      <c r="P821" s="70"/>
    </row>
    <row r="822" spans="3:17">
      <c r="C822" s="11"/>
      <c r="D822" s="4"/>
      <c r="E822" s="11"/>
      <c r="F822" s="11"/>
      <c r="G822" s="11"/>
      <c r="H822" s="11"/>
      <c r="L822" s="70"/>
      <c r="M822" s="70"/>
      <c r="N822" s="70"/>
      <c r="O822" s="70"/>
      <c r="P822" s="70"/>
    </row>
    <row r="823" spans="3:17">
      <c r="C823" s="94"/>
      <c r="D823" s="95"/>
      <c r="E823" s="120"/>
      <c r="F823" s="120" t="s">
        <v>584</v>
      </c>
      <c r="G823" s="95"/>
      <c r="H823" s="98" t="s">
        <v>585</v>
      </c>
      <c r="L823" s="70"/>
      <c r="M823" s="70"/>
      <c r="N823" s="70"/>
      <c r="O823" s="70"/>
      <c r="P823" s="70"/>
    </row>
    <row r="824" spans="3:17">
      <c r="C824" s="99" t="s">
        <v>5</v>
      </c>
      <c r="D824" s="100" t="s">
        <v>6</v>
      </c>
      <c r="E824" s="18"/>
      <c r="F824" s="100" t="s">
        <v>586</v>
      </c>
      <c r="G824" s="100" t="s">
        <v>587</v>
      </c>
      <c r="H824" s="102" t="s">
        <v>588</v>
      </c>
      <c r="K824" s="84"/>
      <c r="L824" s="70"/>
      <c r="M824" s="70"/>
      <c r="N824" s="70"/>
      <c r="O824" s="70"/>
      <c r="P824" s="70"/>
      <c r="Q824" s="84"/>
    </row>
    <row r="825" spans="3:17">
      <c r="C825" s="99" t="s">
        <v>562</v>
      </c>
      <c r="D825" s="100" t="s">
        <v>589</v>
      </c>
      <c r="E825" s="100" t="s">
        <v>8</v>
      </c>
      <c r="F825" s="100" t="s">
        <v>590</v>
      </c>
      <c r="G825" s="100" t="s">
        <v>591</v>
      </c>
      <c r="H825" s="102" t="s">
        <v>592</v>
      </c>
      <c r="I825" s="84"/>
      <c r="J825" s="84"/>
      <c r="K825" s="7"/>
      <c r="L825" s="70"/>
      <c r="M825" s="70"/>
      <c r="N825" s="70"/>
      <c r="O825" s="70"/>
      <c r="P825" s="70"/>
    </row>
    <row r="826" spans="3:17">
      <c r="C826" s="105"/>
      <c r="D826" s="106"/>
      <c r="E826" s="28"/>
      <c r="F826" s="106" t="s">
        <v>34</v>
      </c>
      <c r="G826" s="106" t="s">
        <v>34</v>
      </c>
      <c r="H826" s="121" t="s">
        <v>34</v>
      </c>
      <c r="I826" s="86"/>
      <c r="K826" s="7"/>
      <c r="L826" s="70"/>
      <c r="M826" s="70"/>
      <c r="N826" s="70"/>
      <c r="O826" s="70"/>
      <c r="P826" s="70"/>
    </row>
    <row r="827" spans="3:17">
      <c r="C827" s="11"/>
      <c r="D827" s="4"/>
      <c r="E827" s="11"/>
      <c r="F827" s="11"/>
      <c r="G827" s="11"/>
      <c r="H827" s="11"/>
      <c r="I827" s="86"/>
      <c r="K827" s="7"/>
      <c r="L827" s="70"/>
      <c r="M827" s="70"/>
      <c r="N827" s="70"/>
      <c r="O827" s="70"/>
      <c r="P827" s="70"/>
    </row>
    <row r="828" spans="3:17">
      <c r="C828" s="32" t="s">
        <v>431</v>
      </c>
      <c r="D828" s="36">
        <v>143</v>
      </c>
      <c r="E828" s="36" t="s">
        <v>42</v>
      </c>
      <c r="F828" s="122">
        <v>646176</v>
      </c>
      <c r="G828" s="122">
        <v>210133</v>
      </c>
      <c r="H828" s="113"/>
      <c r="I828" s="86"/>
      <c r="K828" s="7"/>
      <c r="L828" s="70"/>
      <c r="M828" s="70"/>
      <c r="N828" s="70"/>
      <c r="O828" s="70"/>
      <c r="P828" s="70"/>
    </row>
    <row r="829" spans="3:17">
      <c r="C829" s="32" t="s">
        <v>431</v>
      </c>
      <c r="D829" s="36">
        <v>143</v>
      </c>
      <c r="E829" s="36" t="s">
        <v>43</v>
      </c>
      <c r="F829" s="122">
        <v>129236</v>
      </c>
      <c r="G829" s="122">
        <v>42026</v>
      </c>
      <c r="H829" s="113"/>
      <c r="I829" s="86"/>
      <c r="K829" s="7"/>
      <c r="L829" s="70"/>
      <c r="M829" s="70"/>
      <c r="N829" s="70"/>
      <c r="O829" s="70"/>
      <c r="P829" s="70"/>
    </row>
    <row r="830" spans="3:17">
      <c r="C830" s="53" t="s">
        <v>593</v>
      </c>
      <c r="D830" s="36">
        <v>183</v>
      </c>
      <c r="E830" s="36" t="s">
        <v>51</v>
      </c>
      <c r="F830" s="122">
        <v>606114</v>
      </c>
      <c r="G830" s="122">
        <v>322534</v>
      </c>
      <c r="H830" s="113"/>
      <c r="I830" s="86"/>
      <c r="K830" s="7"/>
      <c r="L830" s="70"/>
      <c r="M830" s="70"/>
      <c r="N830" s="70"/>
      <c r="O830" s="70"/>
      <c r="P830" s="70"/>
    </row>
    <row r="831" spans="3:17">
      <c r="C831" s="53" t="s">
        <v>593</v>
      </c>
      <c r="D831" s="36">
        <v>200</v>
      </c>
      <c r="E831" s="36" t="s">
        <v>59</v>
      </c>
      <c r="F831" s="122"/>
      <c r="G831" s="122">
        <v>458381</v>
      </c>
      <c r="H831" s="113"/>
      <c r="K831" s="7"/>
      <c r="L831" s="70"/>
      <c r="M831" s="70"/>
      <c r="N831" s="70"/>
      <c r="O831" s="70"/>
      <c r="P831" s="70"/>
    </row>
    <row r="832" spans="3:17">
      <c r="C832" s="53" t="s">
        <v>608</v>
      </c>
      <c r="D832" s="36">
        <v>205</v>
      </c>
      <c r="E832" s="36" t="s">
        <v>60</v>
      </c>
      <c r="F832" s="122"/>
      <c r="G832" s="122">
        <v>254118</v>
      </c>
      <c r="H832" s="113"/>
      <c r="I832" s="86"/>
      <c r="K832" s="7"/>
      <c r="L832" s="70"/>
      <c r="M832" s="70"/>
      <c r="N832" s="70"/>
      <c r="O832" s="70"/>
      <c r="P832" s="70"/>
    </row>
    <row r="833" spans="3:16">
      <c r="C833" s="45" t="s">
        <v>749</v>
      </c>
      <c r="D833" s="34">
        <v>214</v>
      </c>
      <c r="E833" s="34" t="s">
        <v>71</v>
      </c>
      <c r="F833" s="122">
        <v>15632</v>
      </c>
      <c r="G833" s="122">
        <v>73103</v>
      </c>
      <c r="H833" s="113"/>
      <c r="I833" s="86"/>
      <c r="K833" s="7"/>
      <c r="L833" s="70"/>
      <c r="M833" s="70"/>
      <c r="N833" s="70"/>
      <c r="O833" s="70"/>
      <c r="P833" s="70"/>
    </row>
    <row r="834" spans="3:16">
      <c r="C834" s="45" t="s">
        <v>749</v>
      </c>
      <c r="D834" s="34">
        <v>214</v>
      </c>
      <c r="E834" s="34" t="s">
        <v>72</v>
      </c>
      <c r="F834" s="122">
        <v>161208</v>
      </c>
      <c r="G834" s="122">
        <v>753875</v>
      </c>
      <c r="H834" s="113"/>
      <c r="I834" s="86"/>
      <c r="K834" s="7"/>
      <c r="L834" s="70"/>
      <c r="M834" s="70"/>
      <c r="N834" s="70"/>
      <c r="O834" s="70"/>
      <c r="P834" s="70"/>
    </row>
    <row r="835" spans="3:16">
      <c r="C835" s="45" t="s">
        <v>87</v>
      </c>
      <c r="D835" s="34">
        <v>232</v>
      </c>
      <c r="E835" s="34" t="s">
        <v>46</v>
      </c>
      <c r="F835" s="122">
        <v>375347</v>
      </c>
      <c r="G835" s="122">
        <v>394381</v>
      </c>
      <c r="H835" s="113"/>
      <c r="I835" s="86"/>
      <c r="K835" s="7"/>
      <c r="L835" s="70"/>
      <c r="M835" s="70"/>
      <c r="N835" s="70"/>
      <c r="O835" s="70"/>
      <c r="P835" s="70"/>
    </row>
    <row r="836" spans="3:16">
      <c r="C836" s="77" t="s">
        <v>91</v>
      </c>
      <c r="D836" s="36">
        <v>234</v>
      </c>
      <c r="E836" s="36" t="s">
        <v>92</v>
      </c>
      <c r="F836" s="122">
        <v>1387475</v>
      </c>
      <c r="G836" s="122">
        <v>1377921</v>
      </c>
      <c r="H836" s="113"/>
      <c r="I836" s="86"/>
      <c r="K836" s="7"/>
      <c r="L836" s="70"/>
      <c r="M836" s="70"/>
      <c r="N836" s="70"/>
      <c r="O836" s="70"/>
      <c r="P836" s="70"/>
    </row>
    <row r="837" spans="3:16">
      <c r="C837" s="77" t="s">
        <v>750</v>
      </c>
      <c r="D837" s="36">
        <v>272</v>
      </c>
      <c r="E837" s="36" t="s">
        <v>56</v>
      </c>
      <c r="F837" s="122">
        <v>719322</v>
      </c>
      <c r="G837" s="122">
        <v>543872</v>
      </c>
      <c r="H837" s="113"/>
      <c r="I837" s="86"/>
      <c r="K837" s="7"/>
      <c r="L837" s="70"/>
      <c r="M837" s="70"/>
      <c r="N837" s="70"/>
      <c r="O837" s="70"/>
      <c r="P837" s="70"/>
    </row>
    <row r="838" spans="3:16">
      <c r="C838" s="45" t="s">
        <v>593</v>
      </c>
      <c r="D838" s="34">
        <v>273</v>
      </c>
      <c r="E838" s="34" t="s">
        <v>125</v>
      </c>
      <c r="F838" s="122"/>
      <c r="G838" s="122">
        <v>450643</v>
      </c>
      <c r="H838" s="113"/>
      <c r="I838" s="86"/>
      <c r="K838" s="7"/>
      <c r="L838" s="70"/>
      <c r="M838" s="70"/>
      <c r="N838" s="70"/>
      <c r="O838" s="70"/>
      <c r="P838" s="70"/>
    </row>
    <row r="839" spans="3:16">
      <c r="C839" s="32" t="s">
        <v>431</v>
      </c>
      <c r="D839" s="34">
        <v>281</v>
      </c>
      <c r="E839" s="34" t="s">
        <v>125</v>
      </c>
      <c r="F839" s="122"/>
      <c r="G839" s="122">
        <v>1210006</v>
      </c>
      <c r="H839" s="113"/>
      <c r="I839" s="86"/>
      <c r="K839" s="7"/>
      <c r="L839" s="70"/>
      <c r="M839" s="70"/>
      <c r="N839" s="70"/>
      <c r="O839" s="70"/>
      <c r="P839" s="70"/>
    </row>
    <row r="840" spans="3:16">
      <c r="C840" s="45" t="s">
        <v>751</v>
      </c>
      <c r="D840" s="34" t="s">
        <v>752</v>
      </c>
      <c r="E840" s="34" t="s">
        <v>59</v>
      </c>
      <c r="F840" s="122">
        <v>2258001</v>
      </c>
      <c r="G840" s="122">
        <v>2513859</v>
      </c>
      <c r="H840" s="113"/>
      <c r="I840" s="86"/>
      <c r="K840" s="7"/>
      <c r="L840" s="87"/>
      <c r="M840" s="87"/>
      <c r="N840" s="87"/>
      <c r="O840" s="87"/>
      <c r="P840" s="87"/>
    </row>
    <row r="841" spans="3:16">
      <c r="C841" s="45" t="s">
        <v>751</v>
      </c>
      <c r="D841" s="34" t="s">
        <v>753</v>
      </c>
      <c r="E841" s="34" t="s">
        <v>75</v>
      </c>
      <c r="F841" s="122"/>
      <c r="G841" s="122">
        <v>1634706</v>
      </c>
      <c r="H841" s="113"/>
      <c r="I841" s="86"/>
      <c r="K841" s="7"/>
      <c r="L841" s="87"/>
      <c r="M841" s="87"/>
      <c r="N841" s="87"/>
      <c r="O841" s="87"/>
      <c r="P841" s="87"/>
    </row>
    <row r="842" spans="3:16">
      <c r="C842" s="45" t="s">
        <v>120</v>
      </c>
      <c r="D842" s="139" t="s">
        <v>754</v>
      </c>
      <c r="E842" s="139" t="s">
        <v>90</v>
      </c>
      <c r="F842" s="122">
        <v>22420000</v>
      </c>
      <c r="G842" s="122">
        <v>771428</v>
      </c>
      <c r="H842" s="113"/>
      <c r="I842" s="86"/>
      <c r="K842" s="7"/>
      <c r="L842" s="87"/>
      <c r="M842" s="87"/>
      <c r="N842" s="87"/>
      <c r="O842" s="87"/>
      <c r="P842" s="87"/>
    </row>
    <row r="843" spans="3:16">
      <c r="C843" s="53" t="s">
        <v>593</v>
      </c>
      <c r="D843" s="46">
        <v>366</v>
      </c>
      <c r="E843" s="34" t="s">
        <v>202</v>
      </c>
      <c r="F843" s="122"/>
      <c r="G843" s="122">
        <v>1678062</v>
      </c>
      <c r="H843" s="113"/>
      <c r="K843" s="7"/>
    </row>
    <row r="844" spans="3:16">
      <c r="C844" s="45" t="s">
        <v>755</v>
      </c>
      <c r="D844" s="46" t="s">
        <v>756</v>
      </c>
      <c r="E844" s="34" t="s">
        <v>51</v>
      </c>
      <c r="F844" s="122"/>
      <c r="G844" s="122">
        <v>1350319</v>
      </c>
      <c r="H844" s="113"/>
      <c r="I844" s="86"/>
      <c r="K844" s="7"/>
      <c r="L844" s="87"/>
      <c r="M844" s="87"/>
      <c r="N844" s="87"/>
      <c r="O844" s="87"/>
      <c r="P844" s="87"/>
    </row>
    <row r="845" spans="3:16">
      <c r="C845" s="45" t="s">
        <v>241</v>
      </c>
      <c r="D845" s="46" t="s">
        <v>757</v>
      </c>
      <c r="E845" s="34" t="s">
        <v>92</v>
      </c>
      <c r="F845" s="122">
        <v>1277150</v>
      </c>
      <c r="G845" s="122">
        <v>762538</v>
      </c>
      <c r="H845" s="113"/>
      <c r="I845" s="86"/>
      <c r="K845" s="7"/>
      <c r="L845" s="87"/>
      <c r="M845" s="87"/>
      <c r="N845" s="87"/>
      <c r="O845" s="87"/>
      <c r="P845" s="87"/>
    </row>
    <row r="846" spans="3:16">
      <c r="C846" s="45" t="s">
        <v>593</v>
      </c>
      <c r="D846" s="46">
        <v>433</v>
      </c>
      <c r="E846" s="34" t="s">
        <v>265</v>
      </c>
      <c r="F846" s="122"/>
      <c r="G846" s="122">
        <v>1117931</v>
      </c>
      <c r="H846" s="113"/>
      <c r="I846" s="86"/>
      <c r="K846" s="7"/>
      <c r="L846" s="87"/>
      <c r="M846" s="87"/>
      <c r="N846" s="87"/>
      <c r="O846" s="87"/>
      <c r="P846" s="87"/>
    </row>
    <row r="847" spans="3:16">
      <c r="C847" s="45" t="s">
        <v>758</v>
      </c>
      <c r="D847" s="46" t="s">
        <v>759</v>
      </c>
      <c r="E847" s="34" t="s">
        <v>63</v>
      </c>
      <c r="F847" s="122">
        <v>78951092</v>
      </c>
      <c r="G847" s="122">
        <v>1408555</v>
      </c>
      <c r="H847" s="113"/>
      <c r="I847" s="86"/>
      <c r="K847" s="7"/>
      <c r="L847" s="87"/>
      <c r="M847" s="87"/>
      <c r="N847" s="87"/>
      <c r="O847" s="87"/>
      <c r="P847" s="87"/>
    </row>
    <row r="848" spans="3:16">
      <c r="C848" s="45" t="s">
        <v>196</v>
      </c>
      <c r="D848" s="46" t="s">
        <v>760</v>
      </c>
      <c r="E848" s="34" t="s">
        <v>56</v>
      </c>
      <c r="F848" s="122">
        <v>1492669</v>
      </c>
      <c r="G848" s="122">
        <v>1121245</v>
      </c>
      <c r="H848" s="113"/>
      <c r="I848" s="86"/>
      <c r="K848" s="7"/>
      <c r="L848" s="87"/>
      <c r="M848" s="87"/>
      <c r="N848" s="87"/>
      <c r="O848" s="87"/>
      <c r="P848" s="87"/>
    </row>
    <row r="849" spans="3:17">
      <c r="C849" s="45" t="s">
        <v>193</v>
      </c>
      <c r="D849" s="46" t="s">
        <v>761</v>
      </c>
      <c r="E849" s="34" t="s">
        <v>63</v>
      </c>
      <c r="F849" s="122">
        <v>4342310</v>
      </c>
      <c r="G849" s="122">
        <v>547887</v>
      </c>
      <c r="H849" s="113"/>
      <c r="I849" s="86"/>
      <c r="K849" s="7"/>
    </row>
    <row r="850" spans="3:17">
      <c r="C850" s="45" t="s">
        <v>701</v>
      </c>
      <c r="D850" s="46" t="s">
        <v>762</v>
      </c>
      <c r="E850" s="34" t="s">
        <v>60</v>
      </c>
      <c r="F850" s="122"/>
      <c r="G850" s="122">
        <v>886890</v>
      </c>
      <c r="H850" s="113"/>
      <c r="I850" s="86"/>
      <c r="K850" s="7"/>
      <c r="L850" s="87"/>
      <c r="M850" s="87"/>
      <c r="N850" s="87"/>
      <c r="O850" s="87"/>
      <c r="P850" s="87"/>
    </row>
    <row r="851" spans="3:17">
      <c r="C851" s="53" t="s">
        <v>653</v>
      </c>
      <c r="D851" s="46" t="s">
        <v>763</v>
      </c>
      <c r="E851" s="34" t="s">
        <v>53</v>
      </c>
      <c r="F851" s="122">
        <v>5246962</v>
      </c>
      <c r="G851" s="122">
        <v>910288</v>
      </c>
      <c r="H851" s="113"/>
      <c r="I851" s="86"/>
      <c r="K851" s="7"/>
      <c r="L851" s="87"/>
      <c r="M851" s="87"/>
      <c r="N851" s="87"/>
      <c r="O851" s="87"/>
      <c r="P851" s="87"/>
    </row>
    <row r="852" spans="3:17">
      <c r="C852" s="45" t="s">
        <v>764</v>
      </c>
      <c r="D852" s="46" t="s">
        <v>765</v>
      </c>
      <c r="E852" s="34" t="s">
        <v>90</v>
      </c>
      <c r="F852" s="122">
        <v>651347</v>
      </c>
      <c r="G852" s="122">
        <v>427700</v>
      </c>
      <c r="H852" s="113"/>
      <c r="I852" s="86"/>
      <c r="K852" s="7"/>
      <c r="L852" s="87"/>
      <c r="M852" s="87"/>
      <c r="N852" s="87"/>
      <c r="O852" s="87"/>
      <c r="P852" s="87"/>
    </row>
    <row r="853" spans="3:17">
      <c r="C853" s="45" t="s">
        <v>373</v>
      </c>
      <c r="D853" s="46" t="s">
        <v>766</v>
      </c>
      <c r="E853" s="34" t="s">
        <v>60</v>
      </c>
      <c r="F853" s="122">
        <v>5000000</v>
      </c>
      <c r="G853" s="122">
        <v>497986</v>
      </c>
      <c r="H853" s="113"/>
      <c r="I853" s="86"/>
      <c r="K853" s="7"/>
      <c r="L853" s="87"/>
      <c r="M853" s="87"/>
      <c r="N853" s="87"/>
      <c r="O853" s="87"/>
      <c r="P853" s="87"/>
    </row>
    <row r="854" spans="3:17">
      <c r="C854" s="45" t="s">
        <v>335</v>
      </c>
      <c r="D854" s="46" t="s">
        <v>767</v>
      </c>
      <c r="E854" s="34" t="s">
        <v>71</v>
      </c>
      <c r="F854" s="122"/>
      <c r="G854" s="122">
        <v>166981</v>
      </c>
      <c r="H854" s="113"/>
      <c r="I854" s="86"/>
      <c r="K854" s="7"/>
      <c r="L854" s="87"/>
      <c r="M854" s="87"/>
      <c r="N854" s="87"/>
      <c r="O854" s="87"/>
      <c r="P854" s="87"/>
    </row>
    <row r="855" spans="3:17">
      <c r="C855" s="45" t="s">
        <v>335</v>
      </c>
      <c r="D855" s="46" t="s">
        <v>768</v>
      </c>
      <c r="E855" s="34" t="s">
        <v>72</v>
      </c>
      <c r="F855" s="122"/>
      <c r="G855" s="122">
        <v>166981</v>
      </c>
      <c r="H855" s="113"/>
      <c r="I855" s="86"/>
      <c r="K855" s="7"/>
    </row>
    <row r="856" spans="3:17">
      <c r="C856" s="45" t="s">
        <v>769</v>
      </c>
      <c r="D856" s="46" t="s">
        <v>770</v>
      </c>
      <c r="E856" s="34" t="s">
        <v>46</v>
      </c>
      <c r="F856" s="122"/>
      <c r="G856" s="122">
        <v>678500</v>
      </c>
      <c r="H856" s="113"/>
      <c r="I856" s="86"/>
      <c r="K856" s="7"/>
      <c r="L856" s="87"/>
      <c r="M856" s="87"/>
      <c r="N856" s="87"/>
      <c r="O856" s="87"/>
      <c r="P856" s="87"/>
    </row>
    <row r="857" spans="3:17">
      <c r="C857" s="45" t="s">
        <v>342</v>
      </c>
      <c r="D857" s="46" t="s">
        <v>771</v>
      </c>
      <c r="E857" s="34" t="s">
        <v>46</v>
      </c>
      <c r="F857" s="122"/>
      <c r="G857" s="122">
        <v>748463</v>
      </c>
      <c r="H857" s="113"/>
      <c r="I857" s="86"/>
      <c r="K857" s="7"/>
      <c r="L857" s="87"/>
      <c r="M857" s="87"/>
      <c r="N857" s="87"/>
      <c r="O857" s="87"/>
      <c r="P857" s="87"/>
    </row>
    <row r="858" spans="3:17">
      <c r="C858" s="45" t="s">
        <v>342</v>
      </c>
      <c r="D858" s="46" t="s">
        <v>771</v>
      </c>
      <c r="E858" s="34" t="s">
        <v>90</v>
      </c>
      <c r="F858" s="122"/>
      <c r="G858" s="122">
        <v>2030135</v>
      </c>
      <c r="H858" s="113"/>
      <c r="I858" s="86"/>
      <c r="K858" s="7"/>
      <c r="L858" s="87"/>
      <c r="M858" s="87"/>
      <c r="N858" s="87"/>
      <c r="O858" s="87"/>
      <c r="P858" s="87"/>
    </row>
    <row r="859" spans="3:17">
      <c r="C859" s="32" t="s">
        <v>350</v>
      </c>
      <c r="D859" s="46" t="s">
        <v>772</v>
      </c>
      <c r="E859" s="34" t="s">
        <v>202</v>
      </c>
      <c r="F859" s="122"/>
      <c r="G859" s="122">
        <v>3537669</v>
      </c>
      <c r="H859" s="113"/>
      <c r="I859" s="86"/>
      <c r="K859" s="7"/>
      <c r="L859" s="87"/>
      <c r="M859" s="87"/>
      <c r="N859" s="87"/>
      <c r="O859" s="87"/>
      <c r="P859" s="87"/>
      <c r="Q859" s="84"/>
    </row>
    <row r="860" spans="3:17">
      <c r="C860" s="45" t="s">
        <v>118</v>
      </c>
      <c r="D860" s="46" t="s">
        <v>773</v>
      </c>
      <c r="E860" s="34" t="s">
        <v>53</v>
      </c>
      <c r="F860" s="122"/>
      <c r="G860" s="122">
        <v>808158</v>
      </c>
      <c r="H860" s="113"/>
      <c r="I860" s="86"/>
      <c r="K860" s="7"/>
    </row>
    <row r="861" spans="3:17">
      <c r="C861" s="45" t="s">
        <v>327</v>
      </c>
      <c r="D861" s="46" t="s">
        <v>774</v>
      </c>
      <c r="E861" s="34" t="s">
        <v>177</v>
      </c>
      <c r="F861" s="122"/>
      <c r="G861" s="122">
        <v>416768</v>
      </c>
      <c r="H861" s="113"/>
      <c r="I861" s="86"/>
      <c r="K861" s="7"/>
      <c r="L861" s="87"/>
      <c r="M861" s="87"/>
      <c r="N861" s="87"/>
      <c r="O861" s="87"/>
      <c r="P861" s="87"/>
    </row>
    <row r="862" spans="3:17">
      <c r="C862" s="45" t="s">
        <v>391</v>
      </c>
      <c r="D862" s="46" t="s">
        <v>775</v>
      </c>
      <c r="E862" s="34" t="s">
        <v>56</v>
      </c>
      <c r="F862" s="122"/>
      <c r="G862" s="122">
        <v>429976</v>
      </c>
      <c r="H862" s="113"/>
      <c r="I862" s="86"/>
      <c r="K862" s="7"/>
      <c r="L862" s="87"/>
      <c r="M862" s="87"/>
      <c r="N862" s="87"/>
      <c r="O862" s="87"/>
      <c r="P862" s="87"/>
    </row>
    <row r="863" spans="3:17">
      <c r="C863" s="45" t="s">
        <v>391</v>
      </c>
      <c r="D863" s="46" t="s">
        <v>776</v>
      </c>
      <c r="E863" s="34" t="s">
        <v>51</v>
      </c>
      <c r="F863" s="122"/>
      <c r="G863" s="122">
        <v>3196005</v>
      </c>
      <c r="H863" s="113"/>
      <c r="I863" s="86"/>
      <c r="K863" s="7"/>
      <c r="L863" s="87"/>
      <c r="M863" s="87"/>
      <c r="N863" s="87"/>
      <c r="O863" s="87"/>
      <c r="P863" s="87"/>
    </row>
    <row r="864" spans="3:17">
      <c r="C864" s="45" t="s">
        <v>120</v>
      </c>
      <c r="D864" s="46" t="s">
        <v>777</v>
      </c>
      <c r="E864" s="34" t="s">
        <v>64</v>
      </c>
      <c r="F864" s="122"/>
      <c r="G864" s="122">
        <v>1823331</v>
      </c>
      <c r="H864" s="113"/>
      <c r="I864" s="86"/>
      <c r="K864" s="7"/>
      <c r="L864" s="87"/>
      <c r="M864" s="87"/>
      <c r="N864" s="87"/>
      <c r="O864" s="87"/>
      <c r="P864" s="87"/>
    </row>
    <row r="865" spans="3:16">
      <c r="C865" s="32" t="s">
        <v>284</v>
      </c>
      <c r="D865" s="46" t="s">
        <v>778</v>
      </c>
      <c r="E865" s="34" t="s">
        <v>60</v>
      </c>
      <c r="F865" s="122"/>
      <c r="G865" s="122">
        <v>484894</v>
      </c>
      <c r="H865" s="113"/>
    </row>
    <row r="866" spans="3:16">
      <c r="C866" s="32" t="s">
        <v>284</v>
      </c>
      <c r="D866" s="46" t="s">
        <v>779</v>
      </c>
      <c r="E866" s="34" t="s">
        <v>64</v>
      </c>
      <c r="F866" s="122"/>
      <c r="G866" s="122">
        <v>1410864</v>
      </c>
      <c r="H866" s="113"/>
      <c r="I866" s="86"/>
      <c r="K866" s="7"/>
      <c r="L866" s="87"/>
      <c r="M866" s="87"/>
      <c r="N866" s="87"/>
      <c r="O866" s="87"/>
      <c r="P866" s="87"/>
    </row>
    <row r="867" spans="3:16">
      <c r="C867" s="32" t="s">
        <v>308</v>
      </c>
      <c r="D867" s="46" t="s">
        <v>780</v>
      </c>
      <c r="E867" s="34" t="s">
        <v>64</v>
      </c>
      <c r="F867" s="122"/>
      <c r="G867" s="122">
        <v>1380149</v>
      </c>
      <c r="H867" s="113"/>
      <c r="I867" s="86"/>
      <c r="K867" s="7"/>
      <c r="L867" s="87"/>
      <c r="M867" s="87"/>
      <c r="N867" s="87"/>
      <c r="O867" s="87"/>
      <c r="P867" s="87"/>
    </row>
    <row r="868" spans="3:16">
      <c r="C868" s="32" t="s">
        <v>308</v>
      </c>
      <c r="D868" s="46" t="s">
        <v>781</v>
      </c>
      <c r="E868" s="34" t="s">
        <v>60</v>
      </c>
      <c r="F868" s="122"/>
      <c r="G868" s="122">
        <v>429976</v>
      </c>
      <c r="H868" s="113"/>
      <c r="I868" s="86"/>
      <c r="K868" s="7"/>
      <c r="L868" s="87"/>
      <c r="M868" s="87"/>
      <c r="N868" s="87"/>
      <c r="O868" s="87"/>
      <c r="P868" s="87"/>
    </row>
    <row r="869" spans="3:16">
      <c r="C869" s="32" t="s">
        <v>431</v>
      </c>
      <c r="D869" s="46" t="s">
        <v>782</v>
      </c>
      <c r="E869" s="34" t="s">
        <v>132</v>
      </c>
      <c r="F869" s="122"/>
      <c r="G869" s="122">
        <v>611023</v>
      </c>
      <c r="H869" s="113"/>
      <c r="I869" s="86"/>
      <c r="K869" s="7"/>
      <c r="L869" s="87"/>
      <c r="M869" s="87"/>
      <c r="N869" s="87"/>
      <c r="O869" s="87"/>
      <c r="P869" s="87"/>
    </row>
    <row r="870" spans="3:16">
      <c r="C870" s="32" t="s">
        <v>431</v>
      </c>
      <c r="D870" s="46" t="s">
        <v>782</v>
      </c>
      <c r="E870" s="34" t="s">
        <v>176</v>
      </c>
      <c r="F870" s="122"/>
      <c r="G870" s="122">
        <v>1883368</v>
      </c>
      <c r="H870" s="113"/>
      <c r="I870" s="86"/>
      <c r="K870" s="7"/>
    </row>
    <row r="871" spans="3:16">
      <c r="C871" s="32" t="s">
        <v>434</v>
      </c>
      <c r="D871" s="46" t="s">
        <v>783</v>
      </c>
      <c r="E871" s="34" t="s">
        <v>53</v>
      </c>
      <c r="F871" s="122"/>
      <c r="G871" s="122">
        <v>810898</v>
      </c>
      <c r="H871" s="113"/>
      <c r="I871" s="86"/>
      <c r="K871" s="7"/>
      <c r="L871" s="87"/>
      <c r="M871" s="87"/>
      <c r="N871" s="87"/>
      <c r="O871" s="87"/>
      <c r="P871" s="87"/>
    </row>
    <row r="872" spans="3:16">
      <c r="C872" s="32" t="s">
        <v>434</v>
      </c>
      <c r="D872" s="46" t="s">
        <v>783</v>
      </c>
      <c r="E872" s="34" t="s">
        <v>59</v>
      </c>
      <c r="F872" s="122"/>
      <c r="G872" s="122">
        <v>905567</v>
      </c>
      <c r="H872" s="113"/>
      <c r="I872" s="86"/>
      <c r="K872" s="7"/>
      <c r="L872" s="87"/>
      <c r="M872" s="87"/>
      <c r="N872" s="87"/>
      <c r="O872" s="87"/>
      <c r="P872" s="87"/>
    </row>
    <row r="873" spans="3:16">
      <c r="C873" s="32" t="s">
        <v>434</v>
      </c>
      <c r="D873" s="46" t="s">
        <v>784</v>
      </c>
      <c r="E873" s="34" t="s">
        <v>64</v>
      </c>
      <c r="F873" s="122"/>
      <c r="G873" s="122">
        <v>1504914</v>
      </c>
      <c r="H873" s="113"/>
      <c r="I873" s="86"/>
      <c r="K873" s="7"/>
      <c r="L873" s="87"/>
      <c r="M873" s="87"/>
      <c r="N873" s="87"/>
      <c r="O873" s="87"/>
      <c r="P873" s="87"/>
    </row>
    <row r="874" spans="3:16">
      <c r="C874" s="32" t="s">
        <v>158</v>
      </c>
      <c r="D874" s="46" t="s">
        <v>785</v>
      </c>
      <c r="E874" s="34" t="s">
        <v>60</v>
      </c>
      <c r="F874" s="122"/>
      <c r="G874" s="122">
        <v>312559</v>
      </c>
      <c r="H874" s="113"/>
      <c r="I874" s="86"/>
      <c r="K874" s="7"/>
      <c r="L874" s="87"/>
      <c r="M874" s="87"/>
      <c r="N874" s="87"/>
      <c r="O874" s="87"/>
      <c r="P874" s="87"/>
    </row>
    <row r="875" spans="3:16">
      <c r="C875" s="32" t="s">
        <v>439</v>
      </c>
      <c r="D875" s="46" t="s">
        <v>786</v>
      </c>
      <c r="E875" s="34" t="s">
        <v>63</v>
      </c>
      <c r="F875" s="122"/>
      <c r="G875" s="122">
        <v>1241988</v>
      </c>
      <c r="H875" s="113"/>
      <c r="I875" s="86"/>
    </row>
    <row r="876" spans="3:16">
      <c r="C876" s="32" t="s">
        <v>439</v>
      </c>
      <c r="D876" s="46" t="s">
        <v>787</v>
      </c>
      <c r="E876" s="34" t="s">
        <v>56</v>
      </c>
      <c r="F876" s="122"/>
      <c r="G876" s="122">
        <v>827992</v>
      </c>
      <c r="H876" s="113"/>
      <c r="I876" s="86"/>
      <c r="K876" s="7"/>
      <c r="L876" s="87"/>
      <c r="M876" s="87"/>
      <c r="N876" s="87"/>
      <c r="O876" s="87"/>
      <c r="P876" s="87"/>
    </row>
    <row r="877" spans="3:16">
      <c r="C877" s="32" t="s">
        <v>788</v>
      </c>
      <c r="D877" s="46" t="s">
        <v>789</v>
      </c>
      <c r="E877" s="46" t="s">
        <v>46</v>
      </c>
      <c r="F877" s="32"/>
      <c r="G877" s="122">
        <v>1016749</v>
      </c>
      <c r="H877" s="113"/>
      <c r="I877" s="86"/>
      <c r="K877" s="7"/>
      <c r="L877" s="87"/>
      <c r="M877" s="87"/>
      <c r="N877" s="87"/>
      <c r="O877" s="87"/>
      <c r="P877" s="87"/>
    </row>
    <row r="878" spans="3:16">
      <c r="C878" s="32" t="s">
        <v>118</v>
      </c>
      <c r="D878" s="46" t="s">
        <v>790</v>
      </c>
      <c r="E878" s="46" t="s">
        <v>132</v>
      </c>
      <c r="F878" s="32"/>
      <c r="G878" s="122">
        <v>789692</v>
      </c>
      <c r="H878" s="113"/>
      <c r="I878" s="86"/>
      <c r="K878" s="7"/>
      <c r="L878" s="87"/>
      <c r="M878" s="87"/>
      <c r="N878" s="87"/>
      <c r="O878" s="87"/>
      <c r="P878" s="87"/>
    </row>
    <row r="879" spans="3:16">
      <c r="C879" s="1" t="s">
        <v>369</v>
      </c>
      <c r="D879" s="5" t="s">
        <v>791</v>
      </c>
      <c r="E879" s="5" t="s">
        <v>51</v>
      </c>
      <c r="G879" s="154">
        <v>348599</v>
      </c>
      <c r="H879" s="151"/>
      <c r="I879" s="86"/>
      <c r="K879" s="7"/>
      <c r="L879" s="87"/>
      <c r="M879" s="87"/>
      <c r="N879" s="87"/>
      <c r="O879" s="87"/>
      <c r="P879" s="87"/>
    </row>
    <row r="880" spans="3:16">
      <c r="C880" s="32" t="s">
        <v>369</v>
      </c>
      <c r="D880" s="46" t="s">
        <v>792</v>
      </c>
      <c r="E880" s="46" t="s">
        <v>53</v>
      </c>
      <c r="F880" s="32"/>
      <c r="G880" s="122">
        <v>428266</v>
      </c>
      <c r="H880" s="113"/>
      <c r="I880" s="86"/>
      <c r="K880" s="7"/>
      <c r="L880" s="87"/>
      <c r="M880" s="87"/>
      <c r="N880" s="87"/>
      <c r="O880" s="87"/>
      <c r="P880" s="87"/>
    </row>
    <row r="881" spans="3:16">
      <c r="C881" s="123" t="s">
        <v>517</v>
      </c>
      <c r="D881" s="63"/>
      <c r="E881" s="60"/>
      <c r="F881" s="62">
        <f>SUM(F828:F880)</f>
        <v>125680041</v>
      </c>
      <c r="G881" s="62">
        <f>SUM(G828:G880)</f>
        <v>50110852</v>
      </c>
      <c r="H881" s="62">
        <f>SUM(H828:H880)</f>
        <v>0</v>
      </c>
      <c r="I881" s="86"/>
    </row>
    <row r="882" spans="3:16">
      <c r="C882" s="337" t="s">
        <v>518</v>
      </c>
      <c r="D882" s="337"/>
      <c r="E882" s="337"/>
      <c r="F882" s="69">
        <v>0</v>
      </c>
      <c r="G882" s="69">
        <v>0</v>
      </c>
      <c r="H882" s="69">
        <v>0</v>
      </c>
      <c r="I882" s="86"/>
      <c r="K882" s="7"/>
      <c r="L882" s="87"/>
      <c r="M882" s="87"/>
      <c r="N882" s="87"/>
      <c r="O882" s="87"/>
      <c r="P882" s="87"/>
    </row>
    <row r="883" spans="3:16">
      <c r="C883" s="338"/>
      <c r="D883" s="338"/>
      <c r="E883" s="338"/>
      <c r="F883" s="70">
        <v>0</v>
      </c>
      <c r="G883" s="70">
        <v>0</v>
      </c>
      <c r="H883" s="70">
        <v>0</v>
      </c>
      <c r="I883" s="86"/>
      <c r="K883" s="7"/>
      <c r="L883" s="87"/>
      <c r="M883" s="87"/>
      <c r="N883" s="87"/>
      <c r="O883" s="87"/>
      <c r="P883" s="87"/>
    </row>
    <row r="884" spans="3:16">
      <c r="E884" s="1"/>
      <c r="G884" s="1"/>
      <c r="I884" s="86"/>
      <c r="K884" s="7"/>
      <c r="L884" s="87"/>
      <c r="M884" s="87"/>
      <c r="N884" s="87"/>
      <c r="O884" s="87"/>
      <c r="P884" s="87"/>
    </row>
    <row r="885" spans="3:16">
      <c r="E885" s="1"/>
      <c r="G885" s="1"/>
      <c r="I885" s="86"/>
      <c r="K885" s="7"/>
      <c r="L885" s="87"/>
      <c r="M885" s="87"/>
      <c r="N885" s="87"/>
      <c r="O885" s="87"/>
      <c r="P885" s="87"/>
    </row>
    <row r="886" spans="3:16">
      <c r="C886" s="84"/>
      <c r="D886" s="4"/>
      <c r="E886" s="4"/>
      <c r="F886" s="84"/>
      <c r="G886" s="7"/>
      <c r="H886" s="84"/>
      <c r="I886" s="86"/>
      <c r="K886" s="7"/>
      <c r="L886" s="87"/>
      <c r="M886" s="87"/>
      <c r="N886" s="87"/>
      <c r="O886" s="87"/>
      <c r="P886" s="87"/>
    </row>
    <row r="887" spans="3:16">
      <c r="C887" s="84"/>
      <c r="I887" s="86"/>
      <c r="K887" s="7"/>
    </row>
    <row r="888" spans="3:16">
      <c r="D888" s="4"/>
      <c r="E888" s="4"/>
      <c r="F888" s="84"/>
      <c r="G888" s="7"/>
      <c r="H888" s="84"/>
      <c r="I888" s="86"/>
      <c r="K888" s="7"/>
      <c r="L888" s="87"/>
      <c r="M888" s="87"/>
      <c r="N888" s="87"/>
      <c r="O888" s="87"/>
      <c r="P888" s="87"/>
    </row>
    <row r="889" spans="3:16">
      <c r="C889" s="84"/>
      <c r="D889" s="4"/>
      <c r="E889" s="4"/>
      <c r="F889" s="84"/>
      <c r="G889" s="7"/>
      <c r="H889" s="84"/>
      <c r="I889" s="86"/>
      <c r="K889" s="7"/>
      <c r="L889" s="87"/>
      <c r="M889" s="87"/>
      <c r="N889" s="87"/>
      <c r="O889" s="87"/>
      <c r="P889" s="87"/>
    </row>
    <row r="890" spans="3:16">
      <c r="C890" s="84"/>
      <c r="D890" s="4"/>
      <c r="E890" s="4"/>
      <c r="F890" s="84"/>
      <c r="G890" s="7"/>
      <c r="H890" s="84"/>
      <c r="I890" s="86"/>
      <c r="K890" s="7"/>
      <c r="L890" s="87"/>
      <c r="M890" s="87"/>
      <c r="N890" s="87"/>
      <c r="O890" s="87"/>
      <c r="P890" s="87"/>
    </row>
    <row r="891" spans="3:16">
      <c r="C891" s="84"/>
      <c r="D891" s="4"/>
      <c r="E891" s="4"/>
      <c r="F891" s="84"/>
      <c r="G891" s="7"/>
      <c r="H891" s="84"/>
      <c r="I891" s="86"/>
      <c r="K891" s="7"/>
      <c r="L891" s="87"/>
      <c r="M891" s="87"/>
      <c r="N891" s="87"/>
      <c r="O891" s="87"/>
      <c r="P891" s="87"/>
    </row>
    <row r="892" spans="3:16">
      <c r="C892" s="84"/>
      <c r="D892" s="4"/>
      <c r="E892" s="4"/>
      <c r="F892" s="84"/>
      <c r="G892" s="7"/>
      <c r="H892" s="84"/>
      <c r="I892" s="86"/>
      <c r="K892" s="7"/>
      <c r="L892" s="87"/>
      <c r="M892" s="87"/>
      <c r="N892" s="87"/>
      <c r="O892" s="87"/>
      <c r="P892" s="87"/>
    </row>
    <row r="893" spans="3:16">
      <c r="C893" s="84"/>
      <c r="G893" s="7"/>
      <c r="I893" s="86"/>
      <c r="K893" s="7"/>
    </row>
    <row r="894" spans="3:16">
      <c r="G894" s="7"/>
      <c r="H894" s="84"/>
      <c r="I894" s="86"/>
      <c r="K894" s="7"/>
      <c r="L894" s="87"/>
      <c r="M894" s="87"/>
      <c r="N894" s="87"/>
      <c r="O894" s="87"/>
      <c r="P894" s="87"/>
    </row>
    <row r="895" spans="3:16">
      <c r="G895" s="7"/>
      <c r="I895" s="86"/>
      <c r="K895" s="7"/>
      <c r="L895" s="87"/>
      <c r="M895" s="87"/>
      <c r="N895" s="87"/>
      <c r="O895" s="87"/>
      <c r="P895" s="87"/>
    </row>
    <row r="896" spans="3:16">
      <c r="G896" s="7"/>
      <c r="I896" s="86"/>
      <c r="K896" s="7"/>
      <c r="L896" s="87"/>
      <c r="M896" s="87"/>
      <c r="N896" s="87"/>
      <c r="O896" s="87"/>
      <c r="P896" s="87"/>
    </row>
    <row r="897" spans="3:17">
      <c r="G897" s="7"/>
      <c r="I897" s="86"/>
      <c r="K897" s="7"/>
      <c r="L897" s="87"/>
      <c r="M897" s="87"/>
      <c r="N897" s="87"/>
      <c r="O897" s="87"/>
      <c r="P897" s="87"/>
    </row>
    <row r="898" spans="3:17">
      <c r="G898" s="7"/>
      <c r="I898" s="86"/>
      <c r="K898" s="7"/>
      <c r="L898" s="87"/>
      <c r="M898" s="87"/>
      <c r="N898" s="87"/>
      <c r="O898" s="87"/>
      <c r="P898" s="87"/>
    </row>
    <row r="899" spans="3:17">
      <c r="G899" s="7"/>
      <c r="I899" s="86"/>
      <c r="K899" s="7"/>
    </row>
    <row r="900" spans="3:17">
      <c r="G900" s="7"/>
      <c r="I900" s="86"/>
      <c r="K900" s="7"/>
      <c r="L900" s="87"/>
      <c r="M900" s="87"/>
      <c r="N900" s="87"/>
      <c r="O900" s="87"/>
      <c r="P900" s="87"/>
      <c r="Q900" s="87"/>
    </row>
    <row r="901" spans="3:17">
      <c r="G901" s="7"/>
      <c r="I901" s="86"/>
      <c r="K901" s="7"/>
      <c r="L901" s="87"/>
      <c r="M901" s="87"/>
      <c r="N901" s="87"/>
      <c r="O901" s="87"/>
      <c r="P901" s="87"/>
      <c r="Q901" s="87"/>
    </row>
    <row r="902" spans="3:17">
      <c r="G902" s="7"/>
      <c r="I902" s="86"/>
      <c r="K902" s="7"/>
      <c r="L902" s="87"/>
      <c r="M902" s="87"/>
      <c r="N902" s="87"/>
      <c r="O902" s="87"/>
      <c r="P902" s="87"/>
      <c r="Q902" s="87"/>
    </row>
    <row r="903" spans="3:17">
      <c r="G903" s="7"/>
      <c r="I903" s="88"/>
      <c r="K903" s="7"/>
      <c r="L903" s="87"/>
      <c r="M903" s="87"/>
      <c r="N903" s="87"/>
      <c r="O903" s="87"/>
      <c r="P903" s="87"/>
      <c r="Q903" s="87"/>
    </row>
    <row r="904" spans="3:17">
      <c r="G904" s="7"/>
      <c r="I904" s="88"/>
      <c r="K904" s="7"/>
      <c r="L904" s="87"/>
      <c r="M904" s="87"/>
      <c r="N904" s="87"/>
      <c r="O904" s="87"/>
      <c r="P904" s="87"/>
      <c r="Q904" s="87"/>
    </row>
    <row r="905" spans="3:17">
      <c r="G905" s="7"/>
      <c r="I905" s="88"/>
      <c r="K905" s="7"/>
    </row>
    <row r="906" spans="3:17">
      <c r="G906" s="7"/>
      <c r="I906" s="88"/>
      <c r="K906" s="7"/>
    </row>
    <row r="907" spans="3:17">
      <c r="I907" s="88"/>
      <c r="K907" s="7"/>
    </row>
    <row r="908" spans="3:17">
      <c r="D908" s="4"/>
      <c r="E908" s="4"/>
      <c r="F908" s="84"/>
      <c r="G908" s="7"/>
      <c r="H908" s="84"/>
      <c r="I908" s="84"/>
      <c r="J908" s="84"/>
      <c r="K908" s="84"/>
      <c r="L908" s="87"/>
      <c r="M908" s="87"/>
      <c r="N908" s="87"/>
      <c r="O908" s="87"/>
      <c r="P908" s="87"/>
      <c r="Q908" s="84"/>
    </row>
    <row r="909" spans="3:17">
      <c r="C909" s="84"/>
      <c r="L909" s="87"/>
      <c r="M909" s="87"/>
      <c r="N909" s="87"/>
      <c r="O909" s="87"/>
      <c r="P909" s="87"/>
      <c r="Q909" s="87"/>
    </row>
    <row r="911" spans="3:17">
      <c r="C911" s="84"/>
    </row>
    <row r="912" spans="3:17">
      <c r="C912" s="84"/>
    </row>
  </sheetData>
  <mergeCells count="10">
    <mergeCell ref="C770:E770"/>
    <mergeCell ref="C771:D771"/>
    <mergeCell ref="C817:J817"/>
    <mergeCell ref="C882:E883"/>
    <mergeCell ref="A5:B8"/>
    <mergeCell ref="C5:C7"/>
    <mergeCell ref="D5:E5"/>
    <mergeCell ref="F5:G5"/>
    <mergeCell ref="F7:G7"/>
    <mergeCell ref="C768:H76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35"/>
  <sheetViews>
    <sheetView topLeftCell="A831" workbookViewId="0">
      <selection activeCell="C832" sqref="C832"/>
    </sheetView>
  </sheetViews>
  <sheetFormatPr baseColWidth="10" defaultColWidth="11.7109375" defaultRowHeight="12.75"/>
  <cols>
    <col min="1" max="1" width="10.85546875" style="1" bestFit="1" customWidth="1"/>
    <col min="2" max="2" width="2.85546875" style="2" bestFit="1" customWidth="1"/>
    <col min="3" max="3" width="35.5703125" style="1" customWidth="1"/>
    <col min="4" max="4" width="27.5703125" style="5" customWidth="1"/>
    <col min="5" max="5" width="24.140625" style="5" customWidth="1"/>
    <col min="6" max="6" width="24" style="1" bestFit="1" customWidth="1"/>
    <col min="7" max="7" width="16.42578125" style="10" customWidth="1"/>
    <col min="8" max="8" width="21" style="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793</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794</v>
      </c>
      <c r="D8" s="25"/>
      <c r="E8" s="25">
        <v>21809.84</v>
      </c>
      <c r="F8" s="24"/>
      <c r="G8" s="26"/>
      <c r="H8" s="24" t="s">
        <v>795</v>
      </c>
      <c r="I8" s="27">
        <v>465.13</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297620</v>
      </c>
      <c r="N12" s="40">
        <v>6491045</v>
      </c>
      <c r="O12" s="40">
        <v>47711</v>
      </c>
      <c r="P12" s="40">
        <v>6538756</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59523.199999999997</v>
      </c>
      <c r="N13" s="40">
        <v>1298191</v>
      </c>
      <c r="O13" s="40">
        <v>9542</v>
      </c>
      <c r="P13" s="40">
        <v>1307733</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55263</v>
      </c>
      <c r="N14" s="40">
        <v>1205277</v>
      </c>
      <c r="O14" s="40">
        <v>12645</v>
      </c>
      <c r="P14" s="40">
        <v>1217922</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262500</v>
      </c>
      <c r="N15" s="40">
        <v>5725083</v>
      </c>
      <c r="O15" s="40">
        <v>126021</v>
      </c>
      <c r="P15" s="40">
        <v>5851104</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474583</v>
      </c>
      <c r="N18" s="40">
        <v>10350579</v>
      </c>
      <c r="O18" s="40">
        <v>101019</v>
      </c>
      <c r="P18" s="40">
        <v>10451598</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v>21571916</v>
      </c>
      <c r="O19" s="40">
        <v>573530</v>
      </c>
      <c r="P19" s="40">
        <v>22145446</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238000</v>
      </c>
      <c r="N21" s="40">
        <v>5190742</v>
      </c>
      <c r="O21" s="40">
        <v>69380</v>
      </c>
      <c r="P21" s="40">
        <v>5260122</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v>14394494</v>
      </c>
      <c r="O22" s="40">
        <v>151878</v>
      </c>
      <c r="P22" s="40">
        <v>14546372</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v>7633444</v>
      </c>
      <c r="O23" s="40">
        <v>84158</v>
      </c>
      <c r="P23" s="40">
        <v>7717602</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v>21809840</v>
      </c>
      <c r="O24" s="40">
        <v>397177</v>
      </c>
      <c r="P24" s="40">
        <v>22207017</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v>7415346</v>
      </c>
      <c r="O25" s="40">
        <v>182238</v>
      </c>
      <c r="P25" s="40">
        <v>7597584</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90720</v>
      </c>
      <c r="N27" s="40">
        <v>1978589</v>
      </c>
      <c r="O27" s="44">
        <v>18619</v>
      </c>
      <c r="P27" s="44">
        <v>1997208</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935550</v>
      </c>
      <c r="N28" s="40">
        <v>20404196</v>
      </c>
      <c r="O28" s="44">
        <v>192005</v>
      </c>
      <c r="P28" s="44">
        <v>20596201</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1121250</v>
      </c>
      <c r="N30" s="40">
        <v>24454283</v>
      </c>
      <c r="O30" s="40">
        <v>401258</v>
      </c>
      <c r="P30" s="40">
        <v>24855541</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88902.55</v>
      </c>
      <c r="N33" s="40">
        <v>1938950</v>
      </c>
      <c r="O33" s="40">
        <v>33584</v>
      </c>
      <c r="P33" s="40">
        <v>1972534</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800122.13</v>
      </c>
      <c r="N34" s="40">
        <v>17450536</v>
      </c>
      <c r="O34" s="40">
        <v>302252</v>
      </c>
      <c r="P34" s="40">
        <v>17752788</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61764</v>
      </c>
      <c r="N37" s="40">
        <v>1347063</v>
      </c>
      <c r="O37" s="40">
        <v>30309</v>
      </c>
      <c r="P37" s="40">
        <v>1377372</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288236</v>
      </c>
      <c r="N38" s="40">
        <v>6286381</v>
      </c>
      <c r="O38" s="40">
        <v>141444</v>
      </c>
      <c r="P38" s="40">
        <v>6427825</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v>39257712</v>
      </c>
      <c r="O39" s="40">
        <v>1408309</v>
      </c>
      <c r="P39" s="40">
        <v>40666021</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v>4361968</v>
      </c>
      <c r="O40" s="40">
        <v>156479</v>
      </c>
      <c r="P40" s="40">
        <v>4518447</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510628</v>
      </c>
      <c r="N45" s="40">
        <v>11136715</v>
      </c>
      <c r="O45" s="40">
        <v>96332</v>
      </c>
      <c r="P45" s="40">
        <v>11233047</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1780573</v>
      </c>
      <c r="N47" s="40">
        <v>38834012</v>
      </c>
      <c r="O47" s="40">
        <v>334061</v>
      </c>
      <c r="P47" s="40">
        <v>39168073</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v>15703085</v>
      </c>
      <c r="O49" s="40">
        <v>245435</v>
      </c>
      <c r="P49" s="40">
        <v>15948520</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v>8723936</v>
      </c>
      <c r="O50" s="40">
        <v>0</v>
      </c>
      <c r="P50" s="40">
        <v>8723936</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v>43619680</v>
      </c>
      <c r="O51" s="40">
        <v>0</v>
      </c>
      <c r="P51" s="40">
        <v>43619680</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6355171.0599999996</v>
      </c>
      <c r="N52" s="40">
        <v>138605264</v>
      </c>
      <c r="O52" s="40">
        <v>1814216</v>
      </c>
      <c r="P52" s="40">
        <v>140419480</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344381.49</v>
      </c>
      <c r="N53" s="40">
        <v>7510905</v>
      </c>
      <c r="O53" s="40">
        <v>98311</v>
      </c>
      <c r="P53" s="40">
        <v>7609216</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v>220000</v>
      </c>
      <c r="N56" s="40">
        <v>4798165</v>
      </c>
      <c r="O56" s="40">
        <v>141847</v>
      </c>
      <c r="P56" s="40">
        <v>4940012</v>
      </c>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v>220000</v>
      </c>
      <c r="N57" s="40">
        <v>4798165</v>
      </c>
      <c r="O57" s="40">
        <v>141847</v>
      </c>
      <c r="P57" s="40">
        <v>4940012</v>
      </c>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758658</v>
      </c>
      <c r="N64" s="40">
        <v>16546210</v>
      </c>
      <c r="O64" s="40">
        <v>529291</v>
      </c>
      <c r="P64" s="40">
        <v>17075501</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2750136</v>
      </c>
      <c r="N65" s="40">
        <v>59980026</v>
      </c>
      <c r="O65" s="40">
        <v>1918665</v>
      </c>
      <c r="P65" s="40">
        <v>61898691</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v>91601328</v>
      </c>
      <c r="O70" s="40">
        <v>1911481</v>
      </c>
      <c r="P70" s="40">
        <v>93512809</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v>17447872</v>
      </c>
      <c r="O73" s="40">
        <v>555063</v>
      </c>
      <c r="P73" s="40">
        <v>18002935</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v>69791488</v>
      </c>
      <c r="O74" s="40">
        <v>2220249</v>
      </c>
      <c r="P74" s="40">
        <v>72011737</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v>30424727</v>
      </c>
      <c r="O77" s="40">
        <v>619322</v>
      </c>
      <c r="P77" s="40">
        <v>31044049</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657850</v>
      </c>
      <c r="N80" s="40">
        <v>14347603</v>
      </c>
      <c r="O80" s="40">
        <v>220788</v>
      </c>
      <c r="P80" s="40">
        <v>14568391</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1033763</v>
      </c>
      <c r="N81" s="40">
        <v>22546206</v>
      </c>
      <c r="O81" s="40">
        <v>346953</v>
      </c>
      <c r="P81" s="40">
        <v>22893159</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384883</v>
      </c>
      <c r="N84" s="40">
        <v>8394237</v>
      </c>
      <c r="O84" s="40">
        <v>132778</v>
      </c>
      <c r="P84" s="40">
        <v>8527015</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1924417</v>
      </c>
      <c r="N85" s="40">
        <v>41971227</v>
      </c>
      <c r="O85" s="40">
        <v>663830</v>
      </c>
      <c r="P85" s="40">
        <v>42635057</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1552243.13</v>
      </c>
      <c r="N87" s="40">
        <v>33854174</v>
      </c>
      <c r="O87" s="40">
        <v>879723</v>
      </c>
      <c r="P87" s="40">
        <v>34733897</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766667</v>
      </c>
      <c r="N90" s="40">
        <v>16720885</v>
      </c>
      <c r="O90" s="40">
        <v>175583</v>
      </c>
      <c r="P90" s="40">
        <v>16896468</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v>16684528</v>
      </c>
      <c r="O91" s="40">
        <v>149550</v>
      </c>
      <c r="P91" s="40">
        <v>16834078</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780357</v>
      </c>
      <c r="N92" s="40">
        <v>17019461</v>
      </c>
      <c r="O92" s="40">
        <v>178730</v>
      </c>
      <c r="P92" s="40">
        <v>17198191</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821429</v>
      </c>
      <c r="N93" s="40">
        <v>17915235</v>
      </c>
      <c r="O93" s="40">
        <v>188123</v>
      </c>
      <c r="P93" s="40">
        <v>18103358</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v>45800664</v>
      </c>
      <c r="O94" s="40">
        <v>210825</v>
      </c>
      <c r="P94" s="40">
        <v>46011489</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1500000</v>
      </c>
      <c r="N97" s="40">
        <v>32714760</v>
      </c>
      <c r="O97" s="40">
        <v>1046492</v>
      </c>
      <c r="P97" s="40">
        <v>33761252</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v>65429520</v>
      </c>
      <c r="O98" s="40">
        <v>237347</v>
      </c>
      <c r="P98" s="40">
        <v>65666867</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2026316</v>
      </c>
      <c r="N101" s="40">
        <v>44193628</v>
      </c>
      <c r="O101" s="40">
        <v>1306493</v>
      </c>
      <c r="P101" s="40">
        <v>45500121</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v>17775020</v>
      </c>
      <c r="O102" s="40">
        <v>260828</v>
      </c>
      <c r="P102" s="40">
        <v>18035848</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v>46322377</v>
      </c>
      <c r="O103" s="40">
        <v>995141</v>
      </c>
      <c r="P103" s="40">
        <v>47317518</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v>11580594</v>
      </c>
      <c r="O104" s="40">
        <v>248786</v>
      </c>
      <c r="P104" s="40">
        <v>11829380</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v>18996789</v>
      </c>
      <c r="O105" s="40">
        <v>408107</v>
      </c>
      <c r="P105" s="40">
        <v>19404896</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v>4798158</v>
      </c>
      <c r="O106" s="40">
        <v>103079</v>
      </c>
      <c r="P106" s="40">
        <v>4901237</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330785</v>
      </c>
      <c r="N109" s="40">
        <v>7214368</v>
      </c>
      <c r="O109" s="40">
        <v>170239</v>
      </c>
      <c r="P109" s="40">
        <v>7384607</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9174972</v>
      </c>
      <c r="N110" s="40">
        <v>200104671</v>
      </c>
      <c r="O110" s="40">
        <v>4722196</v>
      </c>
      <c r="P110" s="40">
        <v>204826867</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1012</v>
      </c>
      <c r="N111" s="40">
        <v>22072</v>
      </c>
      <c r="O111" s="40">
        <v>511</v>
      </c>
      <c r="P111" s="40">
        <v>22583</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v>17224707</v>
      </c>
      <c r="O114" s="40">
        <v>374847</v>
      </c>
      <c r="P114" s="40">
        <v>17599554</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v>51441802</v>
      </c>
      <c r="O115" s="40">
        <v>1105122</v>
      </c>
      <c r="P115" s="40">
        <v>52546924</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2028753</v>
      </c>
      <c r="N119" s="40">
        <v>44246778</v>
      </c>
      <c r="O119" s="40">
        <v>0</v>
      </c>
      <c r="P119" s="40">
        <v>44246778</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176413</v>
      </c>
      <c r="N120" s="40">
        <v>3847539</v>
      </c>
      <c r="O120" s="40">
        <v>0</v>
      </c>
      <c r="P120" s="40">
        <v>3847539</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v>87239360</v>
      </c>
      <c r="O121" s="40">
        <v>1788379</v>
      </c>
      <c r="P121" s="40">
        <v>89027739</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96956660</v>
      </c>
      <c r="B125" s="33" t="s">
        <v>83</v>
      </c>
      <c r="C125" s="45" t="s">
        <v>148</v>
      </c>
      <c r="D125" s="34">
        <v>301</v>
      </c>
      <c r="E125" s="35">
        <v>37516</v>
      </c>
      <c r="F125" s="34" t="s">
        <v>37</v>
      </c>
      <c r="G125" s="37">
        <v>2600</v>
      </c>
      <c r="H125" s="34"/>
      <c r="I125" s="38"/>
      <c r="J125" s="36"/>
      <c r="K125" s="38">
        <v>10</v>
      </c>
      <c r="L125" s="40"/>
      <c r="M125" s="40"/>
      <c r="N125" s="40"/>
      <c r="O125" s="40"/>
      <c r="P125" s="40"/>
    </row>
    <row r="126" spans="1:16" s="32" customFormat="1" ht="12" customHeight="1">
      <c r="A126" s="32">
        <v>96956660</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96956660</v>
      </c>
      <c r="B127" s="33" t="s">
        <v>83</v>
      </c>
      <c r="C127" s="32" t="s">
        <v>151</v>
      </c>
      <c r="D127" s="34" t="s">
        <v>152</v>
      </c>
      <c r="E127" s="35">
        <v>38796</v>
      </c>
      <c r="F127" s="34" t="s">
        <v>37</v>
      </c>
      <c r="G127" s="37">
        <v>1800</v>
      </c>
      <c r="H127" s="34" t="s">
        <v>53</v>
      </c>
      <c r="I127" s="38" t="s">
        <v>153</v>
      </c>
      <c r="J127" s="36" t="s">
        <v>68</v>
      </c>
      <c r="K127" s="38">
        <v>10</v>
      </c>
      <c r="L127" s="40">
        <v>900000</v>
      </c>
      <c r="M127" s="40">
        <v>900000</v>
      </c>
      <c r="N127" s="40">
        <v>19628856</v>
      </c>
      <c r="O127" s="40">
        <v>346915</v>
      </c>
      <c r="P127" s="40">
        <v>19975771</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v>21809840</v>
      </c>
      <c r="O129" s="40">
        <v>157033</v>
      </c>
      <c r="P129" s="40">
        <v>21966873</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v>49072140</v>
      </c>
      <c r="O130" s="40">
        <v>353325</v>
      </c>
      <c r="P130" s="40">
        <v>49425465</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v>212645940</v>
      </c>
      <c r="O131" s="40">
        <v>3741595</v>
      </c>
      <c r="P131" s="40">
        <v>216387535</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v>35986236</v>
      </c>
      <c r="O137" s="40">
        <v>712671</v>
      </c>
      <c r="P137" s="40">
        <v>36698907</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4210526</v>
      </c>
      <c r="N138" s="40">
        <v>91830898</v>
      </c>
      <c r="O138" s="40">
        <v>1886115</v>
      </c>
      <c r="P138" s="40">
        <v>93717013</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v>152668880</v>
      </c>
      <c r="O144" s="40">
        <v>1570184</v>
      </c>
      <c r="P144" s="40">
        <v>154239064</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3688000</v>
      </c>
      <c r="N146" s="40">
        <v>80434690</v>
      </c>
      <c r="O146" s="40">
        <v>613995</v>
      </c>
      <c r="P146" s="47">
        <v>81048685</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v>87239360</v>
      </c>
      <c r="O151" s="40">
        <v>410527</v>
      </c>
      <c r="P151" s="47">
        <v>87649887</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1029412</v>
      </c>
      <c r="N158" s="40">
        <v>22451311</v>
      </c>
      <c r="O158" s="40">
        <v>184869</v>
      </c>
      <c r="P158" s="40">
        <v>22636180</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v>49072140</v>
      </c>
      <c r="O159" s="40">
        <v>498326</v>
      </c>
      <c r="P159" s="40">
        <v>49570466</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c r="O163" s="40"/>
      <c r="P163" s="40"/>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v>43619680</v>
      </c>
      <c r="O164" s="40">
        <v>608719</v>
      </c>
      <c r="P164" s="40">
        <v>44228399</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v>40566302</v>
      </c>
      <c r="O165" s="40">
        <v>754382</v>
      </c>
      <c r="P165" s="40">
        <v>41320684</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v>12369385</v>
      </c>
      <c r="O166" s="40">
        <v>328868</v>
      </c>
      <c r="P166" s="40">
        <v>12698253</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v>87239360</v>
      </c>
      <c r="O173" s="40">
        <v>1788379</v>
      </c>
      <c r="P173" s="40">
        <v>89027739</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v>21809840</v>
      </c>
      <c r="O176" s="40">
        <v>376692</v>
      </c>
      <c r="P176" s="40">
        <v>22186532</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2249999.5</v>
      </c>
      <c r="N177" s="40">
        <v>49072129</v>
      </c>
      <c r="O177" s="40">
        <v>989116</v>
      </c>
      <c r="P177" s="40">
        <v>50061245</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702000</v>
      </c>
      <c r="N186" s="40">
        <v>15310508</v>
      </c>
      <c r="O186" s="40">
        <v>431930</v>
      </c>
      <c r="P186" s="40">
        <v>15742438</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v>10904920</v>
      </c>
      <c r="O189" s="40">
        <v>15766</v>
      </c>
      <c r="P189" s="40">
        <v>10920686</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v>10904920</v>
      </c>
      <c r="O190" s="40">
        <v>15766</v>
      </c>
      <c r="P190" s="40">
        <v>10920686</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v>32714760</v>
      </c>
      <c r="O191" s="40">
        <v>58663</v>
      </c>
      <c r="P191" s="40">
        <v>32773423</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12935000</v>
      </c>
      <c r="N195" s="40">
        <v>282110280</v>
      </c>
      <c r="O195" s="40">
        <v>6935995</v>
      </c>
      <c r="P195" s="40">
        <v>289046275</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498</v>
      </c>
      <c r="N196" s="40">
        <v>10861</v>
      </c>
      <c r="O196" s="40">
        <v>256</v>
      </c>
      <c r="P196" s="40">
        <v>11117</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285456.34999999998</v>
      </c>
      <c r="N197" s="40">
        <v>6225757</v>
      </c>
      <c r="O197" s="40">
        <v>133078</v>
      </c>
      <c r="P197" s="40">
        <v>6358835</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1309740.78</v>
      </c>
      <c r="N198" s="40">
        <v>28565237</v>
      </c>
      <c r="O198" s="40">
        <v>610593</v>
      </c>
      <c r="P198" s="40">
        <v>29175830</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v>15266888</v>
      </c>
      <c r="O199" s="40">
        <v>1225369</v>
      </c>
      <c r="P199" s="40">
        <v>16492257</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v>150487896</v>
      </c>
      <c r="O200" s="40">
        <v>12078619</v>
      </c>
      <c r="P200" s="40">
        <v>162566515</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v>52343616</v>
      </c>
      <c r="O201" s="40">
        <v>1223093</v>
      </c>
      <c r="P201" s="40">
        <v>53566709</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v>59977060</v>
      </c>
      <c r="O202" s="40">
        <v>556703</v>
      </c>
      <c r="P202" s="40">
        <v>60533763</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v>61067552</v>
      </c>
      <c r="O203" s="40">
        <v>147278</v>
      </c>
      <c r="P203" s="40">
        <v>61214830</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v>41438696</v>
      </c>
      <c r="O204" s="40">
        <v>849480</v>
      </c>
      <c r="P204" s="40">
        <v>42288176</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15920000</v>
      </c>
      <c r="N206" s="40">
        <v>347212653</v>
      </c>
      <c r="O206" s="40">
        <v>8346406</v>
      </c>
      <c r="P206" s="40">
        <v>355559059</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498</v>
      </c>
      <c r="N207" s="40">
        <v>10861</v>
      </c>
      <c r="O207" s="40">
        <v>250</v>
      </c>
      <c r="P207" s="40">
        <v>11111</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v>17584184</v>
      </c>
      <c r="O211" s="40">
        <v>248695</v>
      </c>
      <c r="P211" s="40">
        <v>17832879</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421053</v>
      </c>
      <c r="N214" s="40">
        <v>9183099</v>
      </c>
      <c r="O214" s="40">
        <v>175123</v>
      </c>
      <c r="P214" s="40">
        <v>9358222</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2470588</v>
      </c>
      <c r="N216" s="40">
        <v>53883129</v>
      </c>
      <c r="O216" s="40">
        <v>0</v>
      </c>
      <c r="P216" s="40">
        <v>53883129</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v>126497072</v>
      </c>
      <c r="O220" s="40">
        <v>2781407</v>
      </c>
      <c r="P220" s="40">
        <v>129278479</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v>10905</v>
      </c>
      <c r="O221" s="40">
        <v>240</v>
      </c>
      <c r="P221" s="40">
        <v>11145</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6805657</v>
      </c>
      <c r="N222" s="40">
        <v>148430290</v>
      </c>
      <c r="O222" s="40">
        <v>2161990</v>
      </c>
      <c r="P222" s="40">
        <v>150592280</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567</v>
      </c>
      <c r="N223" s="40">
        <v>12366</v>
      </c>
      <c r="O223" s="40">
        <v>183</v>
      </c>
      <c r="P223" s="40">
        <v>12549</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2800000</v>
      </c>
      <c r="N225" s="40">
        <v>61067552</v>
      </c>
      <c r="O225" s="40">
        <v>128920</v>
      </c>
      <c r="P225" s="40">
        <v>61196472</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5102213</v>
      </c>
      <c r="N229" s="40">
        <v>111278449</v>
      </c>
      <c r="O229" s="40">
        <v>2244963</v>
      </c>
      <c r="P229" s="40">
        <v>113523412</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510</v>
      </c>
      <c r="N230" s="40">
        <v>11123</v>
      </c>
      <c r="O230" s="40">
        <v>229</v>
      </c>
      <c r="P230" s="40">
        <v>11352</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v>64557126</v>
      </c>
      <c r="O232" s="40">
        <v>106540</v>
      </c>
      <c r="P232" s="40">
        <v>64663666</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v>21810</v>
      </c>
      <c r="O233" s="40">
        <v>36</v>
      </c>
      <c r="P233" s="40">
        <v>21846</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1400000</v>
      </c>
      <c r="N234" s="40">
        <v>30533776</v>
      </c>
      <c r="O234" s="40">
        <v>604688</v>
      </c>
      <c r="P234" s="40">
        <v>31138464</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300000</v>
      </c>
      <c r="N236" s="40">
        <v>6542952</v>
      </c>
      <c r="O236" s="40">
        <v>0</v>
      </c>
      <c r="P236" s="40">
        <v>6542952</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v>65429520</v>
      </c>
      <c r="O237" s="40">
        <v>486666</v>
      </c>
      <c r="P237" s="40">
        <v>65916186</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3281250</v>
      </c>
      <c r="N242" s="40">
        <v>71563538</v>
      </c>
      <c r="O242" s="40">
        <v>1592430</v>
      </c>
      <c r="P242" s="40">
        <v>73155968</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96956660</v>
      </c>
      <c r="B245" s="33" t="s">
        <v>83</v>
      </c>
      <c r="C245" s="32" t="s">
        <v>148</v>
      </c>
      <c r="D245" s="46">
        <v>397</v>
      </c>
      <c r="E245" s="35">
        <v>38317</v>
      </c>
      <c r="F245" s="34" t="s">
        <v>37</v>
      </c>
      <c r="G245" s="37">
        <v>2500</v>
      </c>
      <c r="H245" s="34"/>
      <c r="I245" s="38"/>
      <c r="J245" s="36" t="s">
        <v>68</v>
      </c>
      <c r="K245" s="38">
        <v>10</v>
      </c>
      <c r="L245" s="40"/>
      <c r="M245" s="40"/>
      <c r="N245" s="40"/>
      <c r="O245" s="40"/>
      <c r="P245" s="40"/>
    </row>
    <row r="246" spans="1:16" s="32" customFormat="1" ht="10.5">
      <c r="A246" s="32">
        <v>96956660</v>
      </c>
      <c r="B246" s="33" t="s">
        <v>83</v>
      </c>
      <c r="C246" s="32" t="s">
        <v>232</v>
      </c>
      <c r="D246" s="46" t="s">
        <v>143</v>
      </c>
      <c r="E246" s="35">
        <v>38317</v>
      </c>
      <c r="F246" s="34" t="s">
        <v>37</v>
      </c>
      <c r="G246" s="37">
        <v>2500</v>
      </c>
      <c r="H246" s="34" t="s">
        <v>56</v>
      </c>
      <c r="I246" s="38">
        <v>3.5</v>
      </c>
      <c r="J246" s="36" t="s">
        <v>68</v>
      </c>
      <c r="K246" s="38">
        <v>8</v>
      </c>
      <c r="L246" s="40">
        <v>2100000</v>
      </c>
      <c r="M246" s="40">
        <v>0</v>
      </c>
      <c r="N246" s="40">
        <v>0</v>
      </c>
      <c r="O246" s="40"/>
      <c r="P246" s="40"/>
    </row>
    <row r="247" spans="1:16" s="32" customFormat="1" ht="10.5">
      <c r="A247" s="32">
        <v>96956660</v>
      </c>
      <c r="B247" s="33" t="s">
        <v>83</v>
      </c>
      <c r="C247" s="32" t="s">
        <v>148</v>
      </c>
      <c r="D247" s="46">
        <v>398</v>
      </c>
      <c r="E247" s="35">
        <v>38317</v>
      </c>
      <c r="F247" s="34" t="s">
        <v>37</v>
      </c>
      <c r="G247" s="37">
        <v>3000</v>
      </c>
      <c r="H247" s="34"/>
      <c r="I247" s="38"/>
      <c r="J247" s="36" t="s">
        <v>68</v>
      </c>
      <c r="K247" s="38">
        <v>25</v>
      </c>
      <c r="L247" s="40"/>
      <c r="M247" s="40"/>
      <c r="N247" s="40"/>
      <c r="O247" s="40"/>
      <c r="P247" s="40"/>
    </row>
    <row r="248" spans="1:16" s="32" customFormat="1" ht="10.5">
      <c r="A248" s="32">
        <v>96956660</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v>52343616</v>
      </c>
      <c r="O248" s="40">
        <v>227344</v>
      </c>
      <c r="P248" s="40">
        <v>52570960</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180000</v>
      </c>
      <c r="N252" s="40">
        <v>3925771</v>
      </c>
      <c r="O252" s="40">
        <v>31442</v>
      </c>
      <c r="P252" s="40">
        <v>3957213</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586667</v>
      </c>
      <c r="N255" s="40">
        <v>12795113</v>
      </c>
      <c r="O255" s="40">
        <v>94488</v>
      </c>
      <c r="P255" s="40">
        <v>12889601</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v>0</v>
      </c>
      <c r="O257" s="40"/>
      <c r="P257" s="40"/>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v>17759447</v>
      </c>
      <c r="O259" s="40">
        <v>297254</v>
      </c>
      <c r="P259" s="40">
        <v>18056701</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v>76334440</v>
      </c>
      <c r="O260" s="40">
        <v>1629495</v>
      </c>
      <c r="P260" s="40">
        <v>77963935</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1764706</v>
      </c>
      <c r="N262" s="40">
        <v>38487956</v>
      </c>
      <c r="O262" s="40">
        <v>186020</v>
      </c>
      <c r="P262" s="40">
        <v>38673976</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300000</v>
      </c>
      <c r="N264" s="40">
        <v>6542952</v>
      </c>
      <c r="O264" s="40">
        <v>8604</v>
      </c>
      <c r="P264" s="40">
        <v>6551556</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571429</v>
      </c>
      <c r="N266" s="40">
        <v>12462775</v>
      </c>
      <c r="O266" s="40">
        <v>21849</v>
      </c>
      <c r="P266" s="40">
        <v>12484624</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v>150487896</v>
      </c>
      <c r="O267" s="40">
        <v>1003253</v>
      </c>
      <c r="P267" s="40">
        <v>151491149</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v>152668880</v>
      </c>
      <c r="O269" s="40">
        <v>1012279</v>
      </c>
      <c r="P269" s="40">
        <v>153681159</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v>23227480</v>
      </c>
      <c r="O271" s="40">
        <v>328509</v>
      </c>
      <c r="P271" s="40">
        <v>23555989</v>
      </c>
    </row>
    <row r="272" spans="1:16" s="32" customFormat="1" ht="10.5">
      <c r="A272" s="32">
        <v>96986780</v>
      </c>
      <c r="B272" s="33" t="s">
        <v>75</v>
      </c>
      <c r="C272" s="32" t="s">
        <v>249</v>
      </c>
      <c r="D272" s="46">
        <v>416</v>
      </c>
      <c r="E272" s="35">
        <v>38516</v>
      </c>
      <c r="F272" s="34" t="s">
        <v>37</v>
      </c>
      <c r="G272" s="37">
        <v>1000</v>
      </c>
      <c r="H272" s="34"/>
      <c r="I272" s="38"/>
      <c r="J272" s="36" t="s">
        <v>250</v>
      </c>
      <c r="K272" s="38">
        <v>21</v>
      </c>
      <c r="L272" s="40"/>
      <c r="M272" s="40"/>
      <c r="N272" s="40"/>
      <c r="O272" s="40"/>
      <c r="P272" s="40"/>
    </row>
    <row r="273" spans="1:16" s="32" customFormat="1" ht="10.5">
      <c r="A273" s="32">
        <v>96986780</v>
      </c>
      <c r="B273" s="33" t="s">
        <v>75</v>
      </c>
      <c r="C273" s="32" t="s">
        <v>251</v>
      </c>
      <c r="D273" s="46" t="s">
        <v>143</v>
      </c>
      <c r="E273" s="35">
        <v>38516</v>
      </c>
      <c r="F273" s="34" t="s">
        <v>37</v>
      </c>
      <c r="G273" s="37">
        <v>1000</v>
      </c>
      <c r="H273" s="34" t="s">
        <v>46</v>
      </c>
      <c r="I273" s="38">
        <v>3</v>
      </c>
      <c r="J273" s="36" t="s">
        <v>250</v>
      </c>
      <c r="K273" s="38">
        <v>21</v>
      </c>
      <c r="L273" s="40">
        <v>1000000</v>
      </c>
      <c r="M273" s="40">
        <v>857143</v>
      </c>
      <c r="N273" s="40">
        <v>18694152</v>
      </c>
      <c r="O273" s="40">
        <v>153266</v>
      </c>
      <c r="P273" s="40">
        <v>18847418</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4736772</v>
      </c>
      <c r="N275" s="40">
        <v>103308239</v>
      </c>
      <c r="O275" s="40">
        <v>1294590</v>
      </c>
      <c r="P275" s="40">
        <v>104602829</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419</v>
      </c>
      <c r="N276" s="40">
        <v>9138</v>
      </c>
      <c r="O276" s="40">
        <v>115</v>
      </c>
      <c r="P276" s="40">
        <v>9253</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v>24514260</v>
      </c>
      <c r="O277" s="40">
        <v>390257</v>
      </c>
      <c r="P277" s="40">
        <v>24904517</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v>10905</v>
      </c>
      <c r="O278" s="40">
        <v>173</v>
      </c>
      <c r="P278" s="40">
        <v>11078</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v>54524600</v>
      </c>
      <c r="O282" s="40">
        <v>548770</v>
      </c>
      <c r="P282" s="40">
        <v>55073370</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v>39257712</v>
      </c>
      <c r="O284" s="40">
        <v>55150</v>
      </c>
      <c r="P284" s="40">
        <v>39312862</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1752500000</v>
      </c>
      <c r="N288" s="40">
        <v>1752500</v>
      </c>
      <c r="O288" s="40">
        <v>35181</v>
      </c>
      <c r="P288" s="40">
        <v>1787681</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v>22082463</v>
      </c>
      <c r="O290" s="40">
        <v>664894</v>
      </c>
      <c r="P290" s="40">
        <v>22747357</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750000</v>
      </c>
      <c r="N293" s="40">
        <v>16357380</v>
      </c>
      <c r="O293" s="40">
        <v>100498</v>
      </c>
      <c r="P293" s="40">
        <v>16457878</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v>32714760</v>
      </c>
      <c r="O295" s="40">
        <v>280708</v>
      </c>
      <c r="P295" s="40">
        <v>32995468</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v>61067552</v>
      </c>
      <c r="O296" s="40">
        <v>573758</v>
      </c>
      <c r="P296" s="40">
        <v>61641310</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3840000</v>
      </c>
      <c r="N298" s="40">
        <v>83749786</v>
      </c>
      <c r="O298" s="40">
        <v>1333255</v>
      </c>
      <c r="P298" s="40">
        <v>85083041</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v>56705584</v>
      </c>
      <c r="O299" s="40">
        <v>371886</v>
      </c>
      <c r="P299" s="40">
        <v>57077470</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36000</v>
      </c>
      <c r="N301" s="40">
        <v>785154</v>
      </c>
      <c r="O301" s="40">
        <v>990</v>
      </c>
      <c r="P301" s="40">
        <v>786144</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v>79760492</v>
      </c>
      <c r="O302" s="40">
        <v>88751</v>
      </c>
      <c r="P302" s="40">
        <v>79849243</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c r="N304" s="40"/>
      <c r="O304" s="40"/>
      <c r="P304" s="40"/>
    </row>
    <row r="305" spans="1:17" s="32" customFormat="1" ht="10.5">
      <c r="A305" s="32">
        <v>90269000</v>
      </c>
      <c r="B305" s="33" t="s">
        <v>75</v>
      </c>
      <c r="C305" s="32" t="s">
        <v>271</v>
      </c>
      <c r="D305" s="46">
        <v>438</v>
      </c>
      <c r="E305" s="35">
        <v>38666</v>
      </c>
      <c r="F305" s="34" t="s">
        <v>37</v>
      </c>
      <c r="G305" s="37">
        <v>2000</v>
      </c>
      <c r="H305" s="34"/>
      <c r="I305" s="38"/>
      <c r="J305" s="36" t="s">
        <v>68</v>
      </c>
      <c r="K305" s="38">
        <v>10</v>
      </c>
      <c r="L305" s="40"/>
      <c r="M305" s="40"/>
      <c r="N305" s="40"/>
      <c r="O305" s="40"/>
      <c r="P305" s="40"/>
    </row>
    <row r="306" spans="1:17" s="32" customFormat="1" ht="10.5">
      <c r="A306" s="32">
        <v>90269000</v>
      </c>
      <c r="B306" s="33" t="s">
        <v>75</v>
      </c>
      <c r="C306" s="32" t="s">
        <v>272</v>
      </c>
      <c r="D306" s="46" t="s">
        <v>143</v>
      </c>
      <c r="E306" s="35">
        <v>38666</v>
      </c>
      <c r="F306" s="34" t="s">
        <v>37</v>
      </c>
      <c r="G306" s="37">
        <v>2000</v>
      </c>
      <c r="H306" s="34" t="s">
        <v>92</v>
      </c>
      <c r="I306" s="38">
        <v>4.5</v>
      </c>
      <c r="J306" s="36" t="s">
        <v>68</v>
      </c>
      <c r="K306" s="38">
        <v>8</v>
      </c>
      <c r="L306" s="40"/>
      <c r="M306" s="40"/>
      <c r="N306" s="40"/>
      <c r="O306" s="40"/>
      <c r="P306" s="40"/>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2131250</v>
      </c>
      <c r="N308" s="40">
        <v>46482222</v>
      </c>
      <c r="O308" s="40">
        <v>272781</v>
      </c>
      <c r="P308" s="40">
        <v>46755003</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600000</v>
      </c>
      <c r="N310" s="40">
        <v>13085904</v>
      </c>
      <c r="O310" s="40">
        <v>68796</v>
      </c>
      <c r="P310" s="40">
        <v>13154700</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v>87239360</v>
      </c>
      <c r="O315" s="40">
        <v>764395</v>
      </c>
      <c r="P315" s="40">
        <v>88003755</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v>98144280</v>
      </c>
      <c r="O316" s="40">
        <v>1648726</v>
      </c>
      <c r="P316" s="40">
        <v>99793006</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v>32714760</v>
      </c>
      <c r="O317" s="40">
        <v>536301</v>
      </c>
      <c r="P317" s="40">
        <v>33251061</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v>32714760</v>
      </c>
      <c r="O321" s="40">
        <v>483573</v>
      </c>
      <c r="P321" s="40">
        <v>33198333</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v>30000000</v>
      </c>
      <c r="O322" s="40">
        <v>197087</v>
      </c>
      <c r="P322" s="40">
        <v>30197087</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2400000</v>
      </c>
      <c r="N327" s="40">
        <v>52343616</v>
      </c>
      <c r="O327" s="40">
        <v>1030917.296</v>
      </c>
      <c r="P327" s="40">
        <v>53374533.295999996</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566429</v>
      </c>
      <c r="N330" s="40">
        <v>12353726</v>
      </c>
      <c r="O330" s="40">
        <v>480434</v>
      </c>
      <c r="P330" s="40">
        <v>12834160</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v>27490000</v>
      </c>
      <c r="O332" s="40">
        <v>650663</v>
      </c>
      <c r="P332" s="40">
        <v>28140663</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v>54524600</v>
      </c>
      <c r="O333" s="40">
        <v>692796</v>
      </c>
      <c r="P333" s="40">
        <v>55217396</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v>43619680</v>
      </c>
      <c r="O335" s="40">
        <v>604090</v>
      </c>
      <c r="P335" s="40">
        <v>44223770</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1263158</v>
      </c>
      <c r="N338" s="40">
        <v>27549274</v>
      </c>
      <c r="O338" s="40">
        <v>525391</v>
      </c>
      <c r="P338" s="40">
        <v>28074665</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v>87239360</v>
      </c>
      <c r="O340" s="40">
        <v>896518</v>
      </c>
      <c r="P340" s="40">
        <v>88135878</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v>52343616</v>
      </c>
      <c r="O342" s="40">
        <v>947596</v>
      </c>
      <c r="P342" s="40">
        <v>53291212</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v>13000000</v>
      </c>
      <c r="O344" s="40">
        <v>359676</v>
      </c>
      <c r="P344" s="40">
        <v>13359676</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4186810</v>
      </c>
      <c r="N347" s="40">
        <v>91313656</v>
      </c>
      <c r="O347" s="40">
        <v>622249</v>
      </c>
      <c r="P347" s="40">
        <v>91935905</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v>23196500</v>
      </c>
      <c r="O348" s="40">
        <v>345170</v>
      </c>
      <c r="P348" s="40">
        <v>23541670</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v>2391</v>
      </c>
      <c r="O349" s="40">
        <v>36</v>
      </c>
      <c r="P349" s="40">
        <v>2427</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v>43619680</v>
      </c>
      <c r="O351" s="40">
        <v>0</v>
      </c>
      <c r="P351" s="40">
        <v>43619680</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v>87239360</v>
      </c>
      <c r="O357" s="40">
        <v>1375917</v>
      </c>
      <c r="P357" s="40">
        <v>88615277</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v>76334440</v>
      </c>
      <c r="O359" s="40">
        <v>774566</v>
      </c>
      <c r="P359" s="40">
        <v>77109006</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v>32714760</v>
      </c>
      <c r="O360" s="40">
        <v>55410</v>
      </c>
      <c r="P360" s="40">
        <v>32770170</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v>23990824</v>
      </c>
      <c r="O362" s="40">
        <v>37366</v>
      </c>
      <c r="P362" s="40">
        <v>24028190</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2174999</v>
      </c>
      <c r="N363" s="40">
        <v>47436380</v>
      </c>
      <c r="O363" s="40">
        <v>188889</v>
      </c>
      <c r="P363" s="40">
        <v>47625269</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v>87239360</v>
      </c>
      <c r="O365" s="40">
        <v>216487</v>
      </c>
      <c r="P365" s="40">
        <v>87455847</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v>109049200</v>
      </c>
      <c r="O368" s="40">
        <v>1881285</v>
      </c>
      <c r="P368" s="40">
        <v>110930485</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990000</v>
      </c>
      <c r="N370" s="40">
        <v>21591742</v>
      </c>
      <c r="O370" s="40">
        <v>92737</v>
      </c>
      <c r="P370" s="40">
        <v>21684479</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v>47981648</v>
      </c>
      <c r="O375" s="40">
        <v>727447</v>
      </c>
      <c r="P375" s="40">
        <v>48709095</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v>109049200</v>
      </c>
      <c r="O377" s="40">
        <v>171051</v>
      </c>
      <c r="P377" s="40">
        <v>109220251</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1743547.14</v>
      </c>
      <c r="N379" s="40">
        <v>38026484</v>
      </c>
      <c r="O379" s="40">
        <v>268264</v>
      </c>
      <c r="P379" s="40">
        <v>38294748</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581.17999999999995</v>
      </c>
      <c r="N380" s="40">
        <v>12675</v>
      </c>
      <c r="O380" s="40">
        <v>90</v>
      </c>
      <c r="P380" s="40">
        <v>12765</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v>130859040</v>
      </c>
      <c r="O382" s="40">
        <v>1130288</v>
      </c>
      <c r="P382" s="40">
        <v>131989328</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v>294432840</v>
      </c>
      <c r="O384" s="40">
        <v>5675633</v>
      </c>
      <c r="P384" s="40">
        <v>300108473</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v>65429520</v>
      </c>
      <c r="O388" s="40">
        <v>327145.41899999999</v>
      </c>
      <c r="P388" s="40">
        <v>65756665.419</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v>60000000</v>
      </c>
      <c r="O391" s="40">
        <v>1461285</v>
      </c>
      <c r="P391" s="40">
        <v>61461285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v>25389125</v>
      </c>
      <c r="O392" s="40">
        <v>321597</v>
      </c>
      <c r="P392" s="40">
        <v>25710722</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v>4235</v>
      </c>
      <c r="O393" s="40">
        <v>54</v>
      </c>
      <c r="P393" s="40">
        <v>4289</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v>90510836</v>
      </c>
      <c r="O395" s="40">
        <v>691662</v>
      </c>
      <c r="P395" s="40">
        <v>91202498</v>
      </c>
    </row>
    <row r="396" spans="1:16" s="32" customFormat="1" ht="10.5">
      <c r="A396" s="32">
        <v>96439000</v>
      </c>
      <c r="B396" s="33" t="s">
        <v>168</v>
      </c>
      <c r="C396" s="32" t="s">
        <v>636</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638</v>
      </c>
      <c r="D397" s="46" t="s">
        <v>143</v>
      </c>
      <c r="E397" s="35">
        <v>39132</v>
      </c>
      <c r="F397" s="34" t="s">
        <v>37</v>
      </c>
      <c r="G397" s="37">
        <v>6000</v>
      </c>
      <c r="H397" s="34" t="s">
        <v>56</v>
      </c>
      <c r="I397" s="38">
        <v>2.6</v>
      </c>
      <c r="J397" s="36" t="s">
        <v>81</v>
      </c>
      <c r="K397" s="38">
        <v>5</v>
      </c>
      <c r="L397" s="40">
        <v>6000000</v>
      </c>
      <c r="M397" s="40">
        <v>715000</v>
      </c>
      <c r="N397" s="40">
        <v>15594036</v>
      </c>
      <c r="O397" s="40">
        <v>99616</v>
      </c>
      <c r="P397" s="40">
        <v>15693652</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2057895</v>
      </c>
      <c r="N399" s="40">
        <v>44882361</v>
      </c>
      <c r="O399" s="40">
        <v>316624</v>
      </c>
      <c r="P399" s="40">
        <v>45198985</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10000000000</v>
      </c>
      <c r="N403" s="40">
        <v>10000000</v>
      </c>
      <c r="O403" s="40">
        <v>97964</v>
      </c>
      <c r="P403" s="40">
        <v>10097964</v>
      </c>
    </row>
    <row r="404" spans="1:16" s="32" customFormat="1" ht="10.5">
      <c r="A404" s="32">
        <v>96678790</v>
      </c>
      <c r="B404" s="33" t="s">
        <v>168</v>
      </c>
      <c r="C404" s="32" t="s">
        <v>673</v>
      </c>
      <c r="D404" s="46" t="s">
        <v>162</v>
      </c>
      <c r="E404" s="35">
        <v>40681</v>
      </c>
      <c r="F404" s="34" t="s">
        <v>37</v>
      </c>
      <c r="G404" s="37">
        <v>500</v>
      </c>
      <c r="H404" s="34" t="s">
        <v>796</v>
      </c>
      <c r="I404" s="38">
        <v>3.3</v>
      </c>
      <c r="J404" s="36" t="s">
        <v>68</v>
      </c>
      <c r="K404" s="38">
        <v>2</v>
      </c>
      <c r="L404" s="40"/>
      <c r="M404" s="40"/>
      <c r="N404" s="40"/>
      <c r="O404" s="40"/>
      <c r="P404" s="40"/>
    </row>
    <row r="405" spans="1:16" s="32" customFormat="1" ht="10.5">
      <c r="A405" s="32">
        <v>96678790</v>
      </c>
      <c r="B405" s="33" t="s">
        <v>168</v>
      </c>
      <c r="C405" s="32" t="s">
        <v>373</v>
      </c>
      <c r="D405" s="46" t="s">
        <v>163</v>
      </c>
      <c r="E405" s="35">
        <v>40681</v>
      </c>
      <c r="F405" s="34" t="s">
        <v>171</v>
      </c>
      <c r="G405" s="37">
        <v>10000000</v>
      </c>
      <c r="H405" s="34" t="s">
        <v>797</v>
      </c>
      <c r="I405" s="38">
        <v>7.2</v>
      </c>
      <c r="J405" s="36" t="s">
        <v>68</v>
      </c>
      <c r="K405" s="38">
        <v>2</v>
      </c>
      <c r="L405" s="40">
        <v>10000000000</v>
      </c>
      <c r="M405" s="40">
        <v>10000000000</v>
      </c>
      <c r="N405" s="40">
        <v>10000000</v>
      </c>
      <c r="O405" s="40">
        <v>57675</v>
      </c>
      <c r="P405" s="40">
        <v>10057675</v>
      </c>
    </row>
    <row r="406" spans="1:16" s="32" customFormat="1" ht="10.5">
      <c r="A406" s="32">
        <v>96505760</v>
      </c>
      <c r="B406" s="33" t="s">
        <v>35</v>
      </c>
      <c r="C406" s="32" t="s">
        <v>328</v>
      </c>
      <c r="D406" s="46">
        <v>499</v>
      </c>
      <c r="E406" s="35">
        <v>39182</v>
      </c>
      <c r="F406" s="34" t="s">
        <v>37</v>
      </c>
      <c r="G406" s="37">
        <v>6000</v>
      </c>
      <c r="H406" s="34"/>
      <c r="I406" s="38"/>
      <c r="J406" s="36" t="s">
        <v>329</v>
      </c>
      <c r="K406" s="38">
        <v>30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51</v>
      </c>
      <c r="I407" s="38">
        <v>3.4</v>
      </c>
      <c r="J407" s="36" t="s">
        <v>329</v>
      </c>
      <c r="K407" s="38">
        <v>21</v>
      </c>
      <c r="L407" s="40">
        <v>6000000</v>
      </c>
      <c r="M407" s="40">
        <v>6000000</v>
      </c>
      <c r="N407" s="40">
        <v>130859040</v>
      </c>
      <c r="O407" s="40">
        <v>355327</v>
      </c>
      <c r="P407" s="40">
        <v>131214367</v>
      </c>
    </row>
    <row r="408" spans="1:16" s="32" customFormat="1" ht="10.5">
      <c r="A408" s="32">
        <v>96505760</v>
      </c>
      <c r="B408" s="33" t="s">
        <v>35</v>
      </c>
      <c r="C408" s="32" t="s">
        <v>328</v>
      </c>
      <c r="D408" s="46">
        <v>500</v>
      </c>
      <c r="E408" s="35">
        <v>39182</v>
      </c>
      <c r="F408" s="34" t="s">
        <v>37</v>
      </c>
      <c r="G408" s="37">
        <v>6000</v>
      </c>
      <c r="H408" s="34"/>
      <c r="I408" s="38"/>
      <c r="J408" s="36" t="s">
        <v>329</v>
      </c>
      <c r="K408" s="38">
        <v>10</v>
      </c>
      <c r="L408" s="40"/>
      <c r="M408" s="40"/>
      <c r="N408" s="40"/>
      <c r="O408" s="40"/>
      <c r="P408" s="40"/>
    </row>
    <row r="409" spans="1:16" s="32" customFormat="1" ht="10.5">
      <c r="A409" s="32">
        <v>96505760</v>
      </c>
      <c r="B409" s="33" t="s">
        <v>35</v>
      </c>
      <c r="C409" s="32" t="s">
        <v>330</v>
      </c>
      <c r="D409" s="46" t="s">
        <v>143</v>
      </c>
      <c r="E409" s="35">
        <v>39209</v>
      </c>
      <c r="F409" s="34" t="s">
        <v>37</v>
      </c>
      <c r="G409" s="37">
        <v>6000</v>
      </c>
      <c r="H409" s="34" t="s">
        <v>56</v>
      </c>
      <c r="I409" s="38">
        <v>3.2</v>
      </c>
      <c r="J409" s="36" t="s">
        <v>329</v>
      </c>
      <c r="K409" s="38">
        <v>6</v>
      </c>
      <c r="L409" s="40">
        <v>3000000</v>
      </c>
      <c r="M409" s="40">
        <v>3000000</v>
      </c>
      <c r="N409" s="40">
        <v>65429520</v>
      </c>
      <c r="O409" s="40">
        <v>167335</v>
      </c>
      <c r="P409" s="40">
        <v>65596855</v>
      </c>
    </row>
    <row r="410" spans="1:16" s="32" customFormat="1" ht="10.5">
      <c r="A410" s="32">
        <v>76030156</v>
      </c>
      <c r="B410" s="33">
        <v>6</v>
      </c>
      <c r="C410" s="32" t="s">
        <v>331</v>
      </c>
      <c r="D410" s="46">
        <v>502</v>
      </c>
      <c r="E410" s="35">
        <v>39259</v>
      </c>
      <c r="F410" s="34" t="s">
        <v>37</v>
      </c>
      <c r="G410" s="37">
        <v>3750</v>
      </c>
      <c r="H410" s="34"/>
      <c r="I410" s="38"/>
      <c r="J410" s="36" t="s">
        <v>329</v>
      </c>
      <c r="K410" s="38">
        <v>21</v>
      </c>
      <c r="L410" s="40"/>
      <c r="M410" s="40"/>
      <c r="N410" s="40"/>
      <c r="O410" s="40"/>
      <c r="P410" s="40"/>
    </row>
    <row r="411" spans="1:16" s="32" customFormat="1" ht="10.5">
      <c r="A411" s="32">
        <v>76030156</v>
      </c>
      <c r="B411" s="33">
        <v>6</v>
      </c>
      <c r="C411" s="32" t="s">
        <v>332</v>
      </c>
      <c r="D411" s="46" t="s">
        <v>143</v>
      </c>
      <c r="E411" s="35">
        <v>39259</v>
      </c>
      <c r="F411" s="34" t="s">
        <v>37</v>
      </c>
      <c r="G411" s="37">
        <v>3750</v>
      </c>
      <c r="H411" s="34" t="s">
        <v>46</v>
      </c>
      <c r="I411" s="38">
        <v>4</v>
      </c>
      <c r="J411" s="36" t="s">
        <v>68</v>
      </c>
      <c r="K411" s="38">
        <v>21</v>
      </c>
      <c r="L411" s="40">
        <v>2500000</v>
      </c>
      <c r="M411" s="40">
        <v>2500000</v>
      </c>
      <c r="N411" s="40">
        <v>54524600</v>
      </c>
      <c r="O411" s="40">
        <v>50315</v>
      </c>
      <c r="P411" s="40">
        <v>54574915</v>
      </c>
    </row>
    <row r="412" spans="1:16" s="32" customFormat="1" ht="10.5">
      <c r="A412" s="32">
        <v>76030156</v>
      </c>
      <c r="B412" s="33">
        <v>6</v>
      </c>
      <c r="C412" s="32" t="s">
        <v>331</v>
      </c>
      <c r="D412" s="46">
        <v>503</v>
      </c>
      <c r="E412" s="35">
        <v>39259</v>
      </c>
      <c r="F412" s="34" t="s">
        <v>37</v>
      </c>
      <c r="G412" s="37">
        <v>1500</v>
      </c>
      <c r="H412" s="34"/>
      <c r="I412" s="38"/>
      <c r="J412" s="36" t="s">
        <v>329</v>
      </c>
      <c r="K412" s="38">
        <v>10</v>
      </c>
      <c r="L412" s="40"/>
      <c r="M412" s="40"/>
      <c r="N412" s="40"/>
      <c r="O412" s="40"/>
      <c r="P412" s="40"/>
    </row>
    <row r="413" spans="1:16" s="32" customFormat="1" ht="10.5">
      <c r="A413" s="32">
        <v>76030156</v>
      </c>
      <c r="B413" s="33">
        <v>6</v>
      </c>
      <c r="C413" s="32" t="s">
        <v>332</v>
      </c>
      <c r="D413" s="46" t="s">
        <v>143</v>
      </c>
      <c r="E413" s="35">
        <v>39259</v>
      </c>
      <c r="F413" s="34" t="s">
        <v>37</v>
      </c>
      <c r="G413" s="37">
        <v>1500</v>
      </c>
      <c r="H413" s="34" t="s">
        <v>90</v>
      </c>
      <c r="I413" s="38">
        <v>3.4</v>
      </c>
      <c r="J413" s="36" t="s">
        <v>68</v>
      </c>
      <c r="K413" s="38">
        <v>5</v>
      </c>
      <c r="L413" s="40">
        <v>1250000</v>
      </c>
      <c r="M413" s="40">
        <v>1250000</v>
      </c>
      <c r="N413" s="40">
        <v>27262300</v>
      </c>
      <c r="O413" s="40">
        <v>100783</v>
      </c>
      <c r="P413" s="40">
        <v>27363083</v>
      </c>
    </row>
    <row r="414" spans="1:16" s="32" customFormat="1" ht="10.5">
      <c r="A414" s="32">
        <v>93281000</v>
      </c>
      <c r="B414" s="33" t="s">
        <v>75</v>
      </c>
      <c r="C414" s="32" t="s">
        <v>333</v>
      </c>
      <c r="D414" s="46">
        <v>504</v>
      </c>
      <c r="E414" s="35">
        <v>39272</v>
      </c>
      <c r="F414" s="34" t="s">
        <v>37</v>
      </c>
      <c r="G414" s="37">
        <v>2000</v>
      </c>
      <c r="H414" s="34"/>
      <c r="I414" s="38"/>
      <c r="J414" s="36" t="s">
        <v>68</v>
      </c>
      <c r="K414" s="38">
        <v>10</v>
      </c>
      <c r="L414" s="40"/>
      <c r="M414" s="40"/>
      <c r="N414" s="40"/>
      <c r="O414" s="40"/>
      <c r="P414" s="40"/>
    </row>
    <row r="415" spans="1:16" s="32" customFormat="1" ht="10.5">
      <c r="A415" s="32">
        <v>93281000</v>
      </c>
      <c r="B415" s="33" t="s">
        <v>75</v>
      </c>
      <c r="C415" s="32" t="s">
        <v>334</v>
      </c>
      <c r="D415" s="46" t="s">
        <v>143</v>
      </c>
      <c r="E415" s="35">
        <v>39290</v>
      </c>
      <c r="F415" s="34" t="s">
        <v>37</v>
      </c>
      <c r="G415" s="37">
        <v>1500</v>
      </c>
      <c r="H415" s="34" t="s">
        <v>46</v>
      </c>
      <c r="I415" s="38">
        <v>3.8</v>
      </c>
      <c r="J415" s="36" t="s">
        <v>68</v>
      </c>
      <c r="K415" s="38">
        <v>10</v>
      </c>
      <c r="L415" s="40">
        <v>1500000</v>
      </c>
      <c r="M415" s="40">
        <v>1500000</v>
      </c>
      <c r="N415" s="40">
        <v>32714760</v>
      </c>
      <c r="O415" s="40">
        <v>628487</v>
      </c>
      <c r="P415" s="40">
        <v>33343247</v>
      </c>
    </row>
    <row r="416" spans="1:16" s="32" customFormat="1" ht="10.5">
      <c r="A416" s="32">
        <v>93281000</v>
      </c>
      <c r="B416" s="33" t="s">
        <v>75</v>
      </c>
      <c r="C416" s="32" t="s">
        <v>335</v>
      </c>
      <c r="D416" s="46" t="s">
        <v>152</v>
      </c>
      <c r="E416" s="35">
        <v>39547</v>
      </c>
      <c r="F416" s="34" t="s">
        <v>37</v>
      </c>
      <c r="G416" s="37">
        <v>500</v>
      </c>
      <c r="H416" s="34" t="s">
        <v>71</v>
      </c>
      <c r="I416" s="38">
        <v>3.1</v>
      </c>
      <c r="J416" s="36" t="s">
        <v>68</v>
      </c>
      <c r="K416" s="38">
        <v>9</v>
      </c>
      <c r="L416" s="40">
        <v>500000</v>
      </c>
      <c r="M416" s="40">
        <v>500000</v>
      </c>
      <c r="N416" s="40">
        <v>10904920</v>
      </c>
      <c r="O416" s="40">
        <v>57281</v>
      </c>
      <c r="P416" s="40">
        <v>10962201</v>
      </c>
    </row>
    <row r="417" spans="1:16" s="32" customFormat="1" ht="10.5">
      <c r="A417" s="32">
        <v>93281000</v>
      </c>
      <c r="B417" s="33" t="s">
        <v>75</v>
      </c>
      <c r="C417" s="32" t="s">
        <v>333</v>
      </c>
      <c r="D417" s="46">
        <v>505</v>
      </c>
      <c r="E417" s="35">
        <v>39272</v>
      </c>
      <c r="F417" s="34" t="s">
        <v>37</v>
      </c>
      <c r="G417" s="37">
        <v>2000</v>
      </c>
      <c r="H417" s="34"/>
      <c r="I417" s="38"/>
      <c r="J417" s="36" t="s">
        <v>68</v>
      </c>
      <c r="K417" s="38">
        <v>30</v>
      </c>
      <c r="L417" s="40"/>
      <c r="M417" s="40"/>
      <c r="N417" s="40"/>
      <c r="O417" s="40"/>
      <c r="P417" s="40"/>
    </row>
    <row r="418" spans="1:16" s="32" customFormat="1" ht="10.5">
      <c r="A418" s="32">
        <v>93281000</v>
      </c>
      <c r="B418" s="33" t="s">
        <v>75</v>
      </c>
      <c r="C418" s="32" t="s">
        <v>334</v>
      </c>
      <c r="D418" s="46" t="s">
        <v>143</v>
      </c>
      <c r="E418" s="35">
        <v>39547</v>
      </c>
      <c r="F418" s="34" t="s">
        <v>37</v>
      </c>
      <c r="G418" s="37">
        <v>500</v>
      </c>
      <c r="H418" s="34" t="s">
        <v>72</v>
      </c>
      <c r="I418" s="38">
        <v>3.1</v>
      </c>
      <c r="J418" s="36" t="s">
        <v>68</v>
      </c>
      <c r="K418" s="38">
        <v>10</v>
      </c>
      <c r="L418" s="40">
        <v>500000</v>
      </c>
      <c r="M418" s="40">
        <v>500000</v>
      </c>
      <c r="N418" s="40">
        <v>10904920</v>
      </c>
      <c r="O418" s="40">
        <v>57281</v>
      </c>
      <c r="P418" s="40">
        <v>10962201</v>
      </c>
    </row>
    <row r="419" spans="1:16" s="32" customFormat="1" ht="10.5">
      <c r="A419" s="32">
        <v>76022072</v>
      </c>
      <c r="B419" s="33" t="s">
        <v>106</v>
      </c>
      <c r="C419" s="32" t="s">
        <v>336</v>
      </c>
      <c r="D419" s="46">
        <v>506</v>
      </c>
      <c r="E419" s="35">
        <v>39272</v>
      </c>
      <c r="F419" s="34" t="s">
        <v>37</v>
      </c>
      <c r="G419" s="37">
        <v>4600</v>
      </c>
      <c r="H419" s="34"/>
      <c r="I419" s="38"/>
      <c r="J419" s="36" t="s">
        <v>320</v>
      </c>
      <c r="K419" s="38">
        <v>30</v>
      </c>
      <c r="L419" s="40"/>
      <c r="M419" s="40"/>
      <c r="N419" s="40"/>
      <c r="O419" s="40"/>
      <c r="P419" s="40"/>
    </row>
    <row r="420" spans="1:16" s="32" customFormat="1" ht="10.5">
      <c r="A420" s="32">
        <v>76022072</v>
      </c>
      <c r="B420" s="33" t="s">
        <v>106</v>
      </c>
      <c r="C420" s="32" t="s">
        <v>337</v>
      </c>
      <c r="D420" s="46" t="s">
        <v>143</v>
      </c>
      <c r="E420" s="35">
        <v>39274</v>
      </c>
      <c r="F420" s="34" t="s">
        <v>37</v>
      </c>
      <c r="G420" s="37">
        <v>4600</v>
      </c>
      <c r="H420" s="34" t="s">
        <v>46</v>
      </c>
      <c r="I420" s="38">
        <v>3.8</v>
      </c>
      <c r="J420" s="36" t="s">
        <v>320</v>
      </c>
      <c r="K420" s="38">
        <v>21</v>
      </c>
      <c r="L420" s="40">
        <v>4600000</v>
      </c>
      <c r="M420" s="40"/>
      <c r="N420" s="40"/>
      <c r="O420" s="40"/>
      <c r="P420" s="40"/>
    </row>
    <row r="421" spans="1:16" s="32" customFormat="1" ht="10.5">
      <c r="A421" s="32">
        <v>96604380</v>
      </c>
      <c r="B421" s="33" t="s">
        <v>96</v>
      </c>
      <c r="C421" s="32" t="s">
        <v>338</v>
      </c>
      <c r="D421" s="46">
        <v>507</v>
      </c>
      <c r="E421" s="35">
        <v>39293</v>
      </c>
      <c r="F421" s="34" t="s">
        <v>37</v>
      </c>
      <c r="G421" s="37">
        <v>1500</v>
      </c>
      <c r="H421" s="34"/>
      <c r="I421" s="38"/>
      <c r="J421" s="36" t="s">
        <v>329</v>
      </c>
      <c r="K421" s="38">
        <v>25</v>
      </c>
      <c r="L421" s="40"/>
      <c r="M421" s="40"/>
      <c r="N421" s="40"/>
      <c r="O421" s="40"/>
      <c r="P421" s="40"/>
    </row>
    <row r="422" spans="1:16" s="32" customFormat="1" ht="10.5">
      <c r="A422" s="32">
        <v>96604380</v>
      </c>
      <c r="B422" s="33" t="s">
        <v>96</v>
      </c>
      <c r="C422" s="32" t="s">
        <v>184</v>
      </c>
      <c r="D422" s="46" t="s">
        <v>143</v>
      </c>
      <c r="E422" s="35">
        <v>39293</v>
      </c>
      <c r="F422" s="34" t="s">
        <v>37</v>
      </c>
      <c r="G422" s="37">
        <v>500</v>
      </c>
      <c r="H422" s="34" t="s">
        <v>56</v>
      </c>
      <c r="I422" s="38">
        <v>3.8</v>
      </c>
      <c r="J422" s="36" t="s">
        <v>329</v>
      </c>
      <c r="K422" s="38">
        <v>21</v>
      </c>
      <c r="L422" s="40">
        <v>500000</v>
      </c>
      <c r="M422" s="40">
        <v>500000</v>
      </c>
      <c r="N422" s="40">
        <v>10904920</v>
      </c>
      <c r="O422" s="40">
        <v>188346</v>
      </c>
      <c r="P422" s="40">
        <v>11093266</v>
      </c>
    </row>
    <row r="423" spans="1:16" s="32" customFormat="1" ht="10.5">
      <c r="A423" s="32">
        <v>96667560</v>
      </c>
      <c r="B423" s="33" t="s">
        <v>106</v>
      </c>
      <c r="C423" s="32" t="s">
        <v>339</v>
      </c>
      <c r="D423" s="46">
        <v>509</v>
      </c>
      <c r="E423" s="35">
        <v>39302</v>
      </c>
      <c r="F423" s="34" t="s">
        <v>171</v>
      </c>
      <c r="G423" s="37">
        <v>20000000</v>
      </c>
      <c r="H423" s="34"/>
      <c r="I423" s="38"/>
      <c r="J423" s="36" t="s">
        <v>320</v>
      </c>
      <c r="K423" s="38">
        <v>10</v>
      </c>
      <c r="L423" s="40"/>
      <c r="M423" s="40"/>
      <c r="N423" s="40"/>
      <c r="O423" s="40"/>
      <c r="P423" s="40"/>
    </row>
    <row r="424" spans="1:16" s="32" customFormat="1" ht="10.5">
      <c r="A424" s="32">
        <v>96667560</v>
      </c>
      <c r="B424" s="33" t="s">
        <v>106</v>
      </c>
      <c r="C424" s="32" t="s">
        <v>340</v>
      </c>
      <c r="D424" s="46" t="s">
        <v>143</v>
      </c>
      <c r="E424" s="35">
        <v>39366</v>
      </c>
      <c r="F424" s="34" t="s">
        <v>171</v>
      </c>
      <c r="G424" s="37">
        <v>20000000</v>
      </c>
      <c r="H424" s="34" t="s">
        <v>46</v>
      </c>
      <c r="I424" s="38">
        <v>6.9</v>
      </c>
      <c r="J424" s="36" t="s">
        <v>320</v>
      </c>
      <c r="K424" s="38">
        <v>5</v>
      </c>
      <c r="L424" s="40">
        <v>20000000000</v>
      </c>
      <c r="M424" s="40">
        <v>20000000000</v>
      </c>
      <c r="N424" s="40">
        <v>20000000</v>
      </c>
      <c r="O424" s="40">
        <v>226167</v>
      </c>
      <c r="P424" s="40">
        <v>20226167</v>
      </c>
    </row>
    <row r="425" spans="1:16" s="32" customFormat="1" ht="10.5">
      <c r="A425" s="32">
        <v>96874030</v>
      </c>
      <c r="B425" s="33" t="s">
        <v>75</v>
      </c>
      <c r="C425" s="32" t="s">
        <v>341</v>
      </c>
      <c r="D425" s="46">
        <v>512</v>
      </c>
      <c r="E425" s="35">
        <v>39365</v>
      </c>
      <c r="F425" s="34" t="s">
        <v>37</v>
      </c>
      <c r="G425" s="37">
        <v>7000</v>
      </c>
      <c r="H425" s="34"/>
      <c r="I425" s="38"/>
      <c r="J425" s="36" t="s">
        <v>329</v>
      </c>
      <c r="K425" s="38">
        <v>10</v>
      </c>
      <c r="L425" s="40"/>
      <c r="M425" s="40"/>
      <c r="N425" s="40"/>
      <c r="O425" s="40"/>
      <c r="P425" s="40"/>
    </row>
    <row r="426" spans="1:16" s="32" customFormat="1" ht="10.5">
      <c r="A426" s="32">
        <v>96874030</v>
      </c>
      <c r="B426" s="33" t="s">
        <v>75</v>
      </c>
      <c r="C426" s="32" t="s">
        <v>342</v>
      </c>
      <c r="D426" s="46" t="s">
        <v>143</v>
      </c>
      <c r="E426" s="35">
        <v>39378</v>
      </c>
      <c r="F426" s="34" t="s">
        <v>37</v>
      </c>
      <c r="G426" s="37">
        <v>2000</v>
      </c>
      <c r="H426" s="34" t="s">
        <v>46</v>
      </c>
      <c r="I426" s="38">
        <v>3.5</v>
      </c>
      <c r="J426" s="36" t="s">
        <v>329</v>
      </c>
      <c r="K426" s="38">
        <v>5</v>
      </c>
      <c r="L426" s="40">
        <v>2000000</v>
      </c>
      <c r="M426" s="40">
        <v>2000000</v>
      </c>
      <c r="N426" s="40">
        <v>43619680</v>
      </c>
      <c r="O426" s="40">
        <v>210211</v>
      </c>
      <c r="P426" s="40">
        <v>43829891</v>
      </c>
    </row>
    <row r="427" spans="1:16" s="32" customFormat="1" ht="10.5">
      <c r="A427" s="32">
        <v>96874030</v>
      </c>
      <c r="B427" s="33" t="s">
        <v>75</v>
      </c>
      <c r="C427" s="32" t="s">
        <v>342</v>
      </c>
      <c r="D427" s="46" t="s">
        <v>143</v>
      </c>
      <c r="E427" s="35">
        <v>39378</v>
      </c>
      <c r="F427" s="34" t="s">
        <v>37</v>
      </c>
      <c r="G427" s="37">
        <v>5000</v>
      </c>
      <c r="H427" s="34" t="s">
        <v>90</v>
      </c>
      <c r="I427" s="38">
        <v>3.8</v>
      </c>
      <c r="J427" s="36" t="s">
        <v>329</v>
      </c>
      <c r="K427" s="38">
        <v>10</v>
      </c>
      <c r="L427" s="40">
        <v>5000000</v>
      </c>
      <c r="M427" s="40">
        <v>5000000</v>
      </c>
      <c r="N427" s="40">
        <v>109049200</v>
      </c>
      <c r="O427" s="40">
        <v>570176</v>
      </c>
      <c r="P427" s="40">
        <v>109619376</v>
      </c>
    </row>
    <row r="428" spans="1:16" s="32" customFormat="1" ht="10.5">
      <c r="A428" s="32">
        <v>96678790</v>
      </c>
      <c r="B428" s="33" t="s">
        <v>168</v>
      </c>
      <c r="C428" s="32" t="s">
        <v>343</v>
      </c>
      <c r="D428" s="46">
        <v>513</v>
      </c>
      <c r="E428" s="35">
        <v>39365</v>
      </c>
      <c r="F428" s="34" t="s">
        <v>37</v>
      </c>
      <c r="G428" s="37">
        <v>3300</v>
      </c>
      <c r="H428" s="34"/>
      <c r="I428" s="38"/>
      <c r="J428" s="36" t="s">
        <v>68</v>
      </c>
      <c r="K428" s="38">
        <v>10</v>
      </c>
      <c r="L428" s="40"/>
      <c r="M428" s="40"/>
      <c r="N428" s="40"/>
      <c r="O428" s="40"/>
      <c r="P428" s="40"/>
    </row>
    <row r="429" spans="1:16" s="32" customFormat="1" ht="10.5">
      <c r="A429" s="32">
        <v>96678790</v>
      </c>
      <c r="B429" s="33" t="s">
        <v>168</v>
      </c>
      <c r="C429" s="32" t="s">
        <v>327</v>
      </c>
      <c r="D429" s="46" t="s">
        <v>143</v>
      </c>
      <c r="E429" s="35">
        <v>39380</v>
      </c>
      <c r="F429" s="34" t="s">
        <v>171</v>
      </c>
      <c r="G429" s="37">
        <v>20000000</v>
      </c>
      <c r="H429" s="34" t="s">
        <v>64</v>
      </c>
      <c r="I429" s="38">
        <v>7</v>
      </c>
      <c r="J429" s="36" t="s">
        <v>68</v>
      </c>
      <c r="K429" s="38">
        <v>5</v>
      </c>
      <c r="L429" s="40">
        <v>20000000000</v>
      </c>
      <c r="M429" s="40">
        <v>15000000000</v>
      </c>
      <c r="N429" s="40">
        <v>15000000</v>
      </c>
      <c r="O429" s="40">
        <v>44880</v>
      </c>
      <c r="P429" s="40">
        <v>15044880</v>
      </c>
    </row>
    <row r="430" spans="1:16" s="32" customFormat="1" ht="10.5">
      <c r="A430" s="32">
        <v>96678790</v>
      </c>
      <c r="B430" s="33" t="s">
        <v>168</v>
      </c>
      <c r="C430" s="32" t="s">
        <v>344</v>
      </c>
      <c r="D430" s="46" t="s">
        <v>152</v>
      </c>
      <c r="E430" s="35">
        <v>39380</v>
      </c>
      <c r="F430" s="34" t="s">
        <v>37</v>
      </c>
      <c r="G430" s="37">
        <v>1000</v>
      </c>
      <c r="H430" s="34" t="s">
        <v>75</v>
      </c>
      <c r="I430" s="38">
        <v>3.7</v>
      </c>
      <c r="J430" s="36" t="s">
        <v>68</v>
      </c>
      <c r="K430" s="38">
        <v>5</v>
      </c>
      <c r="L430" s="40"/>
      <c r="M430" s="40"/>
      <c r="N430" s="40"/>
      <c r="O430" s="40"/>
      <c r="P430" s="40"/>
    </row>
    <row r="431" spans="1:16" s="32" customFormat="1" ht="10.5">
      <c r="A431" s="32">
        <v>96678790</v>
      </c>
      <c r="B431" s="33" t="s">
        <v>168</v>
      </c>
      <c r="C431" s="32" t="s">
        <v>327</v>
      </c>
      <c r="D431" s="46" t="s">
        <v>162</v>
      </c>
      <c r="E431" s="35">
        <v>39436</v>
      </c>
      <c r="F431" s="34" t="s">
        <v>171</v>
      </c>
      <c r="G431" s="37">
        <v>20000000</v>
      </c>
      <c r="H431" s="34" t="s">
        <v>125</v>
      </c>
      <c r="I431" s="38">
        <v>7</v>
      </c>
      <c r="J431" s="36" t="s">
        <v>68</v>
      </c>
      <c r="K431" s="38">
        <v>5</v>
      </c>
      <c r="L431" s="40">
        <v>20000000000</v>
      </c>
      <c r="M431" s="40">
        <v>20000000000</v>
      </c>
      <c r="N431" s="40">
        <v>20000000</v>
      </c>
      <c r="O431" s="40">
        <v>631444</v>
      </c>
      <c r="P431" s="40">
        <v>20631444</v>
      </c>
    </row>
    <row r="432" spans="1:16" s="32" customFormat="1" ht="10.5">
      <c r="A432" s="32">
        <v>96678790</v>
      </c>
      <c r="B432" s="33" t="s">
        <v>168</v>
      </c>
      <c r="C432" s="32" t="s">
        <v>326</v>
      </c>
      <c r="D432" s="46" t="s">
        <v>163</v>
      </c>
      <c r="E432" s="35">
        <v>39479</v>
      </c>
      <c r="F432" s="34" t="s">
        <v>171</v>
      </c>
      <c r="G432" s="37">
        <v>24400000</v>
      </c>
      <c r="H432" s="34" t="s">
        <v>132</v>
      </c>
      <c r="I432" s="38">
        <v>7.1</v>
      </c>
      <c r="J432" s="36" t="s">
        <v>68</v>
      </c>
      <c r="K432" s="38">
        <v>1.5</v>
      </c>
      <c r="L432" s="40">
        <v>24400000000</v>
      </c>
      <c r="M432" s="40"/>
      <c r="N432" s="40"/>
      <c r="O432" s="40"/>
      <c r="P432" s="40"/>
    </row>
    <row r="433" spans="1:17" s="32" customFormat="1" ht="10.5">
      <c r="A433" s="32">
        <v>96678790</v>
      </c>
      <c r="B433" s="33">
        <v>2</v>
      </c>
      <c r="C433" s="32" t="s">
        <v>327</v>
      </c>
      <c r="D433" s="46" t="s">
        <v>375</v>
      </c>
      <c r="E433" s="35">
        <v>40633</v>
      </c>
      <c r="F433" s="34" t="s">
        <v>171</v>
      </c>
      <c r="G433" s="37">
        <v>20000000</v>
      </c>
      <c r="H433" s="34" t="s">
        <v>674</v>
      </c>
      <c r="I433" s="38">
        <v>6.9</v>
      </c>
      <c r="J433" s="36" t="s">
        <v>68</v>
      </c>
      <c r="K433" s="38">
        <v>3</v>
      </c>
      <c r="L433" s="40">
        <v>20000000000</v>
      </c>
      <c r="M433" s="40">
        <v>20000000000</v>
      </c>
      <c r="N433" s="40">
        <v>20000000</v>
      </c>
      <c r="O433" s="40">
        <v>222459</v>
      </c>
      <c r="P433" s="40">
        <v>20222459</v>
      </c>
    </row>
    <row r="434" spans="1:17" s="32" customFormat="1" ht="10.5">
      <c r="A434" s="32">
        <v>96678790</v>
      </c>
      <c r="B434" s="33">
        <v>2</v>
      </c>
      <c r="C434" s="32" t="s">
        <v>673</v>
      </c>
      <c r="D434" s="46" t="s">
        <v>675</v>
      </c>
      <c r="E434" s="35">
        <v>40633</v>
      </c>
      <c r="F434" s="34" t="s">
        <v>37</v>
      </c>
      <c r="G434" s="37">
        <v>1000</v>
      </c>
      <c r="H434" s="34" t="s">
        <v>676</v>
      </c>
      <c r="I434" s="38">
        <v>2.9</v>
      </c>
      <c r="J434" s="36" t="s">
        <v>68</v>
      </c>
      <c r="K434" s="38">
        <v>3</v>
      </c>
      <c r="L434" s="40"/>
      <c r="M434" s="40"/>
      <c r="N434" s="40"/>
      <c r="O434" s="40"/>
      <c r="P434" s="40"/>
    </row>
    <row r="435" spans="1:17" s="32" customFormat="1" ht="10.5">
      <c r="A435" s="32">
        <v>61219000</v>
      </c>
      <c r="B435" s="33" t="s">
        <v>54</v>
      </c>
      <c r="C435" s="32" t="s">
        <v>345</v>
      </c>
      <c r="D435" s="46">
        <v>515</v>
      </c>
      <c r="E435" s="35">
        <v>39395</v>
      </c>
      <c r="F435" s="34" t="s">
        <v>37</v>
      </c>
      <c r="G435" s="37">
        <v>3850</v>
      </c>
      <c r="H435" s="34"/>
      <c r="I435" s="38"/>
      <c r="J435" s="36" t="s">
        <v>68</v>
      </c>
      <c r="K435" s="38">
        <v>30</v>
      </c>
      <c r="L435" s="40"/>
      <c r="M435" s="40"/>
      <c r="N435" s="40"/>
      <c r="O435" s="40"/>
      <c r="P435" s="40"/>
    </row>
    <row r="436" spans="1:17" s="32" customFormat="1" ht="10.5">
      <c r="A436" s="32">
        <v>61219000</v>
      </c>
      <c r="B436" s="33" t="s">
        <v>54</v>
      </c>
      <c r="C436" s="32" t="s">
        <v>346</v>
      </c>
      <c r="D436" s="46" t="s">
        <v>143</v>
      </c>
      <c r="E436" s="35">
        <v>39651</v>
      </c>
      <c r="F436" s="34" t="s">
        <v>37</v>
      </c>
      <c r="G436" s="37">
        <v>3850</v>
      </c>
      <c r="H436" s="34" t="s">
        <v>59</v>
      </c>
      <c r="I436" s="38">
        <v>4.3</v>
      </c>
      <c r="J436" s="36" t="s">
        <v>68</v>
      </c>
      <c r="K436" s="38">
        <v>12</v>
      </c>
      <c r="L436" s="40">
        <v>1000000</v>
      </c>
      <c r="M436" s="40">
        <v>1000000</v>
      </c>
      <c r="N436" s="40">
        <v>21809840</v>
      </c>
      <c r="O436" s="40">
        <v>350560</v>
      </c>
      <c r="P436" s="40">
        <v>22160400</v>
      </c>
    </row>
    <row r="437" spans="1:17" s="32" customFormat="1" ht="10.5">
      <c r="A437" s="32">
        <v>61219000</v>
      </c>
      <c r="B437" s="33" t="s">
        <v>54</v>
      </c>
      <c r="C437" s="32" t="s">
        <v>346</v>
      </c>
      <c r="D437" s="46" t="s">
        <v>143</v>
      </c>
      <c r="E437" s="35">
        <v>39651</v>
      </c>
      <c r="F437" s="34" t="s">
        <v>37</v>
      </c>
      <c r="G437" s="37">
        <v>3850</v>
      </c>
      <c r="H437" s="34" t="s">
        <v>60</v>
      </c>
      <c r="I437" s="38">
        <v>4.7</v>
      </c>
      <c r="J437" s="36" t="s">
        <v>68</v>
      </c>
      <c r="K437" s="38">
        <v>21</v>
      </c>
      <c r="L437" s="40">
        <v>2850000</v>
      </c>
      <c r="M437" s="40">
        <v>2850000</v>
      </c>
      <c r="N437" s="40">
        <v>62158044</v>
      </c>
      <c r="O437" s="40">
        <v>1090979</v>
      </c>
      <c r="P437" s="40">
        <v>63249023</v>
      </c>
    </row>
    <row r="438" spans="1:17" s="32" customFormat="1" ht="10.5">
      <c r="A438" s="32">
        <v>94272000</v>
      </c>
      <c r="B438" s="33" t="s">
        <v>35</v>
      </c>
      <c r="C438" s="32" t="s">
        <v>347</v>
      </c>
      <c r="D438" s="46">
        <v>516</v>
      </c>
      <c r="E438" s="35">
        <v>39395</v>
      </c>
      <c r="F438" s="34" t="s">
        <v>66</v>
      </c>
      <c r="G438" s="37">
        <v>200000</v>
      </c>
      <c r="H438" s="34"/>
      <c r="I438" s="38"/>
      <c r="J438" s="36" t="s">
        <v>348</v>
      </c>
      <c r="K438" s="38">
        <v>10</v>
      </c>
      <c r="L438" s="40"/>
      <c r="M438" s="40"/>
      <c r="N438" s="40"/>
      <c r="O438" s="40"/>
      <c r="P438" s="40"/>
    </row>
    <row r="439" spans="1:17" s="32" customFormat="1" ht="10.5">
      <c r="A439" s="32">
        <v>94272000</v>
      </c>
      <c r="B439" s="33" t="s">
        <v>35</v>
      </c>
      <c r="C439" s="32" t="s">
        <v>349</v>
      </c>
      <c r="D439" s="46" t="s">
        <v>143</v>
      </c>
      <c r="E439" s="35">
        <v>39400</v>
      </c>
      <c r="F439" s="34" t="s">
        <v>37</v>
      </c>
      <c r="G439" s="37">
        <v>2800</v>
      </c>
      <c r="H439" s="34" t="s">
        <v>177</v>
      </c>
      <c r="I439" s="38">
        <v>3.4</v>
      </c>
      <c r="J439" s="36" t="s">
        <v>348</v>
      </c>
      <c r="K439" s="38">
        <v>7.5</v>
      </c>
      <c r="L439" s="40">
        <v>1200000</v>
      </c>
      <c r="M439" s="40">
        <v>1200000</v>
      </c>
      <c r="N439" s="40">
        <v>26171808</v>
      </c>
      <c r="O439" s="40">
        <v>441204</v>
      </c>
      <c r="P439" s="40">
        <v>26613012</v>
      </c>
    </row>
    <row r="440" spans="1:17" s="32" customFormat="1" ht="10.5">
      <c r="A440" s="32">
        <v>94272000</v>
      </c>
      <c r="B440" s="33" t="s">
        <v>35</v>
      </c>
      <c r="C440" s="32" t="s">
        <v>347</v>
      </c>
      <c r="D440" s="46">
        <v>517</v>
      </c>
      <c r="E440" s="35">
        <v>39395</v>
      </c>
      <c r="F440" s="34" t="s">
        <v>66</v>
      </c>
      <c r="G440" s="37">
        <v>400000</v>
      </c>
      <c r="H440" s="34"/>
      <c r="I440" s="38"/>
      <c r="J440" s="36" t="s">
        <v>348</v>
      </c>
      <c r="K440" s="38">
        <v>30</v>
      </c>
      <c r="L440" s="40"/>
      <c r="M440" s="40"/>
      <c r="N440" s="40"/>
      <c r="O440" s="40"/>
      <c r="P440" s="40"/>
    </row>
    <row r="441" spans="1:17" s="32" customFormat="1" ht="10.5">
      <c r="A441" s="32">
        <v>94272000</v>
      </c>
      <c r="B441" s="33" t="s">
        <v>35</v>
      </c>
      <c r="C441" s="32" t="s">
        <v>349</v>
      </c>
      <c r="D441" s="46" t="s">
        <v>143</v>
      </c>
      <c r="E441" s="35">
        <v>39400</v>
      </c>
      <c r="F441" s="34" t="s">
        <v>37</v>
      </c>
      <c r="G441" s="37">
        <v>5600</v>
      </c>
      <c r="H441" s="34" t="s">
        <v>176</v>
      </c>
      <c r="I441" s="38">
        <v>4.0999999999999996</v>
      </c>
      <c r="J441" s="36" t="s">
        <v>348</v>
      </c>
      <c r="K441" s="38">
        <v>21</v>
      </c>
      <c r="L441" s="40">
        <v>4400000</v>
      </c>
      <c r="M441" s="40">
        <v>4400000</v>
      </c>
      <c r="N441" s="40">
        <v>95963296</v>
      </c>
      <c r="O441" s="40">
        <v>1947479</v>
      </c>
      <c r="P441" s="40">
        <v>97910775</v>
      </c>
    </row>
    <row r="442" spans="1:17" s="32" customFormat="1" ht="10.5">
      <c r="A442" s="32">
        <v>94272000</v>
      </c>
      <c r="B442" s="33">
        <v>9</v>
      </c>
      <c r="C442" s="32" t="s">
        <v>350</v>
      </c>
      <c r="D442" s="46" t="s">
        <v>152</v>
      </c>
      <c r="E442" s="35">
        <v>39905</v>
      </c>
      <c r="F442" s="34" t="s">
        <v>66</v>
      </c>
      <c r="G442" s="37">
        <v>196000</v>
      </c>
      <c r="H442" s="34" t="s">
        <v>202</v>
      </c>
      <c r="I442" s="38">
        <v>8</v>
      </c>
      <c r="J442" s="36" t="s">
        <v>39</v>
      </c>
      <c r="K442" s="38">
        <v>10</v>
      </c>
      <c r="L442" s="40">
        <v>196000000</v>
      </c>
      <c r="M442" s="40">
        <v>196000000</v>
      </c>
      <c r="N442" s="40">
        <v>91165480</v>
      </c>
      <c r="O442" s="40">
        <v>1192171</v>
      </c>
      <c r="P442" s="40">
        <v>92357651</v>
      </c>
      <c r="Q442" s="32" t="s">
        <v>69</v>
      </c>
    </row>
    <row r="443" spans="1:17" s="32" customFormat="1" ht="10.5">
      <c r="A443" s="32">
        <v>96792430</v>
      </c>
      <c r="B443" s="33" t="s">
        <v>75</v>
      </c>
      <c r="C443" s="32" t="s">
        <v>351</v>
      </c>
      <c r="D443" s="46">
        <v>520</v>
      </c>
      <c r="E443" s="35">
        <v>39430</v>
      </c>
      <c r="F443" s="34" t="s">
        <v>37</v>
      </c>
      <c r="G443" s="37">
        <v>3000</v>
      </c>
      <c r="H443" s="34"/>
      <c r="I443" s="38"/>
      <c r="J443" s="36" t="s">
        <v>329</v>
      </c>
      <c r="K443" s="38">
        <v>10</v>
      </c>
      <c r="L443" s="40"/>
      <c r="M443" s="40"/>
      <c r="N443" s="40"/>
      <c r="O443" s="40"/>
      <c r="P443" s="40"/>
    </row>
    <row r="444" spans="1:17" s="32" customFormat="1" ht="10.5">
      <c r="A444" s="32">
        <v>96792430</v>
      </c>
      <c r="B444" s="33" t="s">
        <v>75</v>
      </c>
      <c r="C444" s="32" t="s">
        <v>352</v>
      </c>
      <c r="D444" s="46" t="s">
        <v>143</v>
      </c>
      <c r="E444" s="35">
        <v>39434</v>
      </c>
      <c r="F444" s="34" t="s">
        <v>37</v>
      </c>
      <c r="G444" s="37">
        <v>1500</v>
      </c>
      <c r="H444" s="34" t="s">
        <v>56</v>
      </c>
      <c r="I444" s="38">
        <v>3</v>
      </c>
      <c r="J444" s="36" t="s">
        <v>329</v>
      </c>
      <c r="K444" s="38">
        <v>5</v>
      </c>
      <c r="L444" s="40"/>
      <c r="M444" s="40"/>
      <c r="N444" s="40"/>
      <c r="O444" s="40"/>
      <c r="P444" s="40"/>
    </row>
    <row r="445" spans="1:17" s="32" customFormat="1" ht="10.5">
      <c r="A445" s="32">
        <v>96792430</v>
      </c>
      <c r="B445" s="33" t="s">
        <v>75</v>
      </c>
      <c r="C445" s="32" t="s">
        <v>353</v>
      </c>
      <c r="D445" s="46" t="s">
        <v>152</v>
      </c>
      <c r="E445" s="35">
        <v>39832</v>
      </c>
      <c r="F445" s="34" t="s">
        <v>37</v>
      </c>
      <c r="G445" s="37">
        <v>1500</v>
      </c>
      <c r="H445" s="34" t="s">
        <v>53</v>
      </c>
      <c r="I445" s="38">
        <v>5</v>
      </c>
      <c r="J445" s="36" t="s">
        <v>68</v>
      </c>
      <c r="K445" s="38">
        <v>21</v>
      </c>
      <c r="L445" s="40"/>
      <c r="M445" s="40"/>
      <c r="N445" s="40"/>
      <c r="O445" s="40"/>
      <c r="P445" s="40"/>
    </row>
    <row r="446" spans="1:17" s="32" customFormat="1" ht="10.5">
      <c r="A446" s="32">
        <v>96792430</v>
      </c>
      <c r="B446" s="33" t="s">
        <v>75</v>
      </c>
      <c r="C446" s="32" t="s">
        <v>351</v>
      </c>
      <c r="D446" s="46">
        <v>521</v>
      </c>
      <c r="E446" s="35">
        <v>39430</v>
      </c>
      <c r="F446" s="34" t="s">
        <v>37</v>
      </c>
      <c r="G446" s="37">
        <v>3000</v>
      </c>
      <c r="H446" s="34"/>
      <c r="I446" s="38"/>
      <c r="J446" s="36" t="s">
        <v>329</v>
      </c>
      <c r="K446" s="38">
        <v>10</v>
      </c>
      <c r="L446" s="40"/>
      <c r="M446" s="40"/>
      <c r="N446" s="40"/>
      <c r="O446" s="40"/>
      <c r="P446" s="40"/>
    </row>
    <row r="447" spans="1:17" s="32" customFormat="1" ht="10.5">
      <c r="A447" s="32">
        <v>96792430</v>
      </c>
      <c r="B447" s="33" t="s">
        <v>75</v>
      </c>
      <c r="C447" s="32" t="s">
        <v>354</v>
      </c>
      <c r="D447" s="46" t="s">
        <v>143</v>
      </c>
      <c r="E447" s="35">
        <v>39434</v>
      </c>
      <c r="F447" s="34" t="s">
        <v>37</v>
      </c>
      <c r="G447" s="37">
        <v>1500</v>
      </c>
      <c r="H447" s="34" t="s">
        <v>63</v>
      </c>
      <c r="I447" s="38">
        <v>2.5</v>
      </c>
      <c r="J447" s="36" t="s">
        <v>329</v>
      </c>
      <c r="K447" s="38">
        <v>5</v>
      </c>
      <c r="L447" s="40">
        <v>1500000</v>
      </c>
      <c r="M447" s="40">
        <v>1500000</v>
      </c>
      <c r="N447" s="40">
        <v>32714760</v>
      </c>
      <c r="O447" s="40">
        <v>406415</v>
      </c>
      <c r="P447" s="40">
        <v>33121175</v>
      </c>
    </row>
    <row r="448" spans="1:17" s="32" customFormat="1" ht="10.5">
      <c r="A448" s="32">
        <v>96792430</v>
      </c>
      <c r="B448" s="33" t="s">
        <v>75</v>
      </c>
      <c r="C448" s="32" t="s">
        <v>355</v>
      </c>
      <c r="D448" s="46" t="s">
        <v>152</v>
      </c>
      <c r="E448" s="35">
        <v>39832</v>
      </c>
      <c r="F448" s="34" t="s">
        <v>171</v>
      </c>
      <c r="G448" s="37">
        <v>32170000</v>
      </c>
      <c r="H448" s="34" t="s">
        <v>51</v>
      </c>
      <c r="I448" s="38">
        <v>7</v>
      </c>
      <c r="J448" s="36" t="s">
        <v>68</v>
      </c>
      <c r="K448" s="38">
        <v>7</v>
      </c>
      <c r="L448" s="40">
        <v>32170000000</v>
      </c>
      <c r="M448" s="40">
        <v>32170000000</v>
      </c>
      <c r="N448" s="40">
        <v>32170000</v>
      </c>
      <c r="O448" s="40">
        <v>830179</v>
      </c>
      <c r="P448" s="40">
        <v>33000179</v>
      </c>
    </row>
    <row r="449" spans="1:16" s="32" customFormat="1" ht="10.5">
      <c r="A449" s="32">
        <v>91081000</v>
      </c>
      <c r="B449" s="33" t="s">
        <v>96</v>
      </c>
      <c r="C449" s="32" t="s">
        <v>356</v>
      </c>
      <c r="D449" s="46">
        <v>522</v>
      </c>
      <c r="E449" s="35">
        <v>39442</v>
      </c>
      <c r="F449" s="34" t="s">
        <v>37</v>
      </c>
      <c r="G449" s="37">
        <v>10000</v>
      </c>
      <c r="H449" s="34"/>
      <c r="I449" s="38"/>
      <c r="J449" s="36" t="s">
        <v>329</v>
      </c>
      <c r="K449" s="38">
        <v>30</v>
      </c>
      <c r="L449" s="40"/>
      <c r="M449" s="40"/>
      <c r="N449" s="40"/>
      <c r="O449" s="40"/>
      <c r="P449" s="40"/>
    </row>
    <row r="450" spans="1:16" s="32" customFormat="1" ht="10.5">
      <c r="A450" s="32">
        <v>91081000</v>
      </c>
      <c r="B450" s="33">
        <v>6</v>
      </c>
      <c r="C450" s="32" t="s">
        <v>357</v>
      </c>
      <c r="D450" s="46" t="s">
        <v>143</v>
      </c>
      <c r="E450" s="35">
        <v>39793</v>
      </c>
      <c r="F450" s="34" t="s">
        <v>37</v>
      </c>
      <c r="G450" s="37">
        <v>10000</v>
      </c>
      <c r="H450" s="34" t="s">
        <v>125</v>
      </c>
      <c r="I450" s="38">
        <v>4.8</v>
      </c>
      <c r="J450" s="36" t="s">
        <v>68</v>
      </c>
      <c r="K450" s="38">
        <v>5</v>
      </c>
      <c r="L450" s="40"/>
      <c r="M450" s="40"/>
      <c r="N450" s="40"/>
      <c r="O450" s="40"/>
      <c r="P450" s="40"/>
    </row>
    <row r="451" spans="1:16" s="32" customFormat="1" ht="10.5">
      <c r="A451" s="32">
        <v>91081000</v>
      </c>
      <c r="B451" s="33">
        <v>6</v>
      </c>
      <c r="C451" s="32" t="s">
        <v>358</v>
      </c>
      <c r="D451" s="46" t="s">
        <v>143</v>
      </c>
      <c r="E451" s="35">
        <v>39793</v>
      </c>
      <c r="F451" s="34" t="s">
        <v>37</v>
      </c>
      <c r="G451" s="37">
        <v>10000</v>
      </c>
      <c r="H451" s="34" t="s">
        <v>132</v>
      </c>
      <c r="I451" s="38">
        <v>4.75</v>
      </c>
      <c r="J451" s="36" t="s">
        <v>68</v>
      </c>
      <c r="K451" s="38">
        <v>21</v>
      </c>
      <c r="L451" s="40">
        <v>10000000</v>
      </c>
      <c r="M451" s="40">
        <v>10000000</v>
      </c>
      <c r="N451" s="40">
        <v>218098400</v>
      </c>
      <c r="O451" s="40">
        <v>4693005</v>
      </c>
      <c r="P451" s="40">
        <v>222791405</v>
      </c>
    </row>
    <row r="452" spans="1:16" s="32" customFormat="1" ht="10.5">
      <c r="A452" s="32">
        <v>91081000</v>
      </c>
      <c r="B452" s="33">
        <v>6</v>
      </c>
      <c r="C452" s="32" t="s">
        <v>357</v>
      </c>
      <c r="D452" s="46" t="s">
        <v>143</v>
      </c>
      <c r="E452" s="35">
        <v>39793</v>
      </c>
      <c r="F452" s="34" t="s">
        <v>37</v>
      </c>
      <c r="G452" s="37">
        <v>10000</v>
      </c>
      <c r="H452" s="34" t="s">
        <v>176</v>
      </c>
      <c r="I452" s="38">
        <v>4.7</v>
      </c>
      <c r="J452" s="36" t="s">
        <v>68</v>
      </c>
      <c r="K452" s="38">
        <v>10</v>
      </c>
      <c r="L452" s="40"/>
      <c r="M452" s="40"/>
      <c r="N452" s="40"/>
      <c r="O452" s="40"/>
      <c r="P452" s="40"/>
    </row>
    <row r="453" spans="1:16" s="32" customFormat="1" ht="10.5">
      <c r="A453" s="32">
        <v>94271000</v>
      </c>
      <c r="B453" s="33" t="s">
        <v>54</v>
      </c>
      <c r="C453" s="32" t="s">
        <v>359</v>
      </c>
      <c r="D453" s="46">
        <v>525</v>
      </c>
      <c r="E453" s="35">
        <v>39507</v>
      </c>
      <c r="F453" s="34" t="s">
        <v>37</v>
      </c>
      <c r="G453" s="37">
        <v>12500</v>
      </c>
      <c r="H453" s="34"/>
      <c r="I453" s="38"/>
      <c r="J453" s="36" t="s">
        <v>39</v>
      </c>
      <c r="K453" s="38">
        <v>30</v>
      </c>
      <c r="L453" s="40"/>
      <c r="M453" s="40"/>
      <c r="N453" s="40"/>
      <c r="O453" s="40"/>
      <c r="P453" s="40"/>
    </row>
    <row r="454" spans="1:16" s="32" customFormat="1" ht="10.5">
      <c r="A454" s="32">
        <v>61808000</v>
      </c>
      <c r="B454" s="33" t="s">
        <v>83</v>
      </c>
      <c r="C454" s="32" t="s">
        <v>360</v>
      </c>
      <c r="D454" s="46">
        <v>526</v>
      </c>
      <c r="E454" s="35">
        <v>39531</v>
      </c>
      <c r="F454" s="34" t="s">
        <v>37</v>
      </c>
      <c r="G454" s="37">
        <v>2500</v>
      </c>
      <c r="H454" s="34"/>
      <c r="I454" s="38"/>
      <c r="J454" s="36" t="s">
        <v>39</v>
      </c>
      <c r="K454" s="38">
        <v>25</v>
      </c>
      <c r="L454" s="40"/>
      <c r="M454" s="40"/>
      <c r="N454" s="40"/>
      <c r="O454" s="40"/>
      <c r="P454" s="40"/>
    </row>
    <row r="455" spans="1:16" s="32" customFormat="1" ht="10.5">
      <c r="A455" s="32">
        <v>61808000</v>
      </c>
      <c r="B455" s="33" t="s">
        <v>83</v>
      </c>
      <c r="C455" s="32" t="s">
        <v>361</v>
      </c>
      <c r="D455" s="46" t="s">
        <v>143</v>
      </c>
      <c r="E455" s="35">
        <v>39546</v>
      </c>
      <c r="F455" s="34" t="s">
        <v>37</v>
      </c>
      <c r="G455" s="37">
        <v>2500</v>
      </c>
      <c r="H455" s="34" t="s">
        <v>59</v>
      </c>
      <c r="I455" s="38">
        <v>3.9</v>
      </c>
      <c r="J455" s="36" t="s">
        <v>39</v>
      </c>
      <c r="K455" s="38">
        <v>21</v>
      </c>
      <c r="L455" s="40"/>
      <c r="M455" s="40"/>
      <c r="N455" s="40"/>
      <c r="O455" s="40"/>
      <c r="P455" s="40"/>
    </row>
    <row r="456" spans="1:16" s="32" customFormat="1" ht="10.5">
      <c r="A456" s="32">
        <v>61808000</v>
      </c>
      <c r="B456" s="33" t="s">
        <v>83</v>
      </c>
      <c r="C456" s="32" t="s">
        <v>360</v>
      </c>
      <c r="D456" s="46">
        <v>527</v>
      </c>
      <c r="E456" s="35">
        <v>39531</v>
      </c>
      <c r="F456" s="34" t="s">
        <v>37</v>
      </c>
      <c r="G456" s="37">
        <v>2500</v>
      </c>
      <c r="H456" s="34"/>
      <c r="I456" s="38"/>
      <c r="J456" s="36" t="s">
        <v>39</v>
      </c>
      <c r="K456" s="38">
        <v>10</v>
      </c>
      <c r="L456" s="40"/>
      <c r="M456" s="40"/>
      <c r="N456" s="40"/>
      <c r="O456" s="40"/>
      <c r="P456" s="40"/>
    </row>
    <row r="457" spans="1:16" s="32" customFormat="1" ht="10.5">
      <c r="A457" s="32">
        <v>61808000</v>
      </c>
      <c r="B457" s="33" t="s">
        <v>83</v>
      </c>
      <c r="C457" s="32" t="s">
        <v>118</v>
      </c>
      <c r="D457" s="46" t="s">
        <v>143</v>
      </c>
      <c r="E457" s="35">
        <v>39546</v>
      </c>
      <c r="F457" s="34" t="s">
        <v>37</v>
      </c>
      <c r="G457" s="37">
        <v>2500</v>
      </c>
      <c r="H457" s="34" t="s">
        <v>53</v>
      </c>
      <c r="I457" s="38">
        <v>3</v>
      </c>
      <c r="J457" s="36" t="s">
        <v>39</v>
      </c>
      <c r="K457" s="38">
        <v>6</v>
      </c>
      <c r="L457" s="40">
        <v>2500000</v>
      </c>
      <c r="M457" s="40">
        <v>2500000</v>
      </c>
      <c r="N457" s="40">
        <v>54524600</v>
      </c>
      <c r="O457" s="40">
        <v>270606</v>
      </c>
      <c r="P457" s="40">
        <v>54795206</v>
      </c>
    </row>
    <row r="458" spans="1:16" s="32" customFormat="1" ht="10.5">
      <c r="A458" s="32">
        <v>96528990</v>
      </c>
      <c r="B458" s="33" t="s">
        <v>35</v>
      </c>
      <c r="C458" s="32" t="s">
        <v>362</v>
      </c>
      <c r="D458" s="46">
        <v>528</v>
      </c>
      <c r="E458" s="35">
        <v>39546</v>
      </c>
      <c r="F458" s="34" t="s">
        <v>37</v>
      </c>
      <c r="G458" s="37">
        <v>1700</v>
      </c>
      <c r="H458" s="34"/>
      <c r="I458" s="38"/>
      <c r="J458" s="36" t="s">
        <v>329</v>
      </c>
      <c r="K458" s="38">
        <v>10</v>
      </c>
      <c r="L458" s="40"/>
      <c r="M458" s="40"/>
      <c r="N458" s="40"/>
      <c r="O458" s="40"/>
      <c r="P458" s="40"/>
    </row>
    <row r="459" spans="1:16" s="32" customFormat="1" ht="10.5">
      <c r="A459" s="32">
        <v>96528990</v>
      </c>
      <c r="B459" s="33" t="s">
        <v>35</v>
      </c>
      <c r="C459" s="32" t="s">
        <v>363</v>
      </c>
      <c r="D459" s="46" t="s">
        <v>143</v>
      </c>
      <c r="E459" s="35">
        <v>39547</v>
      </c>
      <c r="F459" s="34" t="s">
        <v>37</v>
      </c>
      <c r="G459" s="37">
        <v>1700</v>
      </c>
      <c r="H459" s="34" t="s">
        <v>92</v>
      </c>
      <c r="I459" s="38">
        <v>2.75</v>
      </c>
      <c r="J459" s="36" t="s">
        <v>329</v>
      </c>
      <c r="K459" s="38">
        <v>5</v>
      </c>
      <c r="L459" s="40">
        <v>700000</v>
      </c>
      <c r="M459" s="40">
        <v>700000</v>
      </c>
      <c r="N459" s="40">
        <v>15266888</v>
      </c>
      <c r="O459" s="40">
        <v>33357</v>
      </c>
      <c r="P459" s="40">
        <v>15300245</v>
      </c>
    </row>
    <row r="460" spans="1:16" s="32" customFormat="1" ht="10.5">
      <c r="A460" s="32">
        <v>96528990</v>
      </c>
      <c r="B460" s="33" t="s">
        <v>35</v>
      </c>
      <c r="C460" s="32" t="s">
        <v>362</v>
      </c>
      <c r="D460" s="46">
        <v>529</v>
      </c>
      <c r="E460" s="35">
        <v>39546</v>
      </c>
      <c r="F460" s="34" t="s">
        <v>37</v>
      </c>
      <c r="G460" s="37">
        <v>1700</v>
      </c>
      <c r="H460" s="34"/>
      <c r="I460" s="38"/>
      <c r="J460" s="36" t="s">
        <v>329</v>
      </c>
      <c r="K460" s="38">
        <v>30</v>
      </c>
      <c r="L460" s="40"/>
      <c r="M460" s="40"/>
      <c r="N460" s="40"/>
      <c r="O460" s="40"/>
      <c r="P460" s="40"/>
    </row>
    <row r="461" spans="1:16" s="32" customFormat="1" ht="10.5">
      <c r="A461" s="32">
        <v>96528990</v>
      </c>
      <c r="B461" s="33" t="s">
        <v>35</v>
      </c>
      <c r="C461" s="32" t="s">
        <v>364</v>
      </c>
      <c r="D461" s="46" t="s">
        <v>143</v>
      </c>
      <c r="E461" s="35">
        <v>39547</v>
      </c>
      <c r="F461" s="34" t="s">
        <v>37</v>
      </c>
      <c r="G461" s="37">
        <v>1700</v>
      </c>
      <c r="H461" s="34" t="s">
        <v>63</v>
      </c>
      <c r="I461" s="38">
        <v>3.25</v>
      </c>
      <c r="J461" s="36" t="s">
        <v>329</v>
      </c>
      <c r="K461" s="38">
        <v>21</v>
      </c>
      <c r="L461" s="40">
        <v>1000000</v>
      </c>
      <c r="M461" s="40">
        <v>947368</v>
      </c>
      <c r="N461" s="40">
        <v>20661945</v>
      </c>
      <c r="O461" s="40">
        <v>53362</v>
      </c>
      <c r="P461" s="40">
        <v>20715307</v>
      </c>
    </row>
    <row r="462" spans="1:16" s="32" customFormat="1" ht="10.5">
      <c r="A462" s="32">
        <v>93834000</v>
      </c>
      <c r="B462" s="33" t="s">
        <v>83</v>
      </c>
      <c r="C462" s="32" t="s">
        <v>276</v>
      </c>
      <c r="D462" s="46">
        <v>530</v>
      </c>
      <c r="E462" s="35">
        <v>39554</v>
      </c>
      <c r="F462" s="34" t="s">
        <v>37</v>
      </c>
      <c r="G462" s="37">
        <v>6500</v>
      </c>
      <c r="H462" s="34"/>
      <c r="I462" s="38"/>
      <c r="J462" s="36" t="s">
        <v>68</v>
      </c>
      <c r="K462" s="38">
        <v>25</v>
      </c>
      <c r="L462" s="40"/>
      <c r="M462" s="40"/>
      <c r="N462" s="40"/>
      <c r="O462" s="40"/>
      <c r="P462" s="40"/>
    </row>
    <row r="463" spans="1:16" s="32" customFormat="1" ht="10.5">
      <c r="A463" s="32">
        <v>93834000</v>
      </c>
      <c r="B463" s="33" t="s">
        <v>83</v>
      </c>
      <c r="C463" s="32" t="s">
        <v>120</v>
      </c>
      <c r="D463" s="46" t="s">
        <v>143</v>
      </c>
      <c r="E463" s="35">
        <v>39568</v>
      </c>
      <c r="F463" s="34" t="s">
        <v>37</v>
      </c>
      <c r="G463" s="37">
        <v>6500</v>
      </c>
      <c r="H463" s="34" t="s">
        <v>56</v>
      </c>
      <c r="I463" s="38">
        <v>3.5</v>
      </c>
      <c r="J463" s="36" t="s">
        <v>68</v>
      </c>
      <c r="K463" s="38">
        <v>20</v>
      </c>
      <c r="L463" s="40">
        <v>2000000</v>
      </c>
      <c r="M463" s="40">
        <v>2000000</v>
      </c>
      <c r="N463" s="40">
        <v>43619680</v>
      </c>
      <c r="O463" s="40">
        <v>96697</v>
      </c>
      <c r="P463" s="40">
        <v>43716377</v>
      </c>
    </row>
    <row r="464" spans="1:16" s="32" customFormat="1" ht="10.5">
      <c r="A464" s="32">
        <v>93834000</v>
      </c>
      <c r="B464" s="33" t="s">
        <v>83</v>
      </c>
      <c r="C464" s="32" t="s">
        <v>120</v>
      </c>
      <c r="D464" s="46" t="s">
        <v>143</v>
      </c>
      <c r="E464" s="35">
        <v>39568</v>
      </c>
      <c r="F464" s="34" t="s">
        <v>37</v>
      </c>
      <c r="G464" s="37">
        <v>6500</v>
      </c>
      <c r="H464" s="34" t="s">
        <v>51</v>
      </c>
      <c r="I464" s="38">
        <v>4</v>
      </c>
      <c r="J464" s="36" t="s">
        <v>68</v>
      </c>
      <c r="K464" s="38">
        <v>10</v>
      </c>
      <c r="L464" s="40">
        <v>4500000</v>
      </c>
      <c r="M464" s="40">
        <v>4500000</v>
      </c>
      <c r="N464" s="40">
        <v>98144280</v>
      </c>
      <c r="O464" s="40">
        <v>248355</v>
      </c>
      <c r="P464" s="40">
        <v>98392635</v>
      </c>
    </row>
    <row r="465" spans="1:16" s="32" customFormat="1" ht="10.5">
      <c r="A465" s="32">
        <v>93767000</v>
      </c>
      <c r="B465" s="33" t="s">
        <v>61</v>
      </c>
      <c r="C465" s="32" t="s">
        <v>365</v>
      </c>
      <c r="D465" s="46">
        <v>531</v>
      </c>
      <c r="E465" s="35">
        <v>39554</v>
      </c>
      <c r="F465" s="34" t="s">
        <v>37</v>
      </c>
      <c r="G465" s="37">
        <v>4000</v>
      </c>
      <c r="H465" s="34"/>
      <c r="I465" s="38"/>
      <c r="J465" s="36" t="s">
        <v>329</v>
      </c>
      <c r="K465" s="38">
        <v>10</v>
      </c>
      <c r="L465" s="40"/>
      <c r="M465" s="40"/>
      <c r="N465" s="40"/>
      <c r="O465" s="40"/>
      <c r="P465" s="40"/>
    </row>
    <row r="466" spans="1:16" s="32" customFormat="1" ht="10.5">
      <c r="A466" s="32">
        <v>93767000</v>
      </c>
      <c r="B466" s="33" t="s">
        <v>61</v>
      </c>
      <c r="C466" s="32" t="s">
        <v>366</v>
      </c>
      <c r="D466" s="46" t="s">
        <v>143</v>
      </c>
      <c r="E466" s="35">
        <v>39563</v>
      </c>
      <c r="F466" s="34" t="s">
        <v>37</v>
      </c>
      <c r="G466" s="37">
        <v>4000</v>
      </c>
      <c r="H466" s="34" t="s">
        <v>56</v>
      </c>
      <c r="I466" s="38">
        <v>3.8</v>
      </c>
      <c r="J466" s="36" t="s">
        <v>329</v>
      </c>
      <c r="K466" s="38">
        <v>8</v>
      </c>
      <c r="L466" s="40">
        <v>1800000</v>
      </c>
      <c r="M466" s="40">
        <v>1800000</v>
      </c>
      <c r="N466" s="40">
        <v>39257712</v>
      </c>
      <c r="O466" s="40">
        <v>737734</v>
      </c>
      <c r="P466" s="40">
        <v>39995446</v>
      </c>
    </row>
    <row r="467" spans="1:16" s="32" customFormat="1" ht="10.5">
      <c r="A467" s="32">
        <v>93767000</v>
      </c>
      <c r="B467" s="33" t="s">
        <v>61</v>
      </c>
      <c r="C467" s="32" t="s">
        <v>365</v>
      </c>
      <c r="D467" s="46">
        <v>532</v>
      </c>
      <c r="E467" s="35">
        <v>39554</v>
      </c>
      <c r="F467" s="34" t="s">
        <v>37</v>
      </c>
      <c r="G467" s="37">
        <v>4000</v>
      </c>
      <c r="H467" s="34"/>
      <c r="I467" s="38"/>
      <c r="J467" s="36" t="s">
        <v>329</v>
      </c>
      <c r="K467" s="38">
        <v>25</v>
      </c>
      <c r="L467" s="40"/>
      <c r="M467" s="40"/>
      <c r="N467" s="40"/>
      <c r="O467" s="40"/>
      <c r="P467" s="40"/>
    </row>
    <row r="468" spans="1:16" s="32" customFormat="1" ht="10.5" customHeight="1">
      <c r="A468" s="32">
        <v>93767000</v>
      </c>
      <c r="B468" s="33" t="s">
        <v>61</v>
      </c>
      <c r="C468" s="32" t="s">
        <v>367</v>
      </c>
      <c r="D468" s="46" t="s">
        <v>143</v>
      </c>
      <c r="E468" s="35">
        <v>39563</v>
      </c>
      <c r="F468" s="34" t="s">
        <v>37</v>
      </c>
      <c r="G468" s="37">
        <v>4000</v>
      </c>
      <c r="H468" s="34" t="s">
        <v>51</v>
      </c>
      <c r="I468" s="38">
        <v>4.45</v>
      </c>
      <c r="J468" s="36" t="s">
        <v>329</v>
      </c>
      <c r="K468" s="38">
        <v>21</v>
      </c>
      <c r="L468" s="40">
        <v>2200000</v>
      </c>
      <c r="M468" s="40">
        <v>2200000</v>
      </c>
      <c r="N468" s="40">
        <v>47981648</v>
      </c>
      <c r="O468" s="40">
        <v>1060070</v>
      </c>
      <c r="P468" s="40">
        <v>49041718</v>
      </c>
    </row>
    <row r="469" spans="1:16" s="32" customFormat="1" ht="10.5">
      <c r="A469" s="32">
        <v>96885880</v>
      </c>
      <c r="B469" s="33" t="s">
        <v>44</v>
      </c>
      <c r="C469" s="32" t="s">
        <v>368</v>
      </c>
      <c r="D469" s="46">
        <v>533</v>
      </c>
      <c r="E469" s="35">
        <v>39577</v>
      </c>
      <c r="F469" s="34" t="s">
        <v>37</v>
      </c>
      <c r="G469" s="37">
        <v>2000</v>
      </c>
      <c r="H469" s="34"/>
      <c r="I469" s="38"/>
      <c r="J469" s="36" t="s">
        <v>287</v>
      </c>
      <c r="K469" s="38">
        <v>10</v>
      </c>
      <c r="L469" s="40"/>
      <c r="M469" s="40"/>
      <c r="N469" s="40"/>
      <c r="O469" s="40"/>
      <c r="P469" s="40"/>
    </row>
    <row r="470" spans="1:16" s="32" customFormat="1" ht="10.5">
      <c r="A470" s="32">
        <v>96885880</v>
      </c>
      <c r="B470" s="33" t="s">
        <v>44</v>
      </c>
      <c r="C470" s="32" t="s">
        <v>369</v>
      </c>
      <c r="D470" s="46" t="s">
        <v>143</v>
      </c>
      <c r="E470" s="35">
        <v>39581</v>
      </c>
      <c r="F470" s="34" t="s">
        <v>37</v>
      </c>
      <c r="G470" s="37">
        <v>2000</v>
      </c>
      <c r="H470" s="34" t="s">
        <v>46</v>
      </c>
      <c r="I470" s="38">
        <v>3.8</v>
      </c>
      <c r="J470" s="36" t="s">
        <v>68</v>
      </c>
      <c r="K470" s="38">
        <v>5</v>
      </c>
      <c r="L470" s="40">
        <v>2000000</v>
      </c>
      <c r="M470" s="40">
        <v>2000000</v>
      </c>
      <c r="N470" s="40">
        <v>43619680</v>
      </c>
      <c r="O470" s="40">
        <v>0</v>
      </c>
      <c r="P470" s="40">
        <v>43619680</v>
      </c>
    </row>
    <row r="471" spans="1:16" s="32" customFormat="1" ht="10.5">
      <c r="A471" s="32">
        <v>96885880</v>
      </c>
      <c r="B471" s="33" t="s">
        <v>44</v>
      </c>
      <c r="C471" s="32" t="s">
        <v>368</v>
      </c>
      <c r="D471" s="46">
        <v>534</v>
      </c>
      <c r="E471" s="35">
        <v>39577</v>
      </c>
      <c r="F471" s="34" t="s">
        <v>37</v>
      </c>
      <c r="G471" s="37">
        <v>2000</v>
      </c>
      <c r="H471" s="34"/>
      <c r="I471" s="38"/>
      <c r="J471" s="36" t="s">
        <v>287</v>
      </c>
      <c r="K471" s="38">
        <v>30</v>
      </c>
      <c r="L471" s="40"/>
      <c r="M471" s="40"/>
      <c r="N471" s="40"/>
      <c r="O471" s="40"/>
      <c r="P471" s="40"/>
    </row>
    <row r="472" spans="1:16" s="32" customFormat="1" ht="10.5">
      <c r="A472" s="32">
        <v>96885880</v>
      </c>
      <c r="B472" s="33" t="s">
        <v>44</v>
      </c>
      <c r="C472" s="32" t="s">
        <v>369</v>
      </c>
      <c r="D472" s="46" t="s">
        <v>143</v>
      </c>
      <c r="E472" s="35">
        <v>39581</v>
      </c>
      <c r="F472" s="34" t="s">
        <v>37</v>
      </c>
      <c r="G472" s="37">
        <v>2000</v>
      </c>
      <c r="H472" s="34" t="s">
        <v>90</v>
      </c>
      <c r="I472" s="38">
        <v>4.5</v>
      </c>
      <c r="J472" s="36" t="s">
        <v>68</v>
      </c>
      <c r="K472" s="38">
        <v>21</v>
      </c>
      <c r="L472" s="40">
        <v>1000000</v>
      </c>
      <c r="M472" s="40">
        <v>947368</v>
      </c>
      <c r="N472" s="40">
        <v>20661945</v>
      </c>
      <c r="O472" s="40">
        <v>0</v>
      </c>
      <c r="P472" s="40">
        <v>20661945</v>
      </c>
    </row>
    <row r="473" spans="1:16" s="32" customFormat="1" ht="10.5">
      <c r="A473" s="32">
        <v>96885880</v>
      </c>
      <c r="B473" s="33">
        <v>7</v>
      </c>
      <c r="C473" s="32" t="s">
        <v>370</v>
      </c>
      <c r="D473" s="46" t="s">
        <v>152</v>
      </c>
      <c r="E473" s="35">
        <v>40078</v>
      </c>
      <c r="F473" s="34" t="s">
        <v>37</v>
      </c>
      <c r="G473" s="37">
        <v>1000</v>
      </c>
      <c r="H473" s="34" t="s">
        <v>92</v>
      </c>
      <c r="I473" s="38">
        <v>3.9</v>
      </c>
      <c r="J473" s="36" t="s">
        <v>371</v>
      </c>
      <c r="K473" s="38">
        <v>5</v>
      </c>
      <c r="L473" s="40">
        <v>1000000</v>
      </c>
      <c r="M473" s="40">
        <v>1000000</v>
      </c>
      <c r="N473" s="40">
        <v>21809840</v>
      </c>
      <c r="O473" s="40">
        <v>208318</v>
      </c>
      <c r="P473" s="40">
        <v>22018158</v>
      </c>
    </row>
    <row r="474" spans="1:16" s="32" customFormat="1" ht="10.5">
      <c r="A474" s="32">
        <v>96885880</v>
      </c>
      <c r="B474" s="33">
        <v>7</v>
      </c>
      <c r="C474" s="32" t="s">
        <v>372</v>
      </c>
      <c r="D474" s="46" t="s">
        <v>162</v>
      </c>
      <c r="E474" s="35">
        <v>40078</v>
      </c>
      <c r="F474" s="34" t="s">
        <v>171</v>
      </c>
      <c r="G474" s="37">
        <v>20890000</v>
      </c>
      <c r="H474" s="34" t="s">
        <v>63</v>
      </c>
      <c r="I474" s="38">
        <v>7.5</v>
      </c>
      <c r="J474" s="36" t="s">
        <v>371</v>
      </c>
      <c r="K474" s="38">
        <v>5</v>
      </c>
      <c r="L474" s="40"/>
      <c r="M474" s="40"/>
      <c r="N474" s="40"/>
      <c r="O474" s="40"/>
      <c r="P474" s="40"/>
    </row>
    <row r="475" spans="1:16" s="32" customFormat="1" ht="10.5">
      <c r="A475" s="32">
        <v>96885880</v>
      </c>
      <c r="B475" s="33">
        <v>7</v>
      </c>
      <c r="C475" s="32" t="s">
        <v>372</v>
      </c>
      <c r="D475" s="46" t="s">
        <v>163</v>
      </c>
      <c r="E475" s="35">
        <v>40078</v>
      </c>
      <c r="F475" s="34" t="s">
        <v>37</v>
      </c>
      <c r="G475" s="37">
        <v>1000</v>
      </c>
      <c r="H475" s="34" t="s">
        <v>56</v>
      </c>
      <c r="I475" s="38">
        <v>4.9000000000000004</v>
      </c>
      <c r="J475" s="36" t="s">
        <v>371</v>
      </c>
      <c r="K475" s="38">
        <v>22</v>
      </c>
      <c r="L475" s="40"/>
      <c r="M475" s="40"/>
      <c r="N475" s="40"/>
      <c r="O475" s="40"/>
      <c r="P475" s="40"/>
    </row>
    <row r="476" spans="1:16" s="32" customFormat="1" ht="10.5">
      <c r="A476" s="32">
        <v>96678790</v>
      </c>
      <c r="B476" s="33" t="s">
        <v>168</v>
      </c>
      <c r="C476" s="32" t="s">
        <v>293</v>
      </c>
      <c r="D476" s="46">
        <v>535</v>
      </c>
      <c r="E476" s="35">
        <v>39597</v>
      </c>
      <c r="F476" s="34" t="s">
        <v>37</v>
      </c>
      <c r="G476" s="37">
        <v>4000</v>
      </c>
      <c r="H476" s="34"/>
      <c r="I476" s="38"/>
      <c r="J476" s="36" t="s">
        <v>287</v>
      </c>
      <c r="K476" s="38">
        <v>10</v>
      </c>
      <c r="L476" s="40"/>
      <c r="M476" s="40"/>
      <c r="N476" s="40"/>
      <c r="O476" s="40"/>
      <c r="P476" s="40"/>
    </row>
    <row r="477" spans="1:16" s="32" customFormat="1" ht="10.5">
      <c r="A477" s="32">
        <v>96678790</v>
      </c>
      <c r="B477" s="33" t="s">
        <v>168</v>
      </c>
      <c r="C477" s="32" t="s">
        <v>344</v>
      </c>
      <c r="D477" s="46" t="s">
        <v>143</v>
      </c>
      <c r="E477" s="35">
        <v>39638</v>
      </c>
      <c r="F477" s="34" t="s">
        <v>171</v>
      </c>
      <c r="G477" s="37">
        <v>20000000</v>
      </c>
      <c r="H477" s="34" t="s">
        <v>176</v>
      </c>
      <c r="I477" s="38">
        <v>9.1</v>
      </c>
      <c r="J477" s="36" t="s">
        <v>287</v>
      </c>
      <c r="K477" s="38">
        <v>2</v>
      </c>
      <c r="L477" s="40"/>
      <c r="M477" s="40"/>
      <c r="N477" s="40"/>
      <c r="O477" s="40"/>
      <c r="P477" s="40"/>
    </row>
    <row r="478" spans="1:16" s="32" customFormat="1" ht="10.5">
      <c r="A478" s="32">
        <v>96678790</v>
      </c>
      <c r="B478" s="33" t="s">
        <v>168</v>
      </c>
      <c r="C478" s="32" t="s">
        <v>373</v>
      </c>
      <c r="D478" s="46" t="s">
        <v>152</v>
      </c>
      <c r="E478" s="35">
        <v>39638</v>
      </c>
      <c r="F478" s="34" t="s">
        <v>37</v>
      </c>
      <c r="G478" s="37">
        <v>1000</v>
      </c>
      <c r="H478" s="34" t="s">
        <v>177</v>
      </c>
      <c r="I478" s="38">
        <v>3.9</v>
      </c>
      <c r="J478" s="36" t="s">
        <v>287</v>
      </c>
      <c r="K478" s="38">
        <v>5</v>
      </c>
      <c r="L478" s="40">
        <v>1000000</v>
      </c>
      <c r="M478" s="40">
        <v>1000000</v>
      </c>
      <c r="N478" s="40">
        <v>21809840</v>
      </c>
      <c r="O478" s="40">
        <v>138103</v>
      </c>
      <c r="P478" s="40">
        <v>21947943</v>
      </c>
    </row>
    <row r="479" spans="1:16" s="32" customFormat="1" ht="10.5">
      <c r="A479" s="32">
        <v>96678790</v>
      </c>
      <c r="B479" s="33">
        <v>2</v>
      </c>
      <c r="C479" s="32" t="s">
        <v>344</v>
      </c>
      <c r="D479" s="46" t="s">
        <v>162</v>
      </c>
      <c r="E479" s="35">
        <v>40077</v>
      </c>
      <c r="F479" s="34" t="s">
        <v>171</v>
      </c>
      <c r="G479" s="37">
        <v>25000000</v>
      </c>
      <c r="H479" s="34" t="s">
        <v>201</v>
      </c>
      <c r="I479" s="38">
        <v>5.6</v>
      </c>
      <c r="J479" s="36"/>
      <c r="K479" s="38">
        <v>4</v>
      </c>
      <c r="L479" s="40"/>
      <c r="M479" s="40"/>
      <c r="N479" s="40"/>
      <c r="O479" s="40"/>
      <c r="P479" s="40"/>
    </row>
    <row r="480" spans="1:16" s="32" customFormat="1" ht="10.5">
      <c r="A480" s="32">
        <v>96678790</v>
      </c>
      <c r="B480" s="33">
        <v>2</v>
      </c>
      <c r="C480" s="32" t="s">
        <v>344</v>
      </c>
      <c r="D480" s="46" t="s">
        <v>163</v>
      </c>
      <c r="E480" s="35">
        <v>40325</v>
      </c>
      <c r="F480" s="34" t="s">
        <v>171</v>
      </c>
      <c r="G480" s="37">
        <v>40000000</v>
      </c>
      <c r="H480" s="34" t="s">
        <v>202</v>
      </c>
      <c r="I480" s="38">
        <v>5.9</v>
      </c>
      <c r="J480" s="36" t="s">
        <v>374</v>
      </c>
      <c r="K480" s="38">
        <v>5.9</v>
      </c>
      <c r="L480" s="40"/>
      <c r="M480" s="40"/>
      <c r="N480" s="40"/>
      <c r="O480" s="40"/>
      <c r="P480" s="40"/>
    </row>
    <row r="481" spans="1:17" s="32" customFormat="1" ht="10.5">
      <c r="A481" s="32">
        <v>96678790</v>
      </c>
      <c r="B481" s="33">
        <v>2</v>
      </c>
      <c r="C481" s="32" t="s">
        <v>327</v>
      </c>
      <c r="D481" s="46" t="s">
        <v>375</v>
      </c>
      <c r="E481" s="35">
        <v>40325</v>
      </c>
      <c r="F481" s="34" t="s">
        <v>37</v>
      </c>
      <c r="G481" s="37">
        <v>2000</v>
      </c>
      <c r="H481" s="34" t="s">
        <v>239</v>
      </c>
      <c r="I481" s="38">
        <v>2.2000000000000002</v>
      </c>
      <c r="J481" s="36" t="s">
        <v>374</v>
      </c>
      <c r="K481" s="38">
        <v>1.65</v>
      </c>
      <c r="L481" s="40">
        <v>1300000</v>
      </c>
      <c r="M481" s="40">
        <v>1300000</v>
      </c>
      <c r="N481" s="40">
        <v>28352792</v>
      </c>
      <c r="O481" s="40">
        <v>25425</v>
      </c>
      <c r="P481" s="40">
        <v>28378217</v>
      </c>
    </row>
    <row r="482" spans="1:17" s="32" customFormat="1" ht="10.5">
      <c r="A482" s="32">
        <v>96505760</v>
      </c>
      <c r="B482" s="33" t="s">
        <v>35</v>
      </c>
      <c r="C482" s="32" t="s">
        <v>376</v>
      </c>
      <c r="D482" s="46">
        <v>537</v>
      </c>
      <c r="E482" s="35">
        <v>39612</v>
      </c>
      <c r="F482" s="34" t="s">
        <v>37</v>
      </c>
      <c r="G482" s="37">
        <v>7000</v>
      </c>
      <c r="H482" s="34"/>
      <c r="I482" s="38"/>
      <c r="J482" s="36" t="s">
        <v>377</v>
      </c>
      <c r="K482" s="38">
        <v>10</v>
      </c>
      <c r="L482" s="40"/>
      <c r="M482" s="40"/>
      <c r="N482" s="40"/>
      <c r="O482" s="40"/>
      <c r="P482" s="40"/>
    </row>
    <row r="483" spans="1:17" s="32" customFormat="1" ht="10.5">
      <c r="A483" s="32">
        <v>96505760</v>
      </c>
      <c r="B483" s="33" t="s">
        <v>35</v>
      </c>
      <c r="C483" s="32" t="s">
        <v>378</v>
      </c>
      <c r="D483" s="46" t="s">
        <v>143</v>
      </c>
      <c r="E483" s="35">
        <v>39653</v>
      </c>
      <c r="F483" s="34" t="s">
        <v>37</v>
      </c>
      <c r="G483" s="37">
        <v>7000</v>
      </c>
      <c r="H483" s="34" t="s">
        <v>53</v>
      </c>
      <c r="I483" s="38">
        <v>3.8</v>
      </c>
      <c r="J483" s="36" t="s">
        <v>329</v>
      </c>
      <c r="K483" s="38">
        <v>5.5</v>
      </c>
      <c r="L483" s="40">
        <v>2000000</v>
      </c>
      <c r="M483" s="40">
        <v>2000000</v>
      </c>
      <c r="N483" s="40">
        <v>43619680</v>
      </c>
      <c r="O483" s="40">
        <v>775439</v>
      </c>
      <c r="P483" s="40">
        <v>44395119</v>
      </c>
    </row>
    <row r="484" spans="1:17" s="32" customFormat="1" ht="10.5">
      <c r="A484" s="32">
        <v>96505760</v>
      </c>
      <c r="B484" s="33" t="s">
        <v>35</v>
      </c>
      <c r="C484" s="32" t="s">
        <v>378</v>
      </c>
      <c r="D484" s="46" t="s">
        <v>143</v>
      </c>
      <c r="E484" s="35">
        <v>39653</v>
      </c>
      <c r="F484" s="34" t="s">
        <v>66</v>
      </c>
      <c r="G484" s="37">
        <v>282900</v>
      </c>
      <c r="H484" s="34" t="s">
        <v>59</v>
      </c>
      <c r="I484" s="38" t="s">
        <v>379</v>
      </c>
      <c r="J484" s="36" t="s">
        <v>329</v>
      </c>
      <c r="K484" s="38">
        <v>10</v>
      </c>
      <c r="L484" s="40">
        <v>80800000</v>
      </c>
      <c r="M484" s="40">
        <v>80800000</v>
      </c>
      <c r="N484" s="40">
        <v>37582504</v>
      </c>
      <c r="O484" s="40">
        <v>453832</v>
      </c>
      <c r="P484" s="40">
        <v>38036336</v>
      </c>
      <c r="Q484" s="32" t="s">
        <v>69</v>
      </c>
    </row>
    <row r="485" spans="1:17" s="32" customFormat="1" ht="10.5">
      <c r="A485" s="32">
        <v>96505760</v>
      </c>
      <c r="B485" s="33" t="s">
        <v>35</v>
      </c>
      <c r="C485" s="32" t="s">
        <v>376</v>
      </c>
      <c r="D485" s="46">
        <v>538</v>
      </c>
      <c r="E485" s="35">
        <v>39612</v>
      </c>
      <c r="F485" s="34" t="s">
        <v>37</v>
      </c>
      <c r="G485" s="37">
        <v>7000</v>
      </c>
      <c r="H485" s="34"/>
      <c r="I485" s="38"/>
      <c r="J485" s="36" t="s">
        <v>377</v>
      </c>
      <c r="K485" s="38">
        <v>30</v>
      </c>
      <c r="L485" s="40"/>
      <c r="M485" s="40"/>
      <c r="N485" s="40"/>
      <c r="O485" s="40"/>
      <c r="P485" s="40"/>
    </row>
    <row r="486" spans="1:17" s="32" customFormat="1" ht="10.5">
      <c r="A486" s="32">
        <v>96505760</v>
      </c>
      <c r="B486" s="33" t="s">
        <v>35</v>
      </c>
      <c r="C486" s="32" t="s">
        <v>378</v>
      </c>
      <c r="D486" s="46" t="s">
        <v>143</v>
      </c>
      <c r="E486" s="35">
        <v>39653</v>
      </c>
      <c r="F486" s="34" t="s">
        <v>37</v>
      </c>
      <c r="G486" s="37">
        <v>7000</v>
      </c>
      <c r="H486" s="34" t="s">
        <v>60</v>
      </c>
      <c r="I486" s="38">
        <v>4.5</v>
      </c>
      <c r="J486" s="36" t="s">
        <v>329</v>
      </c>
      <c r="K486" s="38">
        <v>21</v>
      </c>
      <c r="L486" s="40">
        <v>3000000</v>
      </c>
      <c r="M486" s="40">
        <v>3000000</v>
      </c>
      <c r="N486" s="40">
        <v>65429520</v>
      </c>
      <c r="O486" s="40">
        <v>1375052</v>
      </c>
      <c r="P486" s="40">
        <v>66804572</v>
      </c>
    </row>
    <row r="487" spans="1:17" s="32" customFormat="1" ht="10.5">
      <c r="A487" s="32">
        <v>93628000</v>
      </c>
      <c r="B487" s="33" t="s">
        <v>83</v>
      </c>
      <c r="C487" s="32" t="s">
        <v>380</v>
      </c>
      <c r="D487" s="46">
        <v>539</v>
      </c>
      <c r="E487" s="35">
        <v>39643</v>
      </c>
      <c r="F487" s="34" t="s">
        <v>37</v>
      </c>
      <c r="G487" s="37">
        <v>7000</v>
      </c>
      <c r="H487" s="34"/>
      <c r="I487" s="38"/>
      <c r="J487" s="36" t="s">
        <v>329</v>
      </c>
      <c r="K487" s="38">
        <v>10</v>
      </c>
      <c r="L487" s="40"/>
      <c r="M487" s="40"/>
      <c r="N487" s="40"/>
      <c r="O487" s="40"/>
      <c r="P487" s="40"/>
    </row>
    <row r="488" spans="1:17" s="32" customFormat="1" ht="10.5">
      <c r="A488" s="32">
        <v>93628000</v>
      </c>
      <c r="B488" s="33" t="s">
        <v>83</v>
      </c>
      <c r="C488" s="32" t="s">
        <v>381</v>
      </c>
      <c r="D488" s="46" t="s">
        <v>143</v>
      </c>
      <c r="E488" s="35">
        <v>39650</v>
      </c>
      <c r="F488" s="34" t="s">
        <v>37</v>
      </c>
      <c r="G488" s="37">
        <v>7000</v>
      </c>
      <c r="H488" s="34" t="s">
        <v>46</v>
      </c>
      <c r="I488" s="38">
        <v>3.5</v>
      </c>
      <c r="J488" s="36" t="s">
        <v>68</v>
      </c>
      <c r="K488" s="38">
        <v>5</v>
      </c>
      <c r="L488" s="40">
        <v>3000000</v>
      </c>
      <c r="M488" s="40">
        <v>3000000</v>
      </c>
      <c r="N488" s="40">
        <v>65429520</v>
      </c>
      <c r="O488" s="40">
        <v>1151378</v>
      </c>
      <c r="P488" s="40">
        <v>66580898</v>
      </c>
    </row>
    <row r="489" spans="1:17" s="32" customFormat="1" ht="10.5">
      <c r="A489" s="32">
        <v>93628000</v>
      </c>
      <c r="B489" s="33" t="s">
        <v>83</v>
      </c>
      <c r="C489" s="32" t="s">
        <v>382</v>
      </c>
      <c r="D489" s="46" t="s">
        <v>143</v>
      </c>
      <c r="E489" s="35">
        <v>39650</v>
      </c>
      <c r="F489" s="34" t="s">
        <v>37</v>
      </c>
      <c r="G489" s="37">
        <v>7000</v>
      </c>
      <c r="H489" s="34" t="s">
        <v>90</v>
      </c>
      <c r="I489" s="38">
        <v>3.8</v>
      </c>
      <c r="J489" s="36" t="s">
        <v>68</v>
      </c>
      <c r="K489" s="38">
        <v>10</v>
      </c>
      <c r="L489" s="40"/>
      <c r="M489" s="40"/>
      <c r="N489" s="40"/>
      <c r="O489" s="40"/>
      <c r="P489" s="40"/>
    </row>
    <row r="490" spans="1:17" s="32" customFormat="1" ht="10.5">
      <c r="A490" s="32">
        <v>93628000</v>
      </c>
      <c r="B490" s="33" t="s">
        <v>83</v>
      </c>
      <c r="C490" s="32" t="s">
        <v>380</v>
      </c>
      <c r="D490" s="46">
        <v>540</v>
      </c>
      <c r="E490" s="35">
        <v>39643</v>
      </c>
      <c r="F490" s="34" t="s">
        <v>37</v>
      </c>
      <c r="G490" s="37">
        <v>7000</v>
      </c>
      <c r="H490" s="34"/>
      <c r="I490" s="38"/>
      <c r="J490" s="36" t="s">
        <v>329</v>
      </c>
      <c r="K490" s="38">
        <v>30</v>
      </c>
      <c r="L490" s="40"/>
      <c r="M490" s="40"/>
      <c r="N490" s="40"/>
      <c r="O490" s="40"/>
      <c r="P490" s="40"/>
    </row>
    <row r="491" spans="1:17" s="32" customFormat="1" ht="10.5">
      <c r="A491" s="32">
        <v>93628000</v>
      </c>
      <c r="B491" s="33" t="s">
        <v>83</v>
      </c>
      <c r="C491" s="32" t="s">
        <v>381</v>
      </c>
      <c r="D491" s="46" t="s">
        <v>143</v>
      </c>
      <c r="E491" s="35">
        <v>39650</v>
      </c>
      <c r="F491" s="34" t="s">
        <v>37</v>
      </c>
      <c r="G491" s="37">
        <v>7000</v>
      </c>
      <c r="H491" s="34" t="s">
        <v>92</v>
      </c>
      <c r="I491" s="38">
        <v>4.25</v>
      </c>
      <c r="J491" s="36" t="s">
        <v>68</v>
      </c>
      <c r="K491" s="38">
        <v>20</v>
      </c>
      <c r="L491" s="40">
        <v>2000000</v>
      </c>
      <c r="M491" s="40">
        <v>2000000</v>
      </c>
      <c r="N491" s="40">
        <v>43619680</v>
      </c>
      <c r="O491" s="40">
        <v>932068</v>
      </c>
      <c r="P491" s="40">
        <v>44551748</v>
      </c>
    </row>
    <row r="492" spans="1:17" s="32" customFormat="1" ht="10.5">
      <c r="A492" s="32">
        <v>93628000</v>
      </c>
      <c r="B492" s="33" t="s">
        <v>83</v>
      </c>
      <c r="C492" s="32" t="s">
        <v>382</v>
      </c>
      <c r="D492" s="46" t="s">
        <v>143</v>
      </c>
      <c r="E492" s="35">
        <v>39650</v>
      </c>
      <c r="F492" s="34" t="s">
        <v>37</v>
      </c>
      <c r="G492" s="37">
        <v>7000</v>
      </c>
      <c r="H492" s="34" t="s">
        <v>63</v>
      </c>
      <c r="I492" s="38">
        <v>3.8</v>
      </c>
      <c r="J492" s="36" t="s">
        <v>68</v>
      </c>
      <c r="K492" s="38">
        <v>20</v>
      </c>
      <c r="L492" s="40"/>
      <c r="M492" s="40"/>
      <c r="N492" s="40"/>
      <c r="O492" s="40"/>
      <c r="P492" s="40"/>
    </row>
    <row r="493" spans="1:17" s="32" customFormat="1" ht="10.5">
      <c r="A493" s="32">
        <v>90042000</v>
      </c>
      <c r="B493" s="33" t="s">
        <v>83</v>
      </c>
      <c r="C493" s="32" t="s">
        <v>301</v>
      </c>
      <c r="D493" s="46">
        <v>541</v>
      </c>
      <c r="E493" s="35">
        <v>39644</v>
      </c>
      <c r="F493" s="34" t="s">
        <v>37</v>
      </c>
      <c r="G493" s="37">
        <v>4000</v>
      </c>
      <c r="H493" s="34"/>
      <c r="I493" s="38"/>
      <c r="J493" s="36" t="s">
        <v>329</v>
      </c>
      <c r="K493" s="38">
        <v>10</v>
      </c>
      <c r="L493" s="40"/>
      <c r="M493" s="40"/>
      <c r="N493" s="40"/>
      <c r="O493" s="40"/>
      <c r="P493" s="40"/>
    </row>
    <row r="494" spans="1:17" s="32" customFormat="1" ht="10.5">
      <c r="A494" s="32">
        <v>90042000</v>
      </c>
      <c r="B494" s="33" t="s">
        <v>83</v>
      </c>
      <c r="C494" s="32" t="s">
        <v>383</v>
      </c>
      <c r="D494" s="46" t="s">
        <v>143</v>
      </c>
      <c r="E494" s="35">
        <v>39661</v>
      </c>
      <c r="F494" s="34" t="s">
        <v>37</v>
      </c>
      <c r="G494" s="37">
        <v>4000</v>
      </c>
      <c r="H494" s="34" t="s">
        <v>59</v>
      </c>
      <c r="I494" s="38">
        <v>3.75</v>
      </c>
      <c r="J494" s="36" t="s">
        <v>68</v>
      </c>
      <c r="K494" s="38">
        <v>5</v>
      </c>
      <c r="L494" s="40">
        <v>2000000</v>
      </c>
      <c r="M494" s="40">
        <v>2000000</v>
      </c>
      <c r="N494" s="40">
        <v>43619680</v>
      </c>
      <c r="O494" s="40">
        <v>492461</v>
      </c>
      <c r="P494" s="40">
        <v>44112141</v>
      </c>
    </row>
    <row r="495" spans="1:17" s="32" customFormat="1" ht="10.5">
      <c r="A495" s="32">
        <v>90042000</v>
      </c>
      <c r="B495" s="33">
        <v>5</v>
      </c>
      <c r="C495" s="32" t="s">
        <v>302</v>
      </c>
      <c r="D495" s="46" t="s">
        <v>152</v>
      </c>
      <c r="E495" s="35">
        <v>40506</v>
      </c>
      <c r="F495" s="34" t="s">
        <v>37</v>
      </c>
      <c r="G495" s="37">
        <v>2000</v>
      </c>
      <c r="H495" s="34" t="s">
        <v>75</v>
      </c>
      <c r="I495" s="38">
        <v>4</v>
      </c>
      <c r="J495" s="36" t="s">
        <v>81</v>
      </c>
      <c r="K495" s="38">
        <v>21</v>
      </c>
      <c r="L495" s="40">
        <v>2000000</v>
      </c>
      <c r="M495" s="40">
        <v>2000000</v>
      </c>
      <c r="N495" s="40">
        <v>43619680</v>
      </c>
      <c r="O495" s="40">
        <v>859098</v>
      </c>
      <c r="P495" s="40">
        <v>44478778</v>
      </c>
    </row>
    <row r="496" spans="1:17" s="32" customFormat="1" ht="10.5">
      <c r="A496" s="32">
        <v>90042000</v>
      </c>
      <c r="B496" s="33">
        <v>5</v>
      </c>
      <c r="C496" s="53" t="s">
        <v>384</v>
      </c>
      <c r="D496" s="46">
        <v>542</v>
      </c>
      <c r="E496" s="35">
        <v>39644</v>
      </c>
      <c r="F496" s="34" t="s">
        <v>37</v>
      </c>
      <c r="G496" s="37">
        <v>6000</v>
      </c>
      <c r="H496" s="34"/>
      <c r="I496" s="38"/>
      <c r="J496" s="36" t="s">
        <v>329</v>
      </c>
      <c r="K496" s="38">
        <v>30</v>
      </c>
      <c r="L496" s="40"/>
      <c r="M496" s="40"/>
      <c r="N496" s="40"/>
      <c r="O496" s="40"/>
      <c r="P496" s="40"/>
    </row>
    <row r="497" spans="1:17" s="32" customFormat="1" ht="10.5">
      <c r="A497" s="32">
        <v>90042000</v>
      </c>
      <c r="B497" s="33">
        <v>5</v>
      </c>
      <c r="C497" s="53" t="s">
        <v>383</v>
      </c>
      <c r="D497" s="46" t="s">
        <v>143</v>
      </c>
      <c r="E497" s="35">
        <v>39661</v>
      </c>
      <c r="F497" s="34" t="s">
        <v>37</v>
      </c>
      <c r="G497" s="37">
        <v>6000</v>
      </c>
      <c r="H497" s="34" t="s">
        <v>60</v>
      </c>
      <c r="I497" s="38">
        <v>4.6500000000000004</v>
      </c>
      <c r="J497" s="36" t="s">
        <v>68</v>
      </c>
      <c r="K497" s="38">
        <v>21</v>
      </c>
      <c r="L497" s="40">
        <v>5500000</v>
      </c>
      <c r="M497" s="40">
        <v>5500000</v>
      </c>
      <c r="N497" s="40">
        <v>119954120</v>
      </c>
      <c r="O497" s="40">
        <v>1675686</v>
      </c>
      <c r="P497" s="40">
        <v>121629806</v>
      </c>
    </row>
    <row r="498" spans="1:17" s="32" customFormat="1" ht="10.5">
      <c r="A498" s="32">
        <v>90042000</v>
      </c>
      <c r="B498" s="33">
        <v>5</v>
      </c>
      <c r="C498" s="53" t="s">
        <v>302</v>
      </c>
      <c r="D498" s="46" t="s">
        <v>152</v>
      </c>
      <c r="E498" s="35">
        <v>39822</v>
      </c>
      <c r="F498" s="34" t="s">
        <v>37</v>
      </c>
      <c r="G498" s="37">
        <v>500</v>
      </c>
      <c r="H498" s="34" t="s">
        <v>64</v>
      </c>
      <c r="I498" s="38">
        <v>4.75</v>
      </c>
      <c r="J498" s="54" t="s">
        <v>68</v>
      </c>
      <c r="K498" s="38">
        <v>20</v>
      </c>
      <c r="L498" s="40">
        <v>500000</v>
      </c>
      <c r="M498" s="40">
        <v>500000</v>
      </c>
      <c r="N498" s="40">
        <v>10904920</v>
      </c>
      <c r="O498" s="40">
        <v>197997</v>
      </c>
      <c r="P498" s="40">
        <v>11102917</v>
      </c>
    </row>
    <row r="499" spans="1:17" s="32" customFormat="1" ht="10.5">
      <c r="A499" s="32">
        <v>99530250</v>
      </c>
      <c r="B499" s="33">
        <v>0</v>
      </c>
      <c r="C499" s="45" t="s">
        <v>198</v>
      </c>
      <c r="D499" s="46">
        <v>543</v>
      </c>
      <c r="E499" s="35">
        <v>39667</v>
      </c>
      <c r="F499" s="34" t="s">
        <v>37</v>
      </c>
      <c r="G499" s="37">
        <v>3500</v>
      </c>
      <c r="H499" s="34"/>
      <c r="I499" s="38"/>
      <c r="J499" s="36" t="s">
        <v>329</v>
      </c>
      <c r="K499" s="38">
        <v>30</v>
      </c>
      <c r="L499" s="40"/>
      <c r="M499" s="40"/>
      <c r="N499" s="40"/>
      <c r="O499" s="40"/>
      <c r="P499" s="40"/>
    </row>
    <row r="500" spans="1:17" s="32" customFormat="1" ht="10.5">
      <c r="A500" s="32">
        <v>99530250</v>
      </c>
      <c r="B500" s="33">
        <v>0</v>
      </c>
      <c r="C500" s="45" t="s">
        <v>385</v>
      </c>
      <c r="D500" s="46" t="s">
        <v>143</v>
      </c>
      <c r="E500" s="35">
        <v>39667</v>
      </c>
      <c r="F500" s="34" t="s">
        <v>37</v>
      </c>
      <c r="G500" s="37">
        <v>3500</v>
      </c>
      <c r="H500" s="34" t="s">
        <v>92</v>
      </c>
      <c r="I500" s="38">
        <v>4.25</v>
      </c>
      <c r="J500" s="36" t="s">
        <v>329</v>
      </c>
      <c r="K500" s="38">
        <v>21</v>
      </c>
      <c r="L500" s="40"/>
      <c r="M500" s="40"/>
      <c r="N500" s="40"/>
      <c r="O500" s="40"/>
      <c r="P500" s="40"/>
    </row>
    <row r="501" spans="1:17" s="32" customFormat="1" ht="10.5">
      <c r="A501" s="32">
        <v>99530250</v>
      </c>
      <c r="B501" s="33">
        <v>0</v>
      </c>
      <c r="C501" s="45" t="s">
        <v>386</v>
      </c>
      <c r="D501" s="46" t="s">
        <v>152</v>
      </c>
      <c r="E501" s="35">
        <v>39897</v>
      </c>
      <c r="F501" s="34" t="s">
        <v>171</v>
      </c>
      <c r="G501" s="37">
        <v>30000000</v>
      </c>
      <c r="H501" s="34" t="s">
        <v>63</v>
      </c>
      <c r="I501" s="38">
        <v>7</v>
      </c>
      <c r="J501" s="36" t="s">
        <v>329</v>
      </c>
      <c r="K501" s="38">
        <v>5</v>
      </c>
      <c r="L501" s="40">
        <v>10000000000</v>
      </c>
      <c r="M501" s="40">
        <v>10000000000</v>
      </c>
      <c r="N501" s="40">
        <v>10000000</v>
      </c>
      <c r="O501" s="40">
        <v>141954</v>
      </c>
      <c r="P501" s="40">
        <v>10141954</v>
      </c>
    </row>
    <row r="502" spans="1:17" s="32" customFormat="1" ht="10.5">
      <c r="A502" s="32">
        <v>99530250</v>
      </c>
      <c r="B502" s="33">
        <v>0</v>
      </c>
      <c r="C502" s="45" t="s">
        <v>386</v>
      </c>
      <c r="D502" s="46" t="s">
        <v>162</v>
      </c>
      <c r="E502" s="35">
        <v>39976</v>
      </c>
      <c r="F502" s="34" t="s">
        <v>37</v>
      </c>
      <c r="G502" s="37">
        <v>3000</v>
      </c>
      <c r="H502" s="34" t="s">
        <v>56</v>
      </c>
      <c r="I502" s="38">
        <v>5</v>
      </c>
      <c r="J502" s="36" t="s">
        <v>68</v>
      </c>
      <c r="K502" s="38">
        <v>21</v>
      </c>
      <c r="L502" s="40">
        <v>1000000</v>
      </c>
      <c r="M502" s="40">
        <v>1000000</v>
      </c>
      <c r="N502" s="40">
        <v>21809840</v>
      </c>
      <c r="O502" s="40">
        <v>508328</v>
      </c>
      <c r="P502" s="40">
        <v>22318168</v>
      </c>
    </row>
    <row r="503" spans="1:17" s="32" customFormat="1" ht="10.5">
      <c r="A503" s="32">
        <v>99530250</v>
      </c>
      <c r="B503" s="33">
        <v>0</v>
      </c>
      <c r="C503" s="45" t="s">
        <v>386</v>
      </c>
      <c r="D503" s="46" t="s">
        <v>162</v>
      </c>
      <c r="E503" s="35">
        <v>39976</v>
      </c>
      <c r="F503" s="34" t="s">
        <v>37</v>
      </c>
      <c r="G503" s="37">
        <v>3000</v>
      </c>
      <c r="H503" s="34" t="s">
        <v>51</v>
      </c>
      <c r="I503" s="38">
        <v>4</v>
      </c>
      <c r="J503" s="36" t="s">
        <v>68</v>
      </c>
      <c r="K503" s="38">
        <v>7</v>
      </c>
      <c r="L503" s="40">
        <v>2000000</v>
      </c>
      <c r="M503" s="40">
        <v>2000000</v>
      </c>
      <c r="N503" s="40">
        <v>43619680</v>
      </c>
      <c r="O503" s="40">
        <v>815403</v>
      </c>
      <c r="P503" s="40">
        <v>44435083</v>
      </c>
    </row>
    <row r="504" spans="1:17" s="32" customFormat="1" ht="10.5">
      <c r="A504" s="32">
        <v>99530250</v>
      </c>
      <c r="B504" s="33">
        <v>0</v>
      </c>
      <c r="C504" s="45" t="s">
        <v>385</v>
      </c>
      <c r="D504" s="46" t="s">
        <v>162</v>
      </c>
      <c r="E504" s="35">
        <v>39976</v>
      </c>
      <c r="F504" s="34" t="s">
        <v>171</v>
      </c>
      <c r="G504" s="37">
        <v>62950000</v>
      </c>
      <c r="H504" s="34" t="s">
        <v>53</v>
      </c>
      <c r="I504" s="38">
        <v>6</v>
      </c>
      <c r="J504" s="36" t="s">
        <v>68</v>
      </c>
      <c r="K504" s="38">
        <v>7</v>
      </c>
      <c r="L504" s="40"/>
      <c r="M504" s="40"/>
      <c r="N504" s="40"/>
      <c r="O504" s="40"/>
      <c r="P504" s="40"/>
    </row>
    <row r="505" spans="1:17" s="32" customFormat="1" ht="10.5">
      <c r="A505" s="32">
        <v>93458000</v>
      </c>
      <c r="B505" s="33">
        <v>1</v>
      </c>
      <c r="C505" s="45" t="s">
        <v>387</v>
      </c>
      <c r="D505" s="46">
        <v>544</v>
      </c>
      <c r="E505" s="35">
        <v>39674</v>
      </c>
      <c r="F505" s="34" t="s">
        <v>37</v>
      </c>
      <c r="G505" s="37">
        <v>10000</v>
      </c>
      <c r="H505" s="34"/>
      <c r="I505" s="38"/>
      <c r="J505" s="36" t="s">
        <v>371</v>
      </c>
      <c r="K505" s="38">
        <v>10</v>
      </c>
      <c r="L505" s="40"/>
      <c r="M505" s="40"/>
      <c r="N505" s="40"/>
      <c r="O505" s="40"/>
      <c r="P505" s="40"/>
    </row>
    <row r="506" spans="1:17" s="32" customFormat="1" ht="10.5">
      <c r="A506" s="32">
        <v>93458000</v>
      </c>
      <c r="B506" s="33">
        <v>1</v>
      </c>
      <c r="C506" s="45" t="s">
        <v>388</v>
      </c>
      <c r="D506" s="46" t="s">
        <v>143</v>
      </c>
      <c r="E506" s="35">
        <v>39735</v>
      </c>
      <c r="F506" s="34" t="s">
        <v>66</v>
      </c>
      <c r="G506" s="37">
        <v>355000</v>
      </c>
      <c r="H506" s="34" t="s">
        <v>63</v>
      </c>
      <c r="I506" s="38" t="s">
        <v>389</v>
      </c>
      <c r="J506" s="36" t="s">
        <v>390</v>
      </c>
      <c r="K506" s="38">
        <v>6</v>
      </c>
      <c r="L506" s="40"/>
      <c r="M506" s="40"/>
      <c r="N506" s="40"/>
      <c r="O506" s="40"/>
      <c r="P506" s="40"/>
      <c r="Q506" s="32" t="s">
        <v>69</v>
      </c>
    </row>
    <row r="507" spans="1:17" s="32" customFormat="1" ht="10.5">
      <c r="A507" s="32">
        <v>93458000</v>
      </c>
      <c r="B507" s="33">
        <v>1</v>
      </c>
      <c r="C507" s="45" t="s">
        <v>391</v>
      </c>
      <c r="D507" s="46" t="s">
        <v>143</v>
      </c>
      <c r="E507" s="35">
        <v>39735</v>
      </c>
      <c r="F507" s="34" t="s">
        <v>37</v>
      </c>
      <c r="G507" s="37">
        <v>10000</v>
      </c>
      <c r="H507" s="34" t="s">
        <v>56</v>
      </c>
      <c r="I507" s="38">
        <v>4</v>
      </c>
      <c r="J507" s="36" t="s">
        <v>390</v>
      </c>
      <c r="K507" s="38">
        <v>6</v>
      </c>
      <c r="L507" s="40">
        <v>1000000</v>
      </c>
      <c r="M507" s="40">
        <v>1000000</v>
      </c>
      <c r="N507" s="40">
        <v>21809840</v>
      </c>
      <c r="O507" s="40">
        <v>71987</v>
      </c>
      <c r="P507" s="40">
        <v>21881827</v>
      </c>
    </row>
    <row r="508" spans="1:17" s="32" customFormat="1" ht="10.5">
      <c r="A508" s="32">
        <v>93458000</v>
      </c>
      <c r="B508" s="33">
        <v>1</v>
      </c>
      <c r="C508" s="45" t="s">
        <v>388</v>
      </c>
      <c r="D508" s="46" t="s">
        <v>152</v>
      </c>
      <c r="E508" s="35">
        <v>39888</v>
      </c>
      <c r="F508" s="34" t="s">
        <v>171</v>
      </c>
      <c r="G508" s="37">
        <v>84000000</v>
      </c>
      <c r="H508" s="34" t="s">
        <v>53</v>
      </c>
      <c r="I508" s="38">
        <v>4</v>
      </c>
      <c r="J508" s="36" t="s">
        <v>390</v>
      </c>
      <c r="K508" s="38">
        <v>5</v>
      </c>
      <c r="L508" s="40"/>
      <c r="M508" s="40"/>
      <c r="N508" s="40"/>
      <c r="O508" s="40"/>
      <c r="P508" s="40"/>
    </row>
    <row r="509" spans="1:17" s="32" customFormat="1" ht="10.5">
      <c r="A509" s="32">
        <v>93458000</v>
      </c>
      <c r="B509" s="33">
        <v>1</v>
      </c>
      <c r="C509" s="45" t="s">
        <v>392</v>
      </c>
      <c r="D509" s="46" t="s">
        <v>152</v>
      </c>
      <c r="E509" s="35">
        <v>39888</v>
      </c>
      <c r="F509" s="34" t="s">
        <v>37</v>
      </c>
      <c r="G509" s="37">
        <v>4000</v>
      </c>
      <c r="H509" s="34" t="s">
        <v>59</v>
      </c>
      <c r="I509" s="38">
        <v>2.25</v>
      </c>
      <c r="J509" s="36" t="s">
        <v>390</v>
      </c>
      <c r="K509" s="38">
        <v>5</v>
      </c>
      <c r="L509" s="40">
        <v>2000000</v>
      </c>
      <c r="M509" s="40">
        <v>2000000</v>
      </c>
      <c r="N509" s="40">
        <v>43619680</v>
      </c>
      <c r="O509" s="40">
        <v>243987</v>
      </c>
      <c r="P509" s="40">
        <v>43863667</v>
      </c>
    </row>
    <row r="510" spans="1:17" s="32" customFormat="1" ht="10.5">
      <c r="A510" s="32">
        <v>93458000</v>
      </c>
      <c r="B510" s="33">
        <v>1</v>
      </c>
      <c r="C510" s="45" t="s">
        <v>387</v>
      </c>
      <c r="D510" s="46">
        <v>545</v>
      </c>
      <c r="E510" s="35">
        <v>39674</v>
      </c>
      <c r="F510" s="34" t="s">
        <v>37</v>
      </c>
      <c r="G510" s="37">
        <v>10000</v>
      </c>
      <c r="H510" s="34"/>
      <c r="I510" s="38"/>
      <c r="J510" s="36" t="s">
        <v>371</v>
      </c>
      <c r="K510" s="38">
        <v>30</v>
      </c>
      <c r="L510" s="40"/>
      <c r="M510" s="40"/>
      <c r="N510" s="40"/>
      <c r="O510" s="40"/>
      <c r="P510" s="40"/>
    </row>
    <row r="511" spans="1:17" s="32" customFormat="1" ht="10.5">
      <c r="A511" s="32">
        <v>93458000</v>
      </c>
      <c r="B511" s="33">
        <v>1</v>
      </c>
      <c r="C511" s="45" t="s">
        <v>391</v>
      </c>
      <c r="D511" s="46" t="s">
        <v>143</v>
      </c>
      <c r="E511" s="35">
        <v>39735</v>
      </c>
      <c r="F511" s="34" t="s">
        <v>37</v>
      </c>
      <c r="G511" s="37">
        <v>10000</v>
      </c>
      <c r="H511" s="34" t="s">
        <v>51</v>
      </c>
      <c r="I511" s="38">
        <v>4.25</v>
      </c>
      <c r="J511" s="36" t="s">
        <v>390</v>
      </c>
      <c r="K511" s="38">
        <v>21</v>
      </c>
      <c r="L511" s="40">
        <v>7000000</v>
      </c>
      <c r="M511" s="40">
        <v>7000000</v>
      </c>
      <c r="N511" s="40">
        <v>152668880</v>
      </c>
      <c r="O511" s="40">
        <v>535079</v>
      </c>
      <c r="P511" s="40">
        <v>153203959</v>
      </c>
    </row>
    <row r="512" spans="1:17" s="32" customFormat="1" ht="10.5">
      <c r="A512" s="32">
        <v>92236000</v>
      </c>
      <c r="B512" s="33">
        <v>6</v>
      </c>
      <c r="C512" s="45" t="s">
        <v>393</v>
      </c>
      <c r="D512" s="46">
        <v>546</v>
      </c>
      <c r="E512" s="35">
        <v>39681</v>
      </c>
      <c r="F512" s="34" t="s">
        <v>37</v>
      </c>
      <c r="G512" s="37">
        <v>2000</v>
      </c>
      <c r="H512" s="34"/>
      <c r="I512" s="38"/>
      <c r="J512" s="36" t="s">
        <v>68</v>
      </c>
      <c r="K512" s="38">
        <v>10</v>
      </c>
      <c r="L512" s="40"/>
      <c r="M512" s="40"/>
      <c r="N512" s="40"/>
      <c r="O512" s="40"/>
      <c r="P512" s="40"/>
    </row>
    <row r="513" spans="1:17" s="32" customFormat="1" ht="10.5">
      <c r="A513" s="32">
        <v>92236000</v>
      </c>
      <c r="B513" s="33">
        <v>6</v>
      </c>
      <c r="C513" s="45" t="s">
        <v>394</v>
      </c>
      <c r="D513" s="46" t="s">
        <v>143</v>
      </c>
      <c r="E513" s="35">
        <v>39689</v>
      </c>
      <c r="F513" s="34" t="s">
        <v>37</v>
      </c>
      <c r="G513" s="37">
        <v>2000</v>
      </c>
      <c r="H513" s="34" t="s">
        <v>63</v>
      </c>
      <c r="I513" s="38">
        <v>3.9</v>
      </c>
      <c r="J513" s="36" t="s">
        <v>68</v>
      </c>
      <c r="K513" s="38">
        <v>7</v>
      </c>
      <c r="L513" s="40">
        <v>2000000</v>
      </c>
      <c r="M513" s="40">
        <v>1777777.6</v>
      </c>
      <c r="N513" s="40">
        <v>38773045</v>
      </c>
      <c r="O513" s="40">
        <v>0</v>
      </c>
      <c r="P513" s="40">
        <v>38773045</v>
      </c>
    </row>
    <row r="514" spans="1:17" s="32" customFormat="1" ht="10.5">
      <c r="A514" s="32">
        <v>92236000</v>
      </c>
      <c r="B514" s="33">
        <v>6</v>
      </c>
      <c r="C514" s="45" t="s">
        <v>395</v>
      </c>
      <c r="D514" s="46" t="s">
        <v>152</v>
      </c>
      <c r="E514" s="35">
        <v>39689</v>
      </c>
      <c r="F514" s="34" t="s">
        <v>37</v>
      </c>
      <c r="G514" s="37">
        <v>2000</v>
      </c>
      <c r="H514" s="34" t="s">
        <v>56</v>
      </c>
      <c r="I514" s="38">
        <v>4.4000000000000004</v>
      </c>
      <c r="J514" s="36" t="s">
        <v>68</v>
      </c>
      <c r="K514" s="38">
        <v>10</v>
      </c>
      <c r="L514" s="40"/>
      <c r="M514" s="40"/>
      <c r="N514" s="40"/>
      <c r="O514" s="40"/>
      <c r="P514" s="40"/>
    </row>
    <row r="515" spans="1:17" s="32" customFormat="1" ht="10.5">
      <c r="A515" s="32">
        <v>92236000</v>
      </c>
      <c r="B515" s="33">
        <v>6</v>
      </c>
      <c r="C515" s="45" t="s">
        <v>393</v>
      </c>
      <c r="D515" s="46">
        <v>547</v>
      </c>
      <c r="E515" s="35">
        <v>39681</v>
      </c>
      <c r="F515" s="34" t="s">
        <v>37</v>
      </c>
      <c r="G515" s="37">
        <v>2000</v>
      </c>
      <c r="H515" s="34"/>
      <c r="I515" s="38"/>
      <c r="J515" s="36" t="s">
        <v>81</v>
      </c>
      <c r="K515" s="38">
        <v>30</v>
      </c>
      <c r="L515" s="40"/>
      <c r="M515" s="40"/>
      <c r="N515" s="40"/>
      <c r="O515" s="40"/>
      <c r="P515" s="40"/>
    </row>
    <row r="516" spans="1:17" s="32" customFormat="1" ht="10.5">
      <c r="A516" s="32">
        <v>92236000</v>
      </c>
      <c r="B516" s="33">
        <v>6</v>
      </c>
      <c r="C516" s="45" t="s">
        <v>395</v>
      </c>
      <c r="D516" s="46" t="s">
        <v>143</v>
      </c>
      <c r="E516" s="35">
        <v>39689</v>
      </c>
      <c r="F516" s="34" t="s">
        <v>37</v>
      </c>
      <c r="G516" s="37">
        <v>2000</v>
      </c>
      <c r="H516" s="34" t="s">
        <v>51</v>
      </c>
      <c r="I516" s="38">
        <v>4.7</v>
      </c>
      <c r="J516" s="36" t="s">
        <v>68</v>
      </c>
      <c r="K516" s="38">
        <v>20</v>
      </c>
      <c r="L516" s="40"/>
      <c r="M516" s="40"/>
      <c r="N516" s="40"/>
      <c r="O516" s="40"/>
      <c r="P516" s="40"/>
    </row>
    <row r="517" spans="1:17" s="32" customFormat="1" ht="10.5">
      <c r="A517" s="32">
        <v>96667560</v>
      </c>
      <c r="B517" s="33">
        <v>8</v>
      </c>
      <c r="C517" s="32" t="s">
        <v>339</v>
      </c>
      <c r="D517" s="46">
        <v>548</v>
      </c>
      <c r="E517" s="35">
        <v>39694</v>
      </c>
      <c r="F517" s="34" t="s">
        <v>37</v>
      </c>
      <c r="G517" s="37">
        <v>1500</v>
      </c>
      <c r="H517" s="34"/>
      <c r="I517" s="38"/>
      <c r="J517" s="36" t="s">
        <v>250</v>
      </c>
      <c r="K517" s="38">
        <v>10</v>
      </c>
      <c r="L517" s="40"/>
      <c r="M517" s="40"/>
      <c r="N517" s="40"/>
      <c r="O517" s="40"/>
      <c r="P517" s="40"/>
    </row>
    <row r="518" spans="1:17" s="32" customFormat="1" ht="10.5">
      <c r="A518" s="32">
        <v>96667560</v>
      </c>
      <c r="B518" s="33">
        <v>8</v>
      </c>
      <c r="C518" s="32" t="s">
        <v>340</v>
      </c>
      <c r="D518" s="46" t="s">
        <v>143</v>
      </c>
      <c r="E518" s="35">
        <v>40030</v>
      </c>
      <c r="F518" s="34" t="s">
        <v>171</v>
      </c>
      <c r="G518" s="37">
        <v>20000000</v>
      </c>
      <c r="H518" s="34" t="s">
        <v>90</v>
      </c>
      <c r="I518" s="38">
        <v>7</v>
      </c>
      <c r="J518" s="36" t="s">
        <v>374</v>
      </c>
      <c r="K518" s="38">
        <v>5</v>
      </c>
      <c r="L518" s="40">
        <v>20000000000</v>
      </c>
      <c r="M518" s="40">
        <v>20000000000</v>
      </c>
      <c r="N518" s="40">
        <v>20000000</v>
      </c>
      <c r="O518" s="40">
        <v>344080</v>
      </c>
      <c r="P518" s="40">
        <v>20344080</v>
      </c>
    </row>
    <row r="519" spans="1:17" s="32" customFormat="1" ht="10.5">
      <c r="A519" s="32">
        <v>96667560</v>
      </c>
      <c r="B519" s="33">
        <v>8</v>
      </c>
      <c r="C519" s="32" t="s">
        <v>340</v>
      </c>
      <c r="D519" s="46" t="s">
        <v>152</v>
      </c>
      <c r="E519" s="35">
        <v>40500</v>
      </c>
      <c r="F519" s="34" t="s">
        <v>171</v>
      </c>
      <c r="G519" s="37">
        <v>10000000</v>
      </c>
      <c r="H519" s="34" t="s">
        <v>51</v>
      </c>
      <c r="I519" s="38">
        <v>6.35</v>
      </c>
      <c r="J519" s="36" t="s">
        <v>374</v>
      </c>
      <c r="K519" s="38">
        <v>4</v>
      </c>
      <c r="L519" s="40">
        <v>10000000000</v>
      </c>
      <c r="M519" s="40">
        <v>10000000000</v>
      </c>
      <c r="N519" s="40">
        <v>10000000</v>
      </c>
      <c r="O519" s="40">
        <v>12925</v>
      </c>
      <c r="P519" s="40">
        <v>10012925</v>
      </c>
    </row>
    <row r="520" spans="1:17" s="32" customFormat="1" ht="10.5">
      <c r="A520" s="32">
        <v>96813520</v>
      </c>
      <c r="B520" s="33">
        <v>1</v>
      </c>
      <c r="C520" s="45" t="s">
        <v>396</v>
      </c>
      <c r="D520" s="46">
        <v>549</v>
      </c>
      <c r="E520" s="35">
        <v>39707</v>
      </c>
      <c r="F520" s="34" t="s">
        <v>37</v>
      </c>
      <c r="G520" s="37">
        <v>8500</v>
      </c>
      <c r="H520" s="34"/>
      <c r="I520" s="38"/>
      <c r="J520" s="36" t="s">
        <v>81</v>
      </c>
      <c r="K520" s="38">
        <v>10</v>
      </c>
      <c r="L520" s="40"/>
      <c r="M520" s="40"/>
      <c r="N520" s="40"/>
      <c r="O520" s="40"/>
      <c r="P520" s="40"/>
    </row>
    <row r="521" spans="1:17" s="32" customFormat="1" ht="10.5">
      <c r="A521" s="32">
        <v>96813520</v>
      </c>
      <c r="B521" s="33">
        <v>1</v>
      </c>
      <c r="C521" s="45" t="s">
        <v>397</v>
      </c>
      <c r="D521" s="46" t="s">
        <v>143</v>
      </c>
      <c r="E521" s="35">
        <v>39730</v>
      </c>
      <c r="F521" s="34" t="s">
        <v>37</v>
      </c>
      <c r="G521" s="37">
        <v>7000</v>
      </c>
      <c r="H521" s="34" t="s">
        <v>46</v>
      </c>
      <c r="I521" s="38">
        <v>2.75</v>
      </c>
      <c r="J521" s="36" t="s">
        <v>68</v>
      </c>
      <c r="K521" s="38">
        <v>5</v>
      </c>
      <c r="L521" s="40">
        <v>1800000</v>
      </c>
      <c r="M521" s="40">
        <v>1800000</v>
      </c>
      <c r="N521" s="40">
        <v>39257712</v>
      </c>
      <c r="O521" s="40">
        <v>89357</v>
      </c>
      <c r="P521" s="40">
        <v>39347069</v>
      </c>
    </row>
    <row r="522" spans="1:17" s="32" customFormat="1" ht="10.5">
      <c r="A522" s="32">
        <v>96813520</v>
      </c>
      <c r="B522" s="33">
        <v>1</v>
      </c>
      <c r="C522" s="45" t="s">
        <v>396</v>
      </c>
      <c r="D522" s="46">
        <v>550</v>
      </c>
      <c r="E522" s="35">
        <v>39707</v>
      </c>
      <c r="F522" s="34" t="s">
        <v>37</v>
      </c>
      <c r="G522" s="37">
        <v>8500</v>
      </c>
      <c r="H522" s="34"/>
      <c r="I522" s="38"/>
      <c r="J522" s="36" t="s">
        <v>81</v>
      </c>
      <c r="K522" s="38">
        <v>30</v>
      </c>
      <c r="L522" s="40"/>
      <c r="M522" s="40"/>
      <c r="N522" s="40"/>
      <c r="O522" s="40"/>
      <c r="P522" s="40"/>
    </row>
    <row r="523" spans="1:17" s="32" customFormat="1" ht="10.5">
      <c r="A523" s="32">
        <v>96813520</v>
      </c>
      <c r="B523" s="33">
        <v>1</v>
      </c>
      <c r="C523" s="45" t="s">
        <v>398</v>
      </c>
      <c r="D523" s="46" t="s">
        <v>143</v>
      </c>
      <c r="E523" s="35">
        <v>39730</v>
      </c>
      <c r="F523" s="34" t="s">
        <v>37</v>
      </c>
      <c r="G523" s="37">
        <v>7000</v>
      </c>
      <c r="H523" s="34" t="s">
        <v>90</v>
      </c>
      <c r="I523" s="38">
        <v>4.25</v>
      </c>
      <c r="J523" s="36" t="s">
        <v>68</v>
      </c>
      <c r="K523" s="38">
        <v>21</v>
      </c>
      <c r="L523" s="40">
        <v>4700000</v>
      </c>
      <c r="M523" s="40">
        <v>4700000</v>
      </c>
      <c r="N523" s="40">
        <v>102506248</v>
      </c>
      <c r="O523" s="40">
        <v>359267</v>
      </c>
      <c r="P523" s="40">
        <v>102865515</v>
      </c>
    </row>
    <row r="524" spans="1:17" s="32" customFormat="1" ht="10.5">
      <c r="A524" s="32">
        <v>93834000</v>
      </c>
      <c r="B524" s="33">
        <v>5</v>
      </c>
      <c r="C524" s="45" t="s">
        <v>276</v>
      </c>
      <c r="D524" s="46">
        <v>551</v>
      </c>
      <c r="E524" s="35">
        <v>39735</v>
      </c>
      <c r="F524" s="34" t="s">
        <v>37</v>
      </c>
      <c r="G524" s="37">
        <v>12500</v>
      </c>
      <c r="H524" s="34"/>
      <c r="I524" s="38"/>
      <c r="J524" s="36" t="s">
        <v>81</v>
      </c>
      <c r="K524" s="38">
        <v>30</v>
      </c>
      <c r="L524" s="40"/>
      <c r="M524" s="40"/>
      <c r="N524" s="40"/>
      <c r="O524" s="40"/>
      <c r="P524" s="40"/>
    </row>
    <row r="525" spans="1:17" s="32" customFormat="1" ht="10.5">
      <c r="A525" s="32">
        <v>93834000</v>
      </c>
      <c r="B525" s="33">
        <v>5</v>
      </c>
      <c r="C525" s="45" t="s">
        <v>399</v>
      </c>
      <c r="D525" s="46" t="s">
        <v>143</v>
      </c>
      <c r="E525" s="35">
        <v>39769</v>
      </c>
      <c r="F525" s="34" t="s">
        <v>37</v>
      </c>
      <c r="G525" s="37">
        <v>6000</v>
      </c>
      <c r="H525" s="34" t="s">
        <v>53</v>
      </c>
      <c r="I525" s="38">
        <v>4.7</v>
      </c>
      <c r="J525" s="36" t="s">
        <v>81</v>
      </c>
      <c r="K525" s="38">
        <v>8</v>
      </c>
      <c r="L525" s="40"/>
      <c r="M525" s="40"/>
      <c r="N525" s="40"/>
      <c r="O525" s="40"/>
      <c r="P525" s="40"/>
    </row>
    <row r="526" spans="1:17" s="32" customFormat="1" ht="10.5">
      <c r="A526" s="32">
        <v>93834000</v>
      </c>
      <c r="B526" s="33">
        <v>5</v>
      </c>
      <c r="C526" s="45" t="s">
        <v>399</v>
      </c>
      <c r="D526" s="46" t="s">
        <v>143</v>
      </c>
      <c r="E526" s="35">
        <v>39769</v>
      </c>
      <c r="F526" s="34" t="s">
        <v>66</v>
      </c>
      <c r="G526" s="37">
        <v>187800</v>
      </c>
      <c r="H526" s="34" t="s">
        <v>59</v>
      </c>
      <c r="I526" s="38" t="s">
        <v>400</v>
      </c>
      <c r="J526" s="36" t="s">
        <v>81</v>
      </c>
      <c r="K526" s="38">
        <v>11</v>
      </c>
      <c r="L526" s="40"/>
      <c r="M526" s="40"/>
      <c r="N526" s="40"/>
      <c r="O526" s="40"/>
      <c r="P526" s="40"/>
      <c r="Q526" s="32" t="s">
        <v>69</v>
      </c>
    </row>
    <row r="527" spans="1:17" s="32" customFormat="1" ht="10.5">
      <c r="A527" s="32">
        <v>93834000</v>
      </c>
      <c r="B527" s="33">
        <v>5</v>
      </c>
      <c r="C527" s="45" t="s">
        <v>399</v>
      </c>
      <c r="D527" s="46" t="s">
        <v>143</v>
      </c>
      <c r="E527" s="35">
        <v>39769</v>
      </c>
      <c r="F527" s="34" t="s">
        <v>37</v>
      </c>
      <c r="G527" s="37">
        <v>6000</v>
      </c>
      <c r="H527" s="34" t="s">
        <v>60</v>
      </c>
      <c r="I527" s="38">
        <v>4.7</v>
      </c>
      <c r="J527" s="36" t="s">
        <v>81</v>
      </c>
      <c r="K527" s="38">
        <v>9</v>
      </c>
      <c r="L527" s="40"/>
      <c r="M527" s="40"/>
      <c r="N527" s="40"/>
      <c r="O527" s="40"/>
      <c r="P527" s="40"/>
    </row>
    <row r="528" spans="1:17" s="32" customFormat="1" ht="10.5">
      <c r="A528" s="32">
        <v>93834000</v>
      </c>
      <c r="B528" s="33">
        <v>5</v>
      </c>
      <c r="C528" s="45" t="s">
        <v>120</v>
      </c>
      <c r="D528" s="46" t="s">
        <v>143</v>
      </c>
      <c r="E528" s="35">
        <v>39769</v>
      </c>
      <c r="F528" s="34" t="s">
        <v>37</v>
      </c>
      <c r="G528" s="37">
        <v>6000</v>
      </c>
      <c r="H528" s="34" t="s">
        <v>64</v>
      </c>
      <c r="I528" s="38">
        <v>5.7</v>
      </c>
      <c r="J528" s="36" t="s">
        <v>68</v>
      </c>
      <c r="K528" s="38">
        <v>21</v>
      </c>
      <c r="L528" s="40">
        <v>3000000</v>
      </c>
      <c r="M528" s="40">
        <v>3000000</v>
      </c>
      <c r="N528" s="40">
        <v>65429520</v>
      </c>
      <c r="O528" s="40">
        <v>459724</v>
      </c>
      <c r="P528" s="40">
        <v>65889244</v>
      </c>
    </row>
    <row r="529" spans="1:16" s="32" customFormat="1" ht="10.5">
      <c r="A529" s="32">
        <v>93834000</v>
      </c>
      <c r="B529" s="33">
        <v>5</v>
      </c>
      <c r="C529" s="45" t="s">
        <v>120</v>
      </c>
      <c r="D529" s="46" t="s">
        <v>152</v>
      </c>
      <c r="E529" s="35">
        <v>39877</v>
      </c>
      <c r="F529" s="34" t="s">
        <v>171</v>
      </c>
      <c r="G529" s="37">
        <v>30000000</v>
      </c>
      <c r="H529" s="34" t="s">
        <v>75</v>
      </c>
      <c r="I529" s="38">
        <v>7</v>
      </c>
      <c r="J529" s="36" t="s">
        <v>68</v>
      </c>
      <c r="K529" s="38">
        <v>5</v>
      </c>
      <c r="L529" s="40">
        <v>30000000000</v>
      </c>
      <c r="M529" s="40">
        <v>30000000000</v>
      </c>
      <c r="N529" s="40">
        <v>30000000</v>
      </c>
      <c r="O529" s="40">
        <v>510385</v>
      </c>
      <c r="P529" s="40">
        <v>30510385</v>
      </c>
    </row>
    <row r="530" spans="1:16" s="32" customFormat="1" ht="10.5">
      <c r="A530" s="32">
        <v>93834000</v>
      </c>
      <c r="B530" s="33">
        <v>5</v>
      </c>
      <c r="C530" s="45" t="s">
        <v>120</v>
      </c>
      <c r="D530" s="46" t="s">
        <v>162</v>
      </c>
      <c r="E530" s="35">
        <v>39952</v>
      </c>
      <c r="F530" s="34" t="s">
        <v>37</v>
      </c>
      <c r="G530" s="37">
        <v>5500</v>
      </c>
      <c r="H530" s="34" t="s">
        <v>125</v>
      </c>
      <c r="I530" s="38">
        <v>4.0999999999999996</v>
      </c>
      <c r="J530" s="36" t="s">
        <v>68</v>
      </c>
      <c r="K530" s="38">
        <v>6</v>
      </c>
      <c r="L530" s="40">
        <v>1000000</v>
      </c>
      <c r="M530" s="40">
        <v>1000000</v>
      </c>
      <c r="N530" s="40">
        <v>21809840</v>
      </c>
      <c r="O530" s="40">
        <v>4918</v>
      </c>
      <c r="P530" s="40">
        <v>21814758</v>
      </c>
    </row>
    <row r="531" spans="1:16" s="32" customFormat="1" ht="10.5">
      <c r="A531" s="32">
        <v>93834000</v>
      </c>
      <c r="B531" s="33">
        <v>5</v>
      </c>
      <c r="C531" s="45" t="s">
        <v>399</v>
      </c>
      <c r="D531" s="46" t="s">
        <v>162</v>
      </c>
      <c r="E531" s="35">
        <v>39952</v>
      </c>
      <c r="F531" s="34" t="s">
        <v>171</v>
      </c>
      <c r="G531" s="37">
        <v>110000000</v>
      </c>
      <c r="H531" s="34" t="s">
        <v>132</v>
      </c>
      <c r="I531" s="38">
        <v>5.8</v>
      </c>
      <c r="J531" s="36" t="s">
        <v>68</v>
      </c>
      <c r="K531" s="38">
        <v>6</v>
      </c>
      <c r="L531" s="40"/>
      <c r="M531" s="40"/>
      <c r="N531" s="40"/>
      <c r="O531" s="40"/>
      <c r="P531" s="40"/>
    </row>
    <row r="532" spans="1:16" s="32" customFormat="1" ht="10.5">
      <c r="A532" s="32">
        <v>93834000</v>
      </c>
      <c r="B532" s="33">
        <v>5</v>
      </c>
      <c r="C532" s="45" t="s">
        <v>120</v>
      </c>
      <c r="D532" s="46" t="s">
        <v>162</v>
      </c>
      <c r="E532" s="35">
        <v>39952</v>
      </c>
      <c r="F532" s="34" t="s">
        <v>37</v>
      </c>
      <c r="G532" s="37">
        <v>5500</v>
      </c>
      <c r="H532" s="34" t="s">
        <v>176</v>
      </c>
      <c r="I532" s="38">
        <v>4.7</v>
      </c>
      <c r="J532" s="36" t="s">
        <v>68</v>
      </c>
      <c r="K532" s="38">
        <v>21</v>
      </c>
      <c r="L532" s="40">
        <v>4500000</v>
      </c>
      <c r="M532" s="40">
        <v>4500000</v>
      </c>
      <c r="N532" s="40">
        <v>98144280</v>
      </c>
      <c r="O532" s="40">
        <v>25332</v>
      </c>
      <c r="P532" s="40">
        <v>98169612</v>
      </c>
    </row>
    <row r="533" spans="1:16" s="32" customFormat="1" ht="10.5">
      <c r="A533" s="32">
        <v>91335000</v>
      </c>
      <c r="B533" s="33">
        <v>6</v>
      </c>
      <c r="C533" s="45" t="s">
        <v>401</v>
      </c>
      <c r="D533" s="46">
        <v>552</v>
      </c>
      <c r="E533" s="35">
        <v>39741</v>
      </c>
      <c r="F533" s="34" t="s">
        <v>37</v>
      </c>
      <c r="G533" s="37">
        <v>3500</v>
      </c>
      <c r="H533" s="34"/>
      <c r="I533" s="38"/>
      <c r="J533" s="36" t="s">
        <v>68</v>
      </c>
      <c r="K533" s="38">
        <v>10</v>
      </c>
      <c r="L533" s="40"/>
      <c r="M533" s="40"/>
      <c r="N533" s="40"/>
      <c r="O533" s="40"/>
      <c r="P533" s="40"/>
    </row>
    <row r="534" spans="1:16" s="32" customFormat="1" ht="10.5">
      <c r="A534" s="32">
        <v>91335000</v>
      </c>
      <c r="B534" s="33">
        <v>6</v>
      </c>
      <c r="C534" s="45" t="s">
        <v>402</v>
      </c>
      <c r="D534" s="46" t="s">
        <v>143</v>
      </c>
      <c r="E534" s="35">
        <v>39834</v>
      </c>
      <c r="F534" s="34" t="s">
        <v>37</v>
      </c>
      <c r="G534" s="37">
        <v>3500</v>
      </c>
      <c r="H534" s="34" t="s">
        <v>46</v>
      </c>
      <c r="I534" s="38">
        <v>6.4</v>
      </c>
      <c r="J534" s="36" t="s">
        <v>68</v>
      </c>
      <c r="K534" s="38">
        <v>5</v>
      </c>
      <c r="L534" s="40">
        <v>500000</v>
      </c>
      <c r="M534" s="40">
        <v>500000</v>
      </c>
      <c r="N534" s="40">
        <v>10904920</v>
      </c>
      <c r="O534" s="40">
        <v>244842</v>
      </c>
      <c r="P534" s="40">
        <v>11149762</v>
      </c>
    </row>
    <row r="535" spans="1:16" s="32" customFormat="1" ht="10.5">
      <c r="A535" s="32">
        <v>91335000</v>
      </c>
      <c r="B535" s="33">
        <v>6</v>
      </c>
      <c r="C535" s="45" t="s">
        <v>403</v>
      </c>
      <c r="D535" s="46" t="s">
        <v>143</v>
      </c>
      <c r="E535" s="35">
        <v>39834</v>
      </c>
      <c r="F535" s="34" t="s">
        <v>171</v>
      </c>
      <c r="G535" s="37">
        <v>75000000</v>
      </c>
      <c r="H535" s="34" t="s">
        <v>90</v>
      </c>
      <c r="I535" s="38">
        <v>8.5500000000000007</v>
      </c>
      <c r="J535" s="36" t="s">
        <v>68</v>
      </c>
      <c r="K535" s="38">
        <v>5</v>
      </c>
      <c r="L535" s="40"/>
      <c r="M535" s="40"/>
      <c r="N535" s="40"/>
      <c r="O535" s="40"/>
      <c r="P535" s="40"/>
    </row>
    <row r="536" spans="1:16" s="32" customFormat="1" ht="10.5">
      <c r="A536" s="32">
        <v>91335000</v>
      </c>
      <c r="B536" s="33">
        <v>6</v>
      </c>
      <c r="C536" s="45" t="s">
        <v>403</v>
      </c>
      <c r="D536" s="46" t="s">
        <v>143</v>
      </c>
      <c r="E536" s="35">
        <v>39834</v>
      </c>
      <c r="F536" s="34" t="s">
        <v>37</v>
      </c>
      <c r="G536" s="37">
        <v>3500</v>
      </c>
      <c r="H536" s="34" t="s">
        <v>92</v>
      </c>
      <c r="I536" s="38">
        <v>6.1</v>
      </c>
      <c r="J536" s="36" t="s">
        <v>68</v>
      </c>
      <c r="K536" s="38">
        <v>9.5</v>
      </c>
      <c r="L536" s="40"/>
      <c r="M536" s="40"/>
      <c r="N536" s="40"/>
      <c r="O536" s="40"/>
      <c r="P536" s="40"/>
    </row>
    <row r="537" spans="1:16" s="32" customFormat="1" ht="10.5">
      <c r="A537" s="32">
        <v>91335000</v>
      </c>
      <c r="B537" s="33">
        <v>6</v>
      </c>
      <c r="C537" s="45" t="s">
        <v>403</v>
      </c>
      <c r="D537" s="46" t="s">
        <v>143</v>
      </c>
      <c r="E537" s="35">
        <v>39834</v>
      </c>
      <c r="F537" s="34" t="s">
        <v>171</v>
      </c>
      <c r="G537" s="37">
        <v>75000000</v>
      </c>
      <c r="H537" s="34" t="s">
        <v>63</v>
      </c>
      <c r="I537" s="38">
        <v>8.5500000000000007</v>
      </c>
      <c r="J537" s="36" t="s">
        <v>68</v>
      </c>
      <c r="K537" s="38">
        <v>9.5</v>
      </c>
      <c r="L537" s="40"/>
      <c r="M537" s="40"/>
      <c r="N537" s="40"/>
      <c r="O537" s="40"/>
      <c r="P537" s="40"/>
    </row>
    <row r="538" spans="1:16" s="32" customFormat="1" ht="10.5">
      <c r="A538" s="32">
        <v>91335000</v>
      </c>
      <c r="B538" s="33">
        <v>6</v>
      </c>
      <c r="C538" s="45" t="s">
        <v>401</v>
      </c>
      <c r="D538" s="46">
        <v>553</v>
      </c>
      <c r="E538" s="35">
        <v>39741</v>
      </c>
      <c r="F538" s="34" t="s">
        <v>37</v>
      </c>
      <c r="G538" s="37">
        <v>3500</v>
      </c>
      <c r="H538" s="34"/>
      <c r="I538" s="38"/>
      <c r="J538" s="36" t="s">
        <v>68</v>
      </c>
      <c r="K538" s="38">
        <v>30</v>
      </c>
      <c r="L538" s="40"/>
      <c r="M538" s="40"/>
      <c r="N538" s="40"/>
      <c r="O538" s="40"/>
      <c r="P538" s="40"/>
    </row>
    <row r="539" spans="1:16" s="32" customFormat="1" ht="10.5">
      <c r="A539" s="32">
        <v>91335000</v>
      </c>
      <c r="B539" s="33">
        <v>6</v>
      </c>
      <c r="C539" s="45" t="s">
        <v>402</v>
      </c>
      <c r="D539" s="46" t="s">
        <v>143</v>
      </c>
      <c r="E539" s="35">
        <v>39834</v>
      </c>
      <c r="F539" s="34" t="s">
        <v>37</v>
      </c>
      <c r="G539" s="37">
        <v>3500</v>
      </c>
      <c r="H539" s="34" t="s">
        <v>56</v>
      </c>
      <c r="I539" s="36">
        <v>6.3</v>
      </c>
      <c r="J539" s="36" t="s">
        <v>68</v>
      </c>
      <c r="K539" s="38">
        <v>21</v>
      </c>
      <c r="L539" s="40">
        <v>3000000</v>
      </c>
      <c r="M539" s="40">
        <v>3000000</v>
      </c>
      <c r="N539" s="40">
        <v>65429520</v>
      </c>
      <c r="O539" s="40">
        <v>1446483</v>
      </c>
      <c r="P539" s="40">
        <v>66876003</v>
      </c>
    </row>
    <row r="540" spans="1:16" s="32" customFormat="1" ht="10.5">
      <c r="A540" s="32">
        <v>81826800</v>
      </c>
      <c r="B540" s="33">
        <v>9</v>
      </c>
      <c r="C540" s="32" t="s">
        <v>319</v>
      </c>
      <c r="D540" s="46">
        <v>555</v>
      </c>
      <c r="E540" s="35">
        <v>39749</v>
      </c>
      <c r="F540" s="34" t="s">
        <v>37</v>
      </c>
      <c r="G540" s="37">
        <v>3250</v>
      </c>
      <c r="H540" s="34"/>
      <c r="I540" s="38"/>
      <c r="J540" s="36" t="s">
        <v>320</v>
      </c>
      <c r="K540" s="38">
        <v>10</v>
      </c>
      <c r="L540" s="40"/>
      <c r="M540" s="40"/>
      <c r="N540" s="40"/>
      <c r="O540" s="40"/>
      <c r="P540" s="40"/>
    </row>
    <row r="541" spans="1:16" s="32" customFormat="1" ht="10.5">
      <c r="A541" s="32">
        <v>81826800</v>
      </c>
      <c r="B541" s="33">
        <v>9</v>
      </c>
      <c r="C541" s="32" t="s">
        <v>404</v>
      </c>
      <c r="D541" s="46" t="s">
        <v>143</v>
      </c>
      <c r="E541" s="35">
        <v>39889</v>
      </c>
      <c r="F541" s="34" t="s">
        <v>171</v>
      </c>
      <c r="G541" s="37">
        <v>60000000</v>
      </c>
      <c r="H541" s="34" t="s">
        <v>90</v>
      </c>
      <c r="I541" s="38">
        <v>5.75</v>
      </c>
      <c r="J541" s="36" t="s">
        <v>320</v>
      </c>
      <c r="K541" s="38">
        <v>4</v>
      </c>
      <c r="L541" s="40"/>
      <c r="M541" s="40"/>
      <c r="N541" s="40"/>
      <c r="O541" s="40"/>
      <c r="P541" s="40"/>
    </row>
    <row r="542" spans="1:16" s="32" customFormat="1" ht="10.5">
      <c r="A542" s="32">
        <v>81826800</v>
      </c>
      <c r="B542" s="33">
        <v>9</v>
      </c>
      <c r="C542" s="32" t="s">
        <v>405</v>
      </c>
      <c r="D542" s="46" t="s">
        <v>152</v>
      </c>
      <c r="E542" s="35">
        <v>39889</v>
      </c>
      <c r="F542" s="34" t="s">
        <v>171</v>
      </c>
      <c r="G542" s="37">
        <v>60000000</v>
      </c>
      <c r="H542" s="34" t="s">
        <v>92</v>
      </c>
      <c r="I542" s="38">
        <v>6.15</v>
      </c>
      <c r="J542" s="36" t="s">
        <v>320</v>
      </c>
      <c r="K542" s="38">
        <v>4</v>
      </c>
      <c r="L542" s="40">
        <v>60000000000</v>
      </c>
      <c r="M542" s="40">
        <v>60000000000</v>
      </c>
      <c r="N542" s="40">
        <v>60000000</v>
      </c>
      <c r="O542" s="40">
        <v>767372</v>
      </c>
      <c r="P542" s="40">
        <v>60767372</v>
      </c>
    </row>
    <row r="543" spans="1:16" s="32" customFormat="1" ht="10.5">
      <c r="A543" s="32">
        <v>92544000</v>
      </c>
      <c r="B543" s="33">
        <v>0</v>
      </c>
      <c r="C543" s="32" t="s">
        <v>406</v>
      </c>
      <c r="D543" s="46">
        <v>556</v>
      </c>
      <c r="E543" s="35">
        <v>39756</v>
      </c>
      <c r="F543" s="34" t="s">
        <v>37</v>
      </c>
      <c r="G543" s="37">
        <v>1500</v>
      </c>
      <c r="H543" s="34"/>
      <c r="I543" s="38"/>
      <c r="J543" s="36" t="s">
        <v>68</v>
      </c>
      <c r="K543" s="38">
        <v>10</v>
      </c>
      <c r="L543" s="40"/>
      <c r="M543" s="40"/>
      <c r="N543" s="40"/>
      <c r="O543" s="40"/>
      <c r="P543" s="40"/>
    </row>
    <row r="544" spans="1:16" s="32" customFormat="1" ht="10.5">
      <c r="A544" s="32">
        <v>76022072</v>
      </c>
      <c r="B544" s="33">
        <v>8</v>
      </c>
      <c r="C544" s="32" t="s">
        <v>407</v>
      </c>
      <c r="D544" s="46">
        <v>558</v>
      </c>
      <c r="E544" s="35">
        <v>39787</v>
      </c>
      <c r="F544" s="34" t="s">
        <v>37</v>
      </c>
      <c r="G544" s="37">
        <v>4000</v>
      </c>
      <c r="H544" s="34"/>
      <c r="I544" s="38"/>
      <c r="J544" s="36" t="s">
        <v>287</v>
      </c>
      <c r="K544" s="38">
        <v>10</v>
      </c>
      <c r="L544" s="40"/>
      <c r="M544" s="40"/>
      <c r="N544" s="40"/>
      <c r="O544" s="40"/>
      <c r="P544" s="40"/>
    </row>
    <row r="545" spans="1:16" s="32" customFormat="1" ht="10.5">
      <c r="A545" s="32">
        <v>76022072</v>
      </c>
      <c r="B545" s="33">
        <v>8</v>
      </c>
      <c r="C545" s="32" t="s">
        <v>408</v>
      </c>
      <c r="D545" s="46" t="s">
        <v>143</v>
      </c>
      <c r="E545" s="35">
        <v>39793</v>
      </c>
      <c r="F545" s="34" t="s">
        <v>37</v>
      </c>
      <c r="G545" s="37">
        <v>4000</v>
      </c>
      <c r="H545" s="34" t="s">
        <v>90</v>
      </c>
      <c r="I545" s="38">
        <v>5</v>
      </c>
      <c r="J545" s="36" t="s">
        <v>68</v>
      </c>
      <c r="K545" s="38">
        <v>5</v>
      </c>
      <c r="L545" s="40"/>
      <c r="M545" s="40"/>
      <c r="N545" s="40"/>
      <c r="O545" s="40"/>
      <c r="P545" s="40"/>
    </row>
    <row r="546" spans="1:16" s="32" customFormat="1" ht="10.5">
      <c r="A546" s="32">
        <v>76022072</v>
      </c>
      <c r="B546" s="33">
        <v>8</v>
      </c>
      <c r="C546" s="32" t="s">
        <v>408</v>
      </c>
      <c r="D546" s="46" t="s">
        <v>143</v>
      </c>
      <c r="E546" s="35">
        <v>39793</v>
      </c>
      <c r="F546" s="34" t="s">
        <v>171</v>
      </c>
      <c r="G546" s="37">
        <v>85700000</v>
      </c>
      <c r="H546" s="34" t="s">
        <v>92</v>
      </c>
      <c r="I546" s="38">
        <v>7.5</v>
      </c>
      <c r="J546" s="36" t="s">
        <v>68</v>
      </c>
      <c r="K546" s="38">
        <v>5</v>
      </c>
      <c r="L546" s="40"/>
      <c r="M546" s="40"/>
      <c r="N546" s="40"/>
      <c r="O546" s="40"/>
      <c r="P546" s="40"/>
    </row>
    <row r="547" spans="1:16" s="32" customFormat="1" ht="10.5">
      <c r="A547" s="32">
        <v>76022072</v>
      </c>
      <c r="B547" s="33">
        <v>8</v>
      </c>
      <c r="C547" s="32" t="s">
        <v>409</v>
      </c>
      <c r="D547" s="46">
        <v>559</v>
      </c>
      <c r="E547" s="35">
        <v>39787</v>
      </c>
      <c r="F547" s="34" t="s">
        <v>37</v>
      </c>
      <c r="G547" s="37">
        <v>4000</v>
      </c>
      <c r="H547" s="34"/>
      <c r="I547" s="38"/>
      <c r="J547" s="36" t="s">
        <v>287</v>
      </c>
      <c r="K547" s="38">
        <v>30</v>
      </c>
      <c r="L547" s="40"/>
      <c r="M547" s="40"/>
      <c r="N547" s="40"/>
      <c r="O547" s="40"/>
      <c r="P547" s="40"/>
    </row>
    <row r="548" spans="1:16" s="32" customFormat="1" ht="10.5">
      <c r="A548" s="32">
        <v>76022072</v>
      </c>
      <c r="B548" s="33">
        <v>8</v>
      </c>
      <c r="C548" s="32" t="s">
        <v>337</v>
      </c>
      <c r="D548" s="46" t="s">
        <v>143</v>
      </c>
      <c r="E548" s="35">
        <v>39793</v>
      </c>
      <c r="F548" s="34" t="s">
        <v>37</v>
      </c>
      <c r="G548" s="37">
        <v>4000</v>
      </c>
      <c r="H548" s="34" t="s">
        <v>63</v>
      </c>
      <c r="I548" s="38">
        <v>5</v>
      </c>
      <c r="J548" s="36" t="s">
        <v>68</v>
      </c>
      <c r="K548" s="38">
        <v>21</v>
      </c>
      <c r="L548" s="40">
        <v>4000000</v>
      </c>
      <c r="M548" s="40">
        <v>4000000</v>
      </c>
      <c r="N548" s="40">
        <v>87239360</v>
      </c>
      <c r="O548" s="40">
        <v>3990287</v>
      </c>
      <c r="P548" s="40">
        <v>91229647</v>
      </c>
    </row>
    <row r="549" spans="1:16" s="32" customFormat="1" ht="10.5">
      <c r="A549" s="32">
        <v>96802690</v>
      </c>
      <c r="B549" s="33">
        <v>9</v>
      </c>
      <c r="C549" s="32" t="s">
        <v>273</v>
      </c>
      <c r="D549" s="46">
        <v>560</v>
      </c>
      <c r="E549" s="35">
        <v>39799</v>
      </c>
      <c r="F549" s="34" t="s">
        <v>37</v>
      </c>
      <c r="G549" s="37">
        <v>3500</v>
      </c>
      <c r="H549" s="34"/>
      <c r="I549" s="38"/>
      <c r="J549" s="36" t="s">
        <v>81</v>
      </c>
      <c r="K549" s="38">
        <v>30</v>
      </c>
      <c r="L549" s="40"/>
      <c r="M549" s="40"/>
      <c r="N549" s="40"/>
      <c r="O549" s="40"/>
      <c r="P549" s="40"/>
    </row>
    <row r="550" spans="1:16" s="32" customFormat="1" ht="10.5">
      <c r="A550" s="32">
        <v>96802690</v>
      </c>
      <c r="B550" s="33">
        <v>9</v>
      </c>
      <c r="C550" s="32" t="s">
        <v>196</v>
      </c>
      <c r="D550" s="46" t="s">
        <v>143</v>
      </c>
      <c r="E550" s="35">
        <v>39799</v>
      </c>
      <c r="F550" s="34" t="s">
        <v>37</v>
      </c>
      <c r="G550" s="37">
        <v>3500</v>
      </c>
      <c r="H550" s="34" t="s">
        <v>125</v>
      </c>
      <c r="I550" s="38">
        <v>5.5</v>
      </c>
      <c r="J550" s="36" t="s">
        <v>68</v>
      </c>
      <c r="K550" s="38">
        <v>21</v>
      </c>
      <c r="L550" s="40">
        <v>3500000</v>
      </c>
      <c r="M550" s="40">
        <v>3500000</v>
      </c>
      <c r="N550" s="40">
        <v>76334440</v>
      </c>
      <c r="O550" s="40">
        <v>1898514</v>
      </c>
      <c r="P550" s="40">
        <v>78232954</v>
      </c>
    </row>
    <row r="551" spans="1:16" s="32" customFormat="1" ht="10.5">
      <c r="A551" s="55">
        <v>89900400</v>
      </c>
      <c r="B551" s="33">
        <v>0</v>
      </c>
      <c r="C551" s="32" t="s">
        <v>205</v>
      </c>
      <c r="D551" s="46">
        <v>561</v>
      </c>
      <c r="E551" s="35">
        <v>39813</v>
      </c>
      <c r="F551" s="34" t="s">
        <v>37</v>
      </c>
      <c r="G551" s="37">
        <v>2500</v>
      </c>
      <c r="H551" s="34"/>
      <c r="I551" s="38"/>
      <c r="J551" s="36" t="s">
        <v>410</v>
      </c>
      <c r="K551" s="38">
        <v>10</v>
      </c>
      <c r="L551" s="40"/>
      <c r="M551" s="40"/>
      <c r="N551" s="40"/>
      <c r="O551" s="40"/>
      <c r="P551" s="40"/>
    </row>
    <row r="552" spans="1:16" s="32" customFormat="1" ht="10.5">
      <c r="A552" s="55">
        <v>89900400</v>
      </c>
      <c r="B552" s="33">
        <v>0</v>
      </c>
      <c r="C552" s="32" t="s">
        <v>207</v>
      </c>
      <c r="D552" s="46" t="s">
        <v>143</v>
      </c>
      <c r="E552" s="35">
        <v>39834</v>
      </c>
      <c r="F552" s="34" t="s">
        <v>37</v>
      </c>
      <c r="G552" s="37">
        <v>2500</v>
      </c>
      <c r="H552" s="34" t="s">
        <v>75</v>
      </c>
      <c r="I552" s="38">
        <v>4.95</v>
      </c>
      <c r="J552" s="36" t="s">
        <v>410</v>
      </c>
      <c r="K552" s="38">
        <v>5</v>
      </c>
      <c r="L552" s="40">
        <v>500000</v>
      </c>
      <c r="M552" s="40">
        <v>500000</v>
      </c>
      <c r="N552" s="40">
        <v>10904920</v>
      </c>
      <c r="O552" s="40">
        <v>182668</v>
      </c>
      <c r="P552" s="40">
        <v>11087588</v>
      </c>
    </row>
    <row r="553" spans="1:16" s="32" customFormat="1" ht="10.5">
      <c r="A553" s="55">
        <v>89900400</v>
      </c>
      <c r="B553" s="33">
        <v>0</v>
      </c>
      <c r="C553" s="32" t="s">
        <v>411</v>
      </c>
      <c r="D553" s="46" t="s">
        <v>143</v>
      </c>
      <c r="E553" s="35">
        <v>39834</v>
      </c>
      <c r="F553" s="34" t="s">
        <v>37</v>
      </c>
      <c r="G553" s="37">
        <v>2500</v>
      </c>
      <c r="H553" s="34" t="s">
        <v>125</v>
      </c>
      <c r="I553" s="38">
        <v>4.8</v>
      </c>
      <c r="J553" s="36" t="s">
        <v>410</v>
      </c>
      <c r="K553" s="38">
        <v>10</v>
      </c>
      <c r="L553" s="40"/>
      <c r="M553" s="40"/>
      <c r="N553" s="40"/>
      <c r="O553" s="40"/>
      <c r="P553" s="40"/>
    </row>
    <row r="554" spans="1:16" s="32" customFormat="1" ht="10.5">
      <c r="A554" s="55">
        <v>89900400</v>
      </c>
      <c r="B554" s="33">
        <v>0</v>
      </c>
      <c r="C554" s="32" t="s">
        <v>205</v>
      </c>
      <c r="D554" s="46">
        <v>562</v>
      </c>
      <c r="E554" s="35">
        <v>39813</v>
      </c>
      <c r="F554" s="34" t="s">
        <v>37</v>
      </c>
      <c r="G554" s="37">
        <v>2500</v>
      </c>
      <c r="H554" s="34"/>
      <c r="I554" s="38"/>
      <c r="J554" s="36" t="s">
        <v>410</v>
      </c>
      <c r="K554" s="38">
        <v>30</v>
      </c>
      <c r="L554" s="40"/>
      <c r="M554" s="40"/>
      <c r="N554" s="40"/>
      <c r="O554" s="40"/>
      <c r="P554" s="40"/>
    </row>
    <row r="555" spans="1:16" s="32" customFormat="1" ht="10.5">
      <c r="A555" s="55">
        <v>89900400</v>
      </c>
      <c r="B555" s="33">
        <v>0</v>
      </c>
      <c r="C555" s="32" t="s">
        <v>207</v>
      </c>
      <c r="D555" s="46" t="s">
        <v>143</v>
      </c>
      <c r="E555" s="35">
        <v>39834</v>
      </c>
      <c r="F555" s="34" t="s">
        <v>37</v>
      </c>
      <c r="G555" s="37">
        <v>2500</v>
      </c>
      <c r="H555" s="34" t="s">
        <v>132</v>
      </c>
      <c r="I555" s="38">
        <v>4.9000000000000004</v>
      </c>
      <c r="J555" s="36" t="s">
        <v>410</v>
      </c>
      <c r="K555" s="38">
        <v>21</v>
      </c>
      <c r="L555" s="40">
        <v>2000000</v>
      </c>
      <c r="M555" s="40">
        <v>2000000</v>
      </c>
      <c r="N555" s="40">
        <v>43619680</v>
      </c>
      <c r="O555" s="40">
        <v>723380</v>
      </c>
      <c r="P555" s="40">
        <v>44343060</v>
      </c>
    </row>
    <row r="556" spans="1:16" s="32" customFormat="1" ht="10.5">
      <c r="A556" s="55">
        <v>93007000</v>
      </c>
      <c r="B556" s="33">
        <v>9</v>
      </c>
      <c r="C556" s="32" t="s">
        <v>282</v>
      </c>
      <c r="D556" s="46">
        <v>563</v>
      </c>
      <c r="E556" s="35">
        <v>39813</v>
      </c>
      <c r="F556" s="34" t="s">
        <v>37</v>
      </c>
      <c r="G556" s="37">
        <v>5000</v>
      </c>
      <c r="H556" s="34"/>
      <c r="I556" s="38"/>
      <c r="J556" s="36" t="s">
        <v>81</v>
      </c>
      <c r="K556" s="38">
        <v>10</v>
      </c>
      <c r="L556" s="40"/>
      <c r="M556" s="40"/>
      <c r="N556" s="40"/>
      <c r="O556" s="40"/>
      <c r="P556" s="40"/>
    </row>
    <row r="557" spans="1:16" s="32" customFormat="1" ht="10.5">
      <c r="A557" s="55">
        <v>93007000</v>
      </c>
      <c r="B557" s="33">
        <v>9</v>
      </c>
      <c r="C557" s="32" t="s">
        <v>412</v>
      </c>
      <c r="D557" s="46" t="s">
        <v>143</v>
      </c>
      <c r="E557" s="35">
        <v>39822</v>
      </c>
      <c r="F557" s="34" t="s">
        <v>37</v>
      </c>
      <c r="G557" s="37">
        <v>5000</v>
      </c>
      <c r="H557" s="34" t="s">
        <v>51</v>
      </c>
      <c r="I557" s="38">
        <v>5</v>
      </c>
      <c r="J557" s="36" t="s">
        <v>81</v>
      </c>
      <c r="K557" s="38">
        <v>5</v>
      </c>
      <c r="L557" s="40"/>
      <c r="M557" s="40"/>
      <c r="N557" s="40"/>
      <c r="O557" s="40"/>
      <c r="P557" s="40"/>
    </row>
    <row r="558" spans="1:16" s="32" customFormat="1" ht="10.5">
      <c r="A558" s="55">
        <v>93007000</v>
      </c>
      <c r="B558" s="33">
        <v>9</v>
      </c>
      <c r="C558" s="32" t="s">
        <v>413</v>
      </c>
      <c r="D558" s="46" t="s">
        <v>152</v>
      </c>
      <c r="E558" s="35">
        <v>39822</v>
      </c>
      <c r="F558" s="34" t="s">
        <v>171</v>
      </c>
      <c r="G558" s="37">
        <v>107290000</v>
      </c>
      <c r="H558" s="34" t="s">
        <v>53</v>
      </c>
      <c r="I558" s="38">
        <v>7</v>
      </c>
      <c r="J558" s="36" t="s">
        <v>81</v>
      </c>
      <c r="K558" s="38">
        <v>5</v>
      </c>
      <c r="L558" s="40">
        <v>21000000000</v>
      </c>
      <c r="M558" s="40">
        <v>21000000000</v>
      </c>
      <c r="N558" s="40">
        <v>21000000</v>
      </c>
      <c r="O558" s="40">
        <v>582844.90599999996</v>
      </c>
      <c r="P558" s="40">
        <v>21582844.905999999</v>
      </c>
    </row>
    <row r="559" spans="1:16" s="32" customFormat="1" ht="10.5">
      <c r="A559" s="55">
        <v>93007000</v>
      </c>
      <c r="B559" s="33">
        <v>9</v>
      </c>
      <c r="C559" s="32" t="s">
        <v>413</v>
      </c>
      <c r="D559" s="46" t="s">
        <v>162</v>
      </c>
      <c r="E559" s="35">
        <v>39938</v>
      </c>
      <c r="F559" s="34" t="s">
        <v>37</v>
      </c>
      <c r="G559" s="37">
        <v>4000</v>
      </c>
      <c r="H559" s="34" t="s">
        <v>60</v>
      </c>
      <c r="I559" s="38">
        <v>3</v>
      </c>
      <c r="J559" s="36" t="s">
        <v>81</v>
      </c>
      <c r="K559" s="38">
        <v>5</v>
      </c>
      <c r="L559" s="40">
        <v>1500000</v>
      </c>
      <c r="M559" s="40">
        <v>1500000</v>
      </c>
      <c r="N559" s="40">
        <v>32714760</v>
      </c>
      <c r="O559" s="40">
        <v>159701.66</v>
      </c>
      <c r="P559" s="40">
        <v>32874461.66</v>
      </c>
    </row>
    <row r="560" spans="1:16" s="32" customFormat="1" ht="10.5">
      <c r="A560" s="55">
        <v>93007000</v>
      </c>
      <c r="B560" s="33">
        <v>9</v>
      </c>
      <c r="C560" s="32" t="s">
        <v>413</v>
      </c>
      <c r="D560" s="46" t="s">
        <v>163</v>
      </c>
      <c r="E560" s="35">
        <v>39938</v>
      </c>
      <c r="F560" s="34" t="s">
        <v>171</v>
      </c>
      <c r="G560" s="37">
        <v>83900000</v>
      </c>
      <c r="H560" s="34" t="s">
        <v>64</v>
      </c>
      <c r="I560" s="38">
        <v>5.5</v>
      </c>
      <c r="J560" s="36" t="s">
        <v>81</v>
      </c>
      <c r="K560" s="38">
        <v>5</v>
      </c>
      <c r="L560" s="40">
        <v>52000000000</v>
      </c>
      <c r="M560" s="40">
        <v>52000000000</v>
      </c>
      <c r="N560" s="40">
        <v>52000000</v>
      </c>
      <c r="O560" s="40">
        <v>462578.36099999998</v>
      </c>
      <c r="P560" s="40">
        <v>52462578.361000001</v>
      </c>
    </row>
    <row r="561" spans="1:16" s="32" customFormat="1" ht="10.5">
      <c r="A561" s="55">
        <v>93007000</v>
      </c>
      <c r="B561" s="33">
        <v>9</v>
      </c>
      <c r="C561" s="32" t="s">
        <v>414</v>
      </c>
      <c r="D561" s="46">
        <v>564</v>
      </c>
      <c r="E561" s="35">
        <v>39813</v>
      </c>
      <c r="F561" s="34" t="s">
        <v>37</v>
      </c>
      <c r="G561" s="37">
        <v>5000</v>
      </c>
      <c r="H561" s="34"/>
      <c r="I561" s="38"/>
      <c r="J561" s="36" t="s">
        <v>81</v>
      </c>
      <c r="K561" s="38">
        <v>30</v>
      </c>
      <c r="L561" s="40"/>
      <c r="M561" s="40"/>
      <c r="N561" s="40"/>
      <c r="O561" s="40"/>
      <c r="P561" s="40"/>
    </row>
    <row r="562" spans="1:16" s="32" customFormat="1" ht="10.5">
      <c r="A562" s="55">
        <v>93007000</v>
      </c>
      <c r="B562" s="33">
        <v>9</v>
      </c>
      <c r="C562" s="32" t="s">
        <v>413</v>
      </c>
      <c r="D562" s="46" t="s">
        <v>143</v>
      </c>
      <c r="E562" s="35">
        <v>39821</v>
      </c>
      <c r="F562" s="34" t="s">
        <v>37</v>
      </c>
      <c r="G562" s="37">
        <v>5000</v>
      </c>
      <c r="H562" s="34" t="s">
        <v>59</v>
      </c>
      <c r="I562" s="38">
        <v>4.9000000000000004</v>
      </c>
      <c r="J562" s="36" t="s">
        <v>81</v>
      </c>
      <c r="K562" s="38">
        <v>21</v>
      </c>
      <c r="L562" s="40">
        <v>4000000</v>
      </c>
      <c r="M562" s="40">
        <v>4000000</v>
      </c>
      <c r="N562" s="40">
        <v>87239360</v>
      </c>
      <c r="O562" s="40">
        <v>1703443.4550000001</v>
      </c>
      <c r="P562" s="40">
        <v>88942803.454999998</v>
      </c>
    </row>
    <row r="563" spans="1:16" s="32" customFormat="1" ht="10.5">
      <c r="A563" s="55">
        <v>93007000</v>
      </c>
      <c r="B563" s="33">
        <v>9</v>
      </c>
      <c r="C563" s="32" t="s">
        <v>415</v>
      </c>
      <c r="D563" s="46" t="s">
        <v>152</v>
      </c>
      <c r="E563" s="35">
        <v>39938</v>
      </c>
      <c r="F563" s="34" t="s">
        <v>37</v>
      </c>
      <c r="G563" s="37">
        <v>1000</v>
      </c>
      <c r="H563" s="34" t="s">
        <v>75</v>
      </c>
      <c r="I563" s="38">
        <v>4.25</v>
      </c>
      <c r="J563" s="36" t="s">
        <v>81</v>
      </c>
      <c r="K563" s="38">
        <v>21</v>
      </c>
      <c r="L563" s="40"/>
      <c r="M563" s="40"/>
      <c r="N563" s="40"/>
      <c r="O563" s="40"/>
      <c r="P563" s="40"/>
    </row>
    <row r="564" spans="1:16" s="32" customFormat="1" ht="10.5">
      <c r="A564" s="56">
        <v>99598300</v>
      </c>
      <c r="B564" s="57">
        <v>1</v>
      </c>
      <c r="C564" s="32" t="s">
        <v>416</v>
      </c>
      <c r="D564" s="46">
        <v>565</v>
      </c>
      <c r="E564" s="35">
        <v>39846</v>
      </c>
      <c r="F564" s="34" t="s">
        <v>37</v>
      </c>
      <c r="G564" s="37">
        <v>3000</v>
      </c>
      <c r="H564" s="34"/>
      <c r="I564" s="38"/>
      <c r="J564" s="36" t="s">
        <v>410</v>
      </c>
      <c r="K564" s="38">
        <v>10</v>
      </c>
      <c r="L564" s="40"/>
      <c r="M564" s="40"/>
      <c r="N564" s="40"/>
      <c r="O564" s="40"/>
      <c r="P564" s="40"/>
    </row>
    <row r="565" spans="1:16" s="32" customFormat="1" ht="10.5">
      <c r="A565" s="56">
        <v>99598300</v>
      </c>
      <c r="B565" s="57">
        <v>1</v>
      </c>
      <c r="C565" s="32" t="s">
        <v>417</v>
      </c>
      <c r="D565" s="46" t="s">
        <v>143</v>
      </c>
      <c r="E565" s="35">
        <v>39862</v>
      </c>
      <c r="F565" s="34" t="s">
        <v>171</v>
      </c>
      <c r="G565" s="37">
        <v>63500000</v>
      </c>
      <c r="H565" s="34" t="s">
        <v>46</v>
      </c>
      <c r="I565" s="38">
        <v>6.75</v>
      </c>
      <c r="J565" s="36" t="s">
        <v>81</v>
      </c>
      <c r="K565" s="38">
        <v>9.5</v>
      </c>
      <c r="L565" s="40"/>
      <c r="M565" s="40"/>
      <c r="N565" s="40"/>
      <c r="O565" s="40"/>
      <c r="P565" s="40"/>
    </row>
    <row r="566" spans="1:16" s="32" customFormat="1" ht="10.5">
      <c r="A566" s="56">
        <v>99598300</v>
      </c>
      <c r="B566" s="57">
        <v>1</v>
      </c>
      <c r="C566" s="32" t="s">
        <v>418</v>
      </c>
      <c r="D566" s="46" t="s">
        <v>143</v>
      </c>
      <c r="E566" s="35">
        <v>39862</v>
      </c>
      <c r="F566" s="34" t="s">
        <v>37</v>
      </c>
      <c r="G566" s="37">
        <v>3000</v>
      </c>
      <c r="H566" s="34" t="s">
        <v>90</v>
      </c>
      <c r="I566" s="38">
        <v>4.55</v>
      </c>
      <c r="J566" s="36" t="s">
        <v>81</v>
      </c>
      <c r="K566" s="38">
        <v>9.5</v>
      </c>
      <c r="L566" s="40">
        <v>1000000</v>
      </c>
      <c r="M566" s="40">
        <v>1000000</v>
      </c>
      <c r="N566" s="40">
        <v>21809840</v>
      </c>
      <c r="O566" s="40">
        <v>212252</v>
      </c>
      <c r="P566" s="40">
        <v>22022092</v>
      </c>
    </row>
    <row r="567" spans="1:16" s="32" customFormat="1" ht="10.5">
      <c r="A567" s="56">
        <v>99598300</v>
      </c>
      <c r="B567" s="57">
        <v>1</v>
      </c>
      <c r="C567" s="32" t="s">
        <v>416</v>
      </c>
      <c r="D567" s="46">
        <v>566</v>
      </c>
      <c r="E567" s="35">
        <v>39846</v>
      </c>
      <c r="F567" s="34" t="s">
        <v>37</v>
      </c>
      <c r="G567" s="37">
        <v>3000</v>
      </c>
      <c r="H567" s="34"/>
      <c r="I567" s="38"/>
      <c r="J567" s="36" t="s">
        <v>410</v>
      </c>
      <c r="K567" s="38">
        <v>30</v>
      </c>
      <c r="L567" s="40"/>
      <c r="M567" s="40"/>
      <c r="N567" s="40"/>
      <c r="O567" s="40"/>
      <c r="P567" s="40"/>
    </row>
    <row r="568" spans="1:16" s="32" customFormat="1" ht="10.5">
      <c r="A568" s="56">
        <v>99598300</v>
      </c>
      <c r="B568" s="57">
        <v>1</v>
      </c>
      <c r="C568" s="32" t="s">
        <v>418</v>
      </c>
      <c r="D568" s="46" t="s">
        <v>143</v>
      </c>
      <c r="E568" s="35">
        <v>39862</v>
      </c>
      <c r="F568" s="34" t="s">
        <v>37</v>
      </c>
      <c r="G568" s="37">
        <v>3000</v>
      </c>
      <c r="H568" s="34" t="s">
        <v>92</v>
      </c>
      <c r="I568" s="38">
        <v>5.3</v>
      </c>
      <c r="J568" s="36" t="s">
        <v>81</v>
      </c>
      <c r="K568" s="38">
        <v>21</v>
      </c>
      <c r="L568" s="40">
        <v>2000000</v>
      </c>
      <c r="M568" s="40">
        <v>2000000</v>
      </c>
      <c r="N568" s="40">
        <v>43619680</v>
      </c>
      <c r="O568" s="40">
        <v>494478</v>
      </c>
      <c r="P568" s="40">
        <v>44114158</v>
      </c>
    </row>
    <row r="569" spans="1:16" s="32" customFormat="1" ht="10.5">
      <c r="A569" s="56">
        <v>96591040</v>
      </c>
      <c r="B569" s="57">
        <v>9</v>
      </c>
      <c r="C569" s="32" t="s">
        <v>164</v>
      </c>
      <c r="D569" s="46">
        <v>567</v>
      </c>
      <c r="E569" s="35">
        <v>39885</v>
      </c>
      <c r="F569" s="34" t="s">
        <v>37</v>
      </c>
      <c r="G569" s="37">
        <v>3500</v>
      </c>
      <c r="H569" s="34"/>
      <c r="I569" s="38"/>
      <c r="J569" s="36" t="s">
        <v>68</v>
      </c>
      <c r="K569" s="38">
        <v>30</v>
      </c>
      <c r="L569" s="40"/>
      <c r="M569" s="40"/>
      <c r="N569" s="40"/>
      <c r="O569" s="40"/>
      <c r="P569" s="40"/>
    </row>
    <row r="570" spans="1:16" s="32" customFormat="1" ht="10.5">
      <c r="A570" s="56">
        <v>96591040</v>
      </c>
      <c r="B570" s="57">
        <v>9</v>
      </c>
      <c r="C570" s="32" t="s">
        <v>308</v>
      </c>
      <c r="D570" s="46" t="s">
        <v>143</v>
      </c>
      <c r="E570" s="35">
        <v>39919</v>
      </c>
      <c r="F570" s="34" t="s">
        <v>37</v>
      </c>
      <c r="G570" s="37">
        <v>3500</v>
      </c>
      <c r="H570" s="34" t="s">
        <v>64</v>
      </c>
      <c r="I570" s="38">
        <v>5.15</v>
      </c>
      <c r="J570" s="36" t="s">
        <v>68</v>
      </c>
      <c r="K570" s="38">
        <v>21</v>
      </c>
      <c r="L570" s="40">
        <v>2500000</v>
      </c>
      <c r="M570" s="40">
        <v>2500000</v>
      </c>
      <c r="N570" s="40">
        <v>54524600</v>
      </c>
      <c r="O570" s="40">
        <v>285029</v>
      </c>
      <c r="P570" s="40">
        <v>54809629</v>
      </c>
    </row>
    <row r="571" spans="1:16" s="32" customFormat="1" ht="10.5">
      <c r="A571" s="56">
        <v>96591040</v>
      </c>
      <c r="B571" s="57">
        <v>9</v>
      </c>
      <c r="C571" s="32" t="s">
        <v>164</v>
      </c>
      <c r="D571" s="46">
        <v>568</v>
      </c>
      <c r="E571" s="35">
        <v>39885</v>
      </c>
      <c r="F571" s="34" t="s">
        <v>37</v>
      </c>
      <c r="G571" s="37">
        <v>3500</v>
      </c>
      <c r="H571" s="34"/>
      <c r="I571" s="38"/>
      <c r="J571" s="36" t="s">
        <v>68</v>
      </c>
      <c r="K571" s="38">
        <v>10</v>
      </c>
      <c r="L571" s="40"/>
      <c r="M571" s="40"/>
      <c r="N571" s="40"/>
      <c r="O571" s="40"/>
      <c r="P571" s="40"/>
    </row>
    <row r="572" spans="1:16" s="32" customFormat="1" ht="10.5">
      <c r="A572" s="56">
        <v>96591040</v>
      </c>
      <c r="B572" s="57">
        <v>9</v>
      </c>
      <c r="C572" s="32" t="s">
        <v>419</v>
      </c>
      <c r="D572" s="46" t="s">
        <v>143</v>
      </c>
      <c r="E572" s="35">
        <v>39919</v>
      </c>
      <c r="F572" s="34" t="s">
        <v>171</v>
      </c>
      <c r="G572" s="37">
        <v>73000000</v>
      </c>
      <c r="H572" s="34" t="s">
        <v>59</v>
      </c>
      <c r="I572" s="38">
        <v>6.9</v>
      </c>
      <c r="J572" s="36" t="s">
        <v>68</v>
      </c>
      <c r="K572" s="38">
        <v>7</v>
      </c>
      <c r="L572" s="40"/>
      <c r="M572" s="40"/>
      <c r="N572" s="40"/>
      <c r="O572" s="40"/>
      <c r="P572" s="40"/>
    </row>
    <row r="573" spans="1:16" s="32" customFormat="1" ht="10.5">
      <c r="A573" s="56">
        <v>96591040</v>
      </c>
      <c r="B573" s="57">
        <v>9</v>
      </c>
      <c r="C573" s="32" t="s">
        <v>308</v>
      </c>
      <c r="D573" s="46" t="s">
        <v>143</v>
      </c>
      <c r="E573" s="35">
        <v>39919</v>
      </c>
      <c r="F573" s="34" t="s">
        <v>37</v>
      </c>
      <c r="G573" s="37">
        <v>3500</v>
      </c>
      <c r="H573" s="34" t="s">
        <v>60</v>
      </c>
      <c r="I573" s="38">
        <v>4</v>
      </c>
      <c r="J573" s="36" t="s">
        <v>68</v>
      </c>
      <c r="K573" s="38">
        <v>7</v>
      </c>
      <c r="L573" s="40">
        <v>1000000</v>
      </c>
      <c r="M573" s="40">
        <v>1000000</v>
      </c>
      <c r="N573" s="40">
        <v>21809840</v>
      </c>
      <c r="O573" s="40">
        <v>88993</v>
      </c>
      <c r="P573" s="40">
        <v>21898833</v>
      </c>
    </row>
    <row r="574" spans="1:16" s="32" customFormat="1" ht="10.5">
      <c r="A574" s="56">
        <v>96596540</v>
      </c>
      <c r="B574" s="57">
        <v>8</v>
      </c>
      <c r="C574" s="32" t="s">
        <v>420</v>
      </c>
      <c r="D574" s="46">
        <v>569</v>
      </c>
      <c r="E574" s="35">
        <v>39888</v>
      </c>
      <c r="F574" s="34" t="s">
        <v>37</v>
      </c>
      <c r="G574" s="37">
        <v>10000</v>
      </c>
      <c r="H574" s="34"/>
      <c r="I574" s="38"/>
      <c r="J574" s="36"/>
      <c r="K574" s="38">
        <v>10</v>
      </c>
      <c r="L574" s="40"/>
      <c r="M574" s="40"/>
      <c r="N574" s="40"/>
      <c r="O574" s="40"/>
      <c r="P574" s="40"/>
    </row>
    <row r="575" spans="1:16" s="32" customFormat="1" ht="10.5">
      <c r="A575" s="56">
        <v>96596540</v>
      </c>
      <c r="B575" s="57">
        <v>8</v>
      </c>
      <c r="C575" s="32" t="s">
        <v>421</v>
      </c>
      <c r="D575" s="46" t="s">
        <v>143</v>
      </c>
      <c r="E575" s="35">
        <v>39892</v>
      </c>
      <c r="F575" s="34" t="s">
        <v>171</v>
      </c>
      <c r="G575" s="37">
        <v>209900000</v>
      </c>
      <c r="H575" s="34" t="s">
        <v>92</v>
      </c>
      <c r="I575" s="38">
        <v>5.5</v>
      </c>
      <c r="J575" s="36" t="s">
        <v>422</v>
      </c>
      <c r="K575" s="38">
        <v>5</v>
      </c>
      <c r="L575" s="40"/>
      <c r="M575" s="40"/>
      <c r="N575" s="40"/>
      <c r="O575" s="40"/>
      <c r="P575" s="40"/>
    </row>
    <row r="576" spans="1:16" s="32" customFormat="1" ht="10.5">
      <c r="A576" s="56">
        <v>96596540</v>
      </c>
      <c r="B576" s="57">
        <v>8</v>
      </c>
      <c r="C576" s="32" t="s">
        <v>423</v>
      </c>
      <c r="D576" s="46" t="s">
        <v>143</v>
      </c>
      <c r="E576" s="35">
        <v>39892</v>
      </c>
      <c r="F576" s="34" t="s">
        <v>37</v>
      </c>
      <c r="G576" s="37">
        <v>10000</v>
      </c>
      <c r="H576" s="34" t="s">
        <v>63</v>
      </c>
      <c r="I576" s="38">
        <v>2.9</v>
      </c>
      <c r="J576" s="36" t="s">
        <v>422</v>
      </c>
      <c r="K576" s="38">
        <v>5</v>
      </c>
      <c r="L576" s="40">
        <v>3000000</v>
      </c>
      <c r="M576" s="40">
        <v>3000000</v>
      </c>
      <c r="N576" s="40">
        <v>65429520</v>
      </c>
      <c r="O576" s="40">
        <v>350605</v>
      </c>
      <c r="P576" s="40">
        <v>65780125</v>
      </c>
    </row>
    <row r="577" spans="1:16" s="32" customFormat="1" ht="10.5">
      <c r="A577" s="56">
        <v>96596540</v>
      </c>
      <c r="B577" s="57">
        <v>8</v>
      </c>
      <c r="C577" s="32" t="s">
        <v>421</v>
      </c>
      <c r="D577" s="46" t="s">
        <v>143</v>
      </c>
      <c r="E577" s="35">
        <v>39892</v>
      </c>
      <c r="F577" s="34" t="s">
        <v>37</v>
      </c>
      <c r="G577" s="37">
        <v>10000</v>
      </c>
      <c r="H577" s="34" t="s">
        <v>56</v>
      </c>
      <c r="I577" s="38">
        <v>3.7</v>
      </c>
      <c r="J577" s="36" t="s">
        <v>422</v>
      </c>
      <c r="K577" s="38">
        <v>10</v>
      </c>
      <c r="L577" s="40"/>
      <c r="M577" s="40"/>
      <c r="N577" s="40"/>
      <c r="O577" s="40"/>
      <c r="P577" s="40"/>
    </row>
    <row r="578" spans="1:16" s="32" customFormat="1" ht="10.5">
      <c r="A578" s="56">
        <v>96596540</v>
      </c>
      <c r="B578" s="57">
        <v>8</v>
      </c>
      <c r="C578" s="32" t="s">
        <v>290</v>
      </c>
      <c r="D578" s="46">
        <v>570</v>
      </c>
      <c r="E578" s="35">
        <v>39888</v>
      </c>
      <c r="F578" s="34" t="s">
        <v>37</v>
      </c>
      <c r="G578" s="37">
        <v>10000</v>
      </c>
      <c r="H578" s="34"/>
      <c r="I578" s="38"/>
      <c r="J578" s="36"/>
      <c r="K578" s="38">
        <v>30</v>
      </c>
      <c r="L578" s="40"/>
      <c r="M578" s="40"/>
      <c r="N578" s="40"/>
      <c r="O578" s="40"/>
      <c r="P578" s="40"/>
    </row>
    <row r="579" spans="1:16" s="32" customFormat="1" ht="10.5">
      <c r="A579" s="56">
        <v>96596540</v>
      </c>
      <c r="B579" s="57">
        <v>8</v>
      </c>
      <c r="C579" s="32" t="s">
        <v>423</v>
      </c>
      <c r="D579" s="46" t="s">
        <v>143</v>
      </c>
      <c r="E579" s="35">
        <v>39892</v>
      </c>
      <c r="F579" s="34" t="s">
        <v>37</v>
      </c>
      <c r="G579" s="37">
        <v>10000</v>
      </c>
      <c r="H579" s="34" t="s">
        <v>51</v>
      </c>
      <c r="I579" s="38">
        <v>4.3</v>
      </c>
      <c r="J579" s="36" t="s">
        <v>422</v>
      </c>
      <c r="K579" s="38">
        <v>21</v>
      </c>
      <c r="L579" s="40">
        <v>7000000</v>
      </c>
      <c r="M579" s="40">
        <v>7000000</v>
      </c>
      <c r="N579" s="40">
        <v>152668880</v>
      </c>
      <c r="O579" s="40">
        <v>1208932</v>
      </c>
      <c r="P579" s="40">
        <v>153877812</v>
      </c>
    </row>
    <row r="580" spans="1:16" s="32" customFormat="1" ht="10.5">
      <c r="A580" s="56">
        <v>90413000</v>
      </c>
      <c r="B580" s="57">
        <v>1</v>
      </c>
      <c r="C580" s="32" t="s">
        <v>424</v>
      </c>
      <c r="D580" s="46">
        <v>572</v>
      </c>
      <c r="E580" s="35">
        <v>39895</v>
      </c>
      <c r="F580" s="34" t="s">
        <v>37</v>
      </c>
      <c r="G580" s="37">
        <v>5000</v>
      </c>
      <c r="H580" s="34"/>
      <c r="I580" s="38"/>
      <c r="J580" s="36" t="s">
        <v>81</v>
      </c>
      <c r="K580" s="38">
        <v>10</v>
      </c>
      <c r="L580" s="40"/>
      <c r="M580" s="40"/>
      <c r="N580" s="40"/>
      <c r="O580" s="40"/>
      <c r="P580" s="40"/>
    </row>
    <row r="581" spans="1:16" s="32" customFormat="1" ht="10.5">
      <c r="A581" s="56">
        <v>90413000</v>
      </c>
      <c r="B581" s="57">
        <v>1</v>
      </c>
      <c r="C581" s="32" t="s">
        <v>425</v>
      </c>
      <c r="D581" s="46" t="s">
        <v>143</v>
      </c>
      <c r="E581" s="35">
        <v>39899</v>
      </c>
      <c r="F581" s="34" t="s">
        <v>171</v>
      </c>
      <c r="G581" s="37">
        <v>100000000</v>
      </c>
      <c r="H581" s="34" t="s">
        <v>51</v>
      </c>
      <c r="I581" s="38">
        <v>5.5</v>
      </c>
      <c r="J581" s="36" t="s">
        <v>68</v>
      </c>
      <c r="K581" s="38">
        <v>5</v>
      </c>
      <c r="L581" s="40"/>
      <c r="M581" s="40"/>
      <c r="N581" s="40"/>
      <c r="O581" s="40"/>
      <c r="P581" s="40"/>
    </row>
    <row r="582" spans="1:16" s="32" customFormat="1" ht="10.5">
      <c r="A582" s="56">
        <v>90413000</v>
      </c>
      <c r="B582" s="57">
        <v>1</v>
      </c>
      <c r="C582" s="32" t="s">
        <v>425</v>
      </c>
      <c r="D582" s="46" t="s">
        <v>143</v>
      </c>
      <c r="E582" s="35">
        <v>39899</v>
      </c>
      <c r="F582" s="34" t="s">
        <v>37</v>
      </c>
      <c r="G582" s="37">
        <v>5000</v>
      </c>
      <c r="H582" s="34" t="s">
        <v>53</v>
      </c>
      <c r="I582" s="38">
        <v>3.9</v>
      </c>
      <c r="J582" s="36" t="s">
        <v>68</v>
      </c>
      <c r="K582" s="38">
        <v>10</v>
      </c>
      <c r="L582" s="40"/>
      <c r="M582" s="40"/>
      <c r="N582" s="40"/>
      <c r="O582" s="40"/>
      <c r="P582" s="40"/>
    </row>
    <row r="583" spans="1:16" s="32" customFormat="1" ht="10.5">
      <c r="A583" s="56">
        <v>90413000</v>
      </c>
      <c r="B583" s="57">
        <v>1</v>
      </c>
      <c r="C583" s="32" t="s">
        <v>224</v>
      </c>
      <c r="D583" s="46" t="s">
        <v>152</v>
      </c>
      <c r="E583" s="35">
        <v>39902</v>
      </c>
      <c r="F583" s="34" t="s">
        <v>37</v>
      </c>
      <c r="G583" s="37">
        <v>5000</v>
      </c>
      <c r="H583" s="34" t="s">
        <v>60</v>
      </c>
      <c r="I583" s="38">
        <v>3</v>
      </c>
      <c r="J583" s="36" t="s">
        <v>68</v>
      </c>
      <c r="K583" s="38">
        <v>5</v>
      </c>
      <c r="L583" s="40">
        <v>3000000</v>
      </c>
      <c r="M583" s="40">
        <v>3000000</v>
      </c>
      <c r="N583" s="40">
        <v>65429520</v>
      </c>
      <c r="O583" s="40">
        <v>407678</v>
      </c>
      <c r="P583" s="40">
        <v>65837198</v>
      </c>
    </row>
    <row r="584" spans="1:16" s="32" customFormat="1" ht="10.5">
      <c r="A584" s="56">
        <v>90413000</v>
      </c>
      <c r="B584" s="57">
        <v>1</v>
      </c>
      <c r="C584" s="32" t="s">
        <v>424</v>
      </c>
      <c r="D584" s="46">
        <v>573</v>
      </c>
      <c r="E584" s="35">
        <v>39895</v>
      </c>
      <c r="F584" s="34" t="s">
        <v>37</v>
      </c>
      <c r="G584" s="37">
        <v>5000</v>
      </c>
      <c r="H584" s="34"/>
      <c r="I584" s="38"/>
      <c r="J584" s="36" t="s">
        <v>81</v>
      </c>
      <c r="K584" s="38">
        <v>30</v>
      </c>
      <c r="L584" s="40"/>
      <c r="M584" s="40"/>
      <c r="N584" s="40"/>
      <c r="O584" s="40"/>
      <c r="P584" s="40"/>
    </row>
    <row r="585" spans="1:16" s="32" customFormat="1" ht="10.5">
      <c r="A585" s="56">
        <v>90413000</v>
      </c>
      <c r="B585" s="57">
        <v>1</v>
      </c>
      <c r="C585" s="32" t="s">
        <v>426</v>
      </c>
      <c r="D585" s="46" t="s">
        <v>143</v>
      </c>
      <c r="E585" s="35">
        <v>39899</v>
      </c>
      <c r="F585" s="34" t="s">
        <v>37</v>
      </c>
      <c r="G585" s="37">
        <v>5000</v>
      </c>
      <c r="H585" s="34" t="s">
        <v>59</v>
      </c>
      <c r="I585" s="38">
        <v>4.25</v>
      </c>
      <c r="J585" s="36" t="s">
        <v>68</v>
      </c>
      <c r="K585" s="38">
        <v>21</v>
      </c>
      <c r="L585" s="40">
        <v>2000000</v>
      </c>
      <c r="M585" s="40">
        <v>2000000</v>
      </c>
      <c r="N585" s="40">
        <v>43619680</v>
      </c>
      <c r="O585" s="40">
        <v>383859</v>
      </c>
      <c r="P585" s="40">
        <v>44003539</v>
      </c>
    </row>
    <row r="586" spans="1:16" s="32" customFormat="1" ht="10.5">
      <c r="A586" s="56">
        <v>90227000</v>
      </c>
      <c r="B586" s="57">
        <v>0</v>
      </c>
      <c r="C586" s="32" t="s">
        <v>427</v>
      </c>
      <c r="D586" s="46">
        <v>574</v>
      </c>
      <c r="E586" s="35">
        <v>39895</v>
      </c>
      <c r="F586" s="34" t="s">
        <v>37</v>
      </c>
      <c r="G586" s="37">
        <v>2000</v>
      </c>
      <c r="H586" s="34"/>
      <c r="I586" s="38"/>
      <c r="J586" s="36" t="s">
        <v>329</v>
      </c>
      <c r="K586" s="38">
        <v>10</v>
      </c>
      <c r="L586" s="40"/>
      <c r="M586" s="40"/>
      <c r="N586" s="40"/>
      <c r="O586" s="40"/>
      <c r="P586" s="40"/>
    </row>
    <row r="587" spans="1:16" s="32" customFormat="1" ht="10.5">
      <c r="A587" s="56">
        <v>90227000</v>
      </c>
      <c r="B587" s="57">
        <v>0</v>
      </c>
      <c r="C587" s="32" t="s">
        <v>428</v>
      </c>
      <c r="D587" s="46" t="s">
        <v>143</v>
      </c>
      <c r="E587" s="35">
        <v>39990</v>
      </c>
      <c r="F587" s="34" t="s">
        <v>37</v>
      </c>
      <c r="G587" s="37">
        <v>1500</v>
      </c>
      <c r="H587" s="34" t="s">
        <v>63</v>
      </c>
      <c r="I587" s="38">
        <v>3.6</v>
      </c>
      <c r="J587" s="36" t="s">
        <v>68</v>
      </c>
      <c r="K587" s="38">
        <v>6</v>
      </c>
      <c r="L587" s="40"/>
      <c r="M587" s="40"/>
      <c r="N587" s="40"/>
      <c r="O587" s="40"/>
      <c r="P587" s="40"/>
    </row>
    <row r="588" spans="1:16" s="32" customFormat="1" ht="10.5">
      <c r="A588" s="56">
        <v>90227000</v>
      </c>
      <c r="B588" s="57">
        <v>0</v>
      </c>
      <c r="C588" s="32" t="s">
        <v>428</v>
      </c>
      <c r="D588" s="46" t="s">
        <v>143</v>
      </c>
      <c r="E588" s="35">
        <v>39990</v>
      </c>
      <c r="F588" s="34" t="s">
        <v>171</v>
      </c>
      <c r="G588" s="37">
        <v>31000000</v>
      </c>
      <c r="H588" s="34" t="s">
        <v>56</v>
      </c>
      <c r="I588" s="38">
        <v>6</v>
      </c>
      <c r="J588" s="36" t="s">
        <v>68</v>
      </c>
      <c r="K588" s="38">
        <v>6</v>
      </c>
      <c r="L588" s="40"/>
      <c r="M588" s="40"/>
      <c r="N588" s="40"/>
      <c r="O588" s="40"/>
      <c r="P588" s="40"/>
    </row>
    <row r="589" spans="1:16" s="32" customFormat="1" ht="10.5">
      <c r="A589" s="56">
        <v>90227000</v>
      </c>
      <c r="B589" s="57">
        <v>0</v>
      </c>
      <c r="C589" s="32" t="s">
        <v>429</v>
      </c>
      <c r="D589" s="46">
        <v>575</v>
      </c>
      <c r="E589" s="35">
        <v>39895</v>
      </c>
      <c r="F589" s="34" t="s">
        <v>37</v>
      </c>
      <c r="G589" s="37">
        <v>2000</v>
      </c>
      <c r="H589" s="34"/>
      <c r="I589" s="38"/>
      <c r="J589" s="36" t="s">
        <v>329</v>
      </c>
      <c r="K589" s="38">
        <v>30</v>
      </c>
      <c r="L589" s="40"/>
      <c r="M589" s="40"/>
      <c r="N589" s="40"/>
      <c r="O589" s="40"/>
      <c r="P589" s="40"/>
    </row>
    <row r="590" spans="1:16" s="32" customFormat="1" ht="10.5">
      <c r="A590" s="56">
        <v>90635000</v>
      </c>
      <c r="B590" s="57">
        <v>9</v>
      </c>
      <c r="C590" s="32" t="s">
        <v>430</v>
      </c>
      <c r="D590" s="46">
        <v>576</v>
      </c>
      <c r="E590" s="35">
        <v>39903</v>
      </c>
      <c r="F590" s="34" t="s">
        <v>37</v>
      </c>
      <c r="G590" s="37">
        <v>8000</v>
      </c>
      <c r="H590" s="34"/>
      <c r="I590" s="38"/>
      <c r="J590" s="36" t="s">
        <v>81</v>
      </c>
      <c r="K590" s="38">
        <v>10</v>
      </c>
      <c r="L590" s="40"/>
      <c r="M590" s="40"/>
      <c r="N590" s="40"/>
      <c r="O590" s="40"/>
      <c r="P590" s="40"/>
    </row>
    <row r="591" spans="1:16" s="32" customFormat="1" ht="10.5">
      <c r="A591" s="56">
        <v>90635000</v>
      </c>
      <c r="B591" s="57">
        <v>9</v>
      </c>
      <c r="C591" s="32" t="s">
        <v>431</v>
      </c>
      <c r="D591" s="46" t="s">
        <v>143</v>
      </c>
      <c r="E591" s="35">
        <v>39910</v>
      </c>
      <c r="F591" s="34" t="s">
        <v>171</v>
      </c>
      <c r="G591" s="37">
        <v>125500000</v>
      </c>
      <c r="H591" s="34" t="s">
        <v>132</v>
      </c>
      <c r="I591" s="38">
        <v>6.05</v>
      </c>
      <c r="J591" s="36" t="s">
        <v>68</v>
      </c>
      <c r="K591" s="38">
        <v>5</v>
      </c>
      <c r="L591" s="40">
        <v>20500000000</v>
      </c>
      <c r="M591" s="40">
        <v>20500000000</v>
      </c>
      <c r="N591" s="40">
        <v>20500000</v>
      </c>
      <c r="O591" s="40">
        <v>198361</v>
      </c>
      <c r="P591" s="40">
        <v>20698361</v>
      </c>
    </row>
    <row r="592" spans="1:16" s="32" customFormat="1" ht="10.5">
      <c r="A592" s="56">
        <v>90635000</v>
      </c>
      <c r="B592" s="57">
        <v>9</v>
      </c>
      <c r="C592" s="32" t="s">
        <v>431</v>
      </c>
      <c r="D592" s="46" t="s">
        <v>143</v>
      </c>
      <c r="E592" s="35">
        <v>39910</v>
      </c>
      <c r="F592" s="34" t="s">
        <v>37</v>
      </c>
      <c r="G592" s="37">
        <v>6000</v>
      </c>
      <c r="H592" s="34" t="s">
        <v>176</v>
      </c>
      <c r="I592" s="38">
        <v>3.5</v>
      </c>
      <c r="J592" s="36" t="s">
        <v>68</v>
      </c>
      <c r="K592" s="38">
        <v>5</v>
      </c>
      <c r="L592" s="40">
        <v>5000000</v>
      </c>
      <c r="M592" s="40">
        <v>5000000</v>
      </c>
      <c r="N592" s="40">
        <v>109049200</v>
      </c>
      <c r="O592" s="40">
        <v>616711</v>
      </c>
      <c r="P592" s="40">
        <v>109665911</v>
      </c>
    </row>
    <row r="593" spans="1:16" s="32" customFormat="1" ht="10.5">
      <c r="A593" s="56">
        <v>90635000</v>
      </c>
      <c r="B593" s="57">
        <v>9</v>
      </c>
      <c r="C593" s="32" t="s">
        <v>432</v>
      </c>
      <c r="D593" s="46" t="s">
        <v>143</v>
      </c>
      <c r="E593" s="35">
        <v>39910</v>
      </c>
      <c r="F593" s="34" t="s">
        <v>171</v>
      </c>
      <c r="G593" s="37">
        <v>125500000</v>
      </c>
      <c r="H593" s="34" t="s">
        <v>177</v>
      </c>
      <c r="I593" s="38">
        <v>7</v>
      </c>
      <c r="J593" s="36" t="s">
        <v>68</v>
      </c>
      <c r="K593" s="38">
        <v>9.5</v>
      </c>
      <c r="L593" s="40"/>
      <c r="M593" s="40"/>
      <c r="N593" s="40"/>
      <c r="O593" s="40"/>
      <c r="P593" s="40"/>
    </row>
    <row r="594" spans="1:16" s="32" customFormat="1" ht="10.5">
      <c r="A594" s="56">
        <v>90635000</v>
      </c>
      <c r="B594" s="57">
        <v>9</v>
      </c>
      <c r="C594" s="32" t="s">
        <v>432</v>
      </c>
      <c r="D594" s="46" t="s">
        <v>143</v>
      </c>
      <c r="E594" s="35">
        <v>39910</v>
      </c>
      <c r="F594" s="34" t="s">
        <v>37</v>
      </c>
      <c r="G594" s="37">
        <v>6000</v>
      </c>
      <c r="H594" s="34" t="s">
        <v>201</v>
      </c>
      <c r="I594" s="38">
        <v>4.25</v>
      </c>
      <c r="J594" s="36" t="s">
        <v>68</v>
      </c>
      <c r="K594" s="38">
        <v>9.5</v>
      </c>
      <c r="L594" s="40"/>
      <c r="M594" s="40"/>
      <c r="N594" s="40"/>
      <c r="O594" s="40"/>
      <c r="P594" s="40"/>
    </row>
    <row r="595" spans="1:16" s="32" customFormat="1" ht="10.5">
      <c r="A595" s="56">
        <v>90635000</v>
      </c>
      <c r="B595" s="57">
        <v>9</v>
      </c>
      <c r="C595" s="32" t="s">
        <v>433</v>
      </c>
      <c r="D595" s="46">
        <v>577</v>
      </c>
      <c r="E595" s="35">
        <v>39903</v>
      </c>
      <c r="F595" s="34" t="s">
        <v>37</v>
      </c>
      <c r="G595" s="37">
        <v>8000</v>
      </c>
      <c r="H595" s="34"/>
      <c r="I595" s="38"/>
      <c r="J595" s="36" t="s">
        <v>81</v>
      </c>
      <c r="K595" s="38">
        <v>30</v>
      </c>
      <c r="L595" s="40"/>
      <c r="M595" s="40"/>
      <c r="N595" s="40"/>
      <c r="O595" s="40"/>
      <c r="P595" s="40"/>
    </row>
    <row r="596" spans="1:16" s="32" customFormat="1" ht="10.5">
      <c r="A596" s="32">
        <v>90749000</v>
      </c>
      <c r="B596" s="33" t="s">
        <v>35</v>
      </c>
      <c r="C596" s="32" t="s">
        <v>231</v>
      </c>
      <c r="D596" s="46">
        <v>578</v>
      </c>
      <c r="E596" s="35">
        <v>39919</v>
      </c>
      <c r="F596" s="34" t="s">
        <v>37</v>
      </c>
      <c r="G596" s="37">
        <v>8000</v>
      </c>
      <c r="H596" s="34"/>
      <c r="I596" s="38"/>
      <c r="J596" s="36" t="s">
        <v>81</v>
      </c>
      <c r="K596" s="38">
        <v>10</v>
      </c>
      <c r="L596" s="40"/>
      <c r="M596" s="40"/>
      <c r="N596" s="40"/>
      <c r="O596" s="40"/>
      <c r="P596" s="40"/>
    </row>
    <row r="597" spans="1:16" s="32" customFormat="1" ht="10.5">
      <c r="A597" s="32">
        <v>90749000</v>
      </c>
      <c r="B597" s="33" t="s">
        <v>35</v>
      </c>
      <c r="C597" s="32" t="s">
        <v>230</v>
      </c>
      <c r="D597" s="46" t="s">
        <v>143</v>
      </c>
      <c r="E597" s="35">
        <v>39926</v>
      </c>
      <c r="F597" s="34" t="s">
        <v>171</v>
      </c>
      <c r="G597" s="37">
        <v>167630000</v>
      </c>
      <c r="H597" s="34" t="s">
        <v>53</v>
      </c>
      <c r="I597" s="38">
        <v>5.3</v>
      </c>
      <c r="J597" s="36" t="s">
        <v>68</v>
      </c>
      <c r="K597" s="38">
        <v>6</v>
      </c>
      <c r="L597" s="40">
        <v>31000000000</v>
      </c>
      <c r="M597" s="40">
        <v>31000000000</v>
      </c>
      <c r="N597" s="40">
        <v>31000000</v>
      </c>
      <c r="O597" s="40">
        <v>270305</v>
      </c>
      <c r="P597" s="40">
        <v>31270305</v>
      </c>
    </row>
    <row r="598" spans="1:16" s="32" customFormat="1" ht="10.5">
      <c r="A598" s="32">
        <v>90749000</v>
      </c>
      <c r="B598" s="33" t="s">
        <v>35</v>
      </c>
      <c r="C598" s="32" t="s">
        <v>434</v>
      </c>
      <c r="D598" s="46" t="s">
        <v>143</v>
      </c>
      <c r="E598" s="35">
        <v>39926</v>
      </c>
      <c r="F598" s="34" t="s">
        <v>37</v>
      </c>
      <c r="G598" s="37">
        <v>8000</v>
      </c>
      <c r="H598" s="34" t="s">
        <v>59</v>
      </c>
      <c r="I598" s="38">
        <v>2.8</v>
      </c>
      <c r="J598" s="36" t="s">
        <v>68</v>
      </c>
      <c r="K598" s="38">
        <v>6</v>
      </c>
      <c r="L598" s="40">
        <v>3000000</v>
      </c>
      <c r="M598" s="40">
        <v>3000000</v>
      </c>
      <c r="N598" s="40">
        <v>65429520</v>
      </c>
      <c r="O598" s="40">
        <v>303222</v>
      </c>
      <c r="P598" s="40">
        <v>65732742</v>
      </c>
    </row>
    <row r="599" spans="1:16" s="32" customFormat="1" ht="10.5">
      <c r="A599" s="32">
        <v>90749000</v>
      </c>
      <c r="B599" s="33">
        <v>9</v>
      </c>
      <c r="C599" s="32" t="s">
        <v>231</v>
      </c>
      <c r="D599" s="46">
        <v>579</v>
      </c>
      <c r="E599" s="35">
        <v>39919</v>
      </c>
      <c r="F599" s="34" t="s">
        <v>37</v>
      </c>
      <c r="G599" s="37">
        <v>8000</v>
      </c>
      <c r="H599" s="34"/>
      <c r="I599" s="38"/>
      <c r="J599" s="36" t="s">
        <v>81</v>
      </c>
      <c r="K599" s="38">
        <v>30</v>
      </c>
      <c r="L599" s="40"/>
      <c r="M599" s="40"/>
      <c r="N599" s="40"/>
      <c r="O599" s="40"/>
      <c r="P599" s="40"/>
    </row>
    <row r="600" spans="1:16" s="32" customFormat="1" ht="10.5">
      <c r="A600" s="32">
        <v>90749000</v>
      </c>
      <c r="B600" s="33">
        <v>9</v>
      </c>
      <c r="C600" s="32" t="s">
        <v>435</v>
      </c>
      <c r="D600" s="46" t="s">
        <v>143</v>
      </c>
      <c r="E600" s="35">
        <v>39926</v>
      </c>
      <c r="F600" s="34" t="s">
        <v>37</v>
      </c>
      <c r="G600" s="37">
        <v>8000</v>
      </c>
      <c r="H600" s="34" t="s">
        <v>60</v>
      </c>
      <c r="I600" s="38">
        <v>3.8</v>
      </c>
      <c r="J600" s="36" t="s">
        <v>81</v>
      </c>
      <c r="K600" s="38">
        <v>12</v>
      </c>
      <c r="L600" s="40"/>
      <c r="M600" s="40"/>
      <c r="N600" s="40"/>
      <c r="O600" s="40"/>
      <c r="P600" s="40"/>
    </row>
    <row r="601" spans="1:16" s="32" customFormat="1" ht="10.5">
      <c r="A601" s="32">
        <v>90749000</v>
      </c>
      <c r="B601" s="33">
        <v>9</v>
      </c>
      <c r="C601" s="32" t="s">
        <v>434</v>
      </c>
      <c r="D601" s="46" t="s">
        <v>143</v>
      </c>
      <c r="E601" s="35">
        <v>39926</v>
      </c>
      <c r="F601" s="34" t="s">
        <v>37</v>
      </c>
      <c r="G601" s="37">
        <v>8000</v>
      </c>
      <c r="H601" s="34" t="s">
        <v>64</v>
      </c>
      <c r="I601" s="38">
        <v>4</v>
      </c>
      <c r="J601" s="36" t="s">
        <v>81</v>
      </c>
      <c r="K601" s="38">
        <v>24</v>
      </c>
      <c r="L601" s="40">
        <v>3500000</v>
      </c>
      <c r="M601" s="40">
        <v>3500000</v>
      </c>
      <c r="N601" s="40">
        <v>76334440</v>
      </c>
      <c r="O601" s="40">
        <v>503909</v>
      </c>
      <c r="P601" s="40">
        <v>76838349</v>
      </c>
    </row>
    <row r="602" spans="1:16" s="32" customFormat="1" ht="10.5">
      <c r="A602" s="32">
        <v>61808000</v>
      </c>
      <c r="B602" s="33" t="s">
        <v>83</v>
      </c>
      <c r="C602" s="32" t="s">
        <v>360</v>
      </c>
      <c r="D602" s="46">
        <v>580</v>
      </c>
      <c r="E602" s="35">
        <v>39924</v>
      </c>
      <c r="F602" s="34" t="s">
        <v>37</v>
      </c>
      <c r="G602" s="37">
        <v>3500</v>
      </c>
      <c r="H602" s="34"/>
      <c r="I602" s="38"/>
      <c r="J602" s="36" t="s">
        <v>81</v>
      </c>
      <c r="K602" s="38">
        <v>10</v>
      </c>
      <c r="L602" s="40"/>
      <c r="M602" s="40"/>
      <c r="N602" s="40"/>
      <c r="O602" s="40"/>
      <c r="P602" s="40"/>
    </row>
    <row r="603" spans="1:16" s="32" customFormat="1" ht="10.5">
      <c r="A603" s="32">
        <v>61808000</v>
      </c>
      <c r="B603" s="33" t="s">
        <v>83</v>
      </c>
      <c r="C603" s="32" t="s">
        <v>158</v>
      </c>
      <c r="D603" s="46" t="s">
        <v>143</v>
      </c>
      <c r="E603" s="35">
        <v>39946</v>
      </c>
      <c r="F603" s="34" t="s">
        <v>37</v>
      </c>
      <c r="G603" s="37">
        <v>3000</v>
      </c>
      <c r="H603" s="34" t="s">
        <v>60</v>
      </c>
      <c r="I603" s="38">
        <v>3.7</v>
      </c>
      <c r="J603" s="36" t="s">
        <v>39</v>
      </c>
      <c r="K603" s="38">
        <v>6.5</v>
      </c>
      <c r="L603" s="40">
        <v>2000000</v>
      </c>
      <c r="M603" s="40">
        <v>2000000</v>
      </c>
      <c r="N603" s="40">
        <v>43619680</v>
      </c>
      <c r="O603" s="40">
        <v>799636</v>
      </c>
      <c r="P603" s="40">
        <v>44419316</v>
      </c>
    </row>
    <row r="604" spans="1:16" s="32" customFormat="1" ht="10.5">
      <c r="A604" s="32">
        <v>61808000</v>
      </c>
      <c r="B604" s="33" t="s">
        <v>83</v>
      </c>
      <c r="C604" s="32" t="s">
        <v>436</v>
      </c>
      <c r="D604" s="46" t="s">
        <v>143</v>
      </c>
      <c r="E604" s="35">
        <v>39946</v>
      </c>
      <c r="F604" s="34" t="s">
        <v>37</v>
      </c>
      <c r="G604" s="37">
        <v>3000</v>
      </c>
      <c r="H604" s="34" t="s">
        <v>64</v>
      </c>
      <c r="I604" s="38">
        <v>4</v>
      </c>
      <c r="J604" s="36" t="s">
        <v>39</v>
      </c>
      <c r="K604" s="38">
        <v>9.5</v>
      </c>
      <c r="L604" s="40">
        <v>1000000</v>
      </c>
      <c r="M604" s="40">
        <v>1000000</v>
      </c>
      <c r="N604" s="40">
        <v>21809840</v>
      </c>
      <c r="O604" s="40">
        <v>431922</v>
      </c>
      <c r="P604" s="40">
        <v>22241762</v>
      </c>
    </row>
    <row r="605" spans="1:16" s="32" customFormat="1" ht="10.5">
      <c r="A605" s="32">
        <v>61808000</v>
      </c>
      <c r="B605" s="33" t="s">
        <v>83</v>
      </c>
      <c r="C605" s="32" t="s">
        <v>437</v>
      </c>
      <c r="D605" s="46">
        <v>581</v>
      </c>
      <c r="E605" s="35">
        <v>39924</v>
      </c>
      <c r="F605" s="34" t="s">
        <v>37</v>
      </c>
      <c r="G605" s="37">
        <v>3500</v>
      </c>
      <c r="H605" s="34"/>
      <c r="I605" s="38"/>
      <c r="J605" s="36" t="s">
        <v>81</v>
      </c>
      <c r="K605" s="38">
        <v>30</v>
      </c>
      <c r="L605" s="40"/>
      <c r="M605" s="40"/>
      <c r="N605" s="40"/>
      <c r="O605" s="40"/>
      <c r="P605" s="40"/>
    </row>
    <row r="606" spans="1:16" s="32" customFormat="1" ht="10.5">
      <c r="A606" s="32">
        <v>76017019</v>
      </c>
      <c r="B606" s="33">
        <v>4</v>
      </c>
      <c r="C606" s="32" t="s">
        <v>438</v>
      </c>
      <c r="D606" s="46">
        <v>583</v>
      </c>
      <c r="E606" s="35">
        <v>39933</v>
      </c>
      <c r="F606" s="34" t="s">
        <v>37</v>
      </c>
      <c r="G606" s="37">
        <v>5000</v>
      </c>
      <c r="H606" s="34"/>
      <c r="I606" s="38"/>
      <c r="J606" s="36" t="s">
        <v>81</v>
      </c>
      <c r="K606" s="38">
        <v>10</v>
      </c>
      <c r="L606" s="40"/>
      <c r="M606" s="40"/>
      <c r="N606" s="40"/>
      <c r="O606" s="40"/>
      <c r="P606" s="40"/>
    </row>
    <row r="607" spans="1:16" s="32" customFormat="1" ht="10.5">
      <c r="A607" s="32">
        <v>76017019</v>
      </c>
      <c r="B607" s="33">
        <v>4</v>
      </c>
      <c r="C607" s="32" t="s">
        <v>439</v>
      </c>
      <c r="D607" s="46" t="s">
        <v>143</v>
      </c>
      <c r="E607" s="35">
        <v>39941</v>
      </c>
      <c r="F607" s="34" t="s">
        <v>37</v>
      </c>
      <c r="G607" s="37">
        <v>5000</v>
      </c>
      <c r="H607" s="34" t="s">
        <v>46</v>
      </c>
      <c r="I607" s="38">
        <v>3</v>
      </c>
      <c r="J607" s="36" t="s">
        <v>68</v>
      </c>
      <c r="K607" s="38">
        <v>5</v>
      </c>
      <c r="L607" s="40">
        <v>2000000</v>
      </c>
      <c r="M607" s="40">
        <v>2000000</v>
      </c>
      <c r="N607" s="40">
        <v>43619680</v>
      </c>
      <c r="O607" s="40">
        <v>105414</v>
      </c>
      <c r="P607" s="40">
        <v>43725094</v>
      </c>
    </row>
    <row r="608" spans="1:16" s="32" customFormat="1" ht="10.5">
      <c r="A608" s="32">
        <v>76017019</v>
      </c>
      <c r="B608" s="33">
        <v>4</v>
      </c>
      <c r="C608" s="32" t="s">
        <v>440</v>
      </c>
      <c r="D608" s="46" t="s">
        <v>143</v>
      </c>
      <c r="E608" s="35">
        <v>39941</v>
      </c>
      <c r="F608" s="34" t="s">
        <v>171</v>
      </c>
      <c r="G608" s="37">
        <v>105000000</v>
      </c>
      <c r="H608" s="34" t="s">
        <v>90</v>
      </c>
      <c r="I608" s="38">
        <v>5</v>
      </c>
      <c r="J608" s="36" t="s">
        <v>68</v>
      </c>
      <c r="K608" s="38">
        <v>5</v>
      </c>
      <c r="L608" s="40"/>
      <c r="M608" s="40"/>
      <c r="N608" s="40"/>
      <c r="O608" s="40"/>
      <c r="P608" s="40"/>
    </row>
    <row r="609" spans="1:16" s="32" customFormat="1" ht="10.5">
      <c r="A609" s="32">
        <v>76017019</v>
      </c>
      <c r="B609" s="33">
        <v>4</v>
      </c>
      <c r="C609" s="32" t="s">
        <v>439</v>
      </c>
      <c r="D609" s="46" t="s">
        <v>152</v>
      </c>
      <c r="E609" s="35">
        <v>40470</v>
      </c>
      <c r="F609" s="34" t="s">
        <v>37</v>
      </c>
      <c r="G609" s="37">
        <v>3000</v>
      </c>
      <c r="H609" s="34" t="s">
        <v>63</v>
      </c>
      <c r="I609" s="38">
        <v>3.85</v>
      </c>
      <c r="J609" s="36" t="s">
        <v>68</v>
      </c>
      <c r="K609" s="38">
        <v>21</v>
      </c>
      <c r="L609" s="40">
        <v>3000000</v>
      </c>
      <c r="M609" s="40">
        <v>3000000</v>
      </c>
      <c r="N609" s="40">
        <v>65429520</v>
      </c>
      <c r="O609" s="40">
        <v>251904</v>
      </c>
      <c r="P609" s="40">
        <v>65681424</v>
      </c>
    </row>
    <row r="610" spans="1:16" s="32" customFormat="1" ht="10.5">
      <c r="A610" s="32">
        <v>76017019</v>
      </c>
      <c r="B610" s="33">
        <v>4</v>
      </c>
      <c r="C610" s="32" t="s">
        <v>438</v>
      </c>
      <c r="D610" s="46">
        <v>584</v>
      </c>
      <c r="E610" s="35">
        <v>39933</v>
      </c>
      <c r="F610" s="34" t="s">
        <v>37</v>
      </c>
      <c r="G610" s="37">
        <v>5000</v>
      </c>
      <c r="H610" s="34"/>
      <c r="I610" s="38"/>
      <c r="J610" s="36" t="s">
        <v>81</v>
      </c>
      <c r="K610" s="38">
        <v>30</v>
      </c>
      <c r="L610" s="40"/>
      <c r="M610" s="40"/>
      <c r="N610" s="40"/>
      <c r="O610" s="40"/>
      <c r="P610" s="40"/>
    </row>
    <row r="611" spans="1:16" s="32" customFormat="1" ht="10.5">
      <c r="A611" s="32">
        <v>76017019</v>
      </c>
      <c r="B611" s="33">
        <v>4</v>
      </c>
      <c r="C611" s="32" t="s">
        <v>439</v>
      </c>
      <c r="D611" s="46" t="s">
        <v>143</v>
      </c>
      <c r="E611" s="35">
        <v>39941</v>
      </c>
      <c r="F611" s="34" t="s">
        <v>37</v>
      </c>
      <c r="G611" s="37">
        <v>5000</v>
      </c>
      <c r="H611" s="34" t="s">
        <v>92</v>
      </c>
      <c r="I611" s="38">
        <v>4.5</v>
      </c>
      <c r="J611" s="36" t="s">
        <v>68</v>
      </c>
      <c r="K611" s="38">
        <v>21</v>
      </c>
      <c r="L611" s="40">
        <v>3000000</v>
      </c>
      <c r="M611" s="40">
        <v>3000000</v>
      </c>
      <c r="N611" s="40">
        <v>65429520</v>
      </c>
      <c r="O611" s="40">
        <v>237182</v>
      </c>
      <c r="P611" s="40">
        <v>65666702</v>
      </c>
    </row>
    <row r="612" spans="1:16" s="32" customFormat="1" ht="10.5">
      <c r="A612" s="32">
        <v>76017019</v>
      </c>
      <c r="B612" s="33">
        <v>4</v>
      </c>
      <c r="C612" s="32" t="s">
        <v>439</v>
      </c>
      <c r="D612" s="46" t="s">
        <v>152</v>
      </c>
      <c r="E612" s="35">
        <v>40470</v>
      </c>
      <c r="F612" s="34" t="s">
        <v>37</v>
      </c>
      <c r="G612" s="37">
        <v>2000</v>
      </c>
      <c r="H612" s="34" t="s">
        <v>56</v>
      </c>
      <c r="I612" s="38">
        <v>3.85</v>
      </c>
      <c r="J612" s="36" t="s">
        <v>68</v>
      </c>
      <c r="K612" s="38">
        <v>21</v>
      </c>
      <c r="L612" s="40">
        <v>2000000</v>
      </c>
      <c r="M612" s="40">
        <v>2000000</v>
      </c>
      <c r="N612" s="40">
        <v>43619680</v>
      </c>
      <c r="O612" s="40">
        <v>167936</v>
      </c>
      <c r="P612" s="40">
        <v>43787616</v>
      </c>
    </row>
    <row r="613" spans="1:16" s="32" customFormat="1" ht="10.5">
      <c r="A613" s="32">
        <v>76017019</v>
      </c>
      <c r="B613" s="33">
        <v>4</v>
      </c>
      <c r="C613" s="32" t="s">
        <v>440</v>
      </c>
      <c r="D613" s="46" t="s">
        <v>152</v>
      </c>
      <c r="E613" s="35">
        <v>40470</v>
      </c>
      <c r="F613" s="34" t="s">
        <v>37</v>
      </c>
      <c r="G613" s="37">
        <v>2000</v>
      </c>
      <c r="H613" s="34" t="s">
        <v>51</v>
      </c>
      <c r="I613" s="38">
        <v>3.55</v>
      </c>
      <c r="J613" s="36" t="s">
        <v>68</v>
      </c>
      <c r="K613" s="38">
        <v>7</v>
      </c>
      <c r="L613" s="40"/>
      <c r="M613" s="40"/>
      <c r="N613" s="40"/>
      <c r="O613" s="40"/>
      <c r="P613" s="40"/>
    </row>
    <row r="614" spans="1:16" s="32" customFormat="1" ht="10.5">
      <c r="A614" s="32">
        <v>92604000</v>
      </c>
      <c r="B614" s="33" t="s">
        <v>96</v>
      </c>
      <c r="C614" s="32" t="s">
        <v>441</v>
      </c>
      <c r="D614" s="46">
        <v>585</v>
      </c>
      <c r="E614" s="35">
        <v>39940</v>
      </c>
      <c r="F614" s="34" t="s">
        <v>37</v>
      </c>
      <c r="G614" s="37">
        <v>14500</v>
      </c>
      <c r="H614" s="34"/>
      <c r="I614" s="38"/>
      <c r="J614" s="36" t="s">
        <v>81</v>
      </c>
      <c r="K614" s="38">
        <v>10</v>
      </c>
      <c r="L614" s="40"/>
      <c r="M614" s="40"/>
      <c r="N614" s="40"/>
      <c r="O614" s="40"/>
      <c r="P614" s="40"/>
    </row>
    <row r="615" spans="1:16" s="32" customFormat="1" ht="10.5">
      <c r="A615" s="32">
        <v>93458000</v>
      </c>
      <c r="B615" s="33">
        <v>1</v>
      </c>
      <c r="C615" s="45" t="s">
        <v>442</v>
      </c>
      <c r="D615" s="46">
        <v>587</v>
      </c>
      <c r="E615" s="35">
        <v>39968</v>
      </c>
      <c r="F615" s="34" t="s">
        <v>37</v>
      </c>
      <c r="G615" s="37">
        <v>20000</v>
      </c>
      <c r="H615" s="34"/>
      <c r="I615" s="38"/>
      <c r="J615" s="36" t="s">
        <v>390</v>
      </c>
      <c r="K615" s="38">
        <v>10</v>
      </c>
      <c r="L615" s="40"/>
      <c r="M615" s="40"/>
      <c r="N615" s="40"/>
      <c r="O615" s="40"/>
      <c r="P615" s="40"/>
    </row>
    <row r="616" spans="1:16" s="32" customFormat="1" ht="10.5">
      <c r="A616" s="32">
        <v>93458000</v>
      </c>
      <c r="B616" s="33">
        <v>1</v>
      </c>
      <c r="C616" s="45" t="s">
        <v>388</v>
      </c>
      <c r="D616" s="46" t="s">
        <v>143</v>
      </c>
      <c r="E616" s="35">
        <v>40413</v>
      </c>
      <c r="F616" s="34" t="s">
        <v>37</v>
      </c>
      <c r="G616" s="37">
        <v>5000</v>
      </c>
      <c r="H616" s="34" t="s">
        <v>60</v>
      </c>
      <c r="I616" s="38">
        <v>3.25</v>
      </c>
      <c r="J616" s="36" t="s">
        <v>68</v>
      </c>
      <c r="K616" s="38">
        <v>8</v>
      </c>
      <c r="L616" s="40"/>
      <c r="M616" s="40"/>
      <c r="N616" s="40"/>
      <c r="O616" s="40"/>
      <c r="P616" s="40"/>
    </row>
    <row r="617" spans="1:16" s="32" customFormat="1" ht="10.5">
      <c r="A617" s="32">
        <v>93458000</v>
      </c>
      <c r="B617" s="33">
        <v>1</v>
      </c>
      <c r="C617" s="45" t="s">
        <v>442</v>
      </c>
      <c r="D617" s="46">
        <v>588</v>
      </c>
      <c r="E617" s="35">
        <v>39968</v>
      </c>
      <c r="F617" s="34" t="s">
        <v>37</v>
      </c>
      <c r="G617" s="37">
        <v>20000</v>
      </c>
      <c r="H617" s="34"/>
      <c r="I617" s="38"/>
      <c r="J617" s="36" t="s">
        <v>390</v>
      </c>
      <c r="K617" s="38">
        <v>30</v>
      </c>
      <c r="L617" s="40"/>
      <c r="M617" s="40"/>
      <c r="N617" s="40"/>
      <c r="O617" s="40"/>
      <c r="P617" s="40"/>
    </row>
    <row r="618" spans="1:16" s="32" customFormat="1" ht="10.5">
      <c r="A618" s="32">
        <v>93458000</v>
      </c>
      <c r="B618" s="33">
        <v>1</v>
      </c>
      <c r="C618" s="45" t="s">
        <v>392</v>
      </c>
      <c r="D618" s="46" t="s">
        <v>143</v>
      </c>
      <c r="E618" s="35">
        <v>40413</v>
      </c>
      <c r="F618" s="34" t="s">
        <v>37</v>
      </c>
      <c r="G618" s="37">
        <v>5000</v>
      </c>
      <c r="H618" s="34" t="s">
        <v>64</v>
      </c>
      <c r="I618" s="38">
        <v>3.25</v>
      </c>
      <c r="J618" s="36" t="s">
        <v>68</v>
      </c>
      <c r="K618" s="38">
        <v>10</v>
      </c>
      <c r="L618" s="40">
        <v>5000000</v>
      </c>
      <c r="M618" s="40">
        <v>5000000</v>
      </c>
      <c r="N618" s="40">
        <v>109049200</v>
      </c>
      <c r="O618" s="40">
        <v>878937</v>
      </c>
      <c r="P618" s="40">
        <v>109928137</v>
      </c>
    </row>
    <row r="619" spans="1:16" s="32" customFormat="1" ht="10.5">
      <c r="A619" s="32">
        <v>87845500</v>
      </c>
      <c r="B619" s="33">
        <v>2</v>
      </c>
      <c r="C619" s="32" t="s">
        <v>443</v>
      </c>
      <c r="D619" s="46">
        <v>589</v>
      </c>
      <c r="E619" s="35">
        <v>39974</v>
      </c>
      <c r="F619" s="34" t="s">
        <v>37</v>
      </c>
      <c r="G619" s="37">
        <v>11000</v>
      </c>
      <c r="H619" s="34"/>
      <c r="I619" s="38"/>
      <c r="J619" s="36" t="s">
        <v>390</v>
      </c>
      <c r="K619" s="38">
        <v>10</v>
      </c>
      <c r="L619" s="40"/>
      <c r="M619" s="40"/>
      <c r="N619" s="40"/>
      <c r="O619" s="40"/>
      <c r="P619" s="40"/>
    </row>
    <row r="620" spans="1:16" s="32" customFormat="1" ht="10.5">
      <c r="A620" s="32">
        <v>87845500</v>
      </c>
      <c r="B620" s="33">
        <v>2</v>
      </c>
      <c r="C620" s="32" t="s">
        <v>444</v>
      </c>
      <c r="D620" s="46" t="s">
        <v>143</v>
      </c>
      <c r="E620" s="35">
        <v>40015</v>
      </c>
      <c r="F620" s="34" t="s">
        <v>171</v>
      </c>
      <c r="G620" s="37">
        <v>32000000</v>
      </c>
      <c r="H620" s="34" t="s">
        <v>46</v>
      </c>
      <c r="I620" s="38">
        <v>5.6</v>
      </c>
      <c r="J620" s="36" t="s">
        <v>445</v>
      </c>
      <c r="K620" s="38">
        <v>5</v>
      </c>
      <c r="L620" s="40">
        <v>32000000000</v>
      </c>
      <c r="M620" s="40">
        <v>32000000000</v>
      </c>
      <c r="N620" s="40">
        <v>32000000</v>
      </c>
      <c r="O620" s="40">
        <v>661823</v>
      </c>
      <c r="P620" s="40">
        <v>32661823</v>
      </c>
    </row>
    <row r="621" spans="1:16" s="32" customFormat="1" ht="10.5">
      <c r="A621" s="32">
        <v>87845500</v>
      </c>
      <c r="B621" s="33">
        <v>2</v>
      </c>
      <c r="C621" s="32" t="s">
        <v>446</v>
      </c>
      <c r="D621" s="46" t="s">
        <v>143</v>
      </c>
      <c r="E621" s="35">
        <v>40015</v>
      </c>
      <c r="F621" s="34" t="s">
        <v>37</v>
      </c>
      <c r="G621" s="37">
        <v>1500</v>
      </c>
      <c r="H621" s="34" t="s">
        <v>90</v>
      </c>
      <c r="I621" s="38">
        <v>3.5</v>
      </c>
      <c r="J621" s="36" t="s">
        <v>445</v>
      </c>
      <c r="K621" s="38">
        <v>5</v>
      </c>
      <c r="L621" s="40"/>
      <c r="M621" s="40"/>
      <c r="N621" s="40"/>
      <c r="O621" s="40"/>
      <c r="P621" s="40"/>
    </row>
    <row r="622" spans="1:16" s="32" customFormat="1" ht="10.5">
      <c r="A622" s="32">
        <v>87845500</v>
      </c>
      <c r="B622" s="33">
        <v>2</v>
      </c>
      <c r="C622" s="32" t="s">
        <v>447</v>
      </c>
      <c r="D622" s="46">
        <v>590</v>
      </c>
      <c r="E622" s="35">
        <v>39974</v>
      </c>
      <c r="F622" s="34" t="s">
        <v>37</v>
      </c>
      <c r="G622" s="37">
        <v>11000</v>
      </c>
      <c r="H622" s="34"/>
      <c r="I622" s="38"/>
      <c r="J622" s="36" t="s">
        <v>390</v>
      </c>
      <c r="K622" s="38">
        <v>30</v>
      </c>
      <c r="L622" s="40"/>
      <c r="M622" s="40"/>
      <c r="N622" s="40"/>
      <c r="O622" s="40"/>
      <c r="P622" s="40"/>
    </row>
    <row r="623" spans="1:16" s="32" customFormat="1" ht="10.5">
      <c r="A623" s="32">
        <v>91297000</v>
      </c>
      <c r="B623" s="33">
        <v>0</v>
      </c>
      <c r="C623" s="32" t="s">
        <v>448</v>
      </c>
      <c r="D623" s="46">
        <v>591</v>
      </c>
      <c r="E623" s="35">
        <v>39975</v>
      </c>
      <c r="F623" s="34" t="s">
        <v>37</v>
      </c>
      <c r="G623" s="37">
        <v>5000</v>
      </c>
      <c r="H623" s="34"/>
      <c r="I623" s="38"/>
      <c r="J623" s="36" t="s">
        <v>81</v>
      </c>
      <c r="K623" s="38">
        <v>10</v>
      </c>
      <c r="L623" s="40"/>
      <c r="M623" s="40"/>
      <c r="N623" s="40"/>
      <c r="O623" s="40"/>
      <c r="P623" s="40"/>
    </row>
    <row r="624" spans="1:16" s="32" customFormat="1" ht="10.5">
      <c r="A624" s="32">
        <v>91297000</v>
      </c>
      <c r="B624" s="33">
        <v>0</v>
      </c>
      <c r="C624" s="32" t="s">
        <v>448</v>
      </c>
      <c r="D624" s="46">
        <v>592</v>
      </c>
      <c r="E624" s="35">
        <v>39975</v>
      </c>
      <c r="F624" s="34" t="s">
        <v>37</v>
      </c>
      <c r="G624" s="37">
        <v>5000</v>
      </c>
      <c r="H624" s="34"/>
      <c r="I624" s="38"/>
      <c r="J624" s="36" t="s">
        <v>81</v>
      </c>
      <c r="K624" s="38">
        <v>10</v>
      </c>
      <c r="L624" s="40"/>
      <c r="M624" s="40"/>
      <c r="N624" s="40"/>
      <c r="O624" s="40"/>
      <c r="P624" s="40"/>
    </row>
    <row r="625" spans="1:16" s="32" customFormat="1" ht="10.5">
      <c r="A625" s="32">
        <v>90320000</v>
      </c>
      <c r="B625" s="33">
        <v>6</v>
      </c>
      <c r="C625" s="32" t="s">
        <v>449</v>
      </c>
      <c r="D625" s="46">
        <v>593</v>
      </c>
      <c r="E625" s="35">
        <v>39995</v>
      </c>
      <c r="F625" s="34" t="s">
        <v>37</v>
      </c>
      <c r="G625" s="37">
        <v>1500</v>
      </c>
      <c r="H625" s="34"/>
      <c r="I625" s="38"/>
      <c r="J625" s="36" t="s">
        <v>81</v>
      </c>
      <c r="K625" s="38">
        <v>10</v>
      </c>
      <c r="L625" s="40"/>
      <c r="M625" s="40"/>
      <c r="N625" s="40"/>
      <c r="O625" s="40"/>
      <c r="P625" s="40"/>
    </row>
    <row r="626" spans="1:16" s="32" customFormat="1" ht="10.5">
      <c r="A626" s="32">
        <v>90320000</v>
      </c>
      <c r="B626" s="33">
        <v>6</v>
      </c>
      <c r="C626" s="32" t="s">
        <v>450</v>
      </c>
      <c r="D626" s="46">
        <v>594</v>
      </c>
      <c r="E626" s="35">
        <v>39995</v>
      </c>
      <c r="F626" s="34" t="s">
        <v>37</v>
      </c>
      <c r="G626" s="37">
        <v>1500</v>
      </c>
      <c r="H626" s="34"/>
      <c r="I626" s="38"/>
      <c r="J626" s="36" t="s">
        <v>81</v>
      </c>
      <c r="K626" s="38">
        <v>30</v>
      </c>
      <c r="L626" s="40"/>
      <c r="M626" s="40"/>
      <c r="N626" s="40"/>
      <c r="O626" s="40"/>
      <c r="P626" s="40"/>
    </row>
    <row r="627" spans="1:16" s="32" customFormat="1" ht="10.5">
      <c r="A627" s="32">
        <v>90320000</v>
      </c>
      <c r="B627" s="33">
        <v>6</v>
      </c>
      <c r="C627" s="32" t="s">
        <v>451</v>
      </c>
      <c r="D627" s="46" t="s">
        <v>143</v>
      </c>
      <c r="E627" s="35">
        <v>39996</v>
      </c>
      <c r="F627" s="34" t="s">
        <v>37</v>
      </c>
      <c r="G627" s="37">
        <v>1500</v>
      </c>
      <c r="H627" s="34" t="s">
        <v>63</v>
      </c>
      <c r="I627" s="38">
        <v>4.5999999999999996</v>
      </c>
      <c r="J627" s="36" t="s">
        <v>68</v>
      </c>
      <c r="K627" s="38">
        <v>23</v>
      </c>
      <c r="L627" s="40">
        <v>1500000</v>
      </c>
      <c r="M627" s="40">
        <v>1500000</v>
      </c>
      <c r="N627" s="40">
        <v>32714760</v>
      </c>
      <c r="O627" s="40">
        <v>576688</v>
      </c>
      <c r="P627" s="40">
        <v>33291448</v>
      </c>
    </row>
    <row r="628" spans="1:16" s="32" customFormat="1" ht="10.5">
      <c r="A628" s="32">
        <v>91705000</v>
      </c>
      <c r="B628" s="33">
        <v>7</v>
      </c>
      <c r="C628" s="32" t="s">
        <v>261</v>
      </c>
      <c r="D628" s="46">
        <v>595</v>
      </c>
      <c r="E628" s="35">
        <v>40001</v>
      </c>
      <c r="F628" s="34" t="s">
        <v>37</v>
      </c>
      <c r="G628" s="37">
        <v>5000</v>
      </c>
      <c r="H628" s="34"/>
      <c r="I628" s="38"/>
      <c r="J628" s="36" t="s">
        <v>390</v>
      </c>
      <c r="K628" s="38">
        <v>10</v>
      </c>
      <c r="L628" s="40"/>
      <c r="M628" s="40"/>
      <c r="N628" s="40"/>
      <c r="O628" s="40"/>
      <c r="P628" s="40"/>
    </row>
    <row r="629" spans="1:16" s="32" customFormat="1" ht="10.5">
      <c r="A629" s="32">
        <v>91705000</v>
      </c>
      <c r="B629" s="33">
        <v>7</v>
      </c>
      <c r="C629" s="32" t="s">
        <v>261</v>
      </c>
      <c r="D629" s="46">
        <v>596</v>
      </c>
      <c r="E629" s="35">
        <v>40001</v>
      </c>
      <c r="F629" s="34" t="s">
        <v>37</v>
      </c>
      <c r="G629" s="37">
        <v>7000</v>
      </c>
      <c r="H629" s="34"/>
      <c r="I629" s="38"/>
      <c r="J629" s="36" t="s">
        <v>390</v>
      </c>
      <c r="K629" s="38">
        <v>30</v>
      </c>
      <c r="L629" s="40"/>
      <c r="M629" s="40"/>
      <c r="N629" s="40"/>
      <c r="O629" s="40"/>
      <c r="P629" s="40"/>
    </row>
    <row r="630" spans="1:16" s="32" customFormat="1" ht="10.5">
      <c r="A630" s="32">
        <v>96929880</v>
      </c>
      <c r="B630" s="33">
        <v>5</v>
      </c>
      <c r="C630" s="32" t="s">
        <v>216</v>
      </c>
      <c r="D630" s="46">
        <v>597</v>
      </c>
      <c r="E630" s="35">
        <v>40004</v>
      </c>
      <c r="F630" s="34" t="s">
        <v>37</v>
      </c>
      <c r="G630" s="37">
        <v>3000</v>
      </c>
      <c r="H630" s="34"/>
      <c r="I630" s="38"/>
      <c r="J630" s="36" t="s">
        <v>390</v>
      </c>
      <c r="K630" s="38">
        <v>30</v>
      </c>
      <c r="L630" s="40"/>
      <c r="M630" s="40"/>
      <c r="N630" s="40"/>
      <c r="O630" s="40"/>
      <c r="P630" s="40"/>
    </row>
    <row r="631" spans="1:16" s="32" customFormat="1" ht="10.5">
      <c r="A631" s="32">
        <v>96929880</v>
      </c>
      <c r="B631" s="33">
        <v>5</v>
      </c>
      <c r="C631" s="32" t="s">
        <v>217</v>
      </c>
      <c r="D631" s="46" t="s">
        <v>143</v>
      </c>
      <c r="E631" s="35">
        <v>40008</v>
      </c>
      <c r="F631" s="34" t="s">
        <v>37</v>
      </c>
      <c r="G631" s="37">
        <v>3000</v>
      </c>
      <c r="H631" s="34" t="s">
        <v>92</v>
      </c>
      <c r="I631" s="38">
        <v>4.8499999999999996</v>
      </c>
      <c r="J631" s="36" t="s">
        <v>68</v>
      </c>
      <c r="K631" s="38">
        <v>30</v>
      </c>
      <c r="L631" s="40">
        <v>3000000</v>
      </c>
      <c r="M631" s="40">
        <v>3000000</v>
      </c>
      <c r="N631" s="40">
        <v>65429520</v>
      </c>
      <c r="O631" s="40">
        <v>141037</v>
      </c>
      <c r="P631" s="40">
        <v>65570557</v>
      </c>
    </row>
    <row r="632" spans="1:16" s="32" customFormat="1" ht="10.5">
      <c r="A632" s="32">
        <v>76555400</v>
      </c>
      <c r="B632" s="33">
        <v>4</v>
      </c>
      <c r="C632" s="32" t="s">
        <v>314</v>
      </c>
      <c r="D632" s="46">
        <v>598</v>
      </c>
      <c r="E632" s="35">
        <v>40025</v>
      </c>
      <c r="F632" s="34" t="s">
        <v>37</v>
      </c>
      <c r="G632" s="37">
        <v>20000</v>
      </c>
      <c r="H632" s="34"/>
      <c r="I632" s="38"/>
      <c r="J632" s="36" t="s">
        <v>390</v>
      </c>
      <c r="K632" s="38">
        <v>10</v>
      </c>
      <c r="L632" s="40"/>
      <c r="M632" s="40"/>
      <c r="N632" s="40"/>
      <c r="O632" s="40"/>
      <c r="P632" s="40"/>
    </row>
    <row r="633" spans="1:16" s="32" customFormat="1" ht="10.5">
      <c r="A633" s="32">
        <v>76555400</v>
      </c>
      <c r="B633" s="33">
        <v>4</v>
      </c>
      <c r="C633" s="32" t="s">
        <v>315</v>
      </c>
      <c r="D633" s="46" t="s">
        <v>143</v>
      </c>
      <c r="E633" s="35">
        <v>40030</v>
      </c>
      <c r="F633" s="34" t="s">
        <v>37</v>
      </c>
      <c r="G633" s="37">
        <v>9000</v>
      </c>
      <c r="H633" s="34" t="s">
        <v>56</v>
      </c>
      <c r="I633" s="38">
        <v>3.9</v>
      </c>
      <c r="J633" s="36" t="s">
        <v>68</v>
      </c>
      <c r="K633" s="38">
        <v>5</v>
      </c>
      <c r="L633" s="40">
        <v>3300000</v>
      </c>
      <c r="M633" s="40">
        <v>3300000</v>
      </c>
      <c r="N633" s="40">
        <v>71972472</v>
      </c>
      <c r="O633" s="40">
        <v>923712</v>
      </c>
      <c r="P633" s="40">
        <v>72896184</v>
      </c>
    </row>
    <row r="634" spans="1:16" s="32" customFormat="1" ht="10.5">
      <c r="A634" s="32">
        <v>76555400</v>
      </c>
      <c r="B634" s="33">
        <v>4</v>
      </c>
      <c r="C634" s="32" t="s">
        <v>315</v>
      </c>
      <c r="D634" s="46" t="s">
        <v>143</v>
      </c>
      <c r="E634" s="35">
        <v>40030</v>
      </c>
      <c r="F634" s="34" t="s">
        <v>171</v>
      </c>
      <c r="G634" s="37">
        <v>180000000</v>
      </c>
      <c r="H634" s="34" t="s">
        <v>51</v>
      </c>
      <c r="I634" s="38">
        <v>5.7</v>
      </c>
      <c r="J634" s="36" t="s">
        <v>68</v>
      </c>
      <c r="K634" s="38">
        <v>5</v>
      </c>
      <c r="L634" s="40">
        <v>33600000000</v>
      </c>
      <c r="M634" s="40">
        <v>33600000000</v>
      </c>
      <c r="N634" s="40">
        <v>33600000</v>
      </c>
      <c r="O634" s="40">
        <v>626639</v>
      </c>
      <c r="P634" s="40">
        <v>34226639</v>
      </c>
    </row>
    <row r="635" spans="1:16" s="32" customFormat="1" ht="10.5">
      <c r="A635" s="32">
        <v>76555400</v>
      </c>
      <c r="B635" s="33">
        <v>4</v>
      </c>
      <c r="C635" s="32" t="s">
        <v>452</v>
      </c>
      <c r="D635" s="46" t="s">
        <v>152</v>
      </c>
      <c r="E635" s="35">
        <v>40133</v>
      </c>
      <c r="F635" s="34" t="s">
        <v>171</v>
      </c>
      <c r="G635" s="37">
        <v>65020000</v>
      </c>
      <c r="H635" s="34" t="s">
        <v>64</v>
      </c>
      <c r="I635" s="38">
        <v>6.3</v>
      </c>
      <c r="J635" s="36" t="s">
        <v>445</v>
      </c>
      <c r="K635" s="38">
        <v>5</v>
      </c>
      <c r="L635" s="40"/>
      <c r="M635" s="40"/>
      <c r="N635" s="40"/>
      <c r="O635" s="40"/>
      <c r="P635" s="40"/>
    </row>
    <row r="636" spans="1:16" s="32" customFormat="1" ht="10.5">
      <c r="A636" s="32">
        <v>76555400</v>
      </c>
      <c r="B636" s="33">
        <v>4</v>
      </c>
      <c r="C636" s="32" t="s">
        <v>315</v>
      </c>
      <c r="D636" s="46" t="s">
        <v>152</v>
      </c>
      <c r="E636" s="35">
        <v>40133</v>
      </c>
      <c r="F636" s="34" t="s">
        <v>37</v>
      </c>
      <c r="G636" s="37">
        <v>3100</v>
      </c>
      <c r="H636" s="34" t="s">
        <v>60</v>
      </c>
      <c r="I636" s="38">
        <v>3.5</v>
      </c>
      <c r="J636" s="36" t="s">
        <v>445</v>
      </c>
      <c r="K636" s="38">
        <v>5</v>
      </c>
      <c r="L636" s="40">
        <v>1500000</v>
      </c>
      <c r="M636" s="40">
        <v>1500000</v>
      </c>
      <c r="N636" s="40">
        <v>32714760</v>
      </c>
      <c r="O636" s="40">
        <v>282564</v>
      </c>
      <c r="P636" s="40">
        <v>32997324</v>
      </c>
    </row>
    <row r="637" spans="1:16" s="32" customFormat="1" ht="10.5">
      <c r="A637" s="32">
        <v>76555400</v>
      </c>
      <c r="B637" s="33">
        <v>4</v>
      </c>
      <c r="C637" s="32" t="s">
        <v>315</v>
      </c>
      <c r="D637" s="46" t="s">
        <v>162</v>
      </c>
      <c r="E637" s="35">
        <v>40541</v>
      </c>
      <c r="F637" s="34" t="s">
        <v>37</v>
      </c>
      <c r="G637" s="37">
        <v>6500</v>
      </c>
      <c r="H637" s="34" t="s">
        <v>125</v>
      </c>
      <c r="I637" s="38">
        <v>3.65</v>
      </c>
      <c r="J637" s="36" t="s">
        <v>445</v>
      </c>
      <c r="K637" s="38">
        <v>5</v>
      </c>
      <c r="L637" s="40">
        <v>2500000</v>
      </c>
      <c r="M637" s="40">
        <v>2500000</v>
      </c>
      <c r="N637" s="40">
        <v>54524600</v>
      </c>
      <c r="O637" s="40">
        <v>908797</v>
      </c>
      <c r="P637" s="40">
        <v>55433397</v>
      </c>
    </row>
    <row r="638" spans="1:16" s="32" customFormat="1" ht="10.5">
      <c r="A638" s="32">
        <v>76555400</v>
      </c>
      <c r="B638" s="33">
        <v>4</v>
      </c>
      <c r="C638" s="32" t="s">
        <v>314</v>
      </c>
      <c r="D638" s="46">
        <v>599</v>
      </c>
      <c r="E638" s="35">
        <v>40025</v>
      </c>
      <c r="F638" s="34" t="s">
        <v>37</v>
      </c>
      <c r="G638" s="37">
        <v>20000</v>
      </c>
      <c r="H638" s="34"/>
      <c r="I638" s="38"/>
      <c r="J638" s="36" t="s">
        <v>390</v>
      </c>
      <c r="K638" s="38">
        <v>30</v>
      </c>
      <c r="L638" s="40"/>
      <c r="M638" s="40"/>
      <c r="N638" s="40"/>
      <c r="O638" s="40"/>
      <c r="P638" s="40"/>
    </row>
    <row r="639" spans="1:16" s="32" customFormat="1" ht="10.5">
      <c r="A639" s="32">
        <v>76555400</v>
      </c>
      <c r="B639" s="33">
        <v>4</v>
      </c>
      <c r="C639" s="32" t="s">
        <v>452</v>
      </c>
      <c r="D639" s="46" t="s">
        <v>143</v>
      </c>
      <c r="E639" s="35">
        <v>40030</v>
      </c>
      <c r="F639" s="34" t="s">
        <v>37</v>
      </c>
      <c r="G639" s="37">
        <v>9000</v>
      </c>
      <c r="H639" s="34" t="s">
        <v>53</v>
      </c>
      <c r="I639" s="38">
        <v>4.2</v>
      </c>
      <c r="J639" s="36" t="s">
        <v>68</v>
      </c>
      <c r="K639" s="38">
        <v>10</v>
      </c>
      <c r="L639" s="40"/>
      <c r="M639" s="40"/>
      <c r="N639" s="40"/>
      <c r="O639" s="40"/>
      <c r="P639" s="40"/>
    </row>
    <row r="640" spans="1:16" s="32" customFormat="1" ht="10.5">
      <c r="A640" s="32">
        <v>76555400</v>
      </c>
      <c r="B640" s="33">
        <v>4</v>
      </c>
      <c r="C640" s="32" t="s">
        <v>315</v>
      </c>
      <c r="D640" s="46" t="s">
        <v>143</v>
      </c>
      <c r="E640" s="35">
        <v>40030</v>
      </c>
      <c r="F640" s="34" t="s">
        <v>37</v>
      </c>
      <c r="G640" s="37">
        <v>9000</v>
      </c>
      <c r="H640" s="34" t="s">
        <v>59</v>
      </c>
      <c r="I640" s="38">
        <v>4.8</v>
      </c>
      <c r="J640" s="36" t="s">
        <v>68</v>
      </c>
      <c r="K640" s="38">
        <v>22</v>
      </c>
      <c r="L640" s="40">
        <v>3000000</v>
      </c>
      <c r="M640" s="40">
        <v>3000000</v>
      </c>
      <c r="N640" s="40">
        <v>65429520</v>
      </c>
      <c r="O640" s="40">
        <v>1030568</v>
      </c>
      <c r="P640" s="40">
        <v>66460088</v>
      </c>
    </row>
    <row r="641" spans="1:16" s="32" customFormat="1" ht="10.5">
      <c r="A641" s="32">
        <v>76555400</v>
      </c>
      <c r="B641" s="33">
        <v>4</v>
      </c>
      <c r="C641" s="32" t="s">
        <v>453</v>
      </c>
      <c r="D641" s="46" t="s">
        <v>152</v>
      </c>
      <c r="E641" s="35">
        <v>40133</v>
      </c>
      <c r="F641" s="34" t="s">
        <v>37</v>
      </c>
      <c r="G641" s="37">
        <v>3100</v>
      </c>
      <c r="H641" s="34" t="s">
        <v>75</v>
      </c>
      <c r="I641" s="38">
        <v>4.5999999999999996</v>
      </c>
      <c r="J641" s="36" t="s">
        <v>445</v>
      </c>
      <c r="K641" s="38">
        <v>22</v>
      </c>
      <c r="L641" s="40">
        <v>1600000</v>
      </c>
      <c r="M641" s="40">
        <v>1600000</v>
      </c>
      <c r="N641" s="40">
        <v>34895744</v>
      </c>
      <c r="O641" s="40">
        <v>394551</v>
      </c>
      <c r="P641" s="40">
        <v>35290295</v>
      </c>
    </row>
    <row r="642" spans="1:16" s="32" customFormat="1" ht="10.5">
      <c r="A642" s="32">
        <v>76555400</v>
      </c>
      <c r="B642" s="33">
        <v>4</v>
      </c>
      <c r="C642" s="32" t="s">
        <v>315</v>
      </c>
      <c r="D642" s="46" t="s">
        <v>162</v>
      </c>
      <c r="E642" s="35">
        <v>40541</v>
      </c>
      <c r="F642" s="34" t="s">
        <v>37</v>
      </c>
      <c r="G642" s="37">
        <v>6500</v>
      </c>
      <c r="H642" s="34" t="s">
        <v>132</v>
      </c>
      <c r="I642" s="38">
        <v>4.05</v>
      </c>
      <c r="J642" s="36" t="s">
        <v>445</v>
      </c>
      <c r="K642" s="38">
        <v>22</v>
      </c>
      <c r="L642" s="40">
        <v>1500000</v>
      </c>
      <c r="M642" s="40">
        <v>1500000</v>
      </c>
      <c r="N642" s="40">
        <v>32714760</v>
      </c>
      <c r="O642" s="40">
        <v>604416</v>
      </c>
      <c r="P642" s="40">
        <v>33319176</v>
      </c>
    </row>
    <row r="643" spans="1:16" s="32" customFormat="1" ht="10.5">
      <c r="A643" s="32">
        <v>76555400</v>
      </c>
      <c r="B643" s="33">
        <v>4</v>
      </c>
      <c r="C643" s="32" t="s">
        <v>315</v>
      </c>
      <c r="D643" s="46" t="s">
        <v>162</v>
      </c>
      <c r="E643" s="35">
        <v>40541</v>
      </c>
      <c r="F643" s="34" t="s">
        <v>37</v>
      </c>
      <c r="G643" s="37">
        <v>6500</v>
      </c>
      <c r="H643" s="34" t="s">
        <v>176</v>
      </c>
      <c r="I643" s="38">
        <v>3.95</v>
      </c>
      <c r="J643" s="36" t="s">
        <v>445</v>
      </c>
      <c r="K643" s="38">
        <v>28</v>
      </c>
      <c r="L643" s="40">
        <v>3000000</v>
      </c>
      <c r="M643" s="40">
        <v>3000000</v>
      </c>
      <c r="N643" s="40">
        <v>65429520</v>
      </c>
      <c r="O643" s="40">
        <v>1179310</v>
      </c>
      <c r="P643" s="40">
        <v>66608830</v>
      </c>
    </row>
    <row r="644" spans="1:16" s="32" customFormat="1" ht="10.5">
      <c r="A644" s="32">
        <v>96505760</v>
      </c>
      <c r="B644" s="33">
        <v>9</v>
      </c>
      <c r="C644" s="32" t="s">
        <v>454</v>
      </c>
      <c r="D644" s="46">
        <v>600</v>
      </c>
      <c r="E644" s="35">
        <v>40039</v>
      </c>
      <c r="F644" s="34" t="s">
        <v>37</v>
      </c>
      <c r="G644" s="37">
        <v>7000</v>
      </c>
      <c r="H644" s="34"/>
      <c r="I644" s="38"/>
      <c r="J644" s="36" t="s">
        <v>455</v>
      </c>
      <c r="K644" s="38">
        <v>10</v>
      </c>
      <c r="L644" s="40"/>
      <c r="M644" s="40"/>
      <c r="N644" s="40"/>
      <c r="O644" s="40"/>
      <c r="P644" s="40"/>
    </row>
    <row r="645" spans="1:16" s="32" customFormat="1" ht="10.5">
      <c r="A645" s="32">
        <v>96505760</v>
      </c>
      <c r="B645" s="33">
        <v>9</v>
      </c>
      <c r="C645" s="32" t="s">
        <v>454</v>
      </c>
      <c r="D645" s="46">
        <v>601</v>
      </c>
      <c r="E645" s="35">
        <v>40039</v>
      </c>
      <c r="F645" s="34" t="s">
        <v>37</v>
      </c>
      <c r="G645" s="37">
        <v>7000</v>
      </c>
      <c r="H645" s="34"/>
      <c r="I645" s="38"/>
      <c r="J645" s="36" t="s">
        <v>455</v>
      </c>
      <c r="K645" s="38">
        <v>30</v>
      </c>
      <c r="L645" s="40"/>
      <c r="M645" s="40"/>
      <c r="N645" s="40"/>
      <c r="O645" s="40"/>
      <c r="P645" s="40"/>
    </row>
    <row r="646" spans="1:16" s="32" customFormat="1" ht="10.5">
      <c r="A646" s="32">
        <v>76023435</v>
      </c>
      <c r="B646" s="33">
        <v>4</v>
      </c>
      <c r="C646" s="32" t="s">
        <v>456</v>
      </c>
      <c r="D646" s="46">
        <v>603</v>
      </c>
      <c r="E646" s="35">
        <v>40043</v>
      </c>
      <c r="F646" s="34" t="s">
        <v>37</v>
      </c>
      <c r="G646" s="37">
        <v>7500</v>
      </c>
      <c r="H646" s="34"/>
      <c r="I646" s="38"/>
      <c r="J646" s="36" t="s">
        <v>455</v>
      </c>
      <c r="K646" s="38">
        <v>10</v>
      </c>
      <c r="L646" s="40"/>
      <c r="M646" s="40"/>
      <c r="N646" s="40"/>
      <c r="O646" s="40"/>
      <c r="P646" s="40"/>
    </row>
    <row r="647" spans="1:16" s="32" customFormat="1" ht="10.5">
      <c r="A647" s="32">
        <v>76023435</v>
      </c>
      <c r="B647" s="33">
        <v>4</v>
      </c>
      <c r="C647" s="32" t="s">
        <v>457</v>
      </c>
      <c r="D647" s="46" t="s">
        <v>143</v>
      </c>
      <c r="E647" s="35">
        <v>40063</v>
      </c>
      <c r="F647" s="34" t="s">
        <v>171</v>
      </c>
      <c r="G647" s="37">
        <v>156675000</v>
      </c>
      <c r="H647" s="34" t="s">
        <v>46</v>
      </c>
      <c r="I647" s="38">
        <v>4.5999999999999996</v>
      </c>
      <c r="J647" s="36" t="s">
        <v>68</v>
      </c>
      <c r="K647" s="38">
        <v>5</v>
      </c>
      <c r="L647" s="40"/>
      <c r="M647" s="40"/>
      <c r="N647" s="40"/>
      <c r="O647" s="40"/>
      <c r="P647" s="40"/>
    </row>
    <row r="648" spans="1:16" s="32" customFormat="1" ht="10.5">
      <c r="A648" s="32">
        <v>76023435</v>
      </c>
      <c r="B648" s="33">
        <v>4</v>
      </c>
      <c r="C648" s="32" t="s">
        <v>457</v>
      </c>
      <c r="D648" s="46" t="s">
        <v>143</v>
      </c>
      <c r="E648" s="35">
        <v>40063</v>
      </c>
      <c r="F648" s="34" t="s">
        <v>171</v>
      </c>
      <c r="G648" s="37">
        <v>156675000</v>
      </c>
      <c r="H648" s="34" t="s">
        <v>90</v>
      </c>
      <c r="I648" s="38">
        <v>5.9</v>
      </c>
      <c r="J648" s="36" t="s">
        <v>68</v>
      </c>
      <c r="K648" s="38">
        <v>5</v>
      </c>
      <c r="L648" s="40"/>
      <c r="M648" s="40"/>
      <c r="N648" s="40"/>
      <c r="O648" s="40"/>
      <c r="P648" s="40"/>
    </row>
    <row r="649" spans="1:16" s="32" customFormat="1" ht="10.5">
      <c r="A649" s="32">
        <v>76023435</v>
      </c>
      <c r="B649" s="33">
        <v>4</v>
      </c>
      <c r="C649" s="32" t="s">
        <v>458</v>
      </c>
      <c r="D649" s="46" t="s">
        <v>143</v>
      </c>
      <c r="E649" s="35">
        <v>40063</v>
      </c>
      <c r="F649" s="34" t="s">
        <v>37</v>
      </c>
      <c r="G649" s="37">
        <v>7500</v>
      </c>
      <c r="H649" s="34" t="s">
        <v>92</v>
      </c>
      <c r="I649" s="38">
        <v>2.9</v>
      </c>
      <c r="J649" s="36" t="s">
        <v>68</v>
      </c>
      <c r="K649" s="38">
        <v>5</v>
      </c>
      <c r="L649" s="40">
        <v>2200000</v>
      </c>
      <c r="M649" s="40">
        <v>1760000</v>
      </c>
      <c r="N649" s="40">
        <v>38385318</v>
      </c>
      <c r="O649" s="40">
        <v>252272</v>
      </c>
      <c r="P649" s="40">
        <v>38637590</v>
      </c>
    </row>
    <row r="650" spans="1:16" s="32" customFormat="1" ht="10.5">
      <c r="A650" s="32">
        <v>76023435</v>
      </c>
      <c r="B650" s="33">
        <v>4</v>
      </c>
      <c r="C650" s="32" t="s">
        <v>457</v>
      </c>
      <c r="D650" s="46" t="s">
        <v>143</v>
      </c>
      <c r="E650" s="35">
        <v>40063</v>
      </c>
      <c r="F650" s="34" t="s">
        <v>37</v>
      </c>
      <c r="G650" s="37">
        <v>7500</v>
      </c>
      <c r="H650" s="34" t="s">
        <v>63</v>
      </c>
      <c r="I650" s="38">
        <v>3.5</v>
      </c>
      <c r="J650" s="36" t="s">
        <v>68</v>
      </c>
      <c r="K650" s="38">
        <v>7</v>
      </c>
      <c r="L650" s="40"/>
      <c r="M650" s="40"/>
      <c r="N650" s="40"/>
      <c r="O650" s="40"/>
      <c r="P650" s="40"/>
    </row>
    <row r="651" spans="1:16" s="32" customFormat="1" ht="10.5">
      <c r="A651" s="32">
        <v>76023435</v>
      </c>
      <c r="B651" s="33">
        <v>4</v>
      </c>
      <c r="C651" s="32" t="s">
        <v>456</v>
      </c>
      <c r="D651" s="46">
        <v>604</v>
      </c>
      <c r="E651" s="35">
        <v>40043</v>
      </c>
      <c r="F651" s="34" t="s">
        <v>37</v>
      </c>
      <c r="G651" s="37">
        <v>7500</v>
      </c>
      <c r="H651" s="34"/>
      <c r="I651" s="38"/>
      <c r="J651" s="36" t="s">
        <v>455</v>
      </c>
      <c r="K651" s="38">
        <v>30</v>
      </c>
      <c r="L651" s="40"/>
      <c r="M651" s="40"/>
      <c r="N651" s="40"/>
      <c r="O651" s="40"/>
      <c r="P651" s="40"/>
    </row>
    <row r="652" spans="1:16" s="32" customFormat="1" ht="10.5">
      <c r="A652" s="32">
        <v>76023435</v>
      </c>
      <c r="B652" s="33">
        <v>4</v>
      </c>
      <c r="C652" s="32" t="s">
        <v>458</v>
      </c>
      <c r="D652" s="46" t="s">
        <v>143</v>
      </c>
      <c r="E652" s="35">
        <v>40063</v>
      </c>
      <c r="F652" s="34" t="s">
        <v>37</v>
      </c>
      <c r="G652" s="37">
        <v>7500</v>
      </c>
      <c r="H652" s="34" t="s">
        <v>56</v>
      </c>
      <c r="I652" s="38">
        <v>4.7</v>
      </c>
      <c r="J652" s="36" t="s">
        <v>68</v>
      </c>
      <c r="K652" s="38">
        <v>25</v>
      </c>
      <c r="L652" s="40">
        <v>5000000</v>
      </c>
      <c r="M652" s="40">
        <v>5000000</v>
      </c>
      <c r="N652" s="40">
        <v>109049200</v>
      </c>
      <c r="O652" s="40">
        <v>1156467</v>
      </c>
      <c r="P652" s="40">
        <v>110205667</v>
      </c>
    </row>
    <row r="653" spans="1:16" s="32" customFormat="1" ht="10.5">
      <c r="A653" s="32">
        <v>76023435</v>
      </c>
      <c r="B653" s="33">
        <v>4</v>
      </c>
      <c r="C653" s="32" t="s">
        <v>457</v>
      </c>
      <c r="D653" s="46" t="s">
        <v>143</v>
      </c>
      <c r="E653" s="35">
        <v>40063</v>
      </c>
      <c r="F653" s="34" t="s">
        <v>37</v>
      </c>
      <c r="G653" s="37">
        <v>7500</v>
      </c>
      <c r="H653" s="34" t="s">
        <v>51</v>
      </c>
      <c r="I653" s="38">
        <v>4.8</v>
      </c>
      <c r="J653" s="36" t="s">
        <v>68</v>
      </c>
      <c r="K653" s="38">
        <v>25</v>
      </c>
      <c r="L653" s="40"/>
      <c r="M653" s="40"/>
      <c r="N653" s="40"/>
      <c r="O653" s="40"/>
      <c r="P653" s="40"/>
    </row>
    <row r="654" spans="1:16" s="32" customFormat="1" ht="10.5">
      <c r="A654" s="32">
        <v>90331000</v>
      </c>
      <c r="B654" s="33">
        <v>6</v>
      </c>
      <c r="C654" s="32" t="s">
        <v>254</v>
      </c>
      <c r="D654" s="46">
        <v>605</v>
      </c>
      <c r="E654" s="35">
        <v>40043</v>
      </c>
      <c r="F654" s="34" t="s">
        <v>37</v>
      </c>
      <c r="G654" s="37">
        <v>2000</v>
      </c>
      <c r="H654" s="34"/>
      <c r="I654" s="38"/>
      <c r="J654" s="36" t="s">
        <v>455</v>
      </c>
      <c r="K654" s="38">
        <v>10</v>
      </c>
      <c r="L654" s="40"/>
      <c r="M654" s="40"/>
      <c r="N654" s="40"/>
      <c r="O654" s="40"/>
      <c r="P654" s="40"/>
    </row>
    <row r="655" spans="1:16" s="32" customFormat="1" ht="10.5">
      <c r="A655" s="32">
        <v>90331000</v>
      </c>
      <c r="B655" s="33">
        <v>6</v>
      </c>
      <c r="C655" s="32" t="s">
        <v>459</v>
      </c>
      <c r="D655" s="46" t="s">
        <v>143</v>
      </c>
      <c r="E655" s="35">
        <v>40044</v>
      </c>
      <c r="F655" s="34" t="s">
        <v>37</v>
      </c>
      <c r="G655" s="37">
        <v>2000</v>
      </c>
      <c r="H655" s="34" t="s">
        <v>53</v>
      </c>
      <c r="I655" s="38">
        <v>3.25</v>
      </c>
      <c r="J655" s="36" t="s">
        <v>68</v>
      </c>
      <c r="K655" s="38">
        <v>5</v>
      </c>
      <c r="L655" s="40">
        <v>1000000</v>
      </c>
      <c r="M655" s="40">
        <v>1000000</v>
      </c>
      <c r="N655" s="40">
        <v>21809840</v>
      </c>
      <c r="O655" s="40">
        <v>225090</v>
      </c>
      <c r="P655" s="40">
        <v>22034930</v>
      </c>
    </row>
    <row r="656" spans="1:16" s="32" customFormat="1" ht="10.5">
      <c r="A656" s="32">
        <v>90331000</v>
      </c>
      <c r="B656" s="33">
        <v>6</v>
      </c>
      <c r="C656" s="32" t="s">
        <v>254</v>
      </c>
      <c r="D656" s="46">
        <v>606</v>
      </c>
      <c r="E656" s="35">
        <v>40043</v>
      </c>
      <c r="F656" s="34" t="s">
        <v>37</v>
      </c>
      <c r="G656" s="37">
        <v>2000</v>
      </c>
      <c r="H656" s="34"/>
      <c r="I656" s="38"/>
      <c r="J656" s="36" t="s">
        <v>455</v>
      </c>
      <c r="K656" s="38">
        <v>30</v>
      </c>
      <c r="L656" s="40"/>
      <c r="M656" s="40"/>
      <c r="N656" s="40"/>
      <c r="O656" s="40"/>
      <c r="P656" s="40"/>
    </row>
    <row r="657" spans="1:16" s="32" customFormat="1" ht="10.5">
      <c r="A657" s="32">
        <v>90331000</v>
      </c>
      <c r="B657" s="33">
        <v>6</v>
      </c>
      <c r="C657" s="32" t="s">
        <v>459</v>
      </c>
      <c r="D657" s="46" t="s">
        <v>143</v>
      </c>
      <c r="E657" s="35">
        <v>40044</v>
      </c>
      <c r="F657" s="34" t="s">
        <v>37</v>
      </c>
      <c r="G657" s="37">
        <v>2000</v>
      </c>
      <c r="H657" s="34" t="s">
        <v>51</v>
      </c>
      <c r="I657" s="38">
        <v>3.75</v>
      </c>
      <c r="J657" s="36" t="s">
        <v>68</v>
      </c>
      <c r="K657" s="38">
        <v>21</v>
      </c>
      <c r="L657" s="40">
        <v>1000000</v>
      </c>
      <c r="M657" s="40">
        <v>1000000</v>
      </c>
      <c r="N657" s="40">
        <v>21809840</v>
      </c>
      <c r="O657" s="40">
        <v>195319</v>
      </c>
      <c r="P657" s="40">
        <v>22005159</v>
      </c>
    </row>
    <row r="658" spans="1:16" s="32" customFormat="1" ht="10.5">
      <c r="A658" s="32">
        <v>61704000</v>
      </c>
      <c r="B658" s="33" t="s">
        <v>75</v>
      </c>
      <c r="C658" s="32" t="s">
        <v>460</v>
      </c>
      <c r="D658" s="46">
        <v>608</v>
      </c>
      <c r="E658" s="35">
        <v>40051</v>
      </c>
      <c r="F658" s="34" t="s">
        <v>37</v>
      </c>
      <c r="G658" s="37">
        <v>11000</v>
      </c>
      <c r="H658" s="34"/>
      <c r="I658" s="38"/>
      <c r="J658" s="36" t="s">
        <v>455</v>
      </c>
      <c r="K658" s="38">
        <v>25</v>
      </c>
      <c r="L658" s="40"/>
      <c r="M658" s="40"/>
      <c r="N658" s="40"/>
      <c r="O658" s="40"/>
      <c r="P658" s="40"/>
    </row>
    <row r="659" spans="1:16" s="32" customFormat="1" ht="10.5">
      <c r="A659" s="32">
        <v>96719210</v>
      </c>
      <c r="B659" s="33">
        <v>4</v>
      </c>
      <c r="C659" s="32" t="s">
        <v>191</v>
      </c>
      <c r="D659" s="46">
        <v>609</v>
      </c>
      <c r="E659" s="35">
        <v>40060</v>
      </c>
      <c r="F659" s="34" t="s">
        <v>37</v>
      </c>
      <c r="G659" s="37">
        <v>3000</v>
      </c>
      <c r="H659" s="34"/>
      <c r="I659" s="38"/>
      <c r="J659" s="36" t="s">
        <v>81</v>
      </c>
      <c r="K659" s="38">
        <v>10</v>
      </c>
      <c r="L659" s="40"/>
      <c r="M659" s="40"/>
      <c r="N659" s="40"/>
      <c r="O659" s="40"/>
      <c r="P659" s="40"/>
    </row>
    <row r="660" spans="1:16" s="32" customFormat="1" ht="10.5">
      <c r="A660" s="32">
        <v>96719210</v>
      </c>
      <c r="B660" s="33">
        <v>4</v>
      </c>
      <c r="C660" s="32" t="s">
        <v>461</v>
      </c>
      <c r="D660" s="46" t="s">
        <v>143</v>
      </c>
      <c r="E660" s="35">
        <v>40065</v>
      </c>
      <c r="F660" s="34" t="s">
        <v>37</v>
      </c>
      <c r="G660" s="37">
        <v>1000</v>
      </c>
      <c r="H660" s="34" t="s">
        <v>92</v>
      </c>
      <c r="I660" s="38">
        <v>3</v>
      </c>
      <c r="J660" s="36" t="s">
        <v>81</v>
      </c>
      <c r="K660" s="38">
        <v>7</v>
      </c>
      <c r="L660" s="40"/>
      <c r="M660" s="40"/>
      <c r="N660" s="40"/>
      <c r="O660" s="40"/>
      <c r="P660" s="40"/>
    </row>
    <row r="661" spans="1:16" s="32" customFormat="1" ht="10.5">
      <c r="A661" s="32">
        <v>96719210</v>
      </c>
      <c r="B661" s="33">
        <v>4</v>
      </c>
      <c r="C661" s="32" t="s">
        <v>191</v>
      </c>
      <c r="D661" s="46">
        <v>610</v>
      </c>
      <c r="E661" s="35">
        <v>40060</v>
      </c>
      <c r="F661" s="34" t="s">
        <v>37</v>
      </c>
      <c r="G661" s="37">
        <v>5000</v>
      </c>
      <c r="H661" s="34"/>
      <c r="I661" s="38"/>
      <c r="J661" s="36" t="s">
        <v>81</v>
      </c>
      <c r="K661" s="38">
        <v>30</v>
      </c>
      <c r="L661" s="40"/>
      <c r="M661" s="40"/>
      <c r="N661" s="40"/>
      <c r="O661" s="40"/>
      <c r="P661" s="40"/>
    </row>
    <row r="662" spans="1:16" s="32" customFormat="1" ht="10.5">
      <c r="A662" s="32">
        <v>96719210</v>
      </c>
      <c r="B662" s="33">
        <v>4</v>
      </c>
      <c r="C662" s="32" t="s">
        <v>462</v>
      </c>
      <c r="D662" s="46" t="s">
        <v>143</v>
      </c>
      <c r="E662" s="35">
        <v>40065</v>
      </c>
      <c r="F662" s="34" t="s">
        <v>37</v>
      </c>
      <c r="G662" s="37">
        <v>3500</v>
      </c>
      <c r="H662" s="34" t="s">
        <v>63</v>
      </c>
      <c r="I662" s="38">
        <v>4.3</v>
      </c>
      <c r="J662" s="36" t="s">
        <v>81</v>
      </c>
      <c r="K662" s="38">
        <v>21</v>
      </c>
      <c r="L662" s="40">
        <v>3500000</v>
      </c>
      <c r="M662" s="40">
        <v>3500000</v>
      </c>
      <c r="N662" s="40">
        <v>76334440</v>
      </c>
      <c r="O662" s="40">
        <v>732538</v>
      </c>
      <c r="P662" s="40">
        <v>77066978</v>
      </c>
    </row>
    <row r="663" spans="1:16" s="32" customFormat="1" ht="10.5">
      <c r="A663" s="32">
        <v>76045822</v>
      </c>
      <c r="B663" s="33">
        <v>8</v>
      </c>
      <c r="C663" s="32" t="s">
        <v>463</v>
      </c>
      <c r="D663" s="46">
        <v>611</v>
      </c>
      <c r="E663" s="35">
        <v>40067</v>
      </c>
      <c r="F663" s="34" t="s">
        <v>66</v>
      </c>
      <c r="G663" s="37">
        <v>300000</v>
      </c>
      <c r="H663" s="34"/>
      <c r="I663" s="38"/>
      <c r="J663" s="36" t="s">
        <v>374</v>
      </c>
      <c r="K663" s="38">
        <v>10</v>
      </c>
      <c r="L663" s="40"/>
      <c r="M663" s="40"/>
      <c r="N663" s="40"/>
      <c r="O663" s="40"/>
      <c r="P663" s="40"/>
    </row>
    <row r="664" spans="1:16" s="32" customFormat="1" ht="10.5">
      <c r="A664" s="32">
        <v>76045822</v>
      </c>
      <c r="B664" s="33">
        <v>8</v>
      </c>
      <c r="C664" s="32" t="s">
        <v>464</v>
      </c>
      <c r="D664" s="46" t="s">
        <v>143</v>
      </c>
      <c r="E664" s="35">
        <v>40095</v>
      </c>
      <c r="F664" s="34" t="s">
        <v>37</v>
      </c>
      <c r="G664" s="37">
        <v>2700</v>
      </c>
      <c r="H664" s="34" t="s">
        <v>46</v>
      </c>
      <c r="I664" s="38">
        <v>3.5</v>
      </c>
      <c r="J664" s="36" t="s">
        <v>374</v>
      </c>
      <c r="K664" s="38">
        <v>5</v>
      </c>
      <c r="L664" s="40">
        <v>2700000</v>
      </c>
      <c r="M664" s="40">
        <v>2700000</v>
      </c>
      <c r="N664" s="40">
        <v>58886568</v>
      </c>
      <c r="O664" s="40">
        <v>177770.834</v>
      </c>
      <c r="P664" s="40">
        <v>59064338.833999999</v>
      </c>
    </row>
    <row r="665" spans="1:16" s="32" customFormat="1" ht="10.5">
      <c r="A665" s="32">
        <v>76045822</v>
      </c>
      <c r="B665" s="33">
        <v>8</v>
      </c>
      <c r="C665" s="32" t="s">
        <v>465</v>
      </c>
      <c r="D665" s="46" t="s">
        <v>143</v>
      </c>
      <c r="E665" s="35">
        <v>40095</v>
      </c>
      <c r="F665" s="34" t="s">
        <v>171</v>
      </c>
      <c r="G665" s="37">
        <v>41000000</v>
      </c>
      <c r="H665" s="34" t="s">
        <v>90</v>
      </c>
      <c r="I665" s="38">
        <v>6.5</v>
      </c>
      <c r="J665" s="36" t="s">
        <v>374</v>
      </c>
      <c r="K665" s="38">
        <v>5</v>
      </c>
      <c r="L665" s="40"/>
      <c r="M665" s="40"/>
      <c r="N665" s="40"/>
      <c r="O665" s="40"/>
      <c r="P665" s="40"/>
    </row>
    <row r="666" spans="1:16" s="32" customFormat="1" ht="10.5">
      <c r="A666" s="32">
        <v>96686870</v>
      </c>
      <c r="B666" s="33">
        <v>8</v>
      </c>
      <c r="C666" s="32" t="s">
        <v>466</v>
      </c>
      <c r="D666" s="46">
        <v>613</v>
      </c>
      <c r="E666" s="35">
        <v>40094</v>
      </c>
      <c r="F666" s="34" t="s">
        <v>37</v>
      </c>
      <c r="G666" s="37">
        <v>1000</v>
      </c>
      <c r="H666" s="34"/>
      <c r="I666" s="38"/>
      <c r="J666" s="36" t="s">
        <v>81</v>
      </c>
      <c r="K666" s="38">
        <v>10</v>
      </c>
      <c r="L666" s="40"/>
      <c r="M666" s="40"/>
      <c r="N666" s="40"/>
      <c r="O666" s="40"/>
      <c r="P666" s="40"/>
    </row>
    <row r="667" spans="1:16" s="32" customFormat="1" ht="10.5">
      <c r="A667" s="32">
        <v>96686870</v>
      </c>
      <c r="B667" s="33">
        <v>8</v>
      </c>
      <c r="C667" s="32" t="s">
        <v>467</v>
      </c>
      <c r="D667" s="46" t="s">
        <v>143</v>
      </c>
      <c r="E667" s="35">
        <v>40106</v>
      </c>
      <c r="F667" s="34" t="s">
        <v>171</v>
      </c>
      <c r="G667" s="37">
        <v>15000000</v>
      </c>
      <c r="H667" s="34" t="s">
        <v>46</v>
      </c>
      <c r="I667" s="38">
        <v>7</v>
      </c>
      <c r="J667" s="36" t="s">
        <v>81</v>
      </c>
      <c r="K667" s="38">
        <v>6</v>
      </c>
      <c r="L667" s="40"/>
      <c r="M667" s="40"/>
      <c r="N667" s="40"/>
      <c r="O667" s="40"/>
      <c r="P667" s="40"/>
    </row>
    <row r="668" spans="1:16" s="32" customFormat="1" ht="10.5">
      <c r="A668" s="32">
        <v>96686870</v>
      </c>
      <c r="B668" s="33">
        <v>8</v>
      </c>
      <c r="C668" s="32" t="s">
        <v>467</v>
      </c>
      <c r="D668" s="46" t="s">
        <v>143</v>
      </c>
      <c r="E668" s="35">
        <v>40106</v>
      </c>
      <c r="F668" s="34" t="s">
        <v>37</v>
      </c>
      <c r="G668" s="37">
        <v>750</v>
      </c>
      <c r="H668" s="34" t="s">
        <v>90</v>
      </c>
      <c r="I668" s="38">
        <v>4</v>
      </c>
      <c r="J668" s="36" t="s">
        <v>81</v>
      </c>
      <c r="K668" s="38">
        <v>6</v>
      </c>
      <c r="L668" s="40"/>
      <c r="M668" s="40"/>
      <c r="N668" s="40"/>
      <c r="O668" s="40"/>
      <c r="P668" s="40"/>
    </row>
    <row r="669" spans="1:16" s="32" customFormat="1" ht="10.5">
      <c r="A669" s="32">
        <v>96686870</v>
      </c>
      <c r="B669" s="33">
        <v>8</v>
      </c>
      <c r="C669" s="32" t="s">
        <v>467</v>
      </c>
      <c r="D669" s="46" t="s">
        <v>152</v>
      </c>
      <c r="E669" s="35">
        <v>40651</v>
      </c>
      <c r="F669" s="34" t="s">
        <v>171</v>
      </c>
      <c r="G669" s="37">
        <v>15000000</v>
      </c>
      <c r="H669" s="34" t="s">
        <v>92</v>
      </c>
      <c r="I669" s="38" t="s">
        <v>731</v>
      </c>
      <c r="J669" s="36" t="s">
        <v>81</v>
      </c>
      <c r="K669" s="38">
        <v>5</v>
      </c>
      <c r="L669" s="40"/>
      <c r="M669" s="40"/>
      <c r="N669" s="40"/>
      <c r="O669" s="40"/>
      <c r="P669" s="40"/>
    </row>
    <row r="670" spans="1:16" s="32" customFormat="1" ht="10.5">
      <c r="A670" s="32">
        <v>96686870</v>
      </c>
      <c r="B670" s="33">
        <v>8</v>
      </c>
      <c r="C670" s="32" t="s">
        <v>732</v>
      </c>
      <c r="D670" s="46" t="s">
        <v>152</v>
      </c>
      <c r="E670" s="35">
        <v>40651</v>
      </c>
      <c r="F670" s="34" t="s">
        <v>37</v>
      </c>
      <c r="G670" s="37">
        <v>750</v>
      </c>
      <c r="H670" s="34" t="s">
        <v>63</v>
      </c>
      <c r="I670" s="38">
        <v>4.5</v>
      </c>
      <c r="J670" s="36" t="s">
        <v>81</v>
      </c>
      <c r="K670" s="38">
        <v>5</v>
      </c>
      <c r="L670" s="40">
        <v>650000</v>
      </c>
      <c r="M670" s="40">
        <v>650000</v>
      </c>
      <c r="N670" s="40">
        <v>14176396</v>
      </c>
      <c r="O670" s="40">
        <v>113411</v>
      </c>
      <c r="P670" s="40">
        <v>14289807</v>
      </c>
    </row>
    <row r="671" spans="1:16" s="32" customFormat="1" ht="10.5">
      <c r="A671" s="32">
        <v>86547900</v>
      </c>
      <c r="B671" s="33" t="s">
        <v>75</v>
      </c>
      <c r="C671" s="32" t="s">
        <v>468</v>
      </c>
      <c r="D671" s="46">
        <v>615</v>
      </c>
      <c r="E671" s="35">
        <v>40099</v>
      </c>
      <c r="F671" s="34" t="s">
        <v>37</v>
      </c>
      <c r="G671" s="37">
        <v>2000</v>
      </c>
      <c r="H671" s="34"/>
      <c r="I671" s="38"/>
      <c r="J671" s="36" t="s">
        <v>81</v>
      </c>
      <c r="K671" s="38">
        <v>10</v>
      </c>
      <c r="L671" s="40"/>
      <c r="M671" s="40"/>
      <c r="N671" s="40"/>
      <c r="O671" s="40"/>
      <c r="P671" s="40"/>
    </row>
    <row r="672" spans="1:16" s="32" customFormat="1" ht="10.5">
      <c r="A672" s="32">
        <v>86547900</v>
      </c>
      <c r="B672" s="33" t="s">
        <v>75</v>
      </c>
      <c r="C672" s="32" t="s">
        <v>469</v>
      </c>
      <c r="D672" s="46" t="s">
        <v>143</v>
      </c>
      <c r="E672" s="35">
        <v>40108</v>
      </c>
      <c r="F672" s="34" t="s">
        <v>37</v>
      </c>
      <c r="G672" s="37">
        <v>2000</v>
      </c>
      <c r="H672" s="34" t="s">
        <v>56</v>
      </c>
      <c r="I672" s="38">
        <v>3.1</v>
      </c>
      <c r="J672" s="36" t="s">
        <v>81</v>
      </c>
      <c r="K672" s="38">
        <v>7</v>
      </c>
      <c r="L672" s="40"/>
      <c r="M672" s="40"/>
      <c r="N672" s="40"/>
      <c r="O672" s="40"/>
      <c r="P672" s="40"/>
    </row>
    <row r="673" spans="1:16" s="32" customFormat="1" ht="10.5">
      <c r="A673" s="32">
        <v>86547900</v>
      </c>
      <c r="B673" s="33" t="s">
        <v>75</v>
      </c>
      <c r="C673" s="32" t="s">
        <v>468</v>
      </c>
      <c r="D673" s="46">
        <v>616</v>
      </c>
      <c r="E673" s="35">
        <v>40099</v>
      </c>
      <c r="F673" s="34" t="s">
        <v>37</v>
      </c>
      <c r="G673" s="37">
        <v>2000</v>
      </c>
      <c r="H673" s="34"/>
      <c r="I673" s="38"/>
      <c r="J673" s="36" t="s">
        <v>81</v>
      </c>
      <c r="K673" s="38">
        <v>30</v>
      </c>
      <c r="L673" s="40"/>
      <c r="M673" s="40"/>
      <c r="N673" s="40"/>
      <c r="O673" s="40"/>
      <c r="P673" s="40"/>
    </row>
    <row r="674" spans="1:16" s="32" customFormat="1" ht="10.5">
      <c r="A674" s="32">
        <v>86547900</v>
      </c>
      <c r="B674" s="33" t="s">
        <v>75</v>
      </c>
      <c r="C674" s="32" t="s">
        <v>470</v>
      </c>
      <c r="D674" s="46" t="s">
        <v>143</v>
      </c>
      <c r="E674" s="35">
        <v>40108</v>
      </c>
      <c r="F674" s="34" t="s">
        <v>37</v>
      </c>
      <c r="G674" s="37">
        <v>2000</v>
      </c>
      <c r="H674" s="34" t="s">
        <v>51</v>
      </c>
      <c r="I674" s="38">
        <v>4.4000000000000004</v>
      </c>
      <c r="J674" s="36" t="s">
        <v>81</v>
      </c>
      <c r="K674" s="38">
        <v>21</v>
      </c>
      <c r="L674" s="40">
        <v>1750000</v>
      </c>
      <c r="M674" s="40">
        <v>1750000</v>
      </c>
      <c r="N674" s="40">
        <v>38167220</v>
      </c>
      <c r="O674" s="40">
        <v>347600</v>
      </c>
      <c r="P674" s="40">
        <v>38514820</v>
      </c>
    </row>
    <row r="675" spans="1:16" s="32" customFormat="1" ht="10.5">
      <c r="A675" s="32">
        <v>96751830</v>
      </c>
      <c r="B675" s="33">
        <v>1</v>
      </c>
      <c r="C675" s="32" t="s">
        <v>471</v>
      </c>
      <c r="D675" s="46">
        <v>617</v>
      </c>
      <c r="E675" s="35">
        <v>40102</v>
      </c>
      <c r="F675" s="34" t="s">
        <v>37</v>
      </c>
      <c r="G675" s="37">
        <v>6000</v>
      </c>
      <c r="H675" s="34"/>
      <c r="I675" s="38"/>
      <c r="J675" s="36" t="s">
        <v>390</v>
      </c>
      <c r="K675" s="38">
        <v>10</v>
      </c>
      <c r="L675" s="40"/>
      <c r="M675" s="40"/>
      <c r="N675" s="40"/>
      <c r="O675" s="40"/>
      <c r="P675" s="40"/>
    </row>
    <row r="676" spans="1:16" s="32" customFormat="1" ht="10.5">
      <c r="A676" s="32">
        <v>96751830</v>
      </c>
      <c r="B676" s="33">
        <v>1</v>
      </c>
      <c r="C676" s="32" t="s">
        <v>472</v>
      </c>
      <c r="D676" s="46" t="s">
        <v>143</v>
      </c>
      <c r="E676" s="35">
        <v>40107</v>
      </c>
      <c r="F676" s="34" t="s">
        <v>37</v>
      </c>
      <c r="G676" s="37">
        <v>6000</v>
      </c>
      <c r="H676" s="34" t="s">
        <v>46</v>
      </c>
      <c r="I676" s="38">
        <v>3.2</v>
      </c>
      <c r="J676" s="36" t="s">
        <v>39</v>
      </c>
      <c r="K676" s="38">
        <v>7.5</v>
      </c>
      <c r="L676" s="40">
        <v>2500000</v>
      </c>
      <c r="M676" s="40">
        <v>2142857</v>
      </c>
      <c r="N676" s="40">
        <v>46735368</v>
      </c>
      <c r="O676" s="40">
        <v>315729</v>
      </c>
      <c r="P676" s="40">
        <v>47051097</v>
      </c>
    </row>
    <row r="677" spans="1:16" s="32" customFormat="1" ht="10.5">
      <c r="A677" s="32">
        <v>96751830</v>
      </c>
      <c r="B677" s="33">
        <v>1</v>
      </c>
      <c r="C677" s="32" t="s">
        <v>471</v>
      </c>
      <c r="D677" s="46">
        <v>618</v>
      </c>
      <c r="E677" s="35">
        <v>40102</v>
      </c>
      <c r="F677" s="34" t="s">
        <v>37</v>
      </c>
      <c r="G677" s="37">
        <v>6000</v>
      </c>
      <c r="H677" s="34"/>
      <c r="I677" s="38"/>
      <c r="J677" s="36" t="s">
        <v>390</v>
      </c>
      <c r="K677" s="38">
        <v>30</v>
      </c>
      <c r="L677" s="40"/>
      <c r="M677" s="40"/>
      <c r="N677" s="40"/>
      <c r="O677" s="40"/>
      <c r="P677" s="40"/>
    </row>
    <row r="678" spans="1:16" s="32" customFormat="1" ht="10.5">
      <c r="A678" s="32">
        <v>96751830</v>
      </c>
      <c r="B678" s="33">
        <v>1</v>
      </c>
      <c r="C678" s="32" t="s">
        <v>473</v>
      </c>
      <c r="D678" s="46" t="s">
        <v>143</v>
      </c>
      <c r="E678" s="35">
        <v>40107</v>
      </c>
      <c r="F678" s="34" t="s">
        <v>37</v>
      </c>
      <c r="G678" s="37">
        <v>6000</v>
      </c>
      <c r="H678" s="34" t="s">
        <v>90</v>
      </c>
      <c r="I678" s="38">
        <v>4.5</v>
      </c>
      <c r="J678" s="36" t="s">
        <v>39</v>
      </c>
      <c r="K678" s="38">
        <v>20.5</v>
      </c>
      <c r="L678" s="40">
        <v>3200000</v>
      </c>
      <c r="M678" s="40">
        <v>3200000</v>
      </c>
      <c r="N678" s="40">
        <v>69791488</v>
      </c>
      <c r="O678" s="40">
        <v>663019</v>
      </c>
      <c r="P678" s="40">
        <v>70454507</v>
      </c>
    </row>
    <row r="679" spans="1:16" s="32" customFormat="1" ht="10.5">
      <c r="A679" s="32">
        <v>61219000</v>
      </c>
      <c r="B679" s="33">
        <v>3</v>
      </c>
      <c r="C679" s="32" t="s">
        <v>345</v>
      </c>
      <c r="D679" s="46">
        <v>619</v>
      </c>
      <c r="E679" s="35">
        <v>40116</v>
      </c>
      <c r="F679" s="34" t="s">
        <v>37</v>
      </c>
      <c r="G679" s="37">
        <v>4000</v>
      </c>
      <c r="H679" s="34"/>
      <c r="I679" s="38"/>
      <c r="J679" s="36" t="s">
        <v>81</v>
      </c>
      <c r="K679" s="38">
        <v>30</v>
      </c>
      <c r="L679" s="40"/>
      <c r="M679" s="40"/>
      <c r="N679" s="40"/>
      <c r="O679" s="40"/>
      <c r="P679" s="40"/>
    </row>
    <row r="680" spans="1:16" s="32" customFormat="1" ht="10.5">
      <c r="A680" s="32">
        <v>61219000</v>
      </c>
      <c r="B680" s="33">
        <v>3</v>
      </c>
      <c r="C680" s="32" t="s">
        <v>474</v>
      </c>
      <c r="D680" s="46" t="s">
        <v>143</v>
      </c>
      <c r="E680" s="35">
        <v>40126</v>
      </c>
      <c r="F680" s="34" t="s">
        <v>37</v>
      </c>
      <c r="G680" s="37">
        <v>4000</v>
      </c>
      <c r="H680" s="34" t="s">
        <v>64</v>
      </c>
      <c r="I680" s="38">
        <v>4.5</v>
      </c>
      <c r="J680" s="36" t="s">
        <v>81</v>
      </c>
      <c r="K680" s="38">
        <v>25</v>
      </c>
      <c r="L680" s="40">
        <v>4000000</v>
      </c>
      <c r="M680" s="40">
        <v>4000000</v>
      </c>
      <c r="N680" s="40">
        <v>87239360</v>
      </c>
      <c r="O680" s="40">
        <v>140201</v>
      </c>
      <c r="P680" s="40">
        <v>87379561</v>
      </c>
    </row>
    <row r="681" spans="1:16" s="32" customFormat="1" ht="10.5">
      <c r="A681" s="32">
        <v>96604380</v>
      </c>
      <c r="B681" s="33">
        <v>6</v>
      </c>
      <c r="C681" s="32" t="s">
        <v>338</v>
      </c>
      <c r="D681" s="46">
        <v>620</v>
      </c>
      <c r="E681" s="35">
        <v>40137</v>
      </c>
      <c r="F681" s="34" t="s">
        <v>37</v>
      </c>
      <c r="G681" s="37">
        <v>1250</v>
      </c>
      <c r="H681" s="34"/>
      <c r="I681" s="38"/>
      <c r="J681" s="36" t="s">
        <v>81</v>
      </c>
      <c r="K681" s="38">
        <v>25</v>
      </c>
      <c r="L681" s="40"/>
      <c r="M681" s="40"/>
      <c r="N681" s="40"/>
      <c r="O681" s="40"/>
      <c r="P681" s="40"/>
    </row>
    <row r="682" spans="1:16" s="32" customFormat="1" ht="10.5">
      <c r="A682" s="32">
        <v>96604380</v>
      </c>
      <c r="B682" s="33">
        <v>6</v>
      </c>
      <c r="C682" s="32" t="s">
        <v>208</v>
      </c>
      <c r="D682" s="46" t="s">
        <v>143</v>
      </c>
      <c r="E682" s="35">
        <v>40137</v>
      </c>
      <c r="F682" s="34" t="s">
        <v>37</v>
      </c>
      <c r="G682" s="37">
        <v>1250</v>
      </c>
      <c r="H682" s="34" t="s">
        <v>51</v>
      </c>
      <c r="I682" s="38">
        <v>4.5</v>
      </c>
      <c r="J682" s="36" t="s">
        <v>81</v>
      </c>
      <c r="K682" s="38">
        <v>23</v>
      </c>
      <c r="L682" s="40">
        <v>750000</v>
      </c>
      <c r="M682" s="40">
        <v>750000</v>
      </c>
      <c r="N682" s="40">
        <v>16357380</v>
      </c>
      <c r="O682" s="40">
        <v>152320</v>
      </c>
      <c r="P682" s="40">
        <v>16509700</v>
      </c>
    </row>
    <row r="683" spans="1:16" s="32" customFormat="1" ht="10.5">
      <c r="A683" s="32">
        <v>83628100</v>
      </c>
      <c r="B683" s="33">
        <v>4</v>
      </c>
      <c r="C683" s="32" t="s">
        <v>475</v>
      </c>
      <c r="D683" s="46">
        <v>621</v>
      </c>
      <c r="E683" s="35">
        <v>40148</v>
      </c>
      <c r="F683" s="34" t="s">
        <v>37</v>
      </c>
      <c r="G683" s="37">
        <v>3000</v>
      </c>
      <c r="H683" s="34"/>
      <c r="I683" s="38"/>
      <c r="J683" s="36" t="s">
        <v>81</v>
      </c>
      <c r="K683" s="38">
        <v>25</v>
      </c>
      <c r="L683" s="40"/>
      <c r="M683" s="40"/>
      <c r="N683" s="40"/>
      <c r="O683" s="40"/>
      <c r="P683" s="40"/>
    </row>
    <row r="684" spans="1:16" s="32" customFormat="1" ht="10.5">
      <c r="A684" s="32">
        <v>83628100</v>
      </c>
      <c r="B684" s="33">
        <v>4</v>
      </c>
      <c r="C684" s="32" t="s">
        <v>476</v>
      </c>
      <c r="D684" s="46" t="s">
        <v>143</v>
      </c>
      <c r="E684" s="35">
        <v>40154</v>
      </c>
      <c r="F684" s="34" t="s">
        <v>37</v>
      </c>
      <c r="G684" s="37">
        <v>3000</v>
      </c>
      <c r="H684" s="34" t="s">
        <v>92</v>
      </c>
      <c r="I684" s="38">
        <v>4.5</v>
      </c>
      <c r="J684" s="36" t="s">
        <v>39</v>
      </c>
      <c r="K684" s="38">
        <v>21</v>
      </c>
      <c r="L684" s="40">
        <v>1500000</v>
      </c>
      <c r="M684" s="40">
        <v>1500000</v>
      </c>
      <c r="N684" s="40">
        <v>32714760</v>
      </c>
      <c r="O684" s="40">
        <v>564450</v>
      </c>
      <c r="P684" s="40">
        <v>33279210</v>
      </c>
    </row>
    <row r="685" spans="1:16" s="32" customFormat="1" ht="10.5">
      <c r="A685" s="32">
        <v>83628100</v>
      </c>
      <c r="B685" s="33">
        <v>4</v>
      </c>
      <c r="C685" s="32" t="s">
        <v>475</v>
      </c>
      <c r="D685" s="46">
        <v>622</v>
      </c>
      <c r="E685" s="35">
        <v>40148</v>
      </c>
      <c r="F685" s="34" t="s">
        <v>37</v>
      </c>
      <c r="G685" s="37">
        <v>3000</v>
      </c>
      <c r="H685" s="34"/>
      <c r="I685" s="38"/>
      <c r="J685" s="36" t="s">
        <v>81</v>
      </c>
      <c r="K685" s="38">
        <v>10</v>
      </c>
      <c r="L685" s="40"/>
      <c r="M685" s="40"/>
      <c r="N685" s="40"/>
      <c r="O685" s="40"/>
      <c r="P685" s="40"/>
    </row>
    <row r="686" spans="1:16" s="32" customFormat="1" ht="10.5">
      <c r="A686" s="32">
        <v>83628100</v>
      </c>
      <c r="B686" s="33">
        <v>4</v>
      </c>
      <c r="C686" s="32" t="s">
        <v>476</v>
      </c>
      <c r="D686" s="46" t="s">
        <v>143</v>
      </c>
      <c r="E686" s="35">
        <v>40154</v>
      </c>
      <c r="F686" s="34" t="s">
        <v>37</v>
      </c>
      <c r="G686" s="37">
        <v>3000</v>
      </c>
      <c r="H686" s="34" t="s">
        <v>46</v>
      </c>
      <c r="I686" s="38">
        <v>3.5</v>
      </c>
      <c r="J686" s="36" t="s">
        <v>39</v>
      </c>
      <c r="K686" s="38">
        <v>5</v>
      </c>
      <c r="L686" s="40">
        <v>1500000</v>
      </c>
      <c r="M686" s="40">
        <v>1500000</v>
      </c>
      <c r="N686" s="40">
        <v>32714760</v>
      </c>
      <c r="O686" s="40">
        <v>723969</v>
      </c>
      <c r="P686" s="40">
        <v>33438729</v>
      </c>
    </row>
    <row r="687" spans="1:16" s="32" customFormat="1" ht="10.5">
      <c r="A687" s="32">
        <v>83628100</v>
      </c>
      <c r="B687" s="33">
        <v>4</v>
      </c>
      <c r="C687" s="32" t="s">
        <v>477</v>
      </c>
      <c r="D687" s="46" t="s">
        <v>143</v>
      </c>
      <c r="E687" s="35">
        <v>40154</v>
      </c>
      <c r="F687" s="34" t="s">
        <v>171</v>
      </c>
      <c r="G687" s="37">
        <v>60000000</v>
      </c>
      <c r="H687" s="34" t="s">
        <v>90</v>
      </c>
      <c r="I687" s="38">
        <v>6</v>
      </c>
      <c r="J687" s="36" t="s">
        <v>39</v>
      </c>
      <c r="K687" s="38">
        <v>5</v>
      </c>
      <c r="L687" s="40"/>
      <c r="M687" s="40"/>
      <c r="N687" s="40"/>
      <c r="O687" s="40"/>
      <c r="P687" s="40"/>
    </row>
    <row r="688" spans="1:16" s="32" customFormat="1" ht="10.5">
      <c r="A688" s="32">
        <v>90690000</v>
      </c>
      <c r="B688" s="33">
        <v>9</v>
      </c>
      <c r="C688" s="32" t="s">
        <v>478</v>
      </c>
      <c r="D688" s="46">
        <v>623</v>
      </c>
      <c r="E688" s="35">
        <v>40158</v>
      </c>
      <c r="F688" s="34" t="s">
        <v>37</v>
      </c>
      <c r="G688" s="37">
        <v>10000</v>
      </c>
      <c r="H688" s="34"/>
      <c r="I688" s="38"/>
      <c r="J688" s="36" t="s">
        <v>390</v>
      </c>
      <c r="K688" s="38">
        <v>10</v>
      </c>
      <c r="L688" s="40"/>
      <c r="M688" s="40"/>
      <c r="N688" s="40"/>
      <c r="O688" s="40"/>
      <c r="P688" s="40"/>
    </row>
    <row r="689" spans="1:16" s="32" customFormat="1" ht="10.5">
      <c r="A689" s="32">
        <v>90690000</v>
      </c>
      <c r="B689" s="33">
        <v>9</v>
      </c>
      <c r="C689" s="32" t="s">
        <v>479</v>
      </c>
      <c r="D689" s="46" t="s">
        <v>143</v>
      </c>
      <c r="E689" s="35">
        <v>40158</v>
      </c>
      <c r="F689" s="34" t="s">
        <v>37</v>
      </c>
      <c r="G689" s="37">
        <v>10000</v>
      </c>
      <c r="H689" s="34" t="s">
        <v>46</v>
      </c>
      <c r="I689" s="38">
        <v>3.25</v>
      </c>
      <c r="J689" s="36" t="s">
        <v>81</v>
      </c>
      <c r="K689" s="38">
        <v>5</v>
      </c>
      <c r="L689" s="40"/>
      <c r="M689" s="40"/>
      <c r="N689" s="40"/>
      <c r="O689" s="40"/>
      <c r="P689" s="40"/>
    </row>
    <row r="690" spans="1:16" s="32" customFormat="1" ht="10.5">
      <c r="A690" s="32">
        <v>90690000</v>
      </c>
      <c r="B690" s="33">
        <v>9</v>
      </c>
      <c r="C690" s="32" t="s">
        <v>479</v>
      </c>
      <c r="D690" s="46" t="s">
        <v>143</v>
      </c>
      <c r="E690" s="35">
        <v>40158</v>
      </c>
      <c r="F690" s="34" t="s">
        <v>171</v>
      </c>
      <c r="G690" s="37">
        <v>209500000</v>
      </c>
      <c r="H690" s="34" t="s">
        <v>90</v>
      </c>
      <c r="I690" s="38">
        <v>5.75</v>
      </c>
      <c r="J690" s="36" t="s">
        <v>81</v>
      </c>
      <c r="K690" s="38">
        <v>5</v>
      </c>
      <c r="L690" s="40"/>
      <c r="M690" s="40"/>
      <c r="N690" s="40"/>
      <c r="O690" s="40"/>
      <c r="P690" s="40"/>
    </row>
    <row r="691" spans="1:16" s="32" customFormat="1" ht="10.5">
      <c r="A691" s="32">
        <v>90690000</v>
      </c>
      <c r="B691" s="33">
        <v>9</v>
      </c>
      <c r="C691" s="32" t="s">
        <v>478</v>
      </c>
      <c r="D691" s="46">
        <v>624</v>
      </c>
      <c r="E691" s="35">
        <v>40158</v>
      </c>
      <c r="F691" s="34" t="s">
        <v>37</v>
      </c>
      <c r="G691" s="37">
        <v>10000</v>
      </c>
      <c r="H691" s="34"/>
      <c r="I691" s="38"/>
      <c r="J691" s="36" t="s">
        <v>390</v>
      </c>
      <c r="K691" s="38">
        <v>30</v>
      </c>
      <c r="L691" s="40"/>
      <c r="M691" s="40"/>
      <c r="N691" s="40"/>
      <c r="O691" s="40"/>
      <c r="P691" s="40"/>
    </row>
    <row r="692" spans="1:16" s="32" customFormat="1" ht="10.5">
      <c r="A692" s="32">
        <v>90690000</v>
      </c>
      <c r="B692" s="33">
        <v>9</v>
      </c>
      <c r="C692" s="32" t="s">
        <v>480</v>
      </c>
      <c r="D692" s="46" t="s">
        <v>143</v>
      </c>
      <c r="E692" s="35">
        <v>40158</v>
      </c>
      <c r="F692" s="34" t="s">
        <v>37</v>
      </c>
      <c r="G692" s="37">
        <v>10000</v>
      </c>
      <c r="H692" s="34" t="s">
        <v>92</v>
      </c>
      <c r="I692" s="38">
        <v>4.25</v>
      </c>
      <c r="J692" s="36" t="s">
        <v>81</v>
      </c>
      <c r="K692" s="38">
        <v>21</v>
      </c>
      <c r="L692" s="40">
        <v>7000000</v>
      </c>
      <c r="M692" s="40">
        <v>7000000</v>
      </c>
      <c r="N692" s="40">
        <v>152668880</v>
      </c>
      <c r="O692" s="40">
        <v>17448</v>
      </c>
      <c r="P692" s="40">
        <v>152686328</v>
      </c>
    </row>
    <row r="693" spans="1:16" s="32" customFormat="1" ht="10.5">
      <c r="A693" s="32">
        <v>90690000</v>
      </c>
      <c r="B693" s="33">
        <v>9</v>
      </c>
      <c r="C693" s="32" t="s">
        <v>479</v>
      </c>
      <c r="D693" s="46" t="s">
        <v>143</v>
      </c>
      <c r="E693" s="35">
        <v>40158</v>
      </c>
      <c r="F693" s="34" t="s">
        <v>37</v>
      </c>
      <c r="G693" s="37">
        <v>10000</v>
      </c>
      <c r="H693" s="34" t="s">
        <v>63</v>
      </c>
      <c r="I693" s="38">
        <v>4.25</v>
      </c>
      <c r="J693" s="36" t="s">
        <v>81</v>
      </c>
      <c r="K693" s="38">
        <v>21</v>
      </c>
      <c r="L693" s="40"/>
      <c r="M693" s="40"/>
      <c r="N693" s="40"/>
      <c r="O693" s="40"/>
      <c r="P693" s="40"/>
    </row>
    <row r="694" spans="1:16" s="32" customFormat="1" ht="10.5">
      <c r="A694" s="32">
        <v>96667560</v>
      </c>
      <c r="B694" s="33">
        <v>8</v>
      </c>
      <c r="C694" s="32" t="s">
        <v>339</v>
      </c>
      <c r="D694" s="46">
        <v>625</v>
      </c>
      <c r="E694" s="35">
        <v>40162</v>
      </c>
      <c r="F694" s="34" t="s">
        <v>37</v>
      </c>
      <c r="G694" s="37">
        <v>2000</v>
      </c>
      <c r="H694" s="34"/>
      <c r="I694" s="38"/>
      <c r="J694" s="36" t="s">
        <v>81</v>
      </c>
      <c r="K694" s="38">
        <v>10</v>
      </c>
      <c r="L694" s="40"/>
      <c r="M694" s="40"/>
      <c r="N694" s="40"/>
      <c r="O694" s="40"/>
      <c r="P694" s="40"/>
    </row>
    <row r="695" spans="1:16" s="32" customFormat="1" ht="10.5">
      <c r="A695" s="32">
        <v>96667560</v>
      </c>
      <c r="B695" s="33">
        <v>8</v>
      </c>
      <c r="C695" s="32" t="s">
        <v>340</v>
      </c>
      <c r="D695" s="46" t="s">
        <v>143</v>
      </c>
      <c r="E695" s="35">
        <v>40164</v>
      </c>
      <c r="F695" s="34" t="s">
        <v>171</v>
      </c>
      <c r="G695" s="37">
        <v>20000000</v>
      </c>
      <c r="H695" s="34" t="s">
        <v>92</v>
      </c>
      <c r="I695" s="38">
        <v>6.5</v>
      </c>
      <c r="J695" s="36" t="s">
        <v>39</v>
      </c>
      <c r="K695" s="38">
        <v>4.5</v>
      </c>
      <c r="L695" s="40">
        <v>20000000000</v>
      </c>
      <c r="M695" s="40">
        <v>20000000000</v>
      </c>
      <c r="N695" s="40">
        <v>20000000</v>
      </c>
      <c r="O695" s="40">
        <v>586447</v>
      </c>
      <c r="P695" s="40">
        <v>20586447</v>
      </c>
    </row>
    <row r="696" spans="1:16" s="32" customFormat="1" ht="10.5">
      <c r="A696" s="32">
        <v>96667560</v>
      </c>
      <c r="B696" s="33">
        <v>8</v>
      </c>
      <c r="C696" s="32" t="s">
        <v>481</v>
      </c>
      <c r="D696" s="46" t="s">
        <v>152</v>
      </c>
      <c r="E696" s="35">
        <v>40399</v>
      </c>
      <c r="F696" s="34" t="s">
        <v>171</v>
      </c>
      <c r="G696" s="37">
        <v>20000000</v>
      </c>
      <c r="H696" s="34" t="s">
        <v>56</v>
      </c>
      <c r="I696" s="38">
        <v>7</v>
      </c>
      <c r="J696" s="36" t="s">
        <v>39</v>
      </c>
      <c r="K696" s="38">
        <v>5</v>
      </c>
      <c r="L696" s="40">
        <v>20000000000</v>
      </c>
      <c r="M696" s="40">
        <v>20000000000</v>
      </c>
      <c r="N696" s="40">
        <v>20000000</v>
      </c>
      <c r="O696" s="40">
        <v>405250</v>
      </c>
      <c r="P696" s="40">
        <v>20405250</v>
      </c>
    </row>
    <row r="697" spans="1:16" s="32" customFormat="1" ht="10.5">
      <c r="A697" s="32">
        <v>96667560</v>
      </c>
      <c r="B697" s="33">
        <v>8</v>
      </c>
      <c r="C697" s="32" t="s">
        <v>482</v>
      </c>
      <c r="D697" s="46" t="s">
        <v>152</v>
      </c>
      <c r="E697" s="35">
        <v>40399</v>
      </c>
      <c r="F697" s="34" t="s">
        <v>37</v>
      </c>
      <c r="G697" s="37">
        <v>1000</v>
      </c>
      <c r="H697" s="34" t="s">
        <v>63</v>
      </c>
      <c r="I697" s="38">
        <v>3.3</v>
      </c>
      <c r="J697" s="36" t="s">
        <v>39</v>
      </c>
      <c r="K697" s="38">
        <v>5</v>
      </c>
      <c r="L697" s="40"/>
      <c r="M697" s="40"/>
      <c r="N697" s="40"/>
      <c r="O697" s="40"/>
      <c r="P697" s="40"/>
    </row>
    <row r="698" spans="1:16" s="32" customFormat="1" ht="10.5">
      <c r="A698" s="32">
        <v>95819000</v>
      </c>
      <c r="B698" s="33" t="s">
        <v>75</v>
      </c>
      <c r="C698" s="32" t="s">
        <v>483</v>
      </c>
      <c r="D698" s="46">
        <v>627</v>
      </c>
      <c r="E698" s="35">
        <v>40199</v>
      </c>
      <c r="F698" s="34" t="s">
        <v>37</v>
      </c>
      <c r="G698" s="37">
        <v>1000</v>
      </c>
      <c r="H698" s="34"/>
      <c r="I698" s="38"/>
      <c r="J698" s="36" t="s">
        <v>484</v>
      </c>
      <c r="K698" s="38">
        <v>10</v>
      </c>
      <c r="L698" s="40"/>
      <c r="M698" s="40"/>
      <c r="N698" s="40"/>
      <c r="O698" s="40"/>
      <c r="P698" s="40"/>
    </row>
    <row r="699" spans="1:16" s="32" customFormat="1" ht="10.5">
      <c r="A699" s="32">
        <v>95819000</v>
      </c>
      <c r="B699" s="33" t="s">
        <v>75</v>
      </c>
      <c r="C699" s="32" t="s">
        <v>485</v>
      </c>
      <c r="D699" s="46" t="s">
        <v>143</v>
      </c>
      <c r="E699" s="35">
        <v>40210</v>
      </c>
      <c r="F699" s="34" t="s">
        <v>171</v>
      </c>
      <c r="G699" s="37">
        <v>20900000</v>
      </c>
      <c r="H699" s="34" t="s">
        <v>46</v>
      </c>
      <c r="I699" s="38">
        <v>6.5</v>
      </c>
      <c r="J699" s="36" t="s">
        <v>81</v>
      </c>
      <c r="K699" s="38">
        <v>5</v>
      </c>
      <c r="L699" s="40"/>
      <c r="M699" s="40"/>
      <c r="N699" s="40"/>
      <c r="O699" s="40"/>
      <c r="P699" s="40"/>
    </row>
    <row r="700" spans="1:16" s="32" customFormat="1" ht="10.5">
      <c r="A700" s="32">
        <v>61808000</v>
      </c>
      <c r="B700" s="33">
        <v>5</v>
      </c>
      <c r="C700" s="32" t="s">
        <v>360</v>
      </c>
      <c r="D700" s="46">
        <v>629</v>
      </c>
      <c r="E700" s="35">
        <v>40252</v>
      </c>
      <c r="F700" s="34" t="s">
        <v>37</v>
      </c>
      <c r="G700" s="37">
        <v>4000</v>
      </c>
      <c r="H700" s="34"/>
      <c r="I700" s="38"/>
      <c r="J700" s="36" t="s">
        <v>81</v>
      </c>
      <c r="K700" s="38">
        <v>10</v>
      </c>
      <c r="L700" s="40"/>
      <c r="M700" s="40"/>
      <c r="N700" s="40"/>
      <c r="O700" s="40"/>
      <c r="P700" s="40"/>
    </row>
    <row r="701" spans="1:16" s="32" customFormat="1" ht="10.5">
      <c r="A701" s="32">
        <v>61808000</v>
      </c>
      <c r="B701" s="33">
        <v>5</v>
      </c>
      <c r="C701" s="32" t="s">
        <v>158</v>
      </c>
      <c r="D701" s="46" t="s">
        <v>143</v>
      </c>
      <c r="E701" s="35">
        <v>40267</v>
      </c>
      <c r="F701" s="34" t="s">
        <v>37</v>
      </c>
      <c r="G701" s="37">
        <v>4000</v>
      </c>
      <c r="H701" s="34" t="s">
        <v>75</v>
      </c>
      <c r="I701" s="38">
        <v>20.9</v>
      </c>
      <c r="J701" s="36" t="s">
        <v>39</v>
      </c>
      <c r="K701" s="38">
        <v>6.5</v>
      </c>
      <c r="L701" s="40">
        <v>1000000</v>
      </c>
      <c r="M701" s="40">
        <v>1000000</v>
      </c>
      <c r="N701" s="40">
        <v>21809840</v>
      </c>
      <c r="O701" s="40">
        <v>104658</v>
      </c>
      <c r="P701" s="40">
        <v>21914498</v>
      </c>
    </row>
    <row r="702" spans="1:16" s="32" customFormat="1" ht="10.5">
      <c r="A702" s="32">
        <v>61808000</v>
      </c>
      <c r="B702" s="33">
        <v>5</v>
      </c>
      <c r="C702" s="32" t="s">
        <v>486</v>
      </c>
      <c r="D702" s="46" t="s">
        <v>143</v>
      </c>
      <c r="E702" s="35">
        <v>40267</v>
      </c>
      <c r="F702" s="34" t="s">
        <v>37</v>
      </c>
      <c r="G702" s="37">
        <v>4000</v>
      </c>
      <c r="H702" s="34" t="s">
        <v>125</v>
      </c>
      <c r="I702" s="38">
        <v>3.9</v>
      </c>
      <c r="J702" s="36" t="s">
        <v>39</v>
      </c>
      <c r="K702" s="38">
        <v>9.5</v>
      </c>
      <c r="L702" s="40"/>
      <c r="M702" s="40"/>
      <c r="N702" s="40"/>
      <c r="O702" s="40"/>
      <c r="P702" s="40"/>
    </row>
    <row r="703" spans="1:16" s="32" customFormat="1" ht="10.5">
      <c r="A703" s="32">
        <v>61808000</v>
      </c>
      <c r="B703" s="33">
        <v>5</v>
      </c>
      <c r="C703" s="32" t="s">
        <v>156</v>
      </c>
      <c r="D703" s="46">
        <v>630</v>
      </c>
      <c r="E703" s="35">
        <v>40252</v>
      </c>
      <c r="F703" s="34" t="s">
        <v>37</v>
      </c>
      <c r="G703" s="37">
        <v>4000</v>
      </c>
      <c r="H703" s="34"/>
      <c r="I703" s="38"/>
      <c r="J703" s="36" t="s">
        <v>81</v>
      </c>
      <c r="K703" s="38">
        <v>30</v>
      </c>
      <c r="L703" s="40"/>
      <c r="M703" s="40"/>
      <c r="N703" s="40"/>
      <c r="O703" s="40"/>
      <c r="P703" s="40"/>
    </row>
    <row r="704" spans="1:16" s="32" customFormat="1" ht="10.5">
      <c r="A704" s="32">
        <v>61808000</v>
      </c>
      <c r="B704" s="33">
        <v>5</v>
      </c>
      <c r="C704" s="32" t="s">
        <v>118</v>
      </c>
      <c r="D704" s="46" t="s">
        <v>143</v>
      </c>
      <c r="E704" s="35">
        <v>40267</v>
      </c>
      <c r="F704" s="34" t="s">
        <v>37</v>
      </c>
      <c r="G704" s="37">
        <v>4000</v>
      </c>
      <c r="H704" s="34" t="s">
        <v>132</v>
      </c>
      <c r="I704" s="38">
        <v>4.2</v>
      </c>
      <c r="J704" s="36" t="s">
        <v>39</v>
      </c>
      <c r="K704" s="38">
        <v>21</v>
      </c>
      <c r="L704" s="40">
        <v>1750000</v>
      </c>
      <c r="M704" s="40">
        <v>1750000</v>
      </c>
      <c r="N704" s="40">
        <v>38167220</v>
      </c>
      <c r="O704" s="40">
        <v>264423</v>
      </c>
      <c r="P704" s="40">
        <v>38431643</v>
      </c>
    </row>
    <row r="705" spans="1:16" s="32" customFormat="1" ht="10.5">
      <c r="A705" s="32">
        <v>90299000</v>
      </c>
      <c r="B705" s="33">
        <v>3</v>
      </c>
      <c r="C705" s="32" t="s">
        <v>487</v>
      </c>
      <c r="D705" s="46">
        <v>632</v>
      </c>
      <c r="E705" s="35">
        <v>40324</v>
      </c>
      <c r="F705" s="34" t="s">
        <v>37</v>
      </c>
      <c r="G705" s="37">
        <v>2000</v>
      </c>
      <c r="H705" s="34"/>
      <c r="I705" s="38"/>
      <c r="J705" s="36" t="s">
        <v>390</v>
      </c>
      <c r="K705" s="38">
        <v>10</v>
      </c>
      <c r="L705" s="40"/>
      <c r="M705" s="40"/>
      <c r="N705" s="40"/>
      <c r="O705" s="40"/>
      <c r="P705" s="40"/>
    </row>
    <row r="706" spans="1:16" s="32" customFormat="1" ht="10.5">
      <c r="A706" s="32">
        <v>90299000</v>
      </c>
      <c r="B706" s="33">
        <v>3</v>
      </c>
      <c r="C706" s="32" t="s">
        <v>488</v>
      </c>
      <c r="D706" s="46" t="s">
        <v>143</v>
      </c>
      <c r="E706" s="35">
        <v>40325</v>
      </c>
      <c r="F706" s="34" t="s">
        <v>37</v>
      </c>
      <c r="G706" s="37">
        <v>2000</v>
      </c>
      <c r="H706" s="34" t="s">
        <v>60</v>
      </c>
      <c r="I706" s="38">
        <v>2.75</v>
      </c>
      <c r="J706" s="36" t="s">
        <v>68</v>
      </c>
      <c r="K706" s="38">
        <v>5</v>
      </c>
      <c r="L706" s="40"/>
      <c r="M706" s="40"/>
      <c r="N706" s="40"/>
      <c r="O706" s="40"/>
      <c r="P706" s="40"/>
    </row>
    <row r="707" spans="1:16" s="32" customFormat="1" ht="10.5">
      <c r="A707" s="32">
        <v>90299000</v>
      </c>
      <c r="B707" s="33">
        <v>3</v>
      </c>
      <c r="C707" s="32" t="s">
        <v>488</v>
      </c>
      <c r="D707" s="46" t="s">
        <v>143</v>
      </c>
      <c r="E707" s="35">
        <v>40325</v>
      </c>
      <c r="F707" s="34" t="s">
        <v>171</v>
      </c>
      <c r="G707" s="37">
        <v>42000000</v>
      </c>
      <c r="H707" s="34" t="s">
        <v>64</v>
      </c>
      <c r="I707" s="38">
        <v>6.25</v>
      </c>
      <c r="J707" s="36" t="s">
        <v>68</v>
      </c>
      <c r="K707" s="38">
        <v>5</v>
      </c>
      <c r="L707" s="40"/>
      <c r="M707" s="40"/>
      <c r="N707" s="40"/>
      <c r="O707" s="40"/>
      <c r="P707" s="40"/>
    </row>
    <row r="708" spans="1:16" s="32" customFormat="1" ht="10.5">
      <c r="A708" s="32">
        <v>90299000</v>
      </c>
      <c r="B708" s="33">
        <v>3</v>
      </c>
      <c r="C708" s="32" t="s">
        <v>488</v>
      </c>
      <c r="D708" s="46" t="s">
        <v>152</v>
      </c>
      <c r="E708" s="35">
        <v>40690</v>
      </c>
      <c r="F708" s="34" t="s">
        <v>171</v>
      </c>
      <c r="G708" s="37">
        <v>43000000</v>
      </c>
      <c r="H708" s="34" t="s">
        <v>132</v>
      </c>
      <c r="I708" s="38">
        <v>7</v>
      </c>
      <c r="J708" s="36" t="s">
        <v>68</v>
      </c>
      <c r="K708" s="38">
        <v>5</v>
      </c>
      <c r="L708" s="40"/>
      <c r="M708" s="40"/>
      <c r="N708" s="40"/>
      <c r="O708" s="40"/>
      <c r="P708" s="40"/>
    </row>
    <row r="709" spans="1:16" s="32" customFormat="1" ht="10.5">
      <c r="A709" s="32">
        <v>90299000</v>
      </c>
      <c r="B709" s="33">
        <v>3</v>
      </c>
      <c r="C709" s="32" t="s">
        <v>488</v>
      </c>
      <c r="D709" s="46" t="s">
        <v>152</v>
      </c>
      <c r="E709" s="35">
        <v>40690</v>
      </c>
      <c r="F709" s="34" t="s">
        <v>37</v>
      </c>
      <c r="G709" s="37">
        <v>2000</v>
      </c>
      <c r="H709" s="34" t="s">
        <v>176</v>
      </c>
      <c r="I709" s="38">
        <v>3.25</v>
      </c>
      <c r="J709" s="36" t="s">
        <v>68</v>
      </c>
      <c r="K709" s="38">
        <v>5</v>
      </c>
      <c r="L709" s="40"/>
      <c r="M709" s="40"/>
      <c r="N709" s="40"/>
      <c r="O709" s="40"/>
      <c r="P709" s="40"/>
    </row>
    <row r="710" spans="1:16" s="32" customFormat="1" ht="10.5">
      <c r="A710" s="32">
        <v>90299000</v>
      </c>
      <c r="B710" s="33">
        <v>3</v>
      </c>
      <c r="C710" s="32" t="s">
        <v>489</v>
      </c>
      <c r="D710" s="46">
        <v>633</v>
      </c>
      <c r="E710" s="35">
        <v>40324</v>
      </c>
      <c r="F710" s="34" t="s">
        <v>37</v>
      </c>
      <c r="G710" s="37">
        <v>2000</v>
      </c>
      <c r="H710" s="34"/>
      <c r="I710" s="38"/>
      <c r="J710" s="36" t="s">
        <v>390</v>
      </c>
      <c r="K710" s="38">
        <v>30</v>
      </c>
      <c r="L710" s="40"/>
      <c r="M710" s="40"/>
      <c r="N710" s="40"/>
      <c r="O710" s="40"/>
      <c r="P710" s="40"/>
    </row>
    <row r="711" spans="1:16" s="32" customFormat="1" ht="10.5">
      <c r="A711" s="32">
        <v>90299000</v>
      </c>
      <c r="B711" s="33">
        <v>3</v>
      </c>
      <c r="C711" s="32" t="s">
        <v>490</v>
      </c>
      <c r="D711" s="46" t="s">
        <v>143</v>
      </c>
      <c r="E711" s="35">
        <v>40325</v>
      </c>
      <c r="F711" s="34" t="s">
        <v>37</v>
      </c>
      <c r="G711" s="37">
        <v>2000</v>
      </c>
      <c r="H711" s="34" t="s">
        <v>75</v>
      </c>
      <c r="I711" s="38">
        <v>4.2</v>
      </c>
      <c r="J711" s="36" t="s">
        <v>68</v>
      </c>
      <c r="K711" s="38">
        <v>21</v>
      </c>
      <c r="L711" s="40">
        <v>1770000</v>
      </c>
      <c r="M711" s="40">
        <v>1770000</v>
      </c>
      <c r="N711" s="40">
        <v>38603417</v>
      </c>
      <c r="O711" s="40">
        <v>0</v>
      </c>
      <c r="P711" s="40">
        <v>38603417</v>
      </c>
    </row>
    <row r="712" spans="1:16" s="32" customFormat="1" ht="10.5">
      <c r="A712" s="32">
        <v>91755000</v>
      </c>
      <c r="B712" s="33" t="s">
        <v>75</v>
      </c>
      <c r="C712" s="32" t="s">
        <v>491</v>
      </c>
      <c r="D712" s="46">
        <v>635</v>
      </c>
      <c r="E712" s="35">
        <v>40346</v>
      </c>
      <c r="F712" s="34" t="s">
        <v>37</v>
      </c>
      <c r="G712" s="37">
        <v>5000</v>
      </c>
      <c r="H712" s="34"/>
      <c r="I712" s="38"/>
      <c r="J712" s="36" t="s">
        <v>492</v>
      </c>
      <c r="K712" s="38">
        <v>10</v>
      </c>
      <c r="L712" s="40"/>
      <c r="M712" s="40"/>
      <c r="N712" s="40"/>
      <c r="O712" s="40"/>
      <c r="P712" s="40"/>
    </row>
    <row r="713" spans="1:16" s="32" customFormat="1" ht="10.5">
      <c r="A713" s="32">
        <v>91755000</v>
      </c>
      <c r="B713" s="33" t="s">
        <v>75</v>
      </c>
      <c r="C713" s="32" t="s">
        <v>491</v>
      </c>
      <c r="D713" s="46">
        <v>636</v>
      </c>
      <c r="E713" s="35">
        <v>40346</v>
      </c>
      <c r="F713" s="34" t="s">
        <v>37</v>
      </c>
      <c r="G713" s="37">
        <v>5000</v>
      </c>
      <c r="H713" s="34"/>
      <c r="I713" s="38"/>
      <c r="J713" s="36" t="s">
        <v>492</v>
      </c>
      <c r="K713" s="38">
        <v>30</v>
      </c>
      <c r="L713" s="40"/>
      <c r="M713" s="40"/>
      <c r="N713" s="40"/>
      <c r="O713" s="40"/>
      <c r="P713" s="40"/>
    </row>
    <row r="714" spans="1:16" s="32" customFormat="1" ht="10.5">
      <c r="A714" s="32">
        <v>96970380</v>
      </c>
      <c r="B714" s="33">
        <v>7</v>
      </c>
      <c r="C714" s="32" t="s">
        <v>493</v>
      </c>
      <c r="D714" s="46">
        <v>637</v>
      </c>
      <c r="E714" s="35">
        <v>40346</v>
      </c>
      <c r="F714" s="34" t="s">
        <v>37</v>
      </c>
      <c r="G714" s="37">
        <v>3000</v>
      </c>
      <c r="H714" s="34"/>
      <c r="I714" s="38"/>
      <c r="J714" s="36" t="s">
        <v>390</v>
      </c>
      <c r="K714" s="38">
        <v>10</v>
      </c>
      <c r="L714" s="40"/>
      <c r="M714" s="40"/>
      <c r="N714" s="40"/>
      <c r="O714" s="40"/>
      <c r="P714" s="40"/>
    </row>
    <row r="715" spans="1:16" s="32" customFormat="1" ht="10.5">
      <c r="A715" s="32">
        <v>96970380</v>
      </c>
      <c r="B715" s="33">
        <v>7</v>
      </c>
      <c r="C715" s="32" t="s">
        <v>494</v>
      </c>
      <c r="D715" s="46" t="s">
        <v>143</v>
      </c>
      <c r="E715" s="35">
        <v>40346</v>
      </c>
      <c r="F715" s="34" t="s">
        <v>37</v>
      </c>
      <c r="G715" s="37">
        <v>3000</v>
      </c>
      <c r="H715" s="34" t="s">
        <v>46</v>
      </c>
      <c r="I715" s="38">
        <v>4</v>
      </c>
      <c r="J715" s="36" t="s">
        <v>68</v>
      </c>
      <c r="K715" s="38">
        <v>5</v>
      </c>
      <c r="L715" s="40">
        <v>1000000</v>
      </c>
      <c r="M715" s="40">
        <v>1000000</v>
      </c>
      <c r="N715" s="40">
        <v>21809840</v>
      </c>
      <c r="O715" s="40">
        <v>384458</v>
      </c>
      <c r="P715" s="40">
        <v>22194298</v>
      </c>
    </row>
    <row r="716" spans="1:16" s="32" customFormat="1" ht="10.5">
      <c r="A716" s="32">
        <v>96970380</v>
      </c>
      <c r="B716" s="33">
        <v>7</v>
      </c>
      <c r="C716" s="32" t="s">
        <v>495</v>
      </c>
      <c r="D716" s="46" t="s">
        <v>143</v>
      </c>
      <c r="E716" s="35">
        <v>40346</v>
      </c>
      <c r="F716" s="34" t="s">
        <v>171</v>
      </c>
      <c r="G716" s="37">
        <v>63400000</v>
      </c>
      <c r="H716" s="34" t="s">
        <v>90</v>
      </c>
      <c r="I716" s="38">
        <v>7.25</v>
      </c>
      <c r="J716" s="36" t="s">
        <v>68</v>
      </c>
      <c r="K716" s="38">
        <v>5</v>
      </c>
      <c r="L716" s="40"/>
      <c r="M716" s="40"/>
      <c r="N716" s="40"/>
      <c r="O716" s="40"/>
      <c r="P716" s="40"/>
    </row>
    <row r="717" spans="1:16" s="32" customFormat="1" ht="10.5">
      <c r="A717" s="32">
        <v>96970380</v>
      </c>
      <c r="B717" s="33">
        <v>7</v>
      </c>
      <c r="C717" s="32" t="s">
        <v>494</v>
      </c>
      <c r="D717" s="46" t="s">
        <v>152</v>
      </c>
      <c r="E717" s="35">
        <v>40423</v>
      </c>
      <c r="F717" s="34" t="s">
        <v>171</v>
      </c>
      <c r="G717" s="37">
        <v>42630000</v>
      </c>
      <c r="H717" s="34" t="s">
        <v>63</v>
      </c>
      <c r="I717" s="38">
        <v>7</v>
      </c>
      <c r="J717" s="36" t="s">
        <v>81</v>
      </c>
      <c r="K717" s="38">
        <v>5</v>
      </c>
      <c r="L717" s="40">
        <v>21300000000</v>
      </c>
      <c r="M717" s="40">
        <v>21300000000</v>
      </c>
      <c r="N717" s="40">
        <v>21300000</v>
      </c>
      <c r="O717" s="40">
        <v>652353</v>
      </c>
      <c r="P717" s="40">
        <v>21952353</v>
      </c>
    </row>
    <row r="718" spans="1:16" s="32" customFormat="1" ht="10.5">
      <c r="A718" s="32">
        <v>96970380</v>
      </c>
      <c r="B718" s="33">
        <v>7</v>
      </c>
      <c r="C718" s="32" t="s">
        <v>493</v>
      </c>
      <c r="D718" s="46">
        <v>638</v>
      </c>
      <c r="E718" s="35">
        <v>40346</v>
      </c>
      <c r="F718" s="34" t="s">
        <v>37</v>
      </c>
      <c r="G718" s="37">
        <v>3000</v>
      </c>
      <c r="H718" s="34"/>
      <c r="I718" s="38"/>
      <c r="J718" s="36" t="s">
        <v>390</v>
      </c>
      <c r="K718" s="38">
        <v>30</v>
      </c>
      <c r="L718" s="40"/>
      <c r="M718" s="40"/>
      <c r="N718" s="40"/>
      <c r="O718" s="40"/>
      <c r="P718" s="40"/>
    </row>
    <row r="719" spans="1:16" s="32" customFormat="1" ht="10.5">
      <c r="A719" s="32">
        <v>96970380</v>
      </c>
      <c r="B719" s="33">
        <v>7</v>
      </c>
      <c r="C719" s="32" t="s">
        <v>494</v>
      </c>
      <c r="D719" s="46" t="s">
        <v>143</v>
      </c>
      <c r="E719" s="35">
        <v>40346</v>
      </c>
      <c r="F719" s="34" t="s">
        <v>37</v>
      </c>
      <c r="G719" s="37">
        <v>3000</v>
      </c>
      <c r="H719" s="34" t="s">
        <v>92</v>
      </c>
      <c r="I719" s="38">
        <v>4.75</v>
      </c>
      <c r="J719" s="36" t="s">
        <v>68</v>
      </c>
      <c r="K719" s="38">
        <v>14</v>
      </c>
      <c r="L719" s="40">
        <v>2000000</v>
      </c>
      <c r="M719" s="40">
        <v>2000000</v>
      </c>
      <c r="N719" s="40">
        <v>43619680</v>
      </c>
      <c r="O719" s="40">
        <v>911409</v>
      </c>
      <c r="P719" s="40">
        <v>44531089</v>
      </c>
    </row>
    <row r="720" spans="1:16" s="32" customFormat="1" ht="10.5">
      <c r="A720" s="32">
        <v>96970380</v>
      </c>
      <c r="B720" s="33">
        <v>7</v>
      </c>
      <c r="C720" s="32" t="s">
        <v>496</v>
      </c>
      <c r="D720" s="46" t="s">
        <v>152</v>
      </c>
      <c r="E720" s="35">
        <v>40423</v>
      </c>
      <c r="F720" s="34" t="s">
        <v>37</v>
      </c>
      <c r="G720" s="37">
        <v>1000</v>
      </c>
      <c r="H720" s="34" t="s">
        <v>56</v>
      </c>
      <c r="I720" s="38">
        <v>4.25</v>
      </c>
      <c r="J720" s="36" t="s">
        <v>81</v>
      </c>
      <c r="K720" s="38">
        <v>14</v>
      </c>
      <c r="L720" s="40">
        <v>1000000</v>
      </c>
      <c r="M720" s="40">
        <v>1000000</v>
      </c>
      <c r="N720" s="40">
        <v>21809840</v>
      </c>
      <c r="O720" s="40">
        <v>406418</v>
      </c>
      <c r="P720" s="40">
        <v>22216258</v>
      </c>
    </row>
    <row r="721" spans="1:16" s="32" customFormat="1" ht="10.5">
      <c r="A721" s="32">
        <v>76100458</v>
      </c>
      <c r="B721" s="33">
        <v>1</v>
      </c>
      <c r="C721" s="32" t="s">
        <v>497</v>
      </c>
      <c r="D721" s="46">
        <v>639</v>
      </c>
      <c r="E721" s="35">
        <v>40382</v>
      </c>
      <c r="F721" s="34" t="s">
        <v>66</v>
      </c>
      <c r="G721" s="37">
        <v>200000</v>
      </c>
      <c r="H721" s="34"/>
      <c r="I721" s="38"/>
      <c r="J721" s="36" t="s">
        <v>390</v>
      </c>
      <c r="K721" s="38">
        <v>10</v>
      </c>
      <c r="L721" s="40"/>
      <c r="M721" s="40"/>
      <c r="N721" s="40"/>
      <c r="O721" s="40"/>
      <c r="P721" s="40"/>
    </row>
    <row r="722" spans="1:16" s="32" customFormat="1" ht="10.5">
      <c r="A722" s="32">
        <v>76100458</v>
      </c>
      <c r="B722" s="33">
        <v>1</v>
      </c>
      <c r="C722" s="32" t="s">
        <v>498</v>
      </c>
      <c r="D722" s="46" t="s">
        <v>143</v>
      </c>
      <c r="E722" s="35">
        <v>40555</v>
      </c>
      <c r="F722" s="34" t="s">
        <v>37</v>
      </c>
      <c r="G722" s="37">
        <v>2500</v>
      </c>
      <c r="H722" s="34" t="s">
        <v>46</v>
      </c>
      <c r="I722" s="38">
        <v>3.3</v>
      </c>
      <c r="J722" s="36" t="s">
        <v>499</v>
      </c>
      <c r="K722" s="38">
        <v>3</v>
      </c>
      <c r="L722" s="40"/>
      <c r="M722" s="40"/>
      <c r="N722" s="40"/>
      <c r="O722" s="40"/>
      <c r="P722" s="40"/>
    </row>
    <row r="723" spans="1:16" s="32" customFormat="1" ht="10.5">
      <c r="A723" s="32">
        <v>76100458</v>
      </c>
      <c r="B723" s="33">
        <v>1</v>
      </c>
      <c r="C723" s="32" t="s">
        <v>498</v>
      </c>
      <c r="D723" s="46" t="s">
        <v>143</v>
      </c>
      <c r="E723" s="35">
        <v>40555</v>
      </c>
      <c r="F723" s="34" t="s">
        <v>37</v>
      </c>
      <c r="G723" s="37">
        <v>2500</v>
      </c>
      <c r="H723" s="34" t="s">
        <v>90</v>
      </c>
      <c r="I723" s="38">
        <v>3.85</v>
      </c>
      <c r="J723" s="36" t="s">
        <v>499</v>
      </c>
      <c r="K723" s="38">
        <v>5</v>
      </c>
      <c r="L723" s="40"/>
      <c r="M723" s="40"/>
      <c r="N723" s="40"/>
      <c r="O723" s="40"/>
      <c r="P723" s="40"/>
    </row>
    <row r="724" spans="1:16" s="32" customFormat="1" ht="10.5">
      <c r="A724" s="32">
        <v>93473000</v>
      </c>
      <c r="B724" s="33">
        <v>3</v>
      </c>
      <c r="C724" s="32" t="s">
        <v>256</v>
      </c>
      <c r="D724" s="46">
        <v>640</v>
      </c>
      <c r="E724" s="35">
        <v>40413</v>
      </c>
      <c r="F724" s="34" t="s">
        <v>37</v>
      </c>
      <c r="G724" s="37">
        <v>2500</v>
      </c>
      <c r="H724" s="34"/>
      <c r="I724" s="38"/>
      <c r="J724" s="36" t="s">
        <v>390</v>
      </c>
      <c r="K724" s="38">
        <v>10</v>
      </c>
      <c r="L724" s="40"/>
      <c r="M724" s="40"/>
      <c r="N724" s="40"/>
      <c r="O724" s="40"/>
      <c r="P724" s="40"/>
    </row>
    <row r="725" spans="1:16" s="32" customFormat="1" ht="10.5">
      <c r="A725" s="32">
        <v>93473000</v>
      </c>
      <c r="B725" s="33">
        <v>3</v>
      </c>
      <c r="C725" s="32" t="s">
        <v>500</v>
      </c>
      <c r="D725" s="46" t="s">
        <v>143</v>
      </c>
      <c r="E725" s="35">
        <v>40413</v>
      </c>
      <c r="F725" s="34" t="s">
        <v>37</v>
      </c>
      <c r="G725" s="37">
        <v>2500</v>
      </c>
      <c r="H725" s="34" t="s">
        <v>46</v>
      </c>
      <c r="I725" s="38">
        <v>3</v>
      </c>
      <c r="J725" s="36" t="s">
        <v>81</v>
      </c>
      <c r="K725" s="38">
        <v>7</v>
      </c>
      <c r="L725" s="40">
        <v>1000000</v>
      </c>
      <c r="M725" s="40">
        <v>1000000</v>
      </c>
      <c r="N725" s="40">
        <v>21809840</v>
      </c>
      <c r="O725" s="40">
        <v>188377</v>
      </c>
      <c r="P725" s="40">
        <v>21998217</v>
      </c>
    </row>
    <row r="726" spans="1:16" s="32" customFormat="1" ht="10.5">
      <c r="A726" s="32">
        <v>93473000</v>
      </c>
      <c r="B726" s="33">
        <v>3</v>
      </c>
      <c r="C726" s="32" t="s">
        <v>501</v>
      </c>
      <c r="D726" s="46" t="s">
        <v>143</v>
      </c>
      <c r="E726" s="35">
        <v>40413</v>
      </c>
      <c r="F726" s="34" t="s">
        <v>171</v>
      </c>
      <c r="G726" s="37">
        <v>53000000</v>
      </c>
      <c r="H726" s="34" t="s">
        <v>90</v>
      </c>
      <c r="I726" s="38">
        <v>6.5</v>
      </c>
      <c r="J726" s="36" t="s">
        <v>81</v>
      </c>
      <c r="K726" s="38">
        <v>7</v>
      </c>
      <c r="L726" s="40"/>
      <c r="M726" s="40"/>
      <c r="N726" s="40"/>
      <c r="O726" s="40"/>
      <c r="P726" s="40"/>
    </row>
    <row r="727" spans="1:16" s="32" customFormat="1" ht="10.5">
      <c r="A727" s="32">
        <v>93473000</v>
      </c>
      <c r="B727" s="33">
        <v>3</v>
      </c>
      <c r="C727" s="32" t="s">
        <v>256</v>
      </c>
      <c r="D727" s="46">
        <v>641</v>
      </c>
      <c r="E727" s="35">
        <v>40413</v>
      </c>
      <c r="F727" s="34" t="s">
        <v>37</v>
      </c>
      <c r="G727" s="37">
        <v>2500</v>
      </c>
      <c r="H727" s="34"/>
      <c r="I727" s="38"/>
      <c r="J727" s="36" t="s">
        <v>390</v>
      </c>
      <c r="K727" s="38">
        <v>30</v>
      </c>
      <c r="L727" s="40"/>
      <c r="M727" s="40"/>
      <c r="N727" s="40"/>
      <c r="O727" s="40"/>
      <c r="P727" s="40"/>
    </row>
    <row r="728" spans="1:16" s="32" customFormat="1" ht="10.5">
      <c r="A728" s="32">
        <v>93473000</v>
      </c>
      <c r="B728" s="33">
        <v>3</v>
      </c>
      <c r="C728" s="32" t="s">
        <v>500</v>
      </c>
      <c r="D728" s="46" t="s">
        <v>143</v>
      </c>
      <c r="E728" s="35">
        <v>40413</v>
      </c>
      <c r="F728" s="34" t="s">
        <v>37</v>
      </c>
      <c r="G728" s="37">
        <v>2500</v>
      </c>
      <c r="H728" s="34" t="s">
        <v>92</v>
      </c>
      <c r="I728" s="38">
        <v>4</v>
      </c>
      <c r="J728" s="36" t="s">
        <v>81</v>
      </c>
      <c r="K728" s="38">
        <v>21</v>
      </c>
      <c r="L728" s="40">
        <v>1500000</v>
      </c>
      <c r="M728" s="40">
        <v>1500000</v>
      </c>
      <c r="N728" s="40">
        <v>32714760</v>
      </c>
      <c r="O728" s="40">
        <v>375844</v>
      </c>
      <c r="P728" s="40">
        <v>33090604</v>
      </c>
    </row>
    <row r="729" spans="1:16" s="32" customFormat="1" ht="10.5">
      <c r="A729" s="32">
        <v>96885880</v>
      </c>
      <c r="B729" s="33">
        <v>7</v>
      </c>
      <c r="C729" s="32" t="s">
        <v>502</v>
      </c>
      <c r="D729" s="46">
        <v>642</v>
      </c>
      <c r="E729" s="35">
        <v>40423</v>
      </c>
      <c r="F729" s="34" t="s">
        <v>37</v>
      </c>
      <c r="G729" s="37">
        <v>2000</v>
      </c>
      <c r="H729" s="34"/>
      <c r="I729" s="38"/>
      <c r="J729" s="36" t="s">
        <v>371</v>
      </c>
      <c r="K729" s="38">
        <v>10</v>
      </c>
      <c r="L729" s="40"/>
      <c r="M729" s="40"/>
      <c r="N729" s="40"/>
      <c r="O729" s="40"/>
      <c r="P729" s="40"/>
    </row>
    <row r="730" spans="1:16" s="32" customFormat="1" ht="10.5">
      <c r="A730" s="32">
        <v>96885880</v>
      </c>
      <c r="B730" s="33">
        <v>7</v>
      </c>
      <c r="C730" s="32" t="s">
        <v>369</v>
      </c>
      <c r="D730" s="46" t="s">
        <v>143</v>
      </c>
      <c r="E730" s="35">
        <v>40424</v>
      </c>
      <c r="F730" s="34" t="s">
        <v>37</v>
      </c>
      <c r="G730" s="37">
        <v>2000</v>
      </c>
      <c r="H730" s="34" t="s">
        <v>51</v>
      </c>
      <c r="I730" s="38">
        <v>3.25</v>
      </c>
      <c r="J730" s="36" t="s">
        <v>68</v>
      </c>
      <c r="K730" s="38">
        <v>5</v>
      </c>
      <c r="L730" s="40">
        <v>1000000</v>
      </c>
      <c r="M730" s="40">
        <v>1000000</v>
      </c>
      <c r="N730" s="40">
        <v>21809840</v>
      </c>
      <c r="O730" s="40">
        <v>88374</v>
      </c>
      <c r="P730" s="40">
        <v>21898214</v>
      </c>
    </row>
    <row r="731" spans="1:16" s="32" customFormat="1" ht="10.5">
      <c r="A731" s="32">
        <v>96885880</v>
      </c>
      <c r="B731" s="33">
        <v>7</v>
      </c>
      <c r="C731" s="32" t="s">
        <v>639</v>
      </c>
      <c r="D731" s="46" t="s">
        <v>152</v>
      </c>
      <c r="E731" s="35">
        <v>40590</v>
      </c>
      <c r="F731" s="34" t="s">
        <v>37</v>
      </c>
      <c r="G731" s="37">
        <v>1000</v>
      </c>
      <c r="H731" s="34" t="s">
        <v>59</v>
      </c>
      <c r="I731" s="38">
        <v>3.5</v>
      </c>
      <c r="J731" s="36" t="s">
        <v>68</v>
      </c>
      <c r="K731" s="38">
        <v>5</v>
      </c>
      <c r="L731" s="40"/>
      <c r="M731" s="40"/>
      <c r="N731" s="40"/>
      <c r="O731" s="40"/>
      <c r="P731" s="40"/>
    </row>
    <row r="732" spans="1:16" s="32" customFormat="1" ht="10.5">
      <c r="A732" s="32">
        <v>96885880</v>
      </c>
      <c r="B732" s="33">
        <v>7</v>
      </c>
      <c r="C732" s="32" t="s">
        <v>368</v>
      </c>
      <c r="D732" s="46">
        <v>643</v>
      </c>
      <c r="E732" s="35">
        <v>40423</v>
      </c>
      <c r="F732" s="34" t="s">
        <v>37</v>
      </c>
      <c r="G732" s="37">
        <v>2000</v>
      </c>
      <c r="H732" s="34"/>
      <c r="I732" s="38"/>
      <c r="J732" s="36" t="s">
        <v>371</v>
      </c>
      <c r="K732" s="38">
        <v>30</v>
      </c>
      <c r="L732" s="40"/>
      <c r="M732" s="40"/>
      <c r="N732" s="40"/>
      <c r="O732" s="40"/>
      <c r="P732" s="40"/>
    </row>
    <row r="733" spans="1:16" s="32" customFormat="1" ht="10.5">
      <c r="A733" s="32">
        <v>96885880</v>
      </c>
      <c r="B733" s="33">
        <v>7</v>
      </c>
      <c r="C733" s="32" t="s">
        <v>370</v>
      </c>
      <c r="D733" s="46" t="s">
        <v>143</v>
      </c>
      <c r="E733" s="35">
        <v>40424</v>
      </c>
      <c r="F733" s="34" t="s">
        <v>37</v>
      </c>
      <c r="G733" s="37">
        <v>2000</v>
      </c>
      <c r="H733" s="34" t="s">
        <v>53</v>
      </c>
      <c r="I733" s="38">
        <v>4</v>
      </c>
      <c r="J733" s="36" t="s">
        <v>68</v>
      </c>
      <c r="K733" s="38">
        <v>21</v>
      </c>
      <c r="L733" s="40">
        <v>1000000</v>
      </c>
      <c r="M733" s="40">
        <v>1000000</v>
      </c>
      <c r="N733" s="40">
        <v>21809840</v>
      </c>
      <c r="O733" s="40">
        <v>108571</v>
      </c>
      <c r="P733" s="40">
        <v>21918411</v>
      </c>
    </row>
    <row r="734" spans="1:16" s="32" customFormat="1" ht="10.5">
      <c r="A734" s="32">
        <v>96885880</v>
      </c>
      <c r="B734" s="33">
        <v>7</v>
      </c>
      <c r="C734" s="32" t="s">
        <v>640</v>
      </c>
      <c r="D734" s="46" t="s">
        <v>152</v>
      </c>
      <c r="E734" s="35">
        <v>40590</v>
      </c>
      <c r="F734" s="34" t="s">
        <v>37</v>
      </c>
      <c r="G734" s="37">
        <v>1000</v>
      </c>
      <c r="H734" s="34" t="s">
        <v>60</v>
      </c>
      <c r="I734" s="38">
        <v>4</v>
      </c>
      <c r="J734" s="36" t="s">
        <v>68</v>
      </c>
      <c r="K734" s="38">
        <v>14</v>
      </c>
      <c r="L734" s="40"/>
      <c r="M734" s="40"/>
      <c r="N734" s="40"/>
      <c r="O734" s="40"/>
      <c r="P734" s="40"/>
    </row>
    <row r="735" spans="1:16" s="32" customFormat="1" ht="10.5">
      <c r="A735" s="32">
        <v>96885880</v>
      </c>
      <c r="B735" s="33">
        <v>7</v>
      </c>
      <c r="C735" s="32" t="s">
        <v>640</v>
      </c>
      <c r="D735" s="46" t="s">
        <v>152</v>
      </c>
      <c r="E735" s="35">
        <v>40590</v>
      </c>
      <c r="F735" s="34" t="s">
        <v>37</v>
      </c>
      <c r="G735" s="37">
        <v>1000</v>
      </c>
      <c r="H735" s="34" t="s">
        <v>64</v>
      </c>
      <c r="I735" s="38">
        <v>4.25</v>
      </c>
      <c r="J735" s="36" t="s">
        <v>68</v>
      </c>
      <c r="K735" s="38">
        <v>21</v>
      </c>
      <c r="L735" s="40"/>
      <c r="M735" s="40"/>
      <c r="N735" s="40"/>
      <c r="O735" s="40"/>
      <c r="P735" s="40"/>
    </row>
    <row r="736" spans="1:16" s="32" customFormat="1" ht="11.25" customHeight="1">
      <c r="A736" s="32">
        <v>91550000</v>
      </c>
      <c r="B736" s="33">
        <v>5</v>
      </c>
      <c r="C736" s="32" t="s">
        <v>503</v>
      </c>
      <c r="D736" s="46">
        <v>644</v>
      </c>
      <c r="E736" s="35">
        <v>40485</v>
      </c>
      <c r="F736" s="34" t="s">
        <v>37</v>
      </c>
      <c r="G736" s="37">
        <v>2000</v>
      </c>
      <c r="H736" s="34"/>
      <c r="I736" s="38"/>
      <c r="J736" s="36" t="s">
        <v>445</v>
      </c>
      <c r="K736" s="38">
        <v>10</v>
      </c>
      <c r="L736" s="40"/>
      <c r="M736" s="40"/>
      <c r="N736" s="40"/>
      <c r="O736" s="40"/>
      <c r="P736" s="40"/>
    </row>
    <row r="737" spans="1:16" s="32" customFormat="1" ht="10.5">
      <c r="A737" s="32">
        <v>91550000</v>
      </c>
      <c r="B737" s="33">
        <v>5</v>
      </c>
      <c r="C737" s="32" t="s">
        <v>504</v>
      </c>
      <c r="D737" s="46" t="s">
        <v>143</v>
      </c>
      <c r="E737" s="35">
        <v>40486</v>
      </c>
      <c r="F737" s="34" t="s">
        <v>37</v>
      </c>
      <c r="G737" s="37">
        <v>2000</v>
      </c>
      <c r="H737" s="34" t="s">
        <v>46</v>
      </c>
      <c r="I737" s="38">
        <v>4</v>
      </c>
      <c r="J737" s="36" t="s">
        <v>68</v>
      </c>
      <c r="K737" s="38">
        <v>7</v>
      </c>
      <c r="L737" s="40">
        <v>1590000</v>
      </c>
      <c r="M737" s="40">
        <v>1590000</v>
      </c>
      <c r="N737" s="40">
        <v>34677646</v>
      </c>
      <c r="O737" s="40">
        <v>56705</v>
      </c>
      <c r="P737" s="40">
        <v>34734351</v>
      </c>
    </row>
    <row r="738" spans="1:16" s="32" customFormat="1" ht="10.5">
      <c r="A738" s="32">
        <v>70016160</v>
      </c>
      <c r="B738" s="33">
        <v>9</v>
      </c>
      <c r="C738" s="32" t="s">
        <v>505</v>
      </c>
      <c r="D738" s="46">
        <v>645</v>
      </c>
      <c r="E738" s="35">
        <v>40498</v>
      </c>
      <c r="F738" s="34" t="s">
        <v>171</v>
      </c>
      <c r="G738" s="37">
        <v>45000000</v>
      </c>
      <c r="H738" s="34"/>
      <c r="I738" s="38"/>
      <c r="J738" s="36" t="s">
        <v>250</v>
      </c>
      <c r="K738" s="38">
        <v>10</v>
      </c>
      <c r="L738" s="40"/>
      <c r="M738" s="40"/>
      <c r="N738" s="40"/>
      <c r="O738" s="40"/>
      <c r="P738" s="40"/>
    </row>
    <row r="739" spans="1:16" s="32" customFormat="1" ht="10.5">
      <c r="A739" s="32">
        <v>70016160</v>
      </c>
      <c r="B739" s="33">
        <v>9</v>
      </c>
      <c r="C739" s="32" t="s">
        <v>506</v>
      </c>
      <c r="D739" s="46" t="s">
        <v>143</v>
      </c>
      <c r="E739" s="35">
        <v>40501</v>
      </c>
      <c r="F739" s="34" t="s">
        <v>171</v>
      </c>
      <c r="G739" s="37">
        <v>45000000</v>
      </c>
      <c r="H739" s="34" t="s">
        <v>46</v>
      </c>
      <c r="I739" s="38">
        <v>7</v>
      </c>
      <c r="J739" s="36" t="s">
        <v>250</v>
      </c>
      <c r="K739" s="38">
        <v>5</v>
      </c>
      <c r="L739" s="40">
        <v>45000000000</v>
      </c>
      <c r="M739" s="40">
        <v>45000000000</v>
      </c>
      <c r="N739" s="40">
        <v>45000000</v>
      </c>
      <c r="O739" s="40">
        <v>141964</v>
      </c>
      <c r="P739" s="40">
        <v>45141964</v>
      </c>
    </row>
    <row r="740" spans="1:16" s="32" customFormat="1" ht="10.5">
      <c r="A740" s="32">
        <v>76022072</v>
      </c>
      <c r="B740" s="33">
        <v>8</v>
      </c>
      <c r="C740" s="32" t="s">
        <v>407</v>
      </c>
      <c r="D740" s="46">
        <v>646</v>
      </c>
      <c r="E740" s="35">
        <v>40499</v>
      </c>
      <c r="F740" s="34" t="s">
        <v>37</v>
      </c>
      <c r="G740" s="37">
        <v>10000</v>
      </c>
      <c r="H740" s="34"/>
      <c r="I740" s="38"/>
      <c r="J740" s="36" t="s">
        <v>390</v>
      </c>
      <c r="K740" s="38">
        <v>30</v>
      </c>
      <c r="L740" s="40"/>
      <c r="M740" s="40"/>
      <c r="N740" s="40"/>
      <c r="O740" s="40"/>
      <c r="P740" s="40"/>
    </row>
    <row r="741" spans="1:16" s="32" customFormat="1" ht="10.5">
      <c r="A741" s="32">
        <v>76022072</v>
      </c>
      <c r="B741" s="33">
        <v>8</v>
      </c>
      <c r="C741" s="32" t="s">
        <v>337</v>
      </c>
      <c r="D741" s="46" t="s">
        <v>143</v>
      </c>
      <c r="E741" s="35">
        <v>40504</v>
      </c>
      <c r="F741" s="34" t="s">
        <v>37</v>
      </c>
      <c r="G741" s="37">
        <v>4500</v>
      </c>
      <c r="H741" s="34" t="s">
        <v>56</v>
      </c>
      <c r="I741" s="38">
        <v>4</v>
      </c>
      <c r="J741" s="36" t="s">
        <v>68</v>
      </c>
      <c r="K741" s="38">
        <v>21</v>
      </c>
      <c r="L741" s="40">
        <v>4000000</v>
      </c>
      <c r="M741" s="40">
        <v>4000000</v>
      </c>
      <c r="N741" s="40">
        <v>87239360</v>
      </c>
      <c r="O741" s="40">
        <v>1834363</v>
      </c>
      <c r="P741" s="40">
        <v>89073723</v>
      </c>
    </row>
    <row r="742" spans="1:16" s="32" customFormat="1" ht="10.5">
      <c r="A742" s="32">
        <v>96874030</v>
      </c>
      <c r="B742" s="33" t="s">
        <v>75</v>
      </c>
      <c r="C742" s="32" t="s">
        <v>341</v>
      </c>
      <c r="D742" s="46">
        <v>647</v>
      </c>
      <c r="E742" s="35">
        <v>40528</v>
      </c>
      <c r="F742" s="34" t="s">
        <v>37</v>
      </c>
      <c r="G742" s="37">
        <v>5000</v>
      </c>
      <c r="H742" s="34"/>
      <c r="I742" s="38"/>
      <c r="J742" s="36" t="s">
        <v>390</v>
      </c>
      <c r="K742" s="38">
        <v>10</v>
      </c>
      <c r="L742" s="40"/>
      <c r="M742" s="40"/>
      <c r="N742" s="40"/>
      <c r="O742" s="40"/>
      <c r="P742" s="40"/>
    </row>
    <row r="743" spans="1:16" s="32" customFormat="1" ht="10.5">
      <c r="A743" s="32">
        <v>96874030</v>
      </c>
      <c r="B743" s="33" t="s">
        <v>75</v>
      </c>
      <c r="C743" s="32" t="s">
        <v>507</v>
      </c>
      <c r="D743" s="46" t="s">
        <v>143</v>
      </c>
      <c r="E743" s="35">
        <v>40534</v>
      </c>
      <c r="F743" s="34" t="s">
        <v>37</v>
      </c>
      <c r="G743" s="37">
        <v>5000</v>
      </c>
      <c r="H743" s="34" t="s">
        <v>92</v>
      </c>
      <c r="I743" s="38">
        <v>3.85</v>
      </c>
      <c r="J743" s="36" t="s">
        <v>68</v>
      </c>
      <c r="K743" s="38">
        <v>6</v>
      </c>
      <c r="L743" s="40">
        <v>1000000</v>
      </c>
      <c r="M743" s="40">
        <v>1000000</v>
      </c>
      <c r="N743" s="40">
        <v>21809840</v>
      </c>
      <c r="O743" s="40">
        <v>392766</v>
      </c>
      <c r="P743" s="40">
        <v>22202606</v>
      </c>
    </row>
    <row r="744" spans="1:16" s="32" customFormat="1" ht="10.5">
      <c r="A744" s="32">
        <v>96874030</v>
      </c>
      <c r="B744" s="33" t="s">
        <v>75</v>
      </c>
      <c r="C744" s="32" t="s">
        <v>507</v>
      </c>
      <c r="D744" s="46" t="s">
        <v>143</v>
      </c>
      <c r="E744" s="35">
        <v>40534</v>
      </c>
      <c r="F744" s="34" t="s">
        <v>37</v>
      </c>
      <c r="G744" s="37">
        <v>5000</v>
      </c>
      <c r="H744" s="34" t="s">
        <v>63</v>
      </c>
      <c r="I744" s="38">
        <v>4.25</v>
      </c>
      <c r="J744" s="36" t="s">
        <v>68</v>
      </c>
      <c r="K744" s="38">
        <v>10</v>
      </c>
      <c r="L744" s="40">
        <v>1000000</v>
      </c>
      <c r="M744" s="40">
        <v>1000000</v>
      </c>
      <c r="N744" s="40">
        <v>21809840</v>
      </c>
      <c r="O744" s="40">
        <v>433159</v>
      </c>
      <c r="P744" s="40">
        <v>22242999</v>
      </c>
    </row>
    <row r="745" spans="1:16" s="32" customFormat="1" ht="10.5">
      <c r="A745" s="32">
        <v>96874030</v>
      </c>
      <c r="B745" s="33" t="s">
        <v>75</v>
      </c>
      <c r="C745" s="32" t="s">
        <v>341</v>
      </c>
      <c r="D745" s="46">
        <v>648</v>
      </c>
      <c r="E745" s="35">
        <v>40528</v>
      </c>
      <c r="F745" s="34" t="s">
        <v>37</v>
      </c>
      <c r="G745" s="37">
        <v>5000</v>
      </c>
      <c r="H745" s="34"/>
      <c r="I745" s="38"/>
      <c r="J745" s="36" t="s">
        <v>390</v>
      </c>
      <c r="K745" s="38">
        <v>25</v>
      </c>
      <c r="L745" s="40"/>
      <c r="M745" s="40"/>
      <c r="N745" s="40"/>
      <c r="O745" s="40"/>
      <c r="P745" s="40"/>
    </row>
    <row r="746" spans="1:16" s="32" customFormat="1" ht="10.5">
      <c r="A746" s="32">
        <v>96874030</v>
      </c>
      <c r="B746" s="33" t="s">
        <v>75</v>
      </c>
      <c r="C746" s="32" t="s">
        <v>507</v>
      </c>
      <c r="D746" s="46" t="s">
        <v>143</v>
      </c>
      <c r="E746" s="35">
        <v>40534</v>
      </c>
      <c r="F746" s="34" t="s">
        <v>37</v>
      </c>
      <c r="G746" s="37">
        <v>5000</v>
      </c>
      <c r="H746" s="34" t="s">
        <v>56</v>
      </c>
      <c r="I746" s="38">
        <v>4.55</v>
      </c>
      <c r="J746" s="36" t="s">
        <v>68</v>
      </c>
      <c r="K746" s="38">
        <v>21</v>
      </c>
      <c r="L746" s="40">
        <v>3000000</v>
      </c>
      <c r="M746" s="40">
        <v>3000000</v>
      </c>
      <c r="N746" s="40">
        <v>65429520</v>
      </c>
      <c r="O746" s="40">
        <v>1390192</v>
      </c>
      <c r="P746" s="40">
        <v>66819712</v>
      </c>
    </row>
    <row r="747" spans="1:16" s="32" customFormat="1" ht="10.5">
      <c r="A747" s="32">
        <v>76007675</v>
      </c>
      <c r="B747" s="33">
        <v>9</v>
      </c>
      <c r="C747" s="32" t="s">
        <v>508</v>
      </c>
      <c r="D747" s="46">
        <v>649</v>
      </c>
      <c r="E747" s="35">
        <v>40532</v>
      </c>
      <c r="F747" s="34" t="s">
        <v>37</v>
      </c>
      <c r="G747" s="37">
        <v>5500</v>
      </c>
      <c r="H747" s="34"/>
      <c r="I747" s="38"/>
      <c r="J747" s="36" t="s">
        <v>509</v>
      </c>
      <c r="K747" s="38">
        <v>10</v>
      </c>
      <c r="L747" s="40"/>
      <c r="M747" s="40"/>
      <c r="N747" s="40"/>
      <c r="O747" s="40"/>
      <c r="P747" s="40"/>
    </row>
    <row r="748" spans="1:16" s="32" customFormat="1" ht="10.5">
      <c r="A748" s="32">
        <v>76007675</v>
      </c>
      <c r="B748" s="33">
        <v>9</v>
      </c>
      <c r="C748" s="32" t="s">
        <v>510</v>
      </c>
      <c r="D748" s="46" t="s">
        <v>143</v>
      </c>
      <c r="E748" s="35">
        <v>40556</v>
      </c>
      <c r="F748" s="34" t="s">
        <v>37</v>
      </c>
      <c r="G748" s="37">
        <v>3000</v>
      </c>
      <c r="H748" s="34" t="s">
        <v>46</v>
      </c>
      <c r="I748" s="38">
        <v>4.0999999999999996</v>
      </c>
      <c r="J748" s="36" t="s">
        <v>492</v>
      </c>
      <c r="K748" s="38">
        <v>4.8</v>
      </c>
      <c r="L748" s="40">
        <v>2000000</v>
      </c>
      <c r="M748" s="40">
        <v>2000000</v>
      </c>
      <c r="N748" s="40">
        <v>43619680</v>
      </c>
      <c r="O748" s="40">
        <v>109292</v>
      </c>
      <c r="P748" s="40">
        <v>43728972</v>
      </c>
    </row>
    <row r="749" spans="1:16" s="32" customFormat="1" ht="10.5">
      <c r="A749" s="32">
        <v>76007675</v>
      </c>
      <c r="B749" s="33">
        <v>9</v>
      </c>
      <c r="C749" s="32" t="s">
        <v>511</v>
      </c>
      <c r="D749" s="46" t="s">
        <v>143</v>
      </c>
      <c r="E749" s="35">
        <v>40556</v>
      </c>
      <c r="F749" s="34" t="s">
        <v>171</v>
      </c>
      <c r="G749" s="37">
        <v>60000000</v>
      </c>
      <c r="H749" s="34" t="s">
        <v>90</v>
      </c>
      <c r="I749" s="38">
        <v>7.2</v>
      </c>
      <c r="J749" s="36" t="s">
        <v>492</v>
      </c>
      <c r="K749" s="38">
        <v>4.8</v>
      </c>
      <c r="L749" s="40"/>
      <c r="M749" s="40"/>
      <c r="N749" s="40"/>
      <c r="O749" s="40"/>
      <c r="P749" s="40"/>
    </row>
    <row r="750" spans="1:16" s="32" customFormat="1" ht="10.5">
      <c r="A750" s="32">
        <v>76007675</v>
      </c>
      <c r="B750" s="33">
        <v>9</v>
      </c>
      <c r="C750" s="32" t="s">
        <v>511</v>
      </c>
      <c r="D750" s="46" t="s">
        <v>143</v>
      </c>
      <c r="E750" s="35">
        <v>40556</v>
      </c>
      <c r="F750" s="34" t="s">
        <v>37</v>
      </c>
      <c r="G750" s="37">
        <v>3000</v>
      </c>
      <c r="H750" s="34" t="s">
        <v>92</v>
      </c>
      <c r="I750" s="38">
        <v>4.3</v>
      </c>
      <c r="J750" s="36" t="s">
        <v>492</v>
      </c>
      <c r="K750" s="38">
        <v>9.8000000000000007</v>
      </c>
      <c r="L750" s="40"/>
      <c r="M750" s="40"/>
      <c r="N750" s="40"/>
      <c r="O750" s="40"/>
      <c r="P750" s="40"/>
    </row>
    <row r="751" spans="1:16" s="32" customFormat="1" ht="10.5">
      <c r="A751" s="32">
        <v>76007675</v>
      </c>
      <c r="B751" s="33">
        <v>9</v>
      </c>
      <c r="C751" s="32" t="s">
        <v>511</v>
      </c>
      <c r="D751" s="46" t="s">
        <v>152</v>
      </c>
      <c r="E751" s="35">
        <v>40680</v>
      </c>
      <c r="F751" s="34" t="s">
        <v>37</v>
      </c>
      <c r="G751" s="37">
        <v>2500</v>
      </c>
      <c r="H751" s="34" t="s">
        <v>56</v>
      </c>
      <c r="I751" s="38">
        <v>3.7</v>
      </c>
      <c r="J751" s="36" t="s">
        <v>798</v>
      </c>
      <c r="K751" s="38">
        <v>4</v>
      </c>
      <c r="L751" s="40"/>
      <c r="M751" s="40"/>
      <c r="N751" s="40"/>
      <c r="O751" s="40"/>
      <c r="P751" s="40"/>
    </row>
    <row r="752" spans="1:16" s="32" customFormat="1" ht="10.5">
      <c r="A752" s="32">
        <v>76007675</v>
      </c>
      <c r="B752" s="33">
        <v>9</v>
      </c>
      <c r="C752" s="32" t="s">
        <v>508</v>
      </c>
      <c r="D752" s="46">
        <v>650</v>
      </c>
      <c r="E752" s="35">
        <v>40532</v>
      </c>
      <c r="F752" s="34" t="s">
        <v>37</v>
      </c>
      <c r="G752" s="37">
        <v>5500</v>
      </c>
      <c r="H752" s="34"/>
      <c r="I752" s="38"/>
      <c r="J752" s="36" t="s">
        <v>509</v>
      </c>
      <c r="K752" s="38">
        <v>30</v>
      </c>
      <c r="L752" s="40"/>
      <c r="M752" s="40"/>
      <c r="N752" s="40"/>
      <c r="O752" s="40"/>
      <c r="P752" s="40"/>
    </row>
    <row r="753" spans="1:16" s="32" customFormat="1" ht="10.5">
      <c r="A753" s="32">
        <v>76007675</v>
      </c>
      <c r="B753" s="33">
        <v>9</v>
      </c>
      <c r="C753" s="32" t="s">
        <v>510</v>
      </c>
      <c r="D753" s="46" t="s">
        <v>143</v>
      </c>
      <c r="E753" s="35">
        <v>40556</v>
      </c>
      <c r="F753" s="34" t="s">
        <v>37</v>
      </c>
      <c r="G753" s="37">
        <v>3000</v>
      </c>
      <c r="H753" s="34" t="s">
        <v>63</v>
      </c>
      <c r="I753" s="38">
        <v>4.7</v>
      </c>
      <c r="J753" s="36" t="s">
        <v>492</v>
      </c>
      <c r="K753" s="38">
        <v>27.8</v>
      </c>
      <c r="L753" s="40">
        <v>1000000</v>
      </c>
      <c r="M753" s="40">
        <v>1000000</v>
      </c>
      <c r="N753" s="40">
        <v>21809840</v>
      </c>
      <c r="O753" s="40">
        <v>62643</v>
      </c>
      <c r="P753" s="40">
        <v>21872483</v>
      </c>
    </row>
    <row r="754" spans="1:16" s="32" customFormat="1" ht="10.5">
      <c r="A754" s="32">
        <v>76007675</v>
      </c>
      <c r="B754" s="33">
        <v>9</v>
      </c>
      <c r="C754" s="32" t="s">
        <v>511</v>
      </c>
      <c r="D754" s="46" t="s">
        <v>152</v>
      </c>
      <c r="E754" s="35">
        <v>40680</v>
      </c>
      <c r="F754" s="34" t="s">
        <v>37</v>
      </c>
      <c r="G754" s="37">
        <v>2500</v>
      </c>
      <c r="H754" s="34" t="s">
        <v>51</v>
      </c>
      <c r="I754" s="38">
        <v>4.4000000000000004</v>
      </c>
      <c r="J754" s="36" t="s">
        <v>798</v>
      </c>
      <c r="K754" s="38">
        <v>17</v>
      </c>
      <c r="L754" s="40"/>
      <c r="M754" s="40"/>
      <c r="N754" s="40"/>
      <c r="O754" s="40"/>
      <c r="P754" s="40"/>
    </row>
    <row r="755" spans="1:16" s="32" customFormat="1" ht="10.5">
      <c r="A755" s="32">
        <v>90146000</v>
      </c>
      <c r="B755" s="33">
        <v>0</v>
      </c>
      <c r="C755" s="32" t="s">
        <v>512</v>
      </c>
      <c r="D755" s="46">
        <v>651</v>
      </c>
      <c r="E755" s="35">
        <v>40561</v>
      </c>
      <c r="F755" s="34" t="s">
        <v>37</v>
      </c>
      <c r="G755" s="37">
        <v>1000</v>
      </c>
      <c r="H755" s="34"/>
      <c r="I755" s="38"/>
      <c r="J755" s="36" t="s">
        <v>513</v>
      </c>
      <c r="K755" s="38">
        <v>10</v>
      </c>
      <c r="L755" s="40"/>
      <c r="M755" s="40"/>
      <c r="N755" s="40"/>
      <c r="O755" s="40"/>
      <c r="P755" s="40"/>
    </row>
    <row r="756" spans="1:16" s="32" customFormat="1" ht="10.5">
      <c r="A756" s="32">
        <v>76038659</v>
      </c>
      <c r="B756" s="33">
        <v>6</v>
      </c>
      <c r="C756" s="32" t="s">
        <v>514</v>
      </c>
      <c r="D756" s="46">
        <v>652</v>
      </c>
      <c r="E756" s="35">
        <v>40564</v>
      </c>
      <c r="F756" s="34" t="s">
        <v>37</v>
      </c>
      <c r="G756" s="37">
        <v>5500</v>
      </c>
      <c r="H756" s="34"/>
      <c r="I756" s="38"/>
      <c r="J756" s="36" t="s">
        <v>68</v>
      </c>
      <c r="K756" s="38">
        <v>24</v>
      </c>
      <c r="L756" s="40"/>
      <c r="M756" s="40"/>
      <c r="N756" s="40"/>
      <c r="O756" s="40"/>
      <c r="P756" s="40"/>
    </row>
    <row r="757" spans="1:16" s="32" customFormat="1" ht="10.5">
      <c r="A757" s="32">
        <v>76038659</v>
      </c>
      <c r="B757" s="33">
        <v>6</v>
      </c>
      <c r="C757" s="32" t="s">
        <v>515</v>
      </c>
      <c r="D757" s="46" t="s">
        <v>143</v>
      </c>
      <c r="E757" s="35">
        <v>40564</v>
      </c>
      <c r="F757" s="34" t="s">
        <v>37</v>
      </c>
      <c r="G757" s="37">
        <v>5500</v>
      </c>
      <c r="H757" s="34" t="s">
        <v>46</v>
      </c>
      <c r="I757" s="38">
        <v>4.7</v>
      </c>
      <c r="J757" s="36" t="s">
        <v>68</v>
      </c>
      <c r="K757" s="38">
        <v>21</v>
      </c>
      <c r="L757" s="40">
        <v>5500000</v>
      </c>
      <c r="M757" s="40">
        <v>5500000</v>
      </c>
      <c r="N757" s="40">
        <v>119954120</v>
      </c>
      <c r="O757" s="40">
        <v>5170609</v>
      </c>
      <c r="P757" s="40">
        <v>125124729</v>
      </c>
    </row>
    <row r="758" spans="1:16" s="32" customFormat="1" ht="10.5">
      <c r="A758" s="32">
        <v>96678790</v>
      </c>
      <c r="B758" s="33">
        <v>2</v>
      </c>
      <c r="C758" s="32" t="s">
        <v>293</v>
      </c>
      <c r="D758" s="46">
        <v>653</v>
      </c>
      <c r="E758" s="35">
        <v>40568</v>
      </c>
      <c r="F758" s="34" t="s">
        <v>37</v>
      </c>
      <c r="G758" s="37">
        <v>1000</v>
      </c>
      <c r="H758" s="34"/>
      <c r="I758" s="38"/>
      <c r="J758" s="36" t="s">
        <v>390</v>
      </c>
      <c r="K758" s="38">
        <v>10</v>
      </c>
      <c r="L758" s="40"/>
      <c r="M758" s="40"/>
      <c r="N758" s="40"/>
      <c r="O758" s="40"/>
      <c r="P758" s="40"/>
    </row>
    <row r="759" spans="1:16" s="32" customFormat="1" ht="10.5">
      <c r="A759" s="32">
        <v>96678790</v>
      </c>
      <c r="B759" s="67">
        <v>2</v>
      </c>
      <c r="C759" s="130" t="s">
        <v>677</v>
      </c>
      <c r="D759" s="46" t="s">
        <v>143</v>
      </c>
      <c r="E759" s="35">
        <v>40603</v>
      </c>
      <c r="F759" s="34" t="s">
        <v>171</v>
      </c>
      <c r="G759" s="37">
        <v>20000000</v>
      </c>
      <c r="H759" s="34" t="s">
        <v>292</v>
      </c>
      <c r="I759" s="38">
        <v>7.25</v>
      </c>
      <c r="J759" s="36" t="s">
        <v>39</v>
      </c>
      <c r="K759" s="38">
        <v>4.5</v>
      </c>
      <c r="L759" s="40"/>
      <c r="M759" s="40"/>
      <c r="N759" s="40"/>
      <c r="O759" s="40"/>
      <c r="P759" s="40"/>
    </row>
    <row r="760" spans="1:16" s="32" customFormat="1" ht="10.5">
      <c r="A760" s="32">
        <v>96678790</v>
      </c>
      <c r="B760" s="67">
        <v>2</v>
      </c>
      <c r="C760" s="130" t="s">
        <v>327</v>
      </c>
      <c r="D760" s="46" t="s">
        <v>143</v>
      </c>
      <c r="E760" s="35">
        <v>40603</v>
      </c>
      <c r="F760" s="34" t="s">
        <v>171</v>
      </c>
      <c r="G760" s="37">
        <v>20000000</v>
      </c>
      <c r="H760" s="34" t="s">
        <v>265</v>
      </c>
      <c r="I760" s="38">
        <v>6.75</v>
      </c>
      <c r="J760" s="36" t="s">
        <v>39</v>
      </c>
      <c r="K760" s="38">
        <v>2.5</v>
      </c>
      <c r="L760" s="40">
        <v>20000000000</v>
      </c>
      <c r="M760" s="40">
        <v>20000000000</v>
      </c>
      <c r="N760" s="40">
        <v>20000000</v>
      </c>
      <c r="O760" s="40">
        <v>328381</v>
      </c>
      <c r="P760" s="40">
        <v>20328381</v>
      </c>
    </row>
    <row r="761" spans="1:16" s="32" customFormat="1" ht="10.5">
      <c r="A761" s="32">
        <v>96678790</v>
      </c>
      <c r="B761" s="67">
        <v>2</v>
      </c>
      <c r="C761" s="130" t="s">
        <v>677</v>
      </c>
      <c r="D761" s="46" t="s">
        <v>143</v>
      </c>
      <c r="E761" s="35">
        <v>40603</v>
      </c>
      <c r="F761" s="34" t="s">
        <v>37</v>
      </c>
      <c r="G761" s="37">
        <v>1000</v>
      </c>
      <c r="H761" s="34" t="s">
        <v>678</v>
      </c>
      <c r="I761" s="38">
        <v>3.5</v>
      </c>
      <c r="J761" s="36" t="s">
        <v>39</v>
      </c>
      <c r="K761" s="38">
        <v>5</v>
      </c>
      <c r="L761" s="40"/>
      <c r="M761" s="40"/>
      <c r="N761" s="40"/>
      <c r="O761" s="40"/>
      <c r="P761" s="40"/>
    </row>
    <row r="762" spans="1:16" s="32" customFormat="1" ht="10.5">
      <c r="A762" s="32">
        <v>61808000</v>
      </c>
      <c r="B762" s="67">
        <v>5</v>
      </c>
      <c r="C762" s="130" t="s">
        <v>360</v>
      </c>
      <c r="D762" s="46">
        <v>654</v>
      </c>
      <c r="E762" s="35">
        <v>40617</v>
      </c>
      <c r="F762" s="34" t="s">
        <v>37</v>
      </c>
      <c r="G762" s="37">
        <v>4400</v>
      </c>
      <c r="H762" s="34"/>
      <c r="I762" s="38"/>
      <c r="J762" s="36" t="s">
        <v>81</v>
      </c>
      <c r="K762" s="38">
        <v>10</v>
      </c>
      <c r="L762" s="40"/>
      <c r="M762" s="40"/>
      <c r="N762" s="40"/>
      <c r="O762" s="40"/>
      <c r="P762" s="40"/>
    </row>
    <row r="763" spans="1:16" s="32" customFormat="1" ht="10.5">
      <c r="A763" s="32">
        <v>61808000</v>
      </c>
      <c r="B763" s="67">
        <v>5</v>
      </c>
      <c r="C763" s="130" t="s">
        <v>158</v>
      </c>
      <c r="D763" s="46" t="s">
        <v>143</v>
      </c>
      <c r="E763" s="35">
        <v>40633</v>
      </c>
      <c r="F763" s="34" t="s">
        <v>37</v>
      </c>
      <c r="G763" s="37">
        <v>4400</v>
      </c>
      <c r="H763" s="34" t="s">
        <v>176</v>
      </c>
      <c r="I763" s="38">
        <v>3.17</v>
      </c>
      <c r="J763" s="36" t="s">
        <v>39</v>
      </c>
      <c r="K763" s="38">
        <v>5</v>
      </c>
      <c r="L763" s="40">
        <v>1250000</v>
      </c>
      <c r="M763" s="40">
        <v>1250000</v>
      </c>
      <c r="N763" s="40">
        <v>27262300</v>
      </c>
      <c r="O763" s="40">
        <v>142909</v>
      </c>
      <c r="P763" s="40">
        <v>27405209</v>
      </c>
    </row>
    <row r="764" spans="1:16" s="32" customFormat="1" ht="10.5">
      <c r="A764" s="32">
        <v>61808000</v>
      </c>
      <c r="B764" s="67">
        <v>5</v>
      </c>
      <c r="C764" s="130" t="s">
        <v>486</v>
      </c>
      <c r="D764" s="46" t="s">
        <v>143</v>
      </c>
      <c r="E764" s="35">
        <v>40633</v>
      </c>
      <c r="F764" s="34" t="s">
        <v>37</v>
      </c>
      <c r="G764" s="37">
        <v>4400</v>
      </c>
      <c r="H764" s="34" t="s">
        <v>177</v>
      </c>
      <c r="I764" s="38">
        <v>3.44</v>
      </c>
      <c r="J764" s="36" t="s">
        <v>39</v>
      </c>
      <c r="K764" s="38">
        <v>8</v>
      </c>
      <c r="L764" s="40"/>
      <c r="M764" s="40"/>
      <c r="N764" s="40"/>
      <c r="O764" s="40"/>
      <c r="P764" s="40"/>
    </row>
    <row r="765" spans="1:16" s="32" customFormat="1" ht="10.5">
      <c r="A765" s="32">
        <v>61808000</v>
      </c>
      <c r="B765" s="67">
        <v>5</v>
      </c>
      <c r="C765" s="130" t="s">
        <v>360</v>
      </c>
      <c r="D765" s="46">
        <v>655</v>
      </c>
      <c r="E765" s="35">
        <v>40617</v>
      </c>
      <c r="F765" s="34" t="s">
        <v>37</v>
      </c>
      <c r="G765" s="37">
        <v>4400</v>
      </c>
      <c r="H765" s="34"/>
      <c r="I765" s="38"/>
      <c r="J765" s="36" t="s">
        <v>81</v>
      </c>
      <c r="K765" s="38">
        <v>30</v>
      </c>
      <c r="L765" s="40"/>
      <c r="M765" s="40"/>
      <c r="N765" s="40"/>
      <c r="O765" s="40"/>
      <c r="P765" s="40"/>
    </row>
    <row r="766" spans="1:16" s="32" customFormat="1" ht="10.5">
      <c r="A766" s="32">
        <v>61808000</v>
      </c>
      <c r="B766" s="67">
        <v>5</v>
      </c>
      <c r="C766" s="130" t="s">
        <v>158</v>
      </c>
      <c r="D766" s="46" t="s">
        <v>143</v>
      </c>
      <c r="E766" s="35">
        <v>40633</v>
      </c>
      <c r="F766" s="34" t="s">
        <v>37</v>
      </c>
      <c r="G766" s="37">
        <v>4400</v>
      </c>
      <c r="H766" s="34" t="s">
        <v>201</v>
      </c>
      <c r="I766" s="38">
        <v>3.86</v>
      </c>
      <c r="J766" s="36" t="s">
        <v>39</v>
      </c>
      <c r="K766" s="38">
        <v>22.5</v>
      </c>
      <c r="L766" s="40">
        <v>1500000</v>
      </c>
      <c r="M766" s="40">
        <v>1500000</v>
      </c>
      <c r="N766" s="40">
        <v>32714760</v>
      </c>
      <c r="O766" s="40">
        <v>208469</v>
      </c>
      <c r="P766" s="40">
        <v>32923229</v>
      </c>
    </row>
    <row r="767" spans="1:16" s="32" customFormat="1" ht="10.5">
      <c r="A767" s="32">
        <v>96667560</v>
      </c>
      <c r="B767" s="67">
        <v>8</v>
      </c>
      <c r="C767" s="130" t="s">
        <v>679</v>
      </c>
      <c r="D767" s="46">
        <v>656</v>
      </c>
      <c r="E767" s="35">
        <v>40625</v>
      </c>
      <c r="F767" s="34" t="s">
        <v>171</v>
      </c>
      <c r="G767" s="37">
        <v>50000000</v>
      </c>
      <c r="H767" s="34"/>
      <c r="I767" s="38"/>
      <c r="J767" s="36" t="s">
        <v>250</v>
      </c>
      <c r="K767" s="38">
        <v>10</v>
      </c>
      <c r="L767" s="40"/>
      <c r="M767" s="40"/>
      <c r="N767" s="40"/>
      <c r="O767" s="40"/>
      <c r="P767" s="40"/>
    </row>
    <row r="768" spans="1:16" s="32" customFormat="1" ht="10.5">
      <c r="A768" s="32">
        <v>96667560</v>
      </c>
      <c r="B768" s="67">
        <v>8</v>
      </c>
      <c r="C768" s="130" t="s">
        <v>680</v>
      </c>
      <c r="D768" s="46" t="s">
        <v>143</v>
      </c>
      <c r="E768" s="35">
        <v>40631</v>
      </c>
      <c r="F768" s="34" t="s">
        <v>37</v>
      </c>
      <c r="G768" s="37">
        <v>2300</v>
      </c>
      <c r="H768" s="34" t="s">
        <v>60</v>
      </c>
      <c r="I768" s="38">
        <v>3.8</v>
      </c>
      <c r="J768" s="36" t="s">
        <v>250</v>
      </c>
      <c r="K768" s="38">
        <v>10</v>
      </c>
      <c r="L768" s="40">
        <v>1600000</v>
      </c>
      <c r="M768" s="40">
        <v>1600000</v>
      </c>
      <c r="N768" s="40">
        <v>34895744</v>
      </c>
      <c r="O768" s="40">
        <v>167858</v>
      </c>
      <c r="P768" s="40">
        <v>35063602</v>
      </c>
    </row>
    <row r="769" spans="1:16" s="32" customFormat="1" ht="10.5">
      <c r="A769" s="32">
        <v>96667560</v>
      </c>
      <c r="B769" s="67">
        <v>8</v>
      </c>
      <c r="C769" s="130" t="s">
        <v>733</v>
      </c>
      <c r="D769" s="46" t="s">
        <v>143</v>
      </c>
      <c r="E769" s="35">
        <v>40631</v>
      </c>
      <c r="F769" s="34" t="s">
        <v>171</v>
      </c>
      <c r="G769" s="37">
        <v>25000000</v>
      </c>
      <c r="H769" s="34" t="s">
        <v>53</v>
      </c>
      <c r="I769" s="38">
        <v>7</v>
      </c>
      <c r="J769" s="36" t="s">
        <v>250</v>
      </c>
      <c r="K769" s="38">
        <v>5</v>
      </c>
      <c r="L769" s="40">
        <v>15000000000</v>
      </c>
      <c r="M769" s="40">
        <v>15000000000</v>
      </c>
      <c r="N769" s="40">
        <v>15000000</v>
      </c>
      <c r="O769" s="40">
        <v>137632</v>
      </c>
      <c r="P769" s="40">
        <v>15137632</v>
      </c>
    </row>
    <row r="770" spans="1:16" s="32" customFormat="1" ht="10.5">
      <c r="A770" s="32">
        <v>96667560</v>
      </c>
      <c r="B770" s="67">
        <v>8</v>
      </c>
      <c r="C770" s="130" t="s">
        <v>680</v>
      </c>
      <c r="D770" s="46" t="s">
        <v>143</v>
      </c>
      <c r="E770" s="35">
        <v>40631</v>
      </c>
      <c r="F770" s="34" t="s">
        <v>37</v>
      </c>
      <c r="G770" s="37">
        <v>2300</v>
      </c>
      <c r="H770" s="34" t="s">
        <v>59</v>
      </c>
      <c r="I770" s="38">
        <v>3.5</v>
      </c>
      <c r="J770" s="36" t="s">
        <v>250</v>
      </c>
      <c r="K770" s="38">
        <v>7</v>
      </c>
      <c r="L770" s="40"/>
      <c r="M770" s="40"/>
      <c r="N770" s="40"/>
      <c r="O770" s="40"/>
      <c r="P770" s="40"/>
    </row>
    <row r="771" spans="1:16" s="32" customFormat="1" ht="10.5">
      <c r="A771" s="32">
        <v>95134000</v>
      </c>
      <c r="B771" s="67">
        <v>6</v>
      </c>
      <c r="C771" s="130" t="s">
        <v>734</v>
      </c>
      <c r="D771" s="46">
        <v>659</v>
      </c>
      <c r="E771" s="35">
        <v>40645</v>
      </c>
      <c r="F771" s="34" t="s">
        <v>37</v>
      </c>
      <c r="G771" s="37">
        <v>2000</v>
      </c>
      <c r="H771" s="34"/>
      <c r="I771" s="38"/>
      <c r="J771" s="36" t="s">
        <v>513</v>
      </c>
      <c r="K771" s="38">
        <v>30</v>
      </c>
      <c r="L771" s="40"/>
      <c r="M771" s="40"/>
      <c r="N771" s="40"/>
      <c r="O771" s="40"/>
      <c r="P771" s="40"/>
    </row>
    <row r="772" spans="1:16" s="32" customFormat="1" ht="10.5">
      <c r="A772" s="32">
        <v>95134000</v>
      </c>
      <c r="B772" s="67">
        <v>6</v>
      </c>
      <c r="C772" s="130" t="s">
        <v>735</v>
      </c>
      <c r="D772" s="46" t="s">
        <v>143</v>
      </c>
      <c r="E772" s="35">
        <v>40647</v>
      </c>
      <c r="F772" s="34" t="s">
        <v>37</v>
      </c>
      <c r="G772" s="37">
        <v>1200</v>
      </c>
      <c r="H772" s="34" t="s">
        <v>46</v>
      </c>
      <c r="I772" s="38">
        <v>4.2</v>
      </c>
      <c r="J772" s="36" t="s">
        <v>513</v>
      </c>
      <c r="K772" s="38">
        <v>14</v>
      </c>
      <c r="L772" s="40">
        <v>1200000</v>
      </c>
      <c r="M772" s="40">
        <v>1200000</v>
      </c>
      <c r="N772" s="40">
        <v>26171808</v>
      </c>
      <c r="O772" s="40">
        <v>312549</v>
      </c>
      <c r="P772" s="40">
        <v>26484357</v>
      </c>
    </row>
    <row r="773" spans="1:16" s="32" customFormat="1" ht="10.5">
      <c r="A773" s="32">
        <v>92236000</v>
      </c>
      <c r="B773" s="33">
        <v>6</v>
      </c>
      <c r="C773" s="45" t="s">
        <v>799</v>
      </c>
      <c r="D773" s="46">
        <v>660</v>
      </c>
      <c r="E773" s="35">
        <v>40668</v>
      </c>
      <c r="F773" s="34" t="s">
        <v>37</v>
      </c>
      <c r="G773" s="37">
        <v>3000</v>
      </c>
      <c r="H773" s="34"/>
      <c r="I773" s="38"/>
      <c r="J773" s="36" t="s">
        <v>492</v>
      </c>
      <c r="K773" s="38">
        <v>10</v>
      </c>
      <c r="L773" s="40"/>
      <c r="M773" s="40"/>
      <c r="N773" s="40"/>
      <c r="O773" s="40"/>
      <c r="P773" s="40"/>
    </row>
    <row r="774" spans="1:16" s="32" customFormat="1" ht="10.5">
      <c r="A774" s="32">
        <v>92236000</v>
      </c>
      <c r="B774" s="33">
        <v>6</v>
      </c>
      <c r="C774" s="45" t="s">
        <v>800</v>
      </c>
      <c r="D774" s="46" t="s">
        <v>143</v>
      </c>
      <c r="E774" s="35">
        <v>40672</v>
      </c>
      <c r="F774" s="34" t="s">
        <v>37</v>
      </c>
      <c r="G774" s="37">
        <v>2000</v>
      </c>
      <c r="H774" s="34" t="s">
        <v>53</v>
      </c>
      <c r="I774" s="38">
        <v>3.4</v>
      </c>
      <c r="J774" s="36" t="s">
        <v>68</v>
      </c>
      <c r="K774" s="38">
        <v>5</v>
      </c>
      <c r="L774" s="40">
        <v>1000000</v>
      </c>
      <c r="M774" s="40">
        <v>1000000</v>
      </c>
      <c r="N774" s="40">
        <v>21809840</v>
      </c>
      <c r="O774" s="40">
        <v>120548</v>
      </c>
      <c r="P774" s="40">
        <v>21930388</v>
      </c>
    </row>
    <row r="775" spans="1:16" s="32" customFormat="1" ht="10.5">
      <c r="A775" s="32">
        <v>92236000</v>
      </c>
      <c r="B775" s="33">
        <v>6</v>
      </c>
      <c r="C775" s="45" t="s">
        <v>395</v>
      </c>
      <c r="D775" s="46" t="s">
        <v>143</v>
      </c>
      <c r="E775" s="35">
        <v>40672</v>
      </c>
      <c r="F775" s="34" t="s">
        <v>37</v>
      </c>
      <c r="G775" s="37">
        <v>2000</v>
      </c>
      <c r="H775" s="34" t="s">
        <v>59</v>
      </c>
      <c r="I775" s="38">
        <v>3.8</v>
      </c>
      <c r="J775" s="36" t="s">
        <v>68</v>
      </c>
      <c r="K775" s="38">
        <v>10</v>
      </c>
      <c r="L775" s="40"/>
      <c r="M775" s="40"/>
      <c r="N775" s="40"/>
      <c r="O775" s="40"/>
      <c r="P775" s="40"/>
    </row>
    <row r="776" spans="1:16" s="32" customFormat="1" ht="10.5">
      <c r="A776" s="32">
        <v>92236000</v>
      </c>
      <c r="B776" s="33">
        <v>6</v>
      </c>
      <c r="C776" s="45" t="s">
        <v>801</v>
      </c>
      <c r="D776" s="46">
        <v>661</v>
      </c>
      <c r="E776" s="35">
        <v>40668</v>
      </c>
      <c r="F776" s="34" t="s">
        <v>37</v>
      </c>
      <c r="G776" s="37">
        <v>3000</v>
      </c>
      <c r="H776" s="34"/>
      <c r="I776" s="38"/>
      <c r="J776" s="36" t="s">
        <v>492</v>
      </c>
      <c r="K776" s="38">
        <v>30</v>
      </c>
      <c r="L776" s="40"/>
      <c r="M776" s="40"/>
      <c r="N776" s="40"/>
      <c r="O776" s="40"/>
      <c r="P776" s="40"/>
    </row>
    <row r="777" spans="1:16" s="32" customFormat="1" ht="10.5">
      <c r="A777" s="32">
        <v>92236000</v>
      </c>
      <c r="B777" s="33">
        <v>6</v>
      </c>
      <c r="C777" s="45" t="s">
        <v>395</v>
      </c>
      <c r="D777" s="46" t="s">
        <v>143</v>
      </c>
      <c r="E777" s="35">
        <v>40672</v>
      </c>
      <c r="F777" s="34" t="s">
        <v>37</v>
      </c>
      <c r="G777" s="37">
        <v>2000</v>
      </c>
      <c r="H777" s="34" t="s">
        <v>60</v>
      </c>
      <c r="I777" s="38">
        <v>4.2</v>
      </c>
      <c r="J777" s="36" t="s">
        <v>68</v>
      </c>
      <c r="K777" s="38">
        <v>20</v>
      </c>
      <c r="L777" s="40">
        <v>1000000</v>
      </c>
      <c r="M777" s="40">
        <v>1000000</v>
      </c>
      <c r="N777" s="40">
        <v>21809840</v>
      </c>
      <c r="O777" s="40">
        <v>148621</v>
      </c>
      <c r="P777" s="40">
        <v>21958461</v>
      </c>
    </row>
    <row r="778" spans="1:16" s="32" customFormat="1" ht="10.5">
      <c r="A778" s="32">
        <v>96986780</v>
      </c>
      <c r="B778" s="33" t="s">
        <v>75</v>
      </c>
      <c r="C778" s="32" t="s">
        <v>802</v>
      </c>
      <c r="D778" s="46">
        <v>662</v>
      </c>
      <c r="E778" s="35">
        <v>40682</v>
      </c>
      <c r="F778" s="34" t="s">
        <v>37</v>
      </c>
      <c r="G778" s="37">
        <v>3000</v>
      </c>
      <c r="H778" s="34"/>
      <c r="I778" s="38"/>
      <c r="J778" s="36" t="s">
        <v>513</v>
      </c>
      <c r="K778" s="38">
        <v>10</v>
      </c>
      <c r="L778" s="40"/>
      <c r="M778" s="40"/>
      <c r="N778" s="40"/>
      <c r="O778" s="40"/>
      <c r="P778" s="40"/>
    </row>
    <row r="779" spans="1:16" s="32" customFormat="1" ht="10.5">
      <c r="A779" s="32">
        <v>96986780</v>
      </c>
      <c r="B779" s="33" t="s">
        <v>75</v>
      </c>
      <c r="C779" s="32" t="s">
        <v>802</v>
      </c>
      <c r="D779" s="46">
        <v>663</v>
      </c>
      <c r="E779" s="35">
        <v>40682</v>
      </c>
      <c r="F779" s="34" t="s">
        <v>37</v>
      </c>
      <c r="G779" s="37">
        <v>3000</v>
      </c>
      <c r="H779" s="34"/>
      <c r="I779" s="38"/>
      <c r="J779" s="36" t="s">
        <v>513</v>
      </c>
      <c r="K779" s="38">
        <v>30</v>
      </c>
      <c r="L779" s="40"/>
      <c r="M779" s="40"/>
      <c r="N779" s="40"/>
      <c r="O779" s="40"/>
      <c r="P779" s="40"/>
    </row>
    <row r="780" spans="1:16" s="32" customFormat="1" ht="10.5">
      <c r="A780" s="32">
        <v>96956660</v>
      </c>
      <c r="B780" s="33">
        <v>5</v>
      </c>
      <c r="C780" s="32" t="s">
        <v>803</v>
      </c>
      <c r="D780" s="46">
        <v>664</v>
      </c>
      <c r="E780" s="35">
        <v>40682</v>
      </c>
      <c r="F780" s="34" t="s">
        <v>37</v>
      </c>
      <c r="G780" s="37">
        <v>10000</v>
      </c>
      <c r="H780" s="34"/>
      <c r="I780" s="38"/>
      <c r="J780" s="36" t="s">
        <v>513</v>
      </c>
      <c r="K780" s="38">
        <v>10</v>
      </c>
      <c r="L780" s="40"/>
      <c r="M780" s="40"/>
      <c r="N780" s="40"/>
      <c r="O780" s="40"/>
      <c r="P780" s="40"/>
    </row>
    <row r="781" spans="1:16" s="32" customFormat="1" ht="10.5">
      <c r="A781" s="32">
        <v>96956660</v>
      </c>
      <c r="B781" s="33">
        <v>5</v>
      </c>
      <c r="C781" s="32" t="s">
        <v>803</v>
      </c>
      <c r="D781" s="46">
        <v>665</v>
      </c>
      <c r="E781" s="35">
        <v>40682</v>
      </c>
      <c r="F781" s="34" t="s">
        <v>37</v>
      </c>
      <c r="G781" s="37">
        <v>10000</v>
      </c>
      <c r="H781" s="34"/>
      <c r="I781" s="38"/>
      <c r="J781" s="36" t="s">
        <v>513</v>
      </c>
      <c r="K781" s="38">
        <v>30</v>
      </c>
      <c r="L781" s="40"/>
      <c r="M781" s="40"/>
      <c r="N781" s="40"/>
      <c r="O781" s="40"/>
      <c r="P781" s="40"/>
    </row>
    <row r="782" spans="1:16" s="32" customFormat="1" ht="10.5">
      <c r="A782" s="32">
        <v>90299000</v>
      </c>
      <c r="B782" s="33">
        <v>3</v>
      </c>
      <c r="C782" s="32" t="s">
        <v>489</v>
      </c>
      <c r="D782" s="46">
        <v>666</v>
      </c>
      <c r="E782" s="35">
        <v>40689</v>
      </c>
      <c r="F782" s="34" t="s">
        <v>37</v>
      </c>
      <c r="G782" s="37">
        <v>2000</v>
      </c>
      <c r="H782" s="34"/>
      <c r="I782" s="38"/>
      <c r="J782" s="36" t="s">
        <v>513</v>
      </c>
      <c r="K782" s="38">
        <v>30</v>
      </c>
      <c r="L782" s="40"/>
      <c r="M782" s="40"/>
      <c r="N782" s="40"/>
      <c r="O782" s="40"/>
      <c r="P782" s="40"/>
    </row>
    <row r="783" spans="1:16" s="32" customFormat="1" ht="10.5">
      <c r="A783" s="32">
        <v>90299000</v>
      </c>
      <c r="B783" s="33">
        <v>3</v>
      </c>
      <c r="C783" s="32" t="s">
        <v>490</v>
      </c>
      <c r="D783" s="46" t="s">
        <v>143</v>
      </c>
      <c r="E783" s="35">
        <v>40690</v>
      </c>
      <c r="F783" s="34" t="s">
        <v>37</v>
      </c>
      <c r="G783" s="37">
        <v>2000</v>
      </c>
      <c r="H783" s="34" t="s">
        <v>125</v>
      </c>
      <c r="I783" s="38">
        <v>4</v>
      </c>
      <c r="J783" s="36" t="s">
        <v>68</v>
      </c>
      <c r="K783" s="38">
        <v>21</v>
      </c>
      <c r="L783" s="40">
        <v>440000</v>
      </c>
      <c r="M783" s="40">
        <v>440000</v>
      </c>
      <c r="N783" s="40">
        <v>9596330</v>
      </c>
      <c r="O783" s="40">
        <v>15837</v>
      </c>
      <c r="P783" s="40">
        <v>9612167</v>
      </c>
    </row>
    <row r="784" spans="1:16" s="32" customFormat="1" ht="10.5">
      <c r="A784" s="32">
        <v>76012676</v>
      </c>
      <c r="B784" s="33">
        <v>4</v>
      </c>
      <c r="C784" s="32" t="s">
        <v>804</v>
      </c>
      <c r="D784" s="46">
        <v>667</v>
      </c>
      <c r="E784" s="35">
        <v>40689</v>
      </c>
      <c r="F784" s="34" t="s">
        <v>37</v>
      </c>
      <c r="G784" s="37">
        <v>7000</v>
      </c>
      <c r="H784" s="34"/>
      <c r="I784" s="38"/>
      <c r="J784" s="36" t="s">
        <v>513</v>
      </c>
      <c r="K784" s="38">
        <v>10</v>
      </c>
      <c r="L784" s="40"/>
      <c r="M784" s="40"/>
      <c r="N784" s="40"/>
      <c r="O784" s="40"/>
      <c r="P784" s="40"/>
    </row>
    <row r="785" spans="1:17" s="32" customFormat="1" ht="10.5">
      <c r="A785" s="32">
        <v>76012676</v>
      </c>
      <c r="B785" s="33">
        <v>4</v>
      </c>
      <c r="C785" s="32" t="s">
        <v>804</v>
      </c>
      <c r="D785" s="46">
        <v>668</v>
      </c>
      <c r="E785" s="35">
        <v>40689</v>
      </c>
      <c r="F785" s="34" t="s">
        <v>37</v>
      </c>
      <c r="G785" s="37">
        <v>7000</v>
      </c>
      <c r="H785" s="34"/>
      <c r="I785" s="38"/>
      <c r="J785" s="36" t="s">
        <v>513</v>
      </c>
      <c r="K785" s="38">
        <v>30</v>
      </c>
      <c r="L785" s="40"/>
      <c r="M785" s="40"/>
      <c r="N785" s="40"/>
      <c r="O785" s="40"/>
      <c r="P785" s="40"/>
    </row>
    <row r="786" spans="1:17" s="32" customFormat="1" ht="10.5">
      <c r="A786" s="32">
        <v>76017019</v>
      </c>
      <c r="B786" s="33">
        <v>4</v>
      </c>
      <c r="C786" s="32" t="s">
        <v>805</v>
      </c>
      <c r="D786" s="46">
        <v>669</v>
      </c>
      <c r="E786" s="35">
        <v>40693</v>
      </c>
      <c r="F786" s="34" t="s">
        <v>37</v>
      </c>
      <c r="G786" s="37">
        <v>3000</v>
      </c>
      <c r="H786" s="34"/>
      <c r="I786" s="38"/>
      <c r="J786" s="36" t="s">
        <v>492</v>
      </c>
      <c r="K786" s="38">
        <v>10</v>
      </c>
      <c r="L786" s="40"/>
      <c r="M786" s="40"/>
      <c r="N786" s="40"/>
      <c r="O786" s="40"/>
      <c r="P786" s="40"/>
    </row>
    <row r="787" spans="1:17" s="32" customFormat="1" ht="10.5">
      <c r="A787" s="32">
        <v>76017019</v>
      </c>
      <c r="B787" s="33">
        <v>4</v>
      </c>
      <c r="C787" s="32" t="s">
        <v>440</v>
      </c>
      <c r="D787" s="46" t="s">
        <v>143</v>
      </c>
      <c r="E787" s="35">
        <v>40694</v>
      </c>
      <c r="F787" s="34" t="s">
        <v>37</v>
      </c>
      <c r="G787" s="37">
        <v>3000</v>
      </c>
      <c r="H787" s="34" t="s">
        <v>53</v>
      </c>
      <c r="I787" s="38"/>
      <c r="J787" s="36" t="s">
        <v>68</v>
      </c>
      <c r="K787" s="38">
        <v>5</v>
      </c>
      <c r="L787" s="40"/>
      <c r="M787" s="40"/>
      <c r="N787" s="40"/>
      <c r="O787" s="40"/>
      <c r="P787" s="40"/>
    </row>
    <row r="788" spans="1:17" s="32" customFormat="1" ht="10.5">
      <c r="A788" s="32">
        <v>76017019</v>
      </c>
      <c r="B788" s="33">
        <v>4</v>
      </c>
      <c r="C788" s="32" t="s">
        <v>806</v>
      </c>
      <c r="D788" s="46">
        <v>670</v>
      </c>
      <c r="E788" s="35">
        <v>40693</v>
      </c>
      <c r="F788" s="34" t="s">
        <v>37</v>
      </c>
      <c r="G788" s="37">
        <v>6000</v>
      </c>
      <c r="H788" s="34"/>
      <c r="I788" s="38"/>
      <c r="J788" s="36" t="s">
        <v>492</v>
      </c>
      <c r="K788" s="38">
        <v>30</v>
      </c>
      <c r="L788" s="40"/>
      <c r="M788" s="40"/>
      <c r="N788" s="40"/>
      <c r="O788" s="40"/>
      <c r="P788" s="40"/>
    </row>
    <row r="789" spans="1:17" s="32" customFormat="1" ht="10.5">
      <c r="A789" s="32">
        <v>76017019</v>
      </c>
      <c r="B789" s="33">
        <v>4</v>
      </c>
      <c r="C789" s="32" t="s">
        <v>440</v>
      </c>
      <c r="D789" s="46" t="s">
        <v>143</v>
      </c>
      <c r="E789" s="35">
        <v>40694</v>
      </c>
      <c r="F789" s="34" t="s">
        <v>37</v>
      </c>
      <c r="G789" s="37">
        <v>4000</v>
      </c>
      <c r="H789" s="34" t="s">
        <v>59</v>
      </c>
      <c r="I789" s="38"/>
      <c r="J789" s="36" t="s">
        <v>68</v>
      </c>
      <c r="K789" s="38">
        <v>22</v>
      </c>
      <c r="L789" s="40"/>
      <c r="M789" s="40"/>
      <c r="N789" s="40"/>
      <c r="O789" s="40"/>
      <c r="P789" s="40"/>
    </row>
    <row r="790" spans="1:17" s="32" customFormat="1" ht="18.75" customHeight="1">
      <c r="B790" s="67"/>
      <c r="C790" s="62" t="s">
        <v>517</v>
      </c>
      <c r="D790" s="63"/>
      <c r="E790" s="63"/>
      <c r="F790" s="60"/>
      <c r="G790" s="64"/>
      <c r="H790" s="60"/>
      <c r="I790" s="60"/>
      <c r="J790" s="60" t="s">
        <v>1</v>
      </c>
      <c r="K790" s="65"/>
      <c r="L790" s="60"/>
      <c r="M790" s="66"/>
      <c r="N790" s="66">
        <f>SUM(N10:N789)</f>
        <v>14931940439</v>
      </c>
      <c r="O790" s="66">
        <f>SUM(O10:O789)</f>
        <v>205780635.93099999</v>
      </c>
      <c r="P790" s="66">
        <f>SUM(P10:P789)</f>
        <v>15137721074.931</v>
      </c>
      <c r="Q790" s="66"/>
    </row>
    <row r="791" spans="1:17" s="32" customFormat="1" ht="36" customHeight="1">
      <c r="B791" s="67"/>
      <c r="C791" s="356" t="s">
        <v>807</v>
      </c>
      <c r="D791" s="356"/>
      <c r="E791" s="356"/>
      <c r="F791" s="356"/>
      <c r="G791" s="356"/>
      <c r="K791" s="68"/>
      <c r="M791" s="155"/>
      <c r="N791" s="156">
        <v>0</v>
      </c>
      <c r="O791" s="156">
        <v>0</v>
      </c>
      <c r="P791" s="156">
        <v>0</v>
      </c>
      <c r="Q791" s="155"/>
    </row>
    <row r="792" spans="1:17" s="32" customFormat="1" ht="10.5" customHeight="1">
      <c r="B792" s="67"/>
      <c r="C792" s="338" t="s">
        <v>518</v>
      </c>
      <c r="D792" s="351"/>
      <c r="E792" s="351"/>
      <c r="F792" s="351"/>
      <c r="G792" s="351"/>
      <c r="H792" s="351"/>
      <c r="I792" s="56"/>
      <c r="J792" s="56"/>
      <c r="K792" s="68"/>
      <c r="L792" s="70"/>
      <c r="M792" s="70"/>
      <c r="N792" s="156">
        <v>0</v>
      </c>
      <c r="O792" s="156">
        <v>0</v>
      </c>
      <c r="P792" s="156">
        <v>0</v>
      </c>
      <c r="Q792" s="40"/>
    </row>
    <row r="793" spans="1:17" s="32" customFormat="1" ht="10.5">
      <c r="B793" s="67"/>
      <c r="C793" s="351"/>
      <c r="D793" s="351"/>
      <c r="E793" s="351"/>
      <c r="F793" s="351"/>
      <c r="G793" s="351"/>
      <c r="H793" s="351"/>
      <c r="I793" s="56"/>
      <c r="J793" s="56"/>
      <c r="K793" s="68"/>
      <c r="L793" s="70"/>
      <c r="M793" s="70"/>
      <c r="N793" s="156">
        <v>0</v>
      </c>
      <c r="O793" s="156">
        <v>0</v>
      </c>
      <c r="P793" s="156">
        <v>0</v>
      </c>
      <c r="Q793" s="40"/>
    </row>
    <row r="794" spans="1:17" s="32" customFormat="1" ht="10.5">
      <c r="B794" s="67"/>
      <c r="C794" s="334" t="s">
        <v>808</v>
      </c>
      <c r="D794" s="335"/>
      <c r="E794" s="46"/>
      <c r="G794" s="72"/>
      <c r="I794" s="73"/>
      <c r="J794" s="74"/>
      <c r="K794" s="68"/>
      <c r="L794" s="70"/>
      <c r="M794" s="70"/>
      <c r="N794" s="156">
        <v>0</v>
      </c>
      <c r="O794" s="156">
        <v>0</v>
      </c>
      <c r="P794" s="156">
        <v>0</v>
      </c>
    </row>
    <row r="795" spans="1:17" s="32" customFormat="1" ht="10.5">
      <c r="B795" s="67"/>
      <c r="C795" s="53" t="s">
        <v>809</v>
      </c>
      <c r="D795" s="46"/>
      <c r="E795" s="46"/>
      <c r="G795" s="72"/>
      <c r="L795" s="70"/>
      <c r="M795" s="70"/>
      <c r="N795" s="156">
        <v>0</v>
      </c>
      <c r="O795" s="156">
        <v>0</v>
      </c>
      <c r="P795" s="156">
        <v>0</v>
      </c>
    </row>
    <row r="796" spans="1:17" s="32" customFormat="1" ht="10.5">
      <c r="B796" s="67"/>
      <c r="C796" s="53" t="s">
        <v>521</v>
      </c>
      <c r="D796" s="46"/>
      <c r="E796" s="46"/>
      <c r="G796" s="72"/>
      <c r="L796" s="70"/>
      <c r="M796" s="70"/>
      <c r="N796" s="156">
        <v>0</v>
      </c>
      <c r="O796" s="156">
        <v>0</v>
      </c>
      <c r="P796" s="156">
        <v>0</v>
      </c>
    </row>
    <row r="797" spans="1:17" s="32" customFormat="1" ht="10.5">
      <c r="B797" s="67"/>
      <c r="C797" s="53" t="s">
        <v>522</v>
      </c>
      <c r="D797" s="46"/>
      <c r="E797" s="46"/>
      <c r="G797" s="72"/>
      <c r="L797" s="70"/>
      <c r="M797" s="70"/>
      <c r="N797" s="156">
        <v>0</v>
      </c>
      <c r="O797" s="156">
        <v>0</v>
      </c>
      <c r="P797" s="156">
        <v>0</v>
      </c>
    </row>
    <row r="798" spans="1:17" s="32" customFormat="1" ht="10.5">
      <c r="B798" s="67"/>
      <c r="C798" s="53" t="s">
        <v>523</v>
      </c>
      <c r="D798" s="46"/>
      <c r="E798" s="46"/>
      <c r="G798" s="72"/>
      <c r="K798" s="157"/>
      <c r="L798" s="70"/>
      <c r="M798" s="70"/>
      <c r="N798" s="156">
        <v>0</v>
      </c>
      <c r="O798" s="156">
        <v>0</v>
      </c>
      <c r="P798" s="156">
        <v>0</v>
      </c>
    </row>
    <row r="799" spans="1:17" s="32" customFormat="1" ht="10.5">
      <c r="B799" s="67"/>
      <c r="C799" s="53" t="s">
        <v>524</v>
      </c>
      <c r="D799" s="46"/>
      <c r="E799" s="46"/>
      <c r="G799" s="72"/>
      <c r="L799" s="70"/>
      <c r="M799" s="70"/>
      <c r="N799" s="156">
        <v>0</v>
      </c>
      <c r="O799" s="156">
        <v>0</v>
      </c>
      <c r="P799" s="156">
        <v>0</v>
      </c>
    </row>
    <row r="800" spans="1:17" s="32" customFormat="1" ht="10.5">
      <c r="B800" s="67"/>
      <c r="C800" s="53" t="s">
        <v>525</v>
      </c>
      <c r="D800" s="46"/>
      <c r="E800" s="46"/>
      <c r="G800" s="72"/>
      <c r="L800" s="70"/>
      <c r="M800" s="70"/>
      <c r="N800" s="156">
        <v>0</v>
      </c>
      <c r="O800" s="156">
        <v>0</v>
      </c>
      <c r="P800" s="156">
        <v>0</v>
      </c>
    </row>
    <row r="801" spans="2:16" s="32" customFormat="1" ht="10.5">
      <c r="B801" s="67"/>
      <c r="C801" s="53" t="s">
        <v>526</v>
      </c>
      <c r="D801" s="46"/>
      <c r="E801" s="46"/>
      <c r="G801" s="72"/>
      <c r="L801" s="70"/>
      <c r="M801" s="70"/>
      <c r="N801" s="156">
        <v>0</v>
      </c>
      <c r="O801" s="156">
        <v>0</v>
      </c>
      <c r="P801" s="156">
        <v>0</v>
      </c>
    </row>
    <row r="802" spans="2:16" s="32" customFormat="1" ht="10.5">
      <c r="B802" s="67"/>
      <c r="C802" s="53" t="s">
        <v>527</v>
      </c>
      <c r="D802" s="46"/>
      <c r="E802" s="46"/>
      <c r="G802" s="72"/>
      <c r="L802" s="70"/>
      <c r="M802" s="70"/>
      <c r="N802" s="156">
        <v>0</v>
      </c>
      <c r="O802" s="156">
        <v>0</v>
      </c>
      <c r="P802" s="156">
        <v>0</v>
      </c>
    </row>
    <row r="803" spans="2:16" s="32" customFormat="1" ht="12" customHeight="1">
      <c r="B803" s="67"/>
      <c r="C803" s="53" t="s">
        <v>528</v>
      </c>
      <c r="D803" s="46"/>
      <c r="E803" s="46"/>
      <c r="G803" s="72"/>
      <c r="L803" s="70"/>
      <c r="M803" s="70"/>
      <c r="N803" s="156">
        <v>0</v>
      </c>
      <c r="O803" s="156">
        <v>0</v>
      </c>
      <c r="P803" s="156">
        <v>0</v>
      </c>
    </row>
    <row r="804" spans="2:16" s="32" customFormat="1" ht="12" customHeight="1">
      <c r="B804" s="67"/>
      <c r="C804" s="45" t="s">
        <v>529</v>
      </c>
      <c r="D804" s="46"/>
      <c r="E804" s="46"/>
      <c r="G804" s="72"/>
      <c r="L804" s="70"/>
      <c r="M804" s="70"/>
      <c r="N804" s="156">
        <v>0</v>
      </c>
      <c r="O804" s="156">
        <v>0</v>
      </c>
      <c r="P804" s="156">
        <v>0</v>
      </c>
    </row>
    <row r="805" spans="2:16" s="32" customFormat="1" ht="12" customHeight="1">
      <c r="B805" s="67"/>
      <c r="C805" s="53" t="s">
        <v>530</v>
      </c>
      <c r="D805" s="46"/>
      <c r="E805" s="46"/>
      <c r="G805" s="72"/>
      <c r="L805" s="70"/>
      <c r="M805" s="70"/>
      <c r="N805" s="156">
        <v>0</v>
      </c>
      <c r="O805" s="156">
        <v>0</v>
      </c>
      <c r="P805" s="156">
        <v>0</v>
      </c>
    </row>
    <row r="806" spans="2:16" s="32" customFormat="1" ht="12" customHeight="1">
      <c r="B806" s="67"/>
      <c r="C806" s="53" t="s">
        <v>531</v>
      </c>
      <c r="D806" s="46"/>
      <c r="E806" s="46"/>
      <c r="G806" s="72"/>
      <c r="L806" s="70"/>
      <c r="M806" s="70"/>
      <c r="N806" s="156">
        <v>0</v>
      </c>
      <c r="O806" s="156">
        <v>0</v>
      </c>
      <c r="P806" s="156">
        <v>0</v>
      </c>
    </row>
    <row r="807" spans="2:16" s="32" customFormat="1" ht="12" customHeight="1">
      <c r="B807" s="67"/>
      <c r="C807" s="45" t="s">
        <v>532</v>
      </c>
      <c r="D807" s="46"/>
      <c r="E807" s="46"/>
      <c r="G807" s="72"/>
      <c r="L807" s="70"/>
      <c r="M807" s="70"/>
      <c r="N807" s="156">
        <v>0</v>
      </c>
      <c r="O807" s="156">
        <v>0</v>
      </c>
      <c r="P807" s="156">
        <v>0</v>
      </c>
    </row>
    <row r="808" spans="2:16" s="32" customFormat="1" ht="12" customHeight="1">
      <c r="B808" s="67"/>
      <c r="C808" s="45" t="s">
        <v>533</v>
      </c>
      <c r="D808" s="46"/>
      <c r="E808" s="46"/>
      <c r="G808" s="72"/>
      <c r="L808" s="70"/>
      <c r="M808" s="70"/>
      <c r="N808" s="156">
        <v>0</v>
      </c>
      <c r="O808" s="156">
        <v>0</v>
      </c>
      <c r="P808" s="156">
        <v>0</v>
      </c>
    </row>
    <row r="809" spans="2:16" s="32" customFormat="1" ht="12" customHeight="1">
      <c r="B809" s="67"/>
      <c r="C809" s="53" t="s">
        <v>534</v>
      </c>
      <c r="D809" s="46"/>
      <c r="E809" s="46"/>
      <c r="G809" s="72"/>
      <c r="L809" s="70"/>
      <c r="M809" s="70"/>
      <c r="N809" s="156">
        <v>0</v>
      </c>
      <c r="O809" s="156">
        <v>0</v>
      </c>
      <c r="P809" s="156">
        <v>0</v>
      </c>
    </row>
    <row r="810" spans="2:16" s="32" customFormat="1" ht="12" customHeight="1">
      <c r="B810" s="67"/>
      <c r="C810" s="53" t="s">
        <v>535</v>
      </c>
      <c r="D810" s="46"/>
      <c r="E810" s="46"/>
      <c r="G810" s="72"/>
      <c r="L810" s="70"/>
      <c r="M810" s="70"/>
      <c r="N810" s="156">
        <v>0</v>
      </c>
      <c r="O810" s="156">
        <v>0</v>
      </c>
      <c r="P810" s="156">
        <v>0</v>
      </c>
    </row>
    <row r="811" spans="2:16" s="32" customFormat="1" ht="12" customHeight="1">
      <c r="B811" s="67"/>
      <c r="C811" s="45" t="s">
        <v>643</v>
      </c>
      <c r="D811" s="46"/>
      <c r="E811" s="46"/>
      <c r="G811" s="72"/>
      <c r="L811" s="70"/>
      <c r="M811" s="70"/>
      <c r="N811" s="156">
        <v>0</v>
      </c>
      <c r="O811" s="156">
        <v>0</v>
      </c>
      <c r="P811" s="156">
        <v>0</v>
      </c>
    </row>
    <row r="812" spans="2:16" s="32" customFormat="1" ht="10.5">
      <c r="B812" s="67"/>
      <c r="C812" s="76" t="s">
        <v>536</v>
      </c>
      <c r="D812" s="46"/>
      <c r="E812" s="46"/>
      <c r="G812" s="72"/>
      <c r="L812" s="70"/>
      <c r="M812" s="70"/>
      <c r="N812" s="156">
        <v>0</v>
      </c>
      <c r="O812" s="156">
        <v>0</v>
      </c>
      <c r="P812" s="156">
        <v>0</v>
      </c>
    </row>
    <row r="813" spans="2:16" s="32" customFormat="1" ht="10.5">
      <c r="B813" s="67"/>
      <c r="C813" s="77" t="s">
        <v>537</v>
      </c>
      <c r="D813" s="46"/>
      <c r="E813" s="46"/>
      <c r="G813" s="72"/>
      <c r="L813" s="70"/>
      <c r="M813" s="70"/>
      <c r="N813" s="156">
        <v>0</v>
      </c>
      <c r="O813" s="156">
        <v>0</v>
      </c>
      <c r="P813" s="156">
        <v>0</v>
      </c>
    </row>
    <row r="814" spans="2:16" s="32" customFormat="1" ht="10.5">
      <c r="B814" s="67"/>
      <c r="C814" s="76" t="s">
        <v>538</v>
      </c>
      <c r="D814" s="46"/>
      <c r="E814" s="46"/>
      <c r="G814" s="72"/>
      <c r="L814" s="70"/>
      <c r="M814" s="70"/>
      <c r="N814" s="156">
        <v>0</v>
      </c>
      <c r="O814" s="156">
        <v>0</v>
      </c>
      <c r="P814" s="156">
        <v>0</v>
      </c>
    </row>
    <row r="815" spans="2:16" s="32" customFormat="1" ht="10.5">
      <c r="B815" s="67"/>
      <c r="C815" s="77" t="s">
        <v>539</v>
      </c>
      <c r="D815" s="78"/>
      <c r="E815" s="46"/>
      <c r="G815" s="72"/>
      <c r="L815" s="70"/>
      <c r="M815" s="70"/>
      <c r="N815" s="156">
        <v>0</v>
      </c>
      <c r="O815" s="156">
        <v>0</v>
      </c>
      <c r="P815" s="156">
        <v>0</v>
      </c>
    </row>
    <row r="816" spans="2:16" s="32" customFormat="1" ht="10.5">
      <c r="B816" s="67"/>
      <c r="C816" s="77" t="s">
        <v>540</v>
      </c>
      <c r="D816" s="78"/>
      <c r="E816" s="79"/>
      <c r="G816" s="72"/>
      <c r="L816" s="70"/>
      <c r="M816" s="70"/>
      <c r="N816" s="156">
        <v>0</v>
      </c>
      <c r="O816" s="156">
        <v>0</v>
      </c>
      <c r="P816" s="156">
        <v>0</v>
      </c>
    </row>
    <row r="817" spans="2:16" s="32" customFormat="1" ht="10.5">
      <c r="B817" s="67"/>
      <c r="C817" s="76" t="s">
        <v>541</v>
      </c>
      <c r="D817" s="46"/>
      <c r="E817" s="46"/>
      <c r="G817" s="72"/>
      <c r="L817" s="70"/>
      <c r="M817" s="70"/>
      <c r="N817" s="156">
        <v>0</v>
      </c>
      <c r="O817" s="156">
        <v>0</v>
      </c>
      <c r="P817" s="156">
        <v>0</v>
      </c>
    </row>
    <row r="818" spans="2:16" s="32" customFormat="1" ht="10.5">
      <c r="B818" s="67"/>
      <c r="C818" s="76" t="s">
        <v>542</v>
      </c>
      <c r="D818" s="46"/>
      <c r="E818" s="46"/>
      <c r="G818" s="72"/>
      <c r="L818" s="70"/>
      <c r="M818" s="70"/>
      <c r="N818" s="156">
        <v>0</v>
      </c>
      <c r="O818" s="156">
        <v>0</v>
      </c>
      <c r="P818" s="156">
        <v>0</v>
      </c>
    </row>
    <row r="819" spans="2:16" s="32" customFormat="1" ht="10.5">
      <c r="B819" s="67"/>
      <c r="C819" s="77" t="s">
        <v>543</v>
      </c>
      <c r="D819" s="46"/>
      <c r="E819" s="46"/>
      <c r="G819" s="72"/>
      <c r="L819" s="70"/>
      <c r="M819" s="70"/>
      <c r="N819" s="156">
        <v>0</v>
      </c>
      <c r="O819" s="156">
        <v>0</v>
      </c>
      <c r="P819" s="156">
        <v>0</v>
      </c>
    </row>
    <row r="820" spans="2:16" s="32" customFormat="1" ht="10.5">
      <c r="B820" s="67"/>
      <c r="C820" s="77" t="s">
        <v>544</v>
      </c>
      <c r="D820" s="46"/>
      <c r="E820" s="46"/>
      <c r="G820" s="72"/>
      <c r="L820" s="70"/>
      <c r="M820" s="70"/>
      <c r="N820" s="156">
        <v>0</v>
      </c>
      <c r="O820" s="156">
        <v>0</v>
      </c>
      <c r="P820" s="156">
        <v>0</v>
      </c>
    </row>
    <row r="821" spans="2:16" s="32" customFormat="1" ht="10.5">
      <c r="B821" s="67"/>
      <c r="L821" s="70"/>
      <c r="M821" s="70"/>
      <c r="N821" s="156">
        <v>0</v>
      </c>
      <c r="O821" s="156">
        <v>0</v>
      </c>
      <c r="P821" s="156">
        <v>0</v>
      </c>
    </row>
    <row r="822" spans="2:16" s="32" customFormat="1" ht="10.5">
      <c r="B822" s="67"/>
      <c r="D822" s="46"/>
      <c r="E822" s="46"/>
      <c r="G822" s="72"/>
      <c r="L822" s="70"/>
      <c r="M822" s="70"/>
      <c r="N822" s="156">
        <v>0</v>
      </c>
      <c r="O822" s="156">
        <v>0</v>
      </c>
      <c r="P822" s="156">
        <v>0</v>
      </c>
    </row>
    <row r="823" spans="2:16" s="32" customFormat="1" ht="10.5">
      <c r="B823" s="67"/>
      <c r="D823" s="46"/>
      <c r="E823" s="46"/>
      <c r="G823" s="72"/>
      <c r="L823" s="70"/>
      <c r="M823" s="70"/>
      <c r="N823" s="156">
        <v>0</v>
      </c>
      <c r="O823" s="156">
        <v>0</v>
      </c>
      <c r="P823" s="156">
        <v>0</v>
      </c>
    </row>
    <row r="824" spans="2:16" s="32" customFormat="1" ht="10.5">
      <c r="B824" s="67"/>
      <c r="D824" s="46"/>
      <c r="E824" s="46"/>
      <c r="G824" s="72"/>
      <c r="L824" s="70"/>
      <c r="M824" s="70"/>
      <c r="N824" s="156">
        <v>0</v>
      </c>
      <c r="O824" s="156">
        <v>0</v>
      </c>
      <c r="P824" s="156">
        <v>0</v>
      </c>
    </row>
    <row r="825" spans="2:16" s="32" customFormat="1" ht="10.5">
      <c r="B825" s="67"/>
      <c r="C825" s="353" t="s">
        <v>810</v>
      </c>
      <c r="D825" s="354"/>
      <c r="E825" s="354"/>
      <c r="F825" s="354"/>
      <c r="G825" s="354"/>
      <c r="H825" s="354"/>
      <c r="I825" s="354"/>
      <c r="J825" s="354"/>
      <c r="L825" s="70"/>
      <c r="M825" s="70"/>
      <c r="N825" s="156">
        <v>0</v>
      </c>
      <c r="O825" s="156">
        <v>0</v>
      </c>
      <c r="P825" s="156">
        <v>0</v>
      </c>
    </row>
    <row r="826" spans="2:16" s="32" customFormat="1" ht="10.5">
      <c r="B826" s="67"/>
      <c r="C826" s="354"/>
      <c r="D826" s="354"/>
      <c r="E826" s="354"/>
      <c r="F826" s="354"/>
      <c r="G826" s="354"/>
      <c r="H826" s="354"/>
      <c r="I826" s="354"/>
      <c r="J826" s="354"/>
      <c r="L826" s="70"/>
      <c r="M826" s="70"/>
      <c r="N826" s="156">
        <v>0</v>
      </c>
      <c r="O826" s="156">
        <v>0</v>
      </c>
      <c r="P826" s="156">
        <v>0</v>
      </c>
    </row>
    <row r="827" spans="2:16" s="32" customFormat="1" ht="10.5">
      <c r="B827" s="67"/>
      <c r="C827" s="354"/>
      <c r="D827" s="354"/>
      <c r="E827" s="354"/>
      <c r="F827" s="354"/>
      <c r="G827" s="354"/>
      <c r="H827" s="354"/>
      <c r="I827" s="354"/>
      <c r="J827" s="354"/>
      <c r="L827" s="70"/>
      <c r="M827" s="70"/>
      <c r="N827" s="156">
        <v>0</v>
      </c>
      <c r="O827" s="156">
        <v>0</v>
      </c>
      <c r="P827" s="156">
        <v>0</v>
      </c>
    </row>
    <row r="828" spans="2:16" s="32" customFormat="1" ht="10.5">
      <c r="B828" s="67"/>
      <c r="C828" s="354"/>
      <c r="D828" s="354"/>
      <c r="E828" s="354"/>
      <c r="F828" s="354"/>
      <c r="G828" s="354"/>
      <c r="H828" s="354"/>
      <c r="I828" s="354"/>
      <c r="J828" s="354"/>
      <c r="L828" s="70"/>
      <c r="M828" s="70"/>
      <c r="N828" s="156">
        <v>0</v>
      </c>
      <c r="O828" s="156">
        <v>0</v>
      </c>
      <c r="P828" s="156">
        <v>0</v>
      </c>
    </row>
    <row r="829" spans="2:16" s="32" customFormat="1" ht="10.5">
      <c r="B829" s="67"/>
      <c r="C829" s="354"/>
      <c r="D829" s="354"/>
      <c r="E829" s="354"/>
      <c r="F829" s="354"/>
      <c r="G829" s="354"/>
      <c r="H829" s="354"/>
      <c r="I829" s="354"/>
      <c r="J829" s="354"/>
      <c r="K829" s="80"/>
      <c r="L829" s="70"/>
      <c r="M829" s="70"/>
      <c r="N829" s="156">
        <v>0</v>
      </c>
      <c r="O829" s="156">
        <v>0</v>
      </c>
      <c r="P829" s="156">
        <v>0</v>
      </c>
    </row>
    <row r="830" spans="2:16" s="32" customFormat="1" ht="10.5">
      <c r="B830" s="67"/>
      <c r="C830" s="157"/>
      <c r="D830" s="46"/>
      <c r="E830" s="34"/>
      <c r="F830" s="80"/>
      <c r="G830" s="81"/>
      <c r="H830" s="80"/>
      <c r="I830" s="80"/>
      <c r="J830" s="80"/>
      <c r="K830" s="80"/>
      <c r="L830" s="70"/>
      <c r="M830" s="70"/>
      <c r="N830" s="156">
        <v>0</v>
      </c>
      <c r="O830" s="156">
        <v>0</v>
      </c>
      <c r="P830" s="156">
        <v>0</v>
      </c>
    </row>
    <row r="831" spans="2:16" s="32" customFormat="1">
      <c r="B831" s="67"/>
      <c r="C831" s="89" t="s">
        <v>545</v>
      </c>
      <c r="D831" s="84"/>
      <c r="E831" s="84"/>
      <c r="F831" s="1"/>
      <c r="G831" s="1"/>
      <c r="H831" s="1"/>
      <c r="I831" s="90"/>
      <c r="J831" s="5"/>
      <c r="K831" s="1"/>
      <c r="L831" s="1"/>
      <c r="M831" s="1"/>
      <c r="N831" s="1"/>
      <c r="O831" s="91"/>
      <c r="P831" s="156">
        <v>0</v>
      </c>
    </row>
    <row r="832" spans="2:16" s="32" customFormat="1">
      <c r="B832" s="67"/>
      <c r="C832" s="3" t="s">
        <v>2</v>
      </c>
      <c r="D832" s="84"/>
      <c r="E832" s="84"/>
      <c r="F832" s="1"/>
      <c r="G832" s="1"/>
      <c r="H832" s="1"/>
      <c r="I832" s="90"/>
      <c r="J832" s="5"/>
      <c r="K832" s="1"/>
      <c r="L832" s="1"/>
      <c r="M832" s="1"/>
      <c r="N832" s="1"/>
      <c r="O832" s="91"/>
      <c r="P832" s="156">
        <v>0</v>
      </c>
    </row>
    <row r="833" spans="1:17" s="32" customFormat="1">
      <c r="B833" s="67"/>
      <c r="C833" s="119" t="s">
        <v>811</v>
      </c>
      <c r="D833" s="1"/>
      <c r="E833" s="1"/>
      <c r="F833" s="1"/>
      <c r="G833" s="1"/>
      <c r="H833" s="1"/>
      <c r="I833" s="90"/>
      <c r="J833" s="5"/>
      <c r="K833" s="1"/>
      <c r="L833" s="1"/>
      <c r="M833" s="1"/>
      <c r="N833" s="1"/>
      <c r="O833" s="91"/>
      <c r="P833" s="156">
        <v>0</v>
      </c>
    </row>
    <row r="834" spans="1:17" s="32" customFormat="1" ht="10.5">
      <c r="B834" s="67"/>
      <c r="C834" s="11"/>
      <c r="D834" s="11"/>
      <c r="E834" s="11"/>
      <c r="F834" s="11"/>
      <c r="G834" s="11"/>
      <c r="H834" s="11"/>
      <c r="I834" s="93"/>
      <c r="J834" s="4"/>
      <c r="K834" s="11"/>
      <c r="L834" s="11"/>
      <c r="M834" s="11"/>
      <c r="N834" s="11"/>
      <c r="O834" s="91"/>
      <c r="P834" s="156">
        <v>0</v>
      </c>
    </row>
    <row r="835" spans="1:17" s="32" customFormat="1">
      <c r="B835" s="67"/>
      <c r="C835" s="94"/>
      <c r="D835" s="95" t="s">
        <v>546</v>
      </c>
      <c r="E835" s="95"/>
      <c r="F835" s="95"/>
      <c r="G835" s="95"/>
      <c r="H835" s="96"/>
      <c r="I835" s="97" t="s">
        <v>547</v>
      </c>
      <c r="J835" s="95" t="s">
        <v>548</v>
      </c>
      <c r="K835" s="95" t="s">
        <v>549</v>
      </c>
      <c r="L835" s="95" t="s">
        <v>550</v>
      </c>
      <c r="M835" s="95" t="s">
        <v>549</v>
      </c>
      <c r="N835" s="95" t="s">
        <v>551</v>
      </c>
      <c r="O835" s="98" t="s">
        <v>552</v>
      </c>
      <c r="P835" s="156">
        <v>0</v>
      </c>
    </row>
    <row r="836" spans="1:17" s="32" customFormat="1">
      <c r="B836" s="67"/>
      <c r="C836" s="99" t="s">
        <v>5</v>
      </c>
      <c r="D836" s="100" t="s">
        <v>553</v>
      </c>
      <c r="E836" s="100" t="s">
        <v>554</v>
      </c>
      <c r="F836" s="100" t="s">
        <v>6</v>
      </c>
      <c r="G836" s="100" t="s">
        <v>6</v>
      </c>
      <c r="H836" s="100" t="s">
        <v>8</v>
      </c>
      <c r="I836" s="101" t="s">
        <v>555</v>
      </c>
      <c r="J836" s="100" t="s">
        <v>556</v>
      </c>
      <c r="K836" s="100" t="s">
        <v>557</v>
      </c>
      <c r="L836" s="100" t="s">
        <v>558</v>
      </c>
      <c r="M836" s="100" t="s">
        <v>559</v>
      </c>
      <c r="N836" s="100" t="s">
        <v>560</v>
      </c>
      <c r="O836" s="102" t="s">
        <v>561</v>
      </c>
      <c r="P836" s="156">
        <v>0</v>
      </c>
    </row>
    <row r="837" spans="1:17" s="32" customFormat="1">
      <c r="B837" s="67"/>
      <c r="C837" s="99" t="s">
        <v>562</v>
      </c>
      <c r="D837" s="100" t="s">
        <v>563</v>
      </c>
      <c r="E837" s="100" t="s">
        <v>564</v>
      </c>
      <c r="F837" s="100" t="s">
        <v>565</v>
      </c>
      <c r="G837" s="100" t="s">
        <v>565</v>
      </c>
      <c r="H837" s="18"/>
      <c r="I837" s="101" t="s">
        <v>566</v>
      </c>
      <c r="J837" s="100" t="s">
        <v>567</v>
      </c>
      <c r="K837" s="100" t="s">
        <v>559</v>
      </c>
      <c r="L837" s="100" t="s">
        <v>568</v>
      </c>
      <c r="M837" s="100" t="s">
        <v>21</v>
      </c>
      <c r="N837" s="103" t="s">
        <v>21</v>
      </c>
      <c r="O837" s="104" t="s">
        <v>569</v>
      </c>
      <c r="P837" s="156">
        <v>0</v>
      </c>
    </row>
    <row r="838" spans="1:17" s="83" customFormat="1">
      <c r="A838" s="32"/>
      <c r="B838" s="82"/>
      <c r="C838" s="105"/>
      <c r="D838" s="106" t="s">
        <v>570</v>
      </c>
      <c r="E838" s="106"/>
      <c r="F838" s="106"/>
      <c r="G838" s="106"/>
      <c r="H838" s="28"/>
      <c r="I838" s="107"/>
      <c r="J838" s="106"/>
      <c r="K838" s="106"/>
      <c r="L838" s="106" t="s">
        <v>34</v>
      </c>
      <c r="M838" s="106"/>
      <c r="N838" s="108"/>
      <c r="O838" s="109" t="s">
        <v>571</v>
      </c>
      <c r="P838" s="156">
        <v>0</v>
      </c>
      <c r="Q838" s="1"/>
    </row>
    <row r="839" spans="1:17">
      <c r="C839" s="11"/>
      <c r="D839" s="11"/>
      <c r="E839" s="11"/>
      <c r="F839" s="11"/>
      <c r="G839" s="11"/>
      <c r="H839" s="11"/>
      <c r="I839" s="93"/>
      <c r="J839" s="4"/>
      <c r="K839" s="11"/>
      <c r="L839" s="11"/>
      <c r="M839" s="11"/>
      <c r="N839" s="11"/>
      <c r="O839" s="91"/>
      <c r="P839" s="156">
        <v>0</v>
      </c>
    </row>
    <row r="840" spans="1:17">
      <c r="C840" s="45" t="s">
        <v>373</v>
      </c>
      <c r="D840" s="32" t="s">
        <v>812</v>
      </c>
      <c r="E840" s="32" t="s">
        <v>573</v>
      </c>
      <c r="F840" s="46">
        <v>498</v>
      </c>
      <c r="G840" s="46" t="s">
        <v>813</v>
      </c>
      <c r="H840" s="34" t="s">
        <v>797</v>
      </c>
      <c r="I840" s="111">
        <v>40664</v>
      </c>
      <c r="J840" s="112" t="s">
        <v>171</v>
      </c>
      <c r="K840" s="113">
        <v>10000000000</v>
      </c>
      <c r="L840" s="113">
        <v>10087698</v>
      </c>
      <c r="M840" s="113">
        <v>10064202</v>
      </c>
      <c r="N840" s="113">
        <v>23496</v>
      </c>
      <c r="O840" s="114">
        <v>7.0000000000000007E-2</v>
      </c>
      <c r="P840" s="70"/>
    </row>
    <row r="841" spans="1:17">
      <c r="C841" s="45" t="s">
        <v>800</v>
      </c>
      <c r="D841" s="110" t="s">
        <v>576</v>
      </c>
      <c r="E841" s="32" t="s">
        <v>573</v>
      </c>
      <c r="F841" s="46">
        <v>660</v>
      </c>
      <c r="G841" s="46" t="s">
        <v>814</v>
      </c>
      <c r="H841" s="34" t="s">
        <v>53</v>
      </c>
      <c r="I841" s="111">
        <v>40634</v>
      </c>
      <c r="J841" s="34" t="s">
        <v>37</v>
      </c>
      <c r="K841" s="113">
        <v>1000000</v>
      </c>
      <c r="L841" s="113">
        <v>21930388</v>
      </c>
      <c r="M841" s="113">
        <v>21799492</v>
      </c>
      <c r="N841" s="113">
        <v>67334</v>
      </c>
      <c r="O841" s="114">
        <v>3.4799999999999998E-2</v>
      </c>
      <c r="P841" s="70"/>
    </row>
    <row r="842" spans="1:17">
      <c r="C842" s="45" t="s">
        <v>800</v>
      </c>
      <c r="D842" s="110" t="s">
        <v>576</v>
      </c>
      <c r="E842" s="32" t="s">
        <v>573</v>
      </c>
      <c r="F842" s="46">
        <v>661</v>
      </c>
      <c r="G842" s="46" t="s">
        <v>815</v>
      </c>
      <c r="H842" s="34" t="s">
        <v>60</v>
      </c>
      <c r="I842" s="111">
        <v>40634</v>
      </c>
      <c r="J842" s="34" t="s">
        <v>37</v>
      </c>
      <c r="K842" s="113">
        <v>1000000</v>
      </c>
      <c r="L842" s="113">
        <v>21958462</v>
      </c>
      <c r="M842" s="113">
        <v>22667049</v>
      </c>
      <c r="N842" s="113">
        <v>67334</v>
      </c>
      <c r="O842" s="114">
        <v>3.8800000000000001E-2</v>
      </c>
      <c r="P842" s="70"/>
      <c r="Q842" s="84"/>
    </row>
    <row r="843" spans="1:17">
      <c r="C843" s="32" t="s">
        <v>490</v>
      </c>
      <c r="D843" s="110" t="s">
        <v>816</v>
      </c>
      <c r="E843" s="32" t="s">
        <v>817</v>
      </c>
      <c r="F843" s="46">
        <v>666</v>
      </c>
      <c r="G843" s="46" t="s">
        <v>818</v>
      </c>
      <c r="H843" s="34" t="s">
        <v>125</v>
      </c>
      <c r="I843" s="111">
        <v>40678</v>
      </c>
      <c r="J843" s="34" t="s">
        <v>37</v>
      </c>
      <c r="K843" s="113">
        <v>440000</v>
      </c>
      <c r="L843" s="113">
        <v>9612167</v>
      </c>
      <c r="M843" s="113">
        <v>9662814</v>
      </c>
      <c r="N843" s="113">
        <v>125400</v>
      </c>
      <c r="O843" s="114">
        <v>4.07E-2</v>
      </c>
      <c r="P843" s="70"/>
    </row>
    <row r="844" spans="1:17">
      <c r="C844" s="115" t="s">
        <v>517</v>
      </c>
      <c r="D844" s="60"/>
      <c r="E844" s="60"/>
      <c r="F844" s="60"/>
      <c r="G844" s="60"/>
      <c r="H844" s="60"/>
      <c r="I844" s="116"/>
      <c r="J844" s="63"/>
      <c r="K844" s="62"/>
      <c r="L844" s="62">
        <f>SUM(L840:L843)</f>
        <v>63588715</v>
      </c>
      <c r="M844" s="62">
        <f>SUM(M840:M843)</f>
        <v>64193557</v>
      </c>
      <c r="N844" s="62">
        <f>SUM(N840:N843)</f>
        <v>283564</v>
      </c>
      <c r="O844" s="117"/>
      <c r="P844" s="70"/>
    </row>
    <row r="845" spans="1:17">
      <c r="C845" s="355" t="s">
        <v>581</v>
      </c>
      <c r="D845" s="355"/>
      <c r="E845" s="355"/>
      <c r="F845" s="355"/>
      <c r="G845" s="355"/>
      <c r="H845" s="355"/>
      <c r="I845" s="355"/>
      <c r="J845" s="355"/>
      <c r="K845" s="118" t="s">
        <v>86</v>
      </c>
      <c r="L845" s="158">
        <v>0</v>
      </c>
      <c r="M845" s="158">
        <v>0</v>
      </c>
      <c r="N845" s="158">
        <v>0</v>
      </c>
      <c r="O845" s="158">
        <v>0</v>
      </c>
      <c r="P845" s="70"/>
    </row>
    <row r="846" spans="1:17">
      <c r="G846" s="7"/>
      <c r="L846" s="70"/>
      <c r="M846" s="70"/>
      <c r="N846" s="70"/>
      <c r="O846" s="70"/>
      <c r="P846" s="70"/>
    </row>
    <row r="847" spans="1:17">
      <c r="C847" s="92" t="s">
        <v>582</v>
      </c>
      <c r="E847" s="1"/>
      <c r="G847" s="1"/>
      <c r="I847" s="8"/>
      <c r="J847" s="8"/>
      <c r="K847" s="84"/>
      <c r="L847" s="70"/>
      <c r="M847" s="70"/>
      <c r="N847" s="70"/>
      <c r="O847" s="70"/>
      <c r="P847" s="70"/>
      <c r="Q847" s="84"/>
    </row>
    <row r="848" spans="1:17">
      <c r="C848" s="3" t="s">
        <v>2</v>
      </c>
      <c r="E848" s="1"/>
      <c r="G848" s="1"/>
      <c r="I848" s="8"/>
      <c r="J848" s="8"/>
      <c r="K848" s="7"/>
      <c r="L848" s="70"/>
      <c r="M848" s="70"/>
      <c r="N848" s="70"/>
      <c r="O848" s="70"/>
      <c r="P848" s="70"/>
    </row>
    <row r="849" spans="3:16">
      <c r="C849" s="119" t="s">
        <v>811</v>
      </c>
      <c r="E849" s="1"/>
      <c r="G849" s="1"/>
      <c r="I849" s="8"/>
      <c r="J849" s="8"/>
      <c r="K849" s="7"/>
      <c r="L849" s="70"/>
      <c r="M849" s="70"/>
      <c r="N849" s="70"/>
      <c r="O849" s="70"/>
      <c r="P849" s="70"/>
    </row>
    <row r="850" spans="3:16">
      <c r="C850" s="11"/>
      <c r="D850" s="4"/>
      <c r="E850" s="11"/>
      <c r="F850" s="11"/>
      <c r="G850" s="11"/>
      <c r="H850" s="11"/>
      <c r="I850" s="8"/>
      <c r="J850" s="8"/>
      <c r="K850" s="7"/>
      <c r="L850" s="70"/>
      <c r="M850" s="70"/>
      <c r="N850" s="70"/>
      <c r="O850" s="70"/>
      <c r="P850" s="70"/>
    </row>
    <row r="851" spans="3:16">
      <c r="C851" s="94"/>
      <c r="D851" s="95"/>
      <c r="E851" s="120"/>
      <c r="F851" s="120" t="s">
        <v>584</v>
      </c>
      <c r="G851" s="95"/>
      <c r="H851" s="98" t="s">
        <v>585</v>
      </c>
      <c r="I851" s="8"/>
      <c r="J851" s="8"/>
      <c r="K851" s="7"/>
      <c r="L851" s="70"/>
      <c r="M851" s="70"/>
      <c r="N851" s="70"/>
      <c r="O851" s="70"/>
      <c r="P851" s="70"/>
    </row>
    <row r="852" spans="3:16">
      <c r="C852" s="99" t="s">
        <v>5</v>
      </c>
      <c r="D852" s="100" t="s">
        <v>6</v>
      </c>
      <c r="E852" s="18"/>
      <c r="F852" s="100" t="s">
        <v>586</v>
      </c>
      <c r="G852" s="100" t="s">
        <v>587</v>
      </c>
      <c r="H852" s="102" t="s">
        <v>588</v>
      </c>
      <c r="I852" s="8"/>
      <c r="J852" s="8"/>
      <c r="K852" s="7"/>
      <c r="L852" s="70"/>
      <c r="M852" s="70"/>
      <c r="N852" s="70"/>
      <c r="O852" s="70"/>
      <c r="P852" s="70"/>
    </row>
    <row r="853" spans="3:16">
      <c r="C853" s="99" t="s">
        <v>562</v>
      </c>
      <c r="D853" s="100" t="s">
        <v>589</v>
      </c>
      <c r="E853" s="100" t="s">
        <v>8</v>
      </c>
      <c r="F853" s="100" t="s">
        <v>590</v>
      </c>
      <c r="G853" s="100" t="s">
        <v>591</v>
      </c>
      <c r="H853" s="102" t="s">
        <v>592</v>
      </c>
      <c r="I853" s="8"/>
      <c r="J853" s="8"/>
      <c r="K853" s="7"/>
      <c r="L853" s="70"/>
      <c r="M853" s="70"/>
      <c r="N853" s="70"/>
      <c r="O853" s="70"/>
      <c r="P853" s="70"/>
    </row>
    <row r="854" spans="3:16">
      <c r="C854" s="105"/>
      <c r="D854" s="106"/>
      <c r="E854" s="28"/>
      <c r="F854" s="106" t="s">
        <v>34</v>
      </c>
      <c r="G854" s="106" t="s">
        <v>34</v>
      </c>
      <c r="H854" s="121" t="s">
        <v>34</v>
      </c>
      <c r="I854" s="8"/>
      <c r="J854" s="8"/>
      <c r="K854" s="7"/>
      <c r="L854" s="70"/>
      <c r="M854" s="70"/>
      <c r="N854" s="70"/>
      <c r="O854" s="70"/>
      <c r="P854" s="70"/>
    </row>
    <row r="855" spans="3:16">
      <c r="C855" s="11"/>
      <c r="D855" s="4"/>
      <c r="E855" s="11"/>
      <c r="F855" s="11"/>
      <c r="G855" s="11"/>
      <c r="H855" s="11"/>
      <c r="K855" s="7"/>
      <c r="L855" s="70"/>
      <c r="M855" s="70"/>
      <c r="N855" s="70"/>
      <c r="O855" s="70"/>
      <c r="P855" s="70"/>
    </row>
    <row r="856" spans="3:16">
      <c r="C856" s="45" t="s">
        <v>94</v>
      </c>
      <c r="D856" s="34">
        <v>238</v>
      </c>
      <c r="E856" s="34" t="s">
        <v>42</v>
      </c>
      <c r="F856" s="122"/>
      <c r="G856" s="122">
        <v>311468</v>
      </c>
      <c r="H856" s="113"/>
      <c r="I856" s="32"/>
      <c r="J856" s="32"/>
      <c r="K856" s="7"/>
      <c r="L856" s="70"/>
      <c r="M856" s="70"/>
      <c r="N856" s="70"/>
      <c r="O856" s="70"/>
      <c r="P856" s="70"/>
    </row>
    <row r="857" spans="3:16">
      <c r="C857" s="45" t="s">
        <v>94</v>
      </c>
      <c r="D857" s="34">
        <v>238</v>
      </c>
      <c r="E857" s="34" t="s">
        <v>43</v>
      </c>
      <c r="F857" s="122"/>
      <c r="G857" s="122">
        <v>1557342</v>
      </c>
      <c r="H857" s="113"/>
      <c r="I857" s="32"/>
      <c r="J857" s="32"/>
      <c r="K857" s="7"/>
      <c r="L857" s="70"/>
      <c r="M857" s="70"/>
      <c r="N857" s="70"/>
      <c r="O857" s="70"/>
      <c r="P857" s="70"/>
    </row>
    <row r="858" spans="3:16">
      <c r="C858" s="45" t="s">
        <v>598</v>
      </c>
      <c r="D858" s="34">
        <v>275</v>
      </c>
      <c r="E858" s="34" t="s">
        <v>90</v>
      </c>
      <c r="F858" s="122"/>
      <c r="G858" s="122">
        <v>1259919</v>
      </c>
      <c r="H858" s="113"/>
      <c r="I858" s="32"/>
      <c r="J858" s="32"/>
      <c r="K858" s="7"/>
      <c r="L858" s="70"/>
      <c r="M858" s="70"/>
      <c r="N858" s="70"/>
      <c r="O858" s="70"/>
      <c r="P858" s="70"/>
    </row>
    <row r="859" spans="3:16">
      <c r="C859" s="45" t="s">
        <v>144</v>
      </c>
      <c r="D859" s="34" t="s">
        <v>819</v>
      </c>
      <c r="E859" s="34" t="s">
        <v>48</v>
      </c>
      <c r="F859" s="122">
        <v>818205</v>
      </c>
      <c r="G859" s="122">
        <v>1332257</v>
      </c>
      <c r="H859" s="113"/>
      <c r="I859" s="32"/>
      <c r="J859" s="32"/>
      <c r="K859" s="7"/>
      <c r="L859" s="70"/>
      <c r="M859" s="70"/>
      <c r="N859" s="70"/>
      <c r="O859" s="70"/>
      <c r="P859" s="70"/>
    </row>
    <row r="860" spans="3:16">
      <c r="C860" s="45" t="s">
        <v>144</v>
      </c>
      <c r="D860" s="34" t="s">
        <v>819</v>
      </c>
      <c r="E860" s="34" t="s">
        <v>111</v>
      </c>
      <c r="F860" s="122">
        <v>115484</v>
      </c>
      <c r="G860" s="122">
        <v>71148</v>
      </c>
      <c r="H860" s="113"/>
      <c r="I860" s="32"/>
      <c r="J860" s="32"/>
      <c r="K860" s="7"/>
      <c r="L860" s="70"/>
      <c r="M860" s="70"/>
      <c r="N860" s="70"/>
      <c r="O860" s="70"/>
      <c r="P860" s="70"/>
    </row>
    <row r="861" spans="3:16">
      <c r="C861" s="45" t="s">
        <v>193</v>
      </c>
      <c r="D861" s="46" t="s">
        <v>820</v>
      </c>
      <c r="E861" s="34" t="s">
        <v>51</v>
      </c>
      <c r="F861" s="122"/>
      <c r="G861" s="122">
        <v>189189</v>
      </c>
      <c r="H861" s="113"/>
      <c r="I861" s="32"/>
      <c r="J861" s="32"/>
      <c r="K861" s="7"/>
      <c r="L861" s="70"/>
      <c r="M861" s="70"/>
      <c r="N861" s="70"/>
      <c r="O861" s="70"/>
      <c r="P861" s="70"/>
    </row>
    <row r="862" spans="3:16">
      <c r="C862" s="45" t="s">
        <v>193</v>
      </c>
      <c r="D862" s="46" t="s">
        <v>821</v>
      </c>
      <c r="E862" s="34" t="s">
        <v>53</v>
      </c>
      <c r="F862" s="122"/>
      <c r="G862" s="122">
        <v>189189</v>
      </c>
      <c r="H862" s="113"/>
      <c r="I862" s="32"/>
      <c r="J862" s="32"/>
      <c r="K862" s="7"/>
      <c r="L862" s="70"/>
      <c r="M862" s="70"/>
      <c r="N862" s="70"/>
      <c r="O862" s="70"/>
      <c r="P862" s="70"/>
    </row>
    <row r="863" spans="3:16">
      <c r="C863" s="45" t="s">
        <v>193</v>
      </c>
      <c r="D863" s="46" t="s">
        <v>822</v>
      </c>
      <c r="E863" s="34" t="s">
        <v>59</v>
      </c>
      <c r="F863" s="122"/>
      <c r="G863" s="122">
        <v>703956</v>
      </c>
      <c r="H863" s="113"/>
      <c r="I863" s="32"/>
      <c r="J863" s="32"/>
      <c r="K863" s="7"/>
      <c r="L863" s="87"/>
      <c r="M863" s="87"/>
      <c r="N863" s="87"/>
      <c r="O863" s="87"/>
      <c r="P863" s="87"/>
    </row>
    <row r="864" spans="3:16">
      <c r="C864" s="45" t="s">
        <v>598</v>
      </c>
      <c r="D864" s="46">
        <v>370</v>
      </c>
      <c r="E864" s="34" t="s">
        <v>56</v>
      </c>
      <c r="F864" s="122"/>
      <c r="G864" s="122">
        <v>1654481</v>
      </c>
      <c r="H864" s="113"/>
      <c r="I864" s="32"/>
      <c r="J864" s="32"/>
      <c r="K864" s="7"/>
      <c r="L864" s="87"/>
      <c r="M864" s="87"/>
      <c r="N864" s="87"/>
      <c r="O864" s="87"/>
      <c r="P864" s="87"/>
    </row>
    <row r="865" spans="3:16">
      <c r="C865" s="45" t="s">
        <v>823</v>
      </c>
      <c r="D865" s="46" t="s">
        <v>824</v>
      </c>
      <c r="E865" s="34" t="s">
        <v>63</v>
      </c>
      <c r="F865" s="122">
        <v>1924397</v>
      </c>
      <c r="G865" s="122">
        <v>1211186</v>
      </c>
      <c r="H865" s="113"/>
      <c r="I865" s="32"/>
      <c r="J865" s="32"/>
      <c r="K865" s="7"/>
      <c r="L865" s="87"/>
      <c r="M865" s="87"/>
      <c r="N865" s="87"/>
      <c r="O865" s="87"/>
      <c r="P865" s="87"/>
    </row>
    <row r="866" spans="3:16">
      <c r="C866" s="45" t="s">
        <v>825</v>
      </c>
      <c r="D866" s="46" t="s">
        <v>826</v>
      </c>
      <c r="E866" s="34" t="s">
        <v>46</v>
      </c>
      <c r="F866" s="122"/>
      <c r="G866" s="122">
        <v>1276637</v>
      </c>
      <c r="H866" s="113"/>
      <c r="I866" s="32"/>
      <c r="J866" s="32"/>
      <c r="K866" s="7"/>
    </row>
    <row r="867" spans="3:16">
      <c r="C867" s="45" t="s">
        <v>825</v>
      </c>
      <c r="D867" s="46" t="s">
        <v>826</v>
      </c>
      <c r="E867" s="34" t="s">
        <v>90</v>
      </c>
      <c r="F867" s="122"/>
      <c r="G867" s="122">
        <v>431</v>
      </c>
      <c r="H867" s="113"/>
      <c r="I867" s="32"/>
      <c r="J867" s="32"/>
      <c r="K867" s="7"/>
      <c r="L867" s="87"/>
      <c r="M867" s="87"/>
      <c r="N867" s="87"/>
      <c r="O867" s="87"/>
      <c r="P867" s="87"/>
    </row>
    <row r="868" spans="3:16">
      <c r="C868" s="32" t="s">
        <v>226</v>
      </c>
      <c r="D868" s="46" t="s">
        <v>694</v>
      </c>
      <c r="E868" s="34" t="s">
        <v>46</v>
      </c>
      <c r="F868" s="113">
        <v>2180984</v>
      </c>
      <c r="G868" s="122">
        <v>140242</v>
      </c>
      <c r="H868" s="122"/>
      <c r="I868" s="32"/>
      <c r="J868" s="32"/>
      <c r="K868" s="7"/>
      <c r="L868" s="87"/>
      <c r="M868" s="87"/>
      <c r="N868" s="87"/>
      <c r="O868" s="87"/>
      <c r="P868" s="87"/>
    </row>
    <row r="869" spans="3:16">
      <c r="C869" s="45" t="s">
        <v>243</v>
      </c>
      <c r="D869" s="46" t="s">
        <v>827</v>
      </c>
      <c r="E869" s="34" t="s">
        <v>46</v>
      </c>
      <c r="F869" s="122">
        <v>3271477</v>
      </c>
      <c r="G869" s="122">
        <v>294432</v>
      </c>
      <c r="H869" s="113"/>
      <c r="I869" s="32"/>
      <c r="J869" s="32"/>
      <c r="K869" s="7"/>
      <c r="L869" s="87"/>
      <c r="M869" s="87"/>
      <c r="N869" s="87"/>
      <c r="O869" s="87"/>
      <c r="P869" s="87"/>
    </row>
    <row r="870" spans="3:16">
      <c r="C870" s="45" t="s">
        <v>828</v>
      </c>
      <c r="D870" s="46" t="s">
        <v>829</v>
      </c>
      <c r="E870" s="34" t="s">
        <v>90</v>
      </c>
      <c r="F870" s="122">
        <v>830850</v>
      </c>
      <c r="G870" s="122">
        <v>531745</v>
      </c>
      <c r="H870" s="113"/>
      <c r="I870" s="32"/>
      <c r="J870" s="32"/>
      <c r="K870" s="7"/>
      <c r="L870" s="87"/>
      <c r="M870" s="87"/>
      <c r="N870" s="87"/>
      <c r="O870" s="87"/>
      <c r="P870" s="87"/>
    </row>
    <row r="871" spans="3:16">
      <c r="C871" s="77" t="s">
        <v>255</v>
      </c>
      <c r="D871" s="46" t="s">
        <v>830</v>
      </c>
      <c r="E871" s="34" t="s">
        <v>56</v>
      </c>
      <c r="F871" s="122"/>
      <c r="G871" s="122">
        <v>660848</v>
      </c>
      <c r="H871" s="113"/>
      <c r="I871" s="32"/>
      <c r="J871" s="32"/>
      <c r="K871" s="7"/>
      <c r="L871" s="87"/>
      <c r="M871" s="87"/>
      <c r="N871" s="87"/>
      <c r="O871" s="87"/>
      <c r="P871" s="87"/>
    </row>
    <row r="872" spans="3:16">
      <c r="C872" s="45" t="s">
        <v>831</v>
      </c>
      <c r="D872" s="46" t="s">
        <v>832</v>
      </c>
      <c r="E872" s="34" t="s">
        <v>56</v>
      </c>
      <c r="F872" s="122">
        <v>42834526</v>
      </c>
      <c r="G872" s="122">
        <v>670958</v>
      </c>
      <c r="H872" s="113"/>
      <c r="I872" s="32"/>
      <c r="J872" s="32"/>
      <c r="K872" s="7"/>
    </row>
    <row r="873" spans="3:16">
      <c r="C873" s="45" t="s">
        <v>831</v>
      </c>
      <c r="D873" s="46" t="s">
        <v>833</v>
      </c>
      <c r="E873" s="34" t="s">
        <v>51</v>
      </c>
      <c r="F873" s="122"/>
      <c r="G873" s="122">
        <v>1073899</v>
      </c>
      <c r="H873" s="113"/>
      <c r="I873" s="32"/>
      <c r="J873" s="32"/>
      <c r="K873" s="7"/>
      <c r="L873" s="87"/>
      <c r="M873" s="87"/>
      <c r="N873" s="87"/>
      <c r="O873" s="87"/>
      <c r="P873" s="87"/>
    </row>
    <row r="874" spans="3:16">
      <c r="C874" s="45" t="s">
        <v>834</v>
      </c>
      <c r="D874" s="46" t="s">
        <v>835</v>
      </c>
      <c r="E874" s="34" t="s">
        <v>63</v>
      </c>
      <c r="F874" s="122"/>
      <c r="G874" s="122">
        <v>917278</v>
      </c>
      <c r="H874" s="113"/>
      <c r="I874" s="32"/>
      <c r="J874" s="32"/>
      <c r="K874" s="7"/>
      <c r="L874" s="87"/>
      <c r="M874" s="87"/>
      <c r="N874" s="87"/>
      <c r="O874" s="87"/>
      <c r="P874" s="87"/>
    </row>
    <row r="875" spans="3:16">
      <c r="C875" s="45" t="s">
        <v>653</v>
      </c>
      <c r="D875" s="46" t="s">
        <v>836</v>
      </c>
      <c r="E875" s="34" t="s">
        <v>51</v>
      </c>
      <c r="F875" s="122"/>
      <c r="G875" s="122">
        <v>599727</v>
      </c>
      <c r="H875" s="113"/>
      <c r="I875" s="32"/>
      <c r="J875" s="32"/>
      <c r="K875" s="7"/>
      <c r="L875" s="87"/>
      <c r="M875" s="87"/>
      <c r="N875" s="87"/>
      <c r="O875" s="87"/>
      <c r="P875" s="87"/>
    </row>
    <row r="876" spans="3:16">
      <c r="C876" s="53" t="s">
        <v>653</v>
      </c>
      <c r="D876" s="46" t="s">
        <v>837</v>
      </c>
      <c r="E876" s="34" t="s">
        <v>56</v>
      </c>
      <c r="F876" s="122"/>
      <c r="G876" s="122">
        <v>404437</v>
      </c>
      <c r="H876" s="113"/>
      <c r="I876" s="32"/>
      <c r="J876" s="32"/>
      <c r="K876" s="7"/>
      <c r="L876" s="87"/>
      <c r="M876" s="87"/>
      <c r="N876" s="87"/>
      <c r="O876" s="87"/>
      <c r="P876" s="87"/>
    </row>
    <row r="877" spans="3:16">
      <c r="C877" s="32" t="s">
        <v>311</v>
      </c>
      <c r="D877" s="46" t="s">
        <v>838</v>
      </c>
      <c r="E877" s="34" t="s">
        <v>63</v>
      </c>
      <c r="F877" s="122"/>
      <c r="G877" s="122">
        <v>171051</v>
      </c>
      <c r="H877" s="113"/>
      <c r="I877" s="32"/>
      <c r="J877" s="32"/>
      <c r="K877" s="7"/>
      <c r="L877" s="87"/>
      <c r="M877" s="87"/>
      <c r="N877" s="87"/>
      <c r="O877" s="87"/>
      <c r="P877" s="87"/>
    </row>
    <row r="878" spans="3:16">
      <c r="C878" s="45" t="s">
        <v>330</v>
      </c>
      <c r="D878" s="46" t="s">
        <v>839</v>
      </c>
      <c r="E878" s="34" t="s">
        <v>51</v>
      </c>
      <c r="F878" s="122"/>
      <c r="G878" s="122">
        <v>2206022</v>
      </c>
      <c r="H878" s="113"/>
      <c r="I878" s="32"/>
      <c r="J878" s="32"/>
      <c r="K878" s="7"/>
    </row>
    <row r="879" spans="3:16">
      <c r="C879" s="45" t="s">
        <v>330</v>
      </c>
      <c r="D879" s="46" t="s">
        <v>840</v>
      </c>
      <c r="E879" s="34" t="s">
        <v>56</v>
      </c>
      <c r="F879" s="122"/>
      <c r="G879" s="122">
        <v>1038628</v>
      </c>
      <c r="H879" s="113"/>
      <c r="I879" s="32"/>
      <c r="J879" s="32"/>
      <c r="K879" s="7"/>
      <c r="L879" s="87"/>
      <c r="M879" s="87"/>
      <c r="N879" s="87"/>
      <c r="O879" s="87"/>
      <c r="P879" s="87"/>
    </row>
    <row r="880" spans="3:16">
      <c r="C880" s="45" t="s">
        <v>841</v>
      </c>
      <c r="D880" s="46" t="s">
        <v>842</v>
      </c>
      <c r="E880" s="34" t="s">
        <v>46</v>
      </c>
      <c r="F880" s="122"/>
      <c r="G880" s="122">
        <v>1078241</v>
      </c>
      <c r="H880" s="113"/>
      <c r="I880" s="32"/>
      <c r="J880" s="32"/>
      <c r="K880" s="7"/>
      <c r="L880" s="87"/>
      <c r="M880" s="87"/>
      <c r="N880" s="87"/>
      <c r="O880" s="87"/>
      <c r="P880" s="87"/>
    </row>
    <row r="881" spans="3:17">
      <c r="C881" s="45" t="s">
        <v>841</v>
      </c>
      <c r="D881" s="46" t="s">
        <v>843</v>
      </c>
      <c r="E881" s="34" t="s">
        <v>90</v>
      </c>
      <c r="F881" s="122"/>
      <c r="G881" s="122">
        <v>458922</v>
      </c>
      <c r="H881" s="113"/>
      <c r="I881" s="32"/>
      <c r="J881" s="32"/>
      <c r="K881" s="7"/>
      <c r="L881" s="87"/>
      <c r="M881" s="87"/>
      <c r="N881" s="87"/>
      <c r="O881" s="87"/>
      <c r="P881" s="87"/>
    </row>
    <row r="882" spans="3:17">
      <c r="C882" s="45" t="s">
        <v>327</v>
      </c>
      <c r="D882" s="46" t="s">
        <v>844</v>
      </c>
      <c r="E882" s="34" t="s">
        <v>64</v>
      </c>
      <c r="F882" s="122">
        <v>5000000</v>
      </c>
      <c r="G882" s="122">
        <v>688160</v>
      </c>
      <c r="H882" s="113"/>
      <c r="I882" s="32"/>
      <c r="J882" s="32"/>
      <c r="K882" s="7"/>
      <c r="L882" s="87"/>
      <c r="M882" s="87"/>
      <c r="N882" s="87"/>
      <c r="O882" s="87"/>
      <c r="P882" s="87"/>
      <c r="Q882" s="84"/>
    </row>
    <row r="883" spans="3:17">
      <c r="C883" s="45" t="s">
        <v>363</v>
      </c>
      <c r="D883" s="46" t="s">
        <v>845</v>
      </c>
      <c r="E883" s="34" t="s">
        <v>92</v>
      </c>
      <c r="F883" s="122"/>
      <c r="G883" s="122">
        <v>418169</v>
      </c>
      <c r="H883" s="113"/>
      <c r="I883" s="32"/>
      <c r="J883" s="32"/>
      <c r="K883" s="7"/>
    </row>
    <row r="884" spans="3:17">
      <c r="C884" s="45" t="s">
        <v>363</v>
      </c>
      <c r="D884" s="46" t="s">
        <v>846</v>
      </c>
      <c r="E884" s="34" t="s">
        <v>63</v>
      </c>
      <c r="F884" s="122">
        <v>1147887</v>
      </c>
      <c r="G884" s="122">
        <v>708819</v>
      </c>
      <c r="H884" s="113"/>
      <c r="I884" s="32"/>
      <c r="J884" s="32"/>
      <c r="K884" s="7"/>
      <c r="L884" s="87"/>
      <c r="M884" s="87"/>
      <c r="N884" s="87"/>
      <c r="O884" s="87"/>
      <c r="P884" s="87"/>
    </row>
    <row r="885" spans="3:17">
      <c r="C885" s="45" t="s">
        <v>277</v>
      </c>
      <c r="D885" s="46" t="s">
        <v>847</v>
      </c>
      <c r="E885" s="34" t="s">
        <v>56</v>
      </c>
      <c r="F885" s="122"/>
      <c r="G885" s="122">
        <v>755151</v>
      </c>
      <c r="H885" s="113"/>
      <c r="I885" s="32"/>
      <c r="J885" s="32"/>
      <c r="K885" s="7"/>
      <c r="L885" s="87"/>
      <c r="M885" s="87"/>
      <c r="N885" s="87"/>
      <c r="O885" s="87"/>
      <c r="P885" s="87"/>
    </row>
    <row r="886" spans="3:17">
      <c r="C886" s="45" t="s">
        <v>277</v>
      </c>
      <c r="D886" s="46" t="s">
        <v>847</v>
      </c>
      <c r="E886" s="34" t="s">
        <v>51</v>
      </c>
      <c r="F886" s="122"/>
      <c r="G886" s="122">
        <v>1939521</v>
      </c>
      <c r="H886" s="113"/>
      <c r="I886" s="32"/>
      <c r="J886" s="32"/>
      <c r="K886" s="7"/>
      <c r="L886" s="87"/>
      <c r="M886" s="87"/>
      <c r="N886" s="87"/>
      <c r="O886" s="87"/>
      <c r="P886" s="87"/>
    </row>
    <row r="887" spans="3:17">
      <c r="C887" s="45" t="s">
        <v>369</v>
      </c>
      <c r="D887" s="46" t="s">
        <v>848</v>
      </c>
      <c r="E887" s="34" t="s">
        <v>46</v>
      </c>
      <c r="F887" s="122"/>
      <c r="G887" s="122">
        <v>821053</v>
      </c>
      <c r="H887" s="113"/>
      <c r="I887" s="32"/>
      <c r="J887" s="32"/>
      <c r="K887" s="7"/>
      <c r="L887" s="87"/>
      <c r="M887" s="87"/>
      <c r="N887" s="87"/>
      <c r="O887" s="87"/>
      <c r="P887" s="87"/>
    </row>
    <row r="888" spans="3:17">
      <c r="C888" s="45" t="s">
        <v>369</v>
      </c>
      <c r="D888" s="46" t="s">
        <v>849</v>
      </c>
      <c r="E888" s="34" t="s">
        <v>90</v>
      </c>
      <c r="F888" s="122">
        <v>573943</v>
      </c>
      <c r="G888" s="122">
        <v>472541</v>
      </c>
      <c r="H888" s="113"/>
      <c r="I888" s="32"/>
      <c r="J888" s="32"/>
    </row>
    <row r="889" spans="3:17">
      <c r="C889" s="45" t="s">
        <v>327</v>
      </c>
      <c r="D889" s="46" t="s">
        <v>850</v>
      </c>
      <c r="E889" s="34" t="s">
        <v>239</v>
      </c>
      <c r="F889" s="122"/>
      <c r="G889" s="122">
        <v>309730</v>
      </c>
      <c r="H889" s="113"/>
      <c r="I889" s="32"/>
      <c r="J889" s="32"/>
      <c r="K889" s="7"/>
      <c r="L889" s="87"/>
      <c r="M889" s="87"/>
      <c r="N889" s="87"/>
      <c r="O889" s="87"/>
      <c r="P889" s="87"/>
    </row>
    <row r="890" spans="3:17">
      <c r="C890" s="45" t="s">
        <v>394</v>
      </c>
      <c r="D890" s="46" t="s">
        <v>851</v>
      </c>
      <c r="E890" s="34" t="s">
        <v>63</v>
      </c>
      <c r="F890" s="122">
        <v>4846635</v>
      </c>
      <c r="G890" s="122">
        <v>842525</v>
      </c>
      <c r="H890" s="113"/>
      <c r="I890" s="32"/>
      <c r="J890" s="32"/>
      <c r="K890" s="7"/>
      <c r="L890" s="87"/>
      <c r="M890" s="87"/>
      <c r="N890" s="87"/>
      <c r="O890" s="87"/>
      <c r="P890" s="87"/>
    </row>
    <row r="891" spans="3:17">
      <c r="C891" s="45" t="s">
        <v>665</v>
      </c>
      <c r="D891" s="46" t="s">
        <v>852</v>
      </c>
      <c r="E891" s="34" t="s">
        <v>51</v>
      </c>
      <c r="F891" s="122"/>
      <c r="G891" s="122">
        <v>155100</v>
      </c>
      <c r="H891" s="113"/>
      <c r="I891" s="32"/>
      <c r="J891" s="32"/>
      <c r="K891" s="7"/>
      <c r="L891" s="87"/>
      <c r="M891" s="87"/>
      <c r="N891" s="87"/>
      <c r="O891" s="87"/>
      <c r="P891" s="87"/>
    </row>
    <row r="892" spans="3:17">
      <c r="C892" s="45" t="s">
        <v>398</v>
      </c>
      <c r="D892" s="46" t="s">
        <v>853</v>
      </c>
      <c r="E892" s="34" t="s">
        <v>46</v>
      </c>
      <c r="F892" s="122"/>
      <c r="G892" s="122">
        <v>534010</v>
      </c>
      <c r="H892" s="113"/>
      <c r="I892" s="32"/>
      <c r="J892" s="32"/>
      <c r="K892" s="7"/>
      <c r="L892" s="87"/>
      <c r="M892" s="87"/>
      <c r="N892" s="87"/>
      <c r="O892" s="87"/>
      <c r="P892" s="87"/>
    </row>
    <row r="893" spans="3:17">
      <c r="C893" s="45" t="s">
        <v>398</v>
      </c>
      <c r="D893" s="46" t="s">
        <v>854</v>
      </c>
      <c r="E893" s="34" t="s">
        <v>90</v>
      </c>
      <c r="F893" s="122"/>
      <c r="G893" s="122">
        <v>2147030</v>
      </c>
      <c r="H893" s="113"/>
      <c r="I893" s="32"/>
      <c r="J893" s="32"/>
      <c r="K893" s="7"/>
    </row>
    <row r="894" spans="3:17">
      <c r="C894" s="45" t="s">
        <v>120</v>
      </c>
      <c r="D894" s="46" t="s">
        <v>855</v>
      </c>
      <c r="E894" s="34" t="s">
        <v>125</v>
      </c>
      <c r="F894" s="122"/>
      <c r="G894" s="122">
        <v>442566</v>
      </c>
      <c r="H894" s="113"/>
      <c r="I894" s="32"/>
      <c r="J894" s="32"/>
      <c r="K894" s="7"/>
      <c r="L894" s="87"/>
      <c r="M894" s="87"/>
      <c r="N894" s="87"/>
      <c r="O894" s="87"/>
      <c r="P894" s="87"/>
    </row>
    <row r="895" spans="3:17">
      <c r="C895" s="45" t="s">
        <v>120</v>
      </c>
      <c r="D895" s="46" t="s">
        <v>855</v>
      </c>
      <c r="E895" s="34" t="s">
        <v>176</v>
      </c>
      <c r="F895" s="122"/>
      <c r="G895" s="122">
        <v>2279671</v>
      </c>
      <c r="H895" s="113"/>
      <c r="I895" s="32"/>
      <c r="J895" s="32"/>
      <c r="K895" s="7"/>
      <c r="L895" s="87"/>
      <c r="M895" s="87"/>
      <c r="N895" s="87"/>
      <c r="O895" s="87"/>
      <c r="P895" s="87"/>
    </row>
    <row r="896" spans="3:17">
      <c r="C896" s="32" t="s">
        <v>439</v>
      </c>
      <c r="D896" s="46" t="s">
        <v>856</v>
      </c>
      <c r="E896" s="34" t="s">
        <v>46</v>
      </c>
      <c r="F896" s="122"/>
      <c r="G896" s="122">
        <v>649453</v>
      </c>
      <c r="H896" s="113"/>
      <c r="I896" s="32"/>
      <c r="J896" s="32"/>
      <c r="K896" s="7"/>
      <c r="L896" s="87"/>
      <c r="M896" s="87"/>
      <c r="N896" s="87"/>
      <c r="O896" s="87"/>
      <c r="P896" s="87"/>
    </row>
    <row r="897" spans="3:16">
      <c r="C897" s="32" t="s">
        <v>439</v>
      </c>
      <c r="D897" s="46" t="s">
        <v>857</v>
      </c>
      <c r="E897" s="34" t="s">
        <v>92</v>
      </c>
      <c r="F897" s="122"/>
      <c r="G897" s="122">
        <v>1455938</v>
      </c>
      <c r="H897" s="113"/>
      <c r="I897" s="32"/>
      <c r="J897" s="32"/>
      <c r="K897" s="7"/>
      <c r="L897" s="87"/>
      <c r="M897" s="87"/>
      <c r="N897" s="87"/>
      <c r="O897" s="87"/>
      <c r="P897" s="87"/>
    </row>
    <row r="898" spans="3:16">
      <c r="C898" s="32" t="s">
        <v>217</v>
      </c>
      <c r="D898" s="46" t="s">
        <v>858</v>
      </c>
      <c r="E898" s="34" t="s">
        <v>92</v>
      </c>
      <c r="F898" s="122"/>
      <c r="G898" s="122">
        <v>3173332</v>
      </c>
      <c r="H898" s="113"/>
      <c r="I898" s="32"/>
      <c r="J898" s="32"/>
    </row>
    <row r="899" spans="3:16">
      <c r="C899" s="32" t="s">
        <v>346</v>
      </c>
      <c r="D899" s="46" t="s">
        <v>859</v>
      </c>
      <c r="E899" s="46" t="s">
        <v>64</v>
      </c>
      <c r="F899" s="32"/>
      <c r="G899" s="122">
        <v>1938813</v>
      </c>
      <c r="H899" s="113"/>
      <c r="I899" s="32"/>
      <c r="J899" s="32"/>
      <c r="K899" s="7"/>
      <c r="L899" s="87"/>
      <c r="M899" s="87"/>
      <c r="N899" s="87"/>
      <c r="O899" s="87"/>
      <c r="P899" s="87"/>
    </row>
    <row r="900" spans="3:16">
      <c r="C900" s="32" t="s">
        <v>631</v>
      </c>
      <c r="D900" s="46" t="s">
        <v>632</v>
      </c>
      <c r="E900" s="46" t="s">
        <v>92</v>
      </c>
      <c r="F900" s="32"/>
      <c r="G900" s="122">
        <v>3210163</v>
      </c>
      <c r="H900" s="113"/>
      <c r="I900" s="32"/>
      <c r="J900" s="32"/>
      <c r="K900" s="7"/>
      <c r="L900" s="87"/>
      <c r="M900" s="87"/>
      <c r="N900" s="87"/>
      <c r="O900" s="87"/>
      <c r="P900" s="87"/>
    </row>
    <row r="901" spans="3:16">
      <c r="C901" s="32" t="s">
        <v>490</v>
      </c>
      <c r="D901" s="46" t="s">
        <v>860</v>
      </c>
      <c r="E901" s="46" t="s">
        <v>75</v>
      </c>
      <c r="F901" s="32"/>
      <c r="G901" s="122">
        <v>802334</v>
      </c>
      <c r="H901" s="113"/>
      <c r="I901" s="32"/>
      <c r="J901" s="32"/>
      <c r="K901" s="7"/>
      <c r="L901" s="87"/>
      <c r="M901" s="87"/>
      <c r="N901" s="87"/>
      <c r="O901" s="87"/>
      <c r="P901" s="87"/>
    </row>
    <row r="902" spans="3:16">
      <c r="C902" s="32" t="s">
        <v>504</v>
      </c>
      <c r="D902" s="46" t="s">
        <v>861</v>
      </c>
      <c r="E902" s="46" t="s">
        <v>46</v>
      </c>
      <c r="F902" s="32"/>
      <c r="G902" s="122">
        <v>685623</v>
      </c>
      <c r="H902" s="113"/>
      <c r="I902" s="32"/>
      <c r="J902" s="32"/>
      <c r="K902" s="7"/>
      <c r="L902" s="87"/>
      <c r="M902" s="87"/>
      <c r="N902" s="87"/>
      <c r="O902" s="87"/>
      <c r="P902" s="87"/>
    </row>
    <row r="903" spans="3:16">
      <c r="C903" s="32" t="s">
        <v>862</v>
      </c>
      <c r="D903" s="46" t="s">
        <v>684</v>
      </c>
      <c r="E903" s="46" t="s">
        <v>46</v>
      </c>
      <c r="F903" s="32"/>
      <c r="G903" s="122">
        <v>1548000</v>
      </c>
      <c r="H903" s="113"/>
      <c r="I903" s="32"/>
      <c r="J903" s="32"/>
      <c r="K903" s="7"/>
      <c r="L903" s="87"/>
      <c r="M903" s="87"/>
      <c r="N903" s="87"/>
      <c r="O903" s="87"/>
      <c r="P903" s="87"/>
    </row>
    <row r="904" spans="3:16">
      <c r="C904" s="32" t="s">
        <v>510</v>
      </c>
      <c r="D904" s="46" t="s">
        <v>577</v>
      </c>
      <c r="E904" s="46" t="s">
        <v>46</v>
      </c>
      <c r="F904" s="32"/>
      <c r="G904" s="122">
        <v>883423</v>
      </c>
      <c r="H904" s="113"/>
      <c r="I904" s="32"/>
      <c r="J904" s="32"/>
    </row>
    <row r="905" spans="3:16">
      <c r="C905" s="32" t="s">
        <v>510</v>
      </c>
      <c r="D905" s="46" t="s">
        <v>578</v>
      </c>
      <c r="E905" s="46" t="s">
        <v>63</v>
      </c>
      <c r="F905" s="32"/>
      <c r="G905" s="122">
        <v>505615</v>
      </c>
      <c r="H905" s="113"/>
      <c r="I905" s="32"/>
      <c r="J905" s="32"/>
      <c r="K905" s="7"/>
      <c r="L905" s="87"/>
      <c r="M905" s="87"/>
      <c r="N905" s="87"/>
      <c r="O905" s="87"/>
      <c r="P905" s="87"/>
    </row>
    <row r="906" spans="3:16">
      <c r="C906" s="123" t="s">
        <v>517</v>
      </c>
      <c r="D906" s="63"/>
      <c r="E906" s="60"/>
      <c r="F906" s="62">
        <f>SUM(F856:F905)</f>
        <v>63544388</v>
      </c>
      <c r="G906" s="62">
        <f>SUM(G856:G905)</f>
        <v>47370373</v>
      </c>
      <c r="H906" s="62">
        <f>SUM(H856:H905)</f>
        <v>0</v>
      </c>
      <c r="I906" s="32"/>
      <c r="J906" s="32"/>
      <c r="K906" s="7"/>
      <c r="L906" s="87"/>
      <c r="M906" s="87"/>
      <c r="N906" s="87"/>
      <c r="O906" s="87"/>
      <c r="P906" s="87"/>
    </row>
    <row r="907" spans="3:16" ht="24.75" customHeight="1">
      <c r="C907" s="337" t="s">
        <v>518</v>
      </c>
      <c r="D907" s="337"/>
      <c r="E907" s="337"/>
      <c r="F907" s="69">
        <v>0</v>
      </c>
      <c r="G907" s="69">
        <v>0</v>
      </c>
      <c r="H907" s="69">
        <v>0</v>
      </c>
      <c r="I907" s="32"/>
      <c r="J907" s="32"/>
      <c r="K907" s="7"/>
      <c r="L907" s="87"/>
      <c r="M907" s="87"/>
      <c r="N907" s="87"/>
      <c r="O907" s="87"/>
      <c r="P907" s="87"/>
    </row>
    <row r="908" spans="3:16">
      <c r="C908" s="129"/>
      <c r="D908" s="129"/>
      <c r="E908" s="129"/>
      <c r="F908" s="70">
        <v>0</v>
      </c>
      <c r="G908" s="70">
        <v>0</v>
      </c>
      <c r="H908" s="70">
        <v>0</v>
      </c>
      <c r="I908" s="32"/>
      <c r="J908" s="32"/>
      <c r="K908" s="7"/>
      <c r="L908" s="87"/>
      <c r="M908" s="87"/>
      <c r="N908" s="87"/>
      <c r="O908" s="87"/>
      <c r="P908" s="87"/>
    </row>
    <row r="909" spans="3:16">
      <c r="C909" s="353" t="s">
        <v>810</v>
      </c>
      <c r="D909" s="354"/>
      <c r="E909" s="354"/>
      <c r="F909" s="354"/>
      <c r="G909" s="354"/>
      <c r="H909" s="354"/>
      <c r="I909" s="354"/>
      <c r="J909" s="354"/>
      <c r="K909" s="7"/>
      <c r="L909" s="87"/>
      <c r="M909" s="87"/>
      <c r="N909" s="87"/>
      <c r="O909" s="87"/>
      <c r="P909" s="87"/>
    </row>
    <row r="910" spans="3:16">
      <c r="C910" s="354"/>
      <c r="D910" s="354"/>
      <c r="E910" s="354"/>
      <c r="F910" s="354"/>
      <c r="G910" s="354"/>
      <c r="H910" s="354"/>
      <c r="I910" s="354"/>
      <c r="J910" s="354"/>
      <c r="K910" s="7"/>
    </row>
    <row r="911" spans="3:16">
      <c r="C911" s="354"/>
      <c r="D911" s="354"/>
      <c r="E911" s="354"/>
      <c r="F911" s="354"/>
      <c r="G911" s="354"/>
      <c r="H911" s="354"/>
      <c r="I911" s="354"/>
      <c r="J911" s="354"/>
      <c r="K911" s="7"/>
      <c r="L911" s="87"/>
      <c r="M911" s="87"/>
      <c r="N911" s="87"/>
      <c r="O911" s="87"/>
      <c r="P911" s="87"/>
    </row>
    <row r="912" spans="3:16">
      <c r="C912" s="354"/>
      <c r="D912" s="354"/>
      <c r="E912" s="354"/>
      <c r="F912" s="354"/>
      <c r="G912" s="354"/>
      <c r="H912" s="354"/>
      <c r="I912" s="354"/>
      <c r="J912" s="354"/>
      <c r="K912" s="7"/>
      <c r="L912" s="87"/>
      <c r="M912" s="87"/>
      <c r="N912" s="87"/>
      <c r="O912" s="87"/>
      <c r="P912" s="87"/>
    </row>
    <row r="913" spans="3:17">
      <c r="C913" s="354"/>
      <c r="D913" s="354"/>
      <c r="E913" s="354"/>
      <c r="F913" s="354"/>
      <c r="G913" s="354"/>
      <c r="H913" s="354"/>
      <c r="I913" s="354"/>
      <c r="J913" s="354"/>
      <c r="K913" s="7"/>
      <c r="L913" s="87"/>
      <c r="M913" s="87"/>
      <c r="N913" s="87"/>
      <c r="O913" s="87"/>
      <c r="P913" s="87"/>
    </row>
    <row r="914" spans="3:17">
      <c r="C914" s="84"/>
      <c r="D914" s="4"/>
      <c r="E914" s="4"/>
      <c r="F914" s="84"/>
      <c r="G914" s="7"/>
      <c r="H914" s="84"/>
      <c r="I914" s="86"/>
      <c r="K914" s="7"/>
      <c r="L914" s="87"/>
      <c r="M914" s="87"/>
      <c r="N914" s="87"/>
      <c r="O914" s="87"/>
      <c r="P914" s="87"/>
    </row>
    <row r="915" spans="3:17">
      <c r="C915" s="84"/>
      <c r="D915" s="4"/>
      <c r="E915" s="4"/>
      <c r="F915" s="84"/>
      <c r="G915" s="7"/>
      <c r="H915" s="84"/>
      <c r="I915" s="86"/>
      <c r="K915" s="7"/>
      <c r="L915" s="87"/>
      <c r="M915" s="87"/>
      <c r="N915" s="87"/>
      <c r="O915" s="87"/>
      <c r="P915" s="87"/>
    </row>
    <row r="916" spans="3:17">
      <c r="C916" s="84"/>
      <c r="G916" s="7"/>
      <c r="I916" s="86"/>
      <c r="K916" s="7"/>
    </row>
    <row r="917" spans="3:17">
      <c r="G917" s="7"/>
      <c r="H917" s="84"/>
      <c r="I917" s="86"/>
      <c r="K917" s="7"/>
      <c r="L917" s="87"/>
      <c r="M917" s="87"/>
      <c r="N917" s="87"/>
      <c r="O917" s="87"/>
      <c r="P917" s="87"/>
    </row>
    <row r="918" spans="3:17">
      <c r="G918" s="7"/>
      <c r="I918" s="86"/>
      <c r="K918" s="7"/>
      <c r="L918" s="87"/>
      <c r="M918" s="87"/>
      <c r="N918" s="87"/>
      <c r="O918" s="87"/>
      <c r="P918" s="87"/>
    </row>
    <row r="919" spans="3:17">
      <c r="G919" s="7"/>
      <c r="I919" s="86"/>
      <c r="K919" s="7"/>
      <c r="L919" s="87"/>
      <c r="M919" s="87"/>
      <c r="N919" s="87"/>
      <c r="O919" s="87"/>
      <c r="P919" s="87"/>
    </row>
    <row r="920" spans="3:17">
      <c r="G920" s="7"/>
      <c r="I920" s="86"/>
      <c r="K920" s="7"/>
      <c r="L920" s="87"/>
      <c r="M920" s="87"/>
      <c r="N920" s="87"/>
      <c r="O920" s="87"/>
      <c r="P920" s="87"/>
    </row>
    <row r="921" spans="3:17">
      <c r="G921" s="7"/>
      <c r="I921" s="86"/>
      <c r="K921" s="7"/>
      <c r="L921" s="87"/>
      <c r="M921" s="87"/>
      <c r="N921" s="87"/>
      <c r="O921" s="87"/>
      <c r="P921" s="87"/>
    </row>
    <row r="922" spans="3:17">
      <c r="G922" s="7"/>
      <c r="I922" s="86"/>
      <c r="K922" s="7"/>
    </row>
    <row r="923" spans="3:17">
      <c r="G923" s="7"/>
      <c r="I923" s="86"/>
      <c r="K923" s="7"/>
      <c r="L923" s="87"/>
      <c r="M923" s="87"/>
      <c r="N923" s="87"/>
      <c r="O923" s="87"/>
      <c r="P923" s="87"/>
      <c r="Q923" s="87"/>
    </row>
    <row r="924" spans="3:17">
      <c r="G924" s="7"/>
      <c r="I924" s="86"/>
      <c r="K924" s="7"/>
      <c r="L924" s="87"/>
      <c r="M924" s="87"/>
      <c r="N924" s="87"/>
      <c r="O924" s="87"/>
      <c r="P924" s="87"/>
      <c r="Q924" s="87"/>
    </row>
    <row r="925" spans="3:17">
      <c r="G925" s="7"/>
      <c r="I925" s="86"/>
      <c r="K925" s="7"/>
      <c r="L925" s="87"/>
      <c r="M925" s="87"/>
      <c r="N925" s="87"/>
      <c r="O925" s="87"/>
      <c r="P925" s="87"/>
      <c r="Q925" s="87"/>
    </row>
    <row r="926" spans="3:17">
      <c r="G926" s="7"/>
      <c r="I926" s="88"/>
      <c r="K926" s="7"/>
      <c r="L926" s="87"/>
      <c r="M926" s="87"/>
      <c r="N926" s="87"/>
      <c r="O926" s="87"/>
      <c r="P926" s="87"/>
      <c r="Q926" s="87"/>
    </row>
    <row r="927" spans="3:17">
      <c r="G927" s="7"/>
      <c r="I927" s="88"/>
      <c r="K927" s="7"/>
      <c r="L927" s="87"/>
      <c r="M927" s="87"/>
      <c r="N927" s="87"/>
      <c r="O927" s="87"/>
      <c r="P927" s="87"/>
      <c r="Q927" s="87"/>
    </row>
    <row r="928" spans="3:17">
      <c r="G928" s="7"/>
      <c r="I928" s="88"/>
      <c r="K928" s="7"/>
    </row>
    <row r="929" spans="3:17">
      <c r="G929" s="7"/>
      <c r="I929" s="88"/>
      <c r="K929" s="7"/>
    </row>
    <row r="930" spans="3:17">
      <c r="I930" s="88"/>
      <c r="K930" s="7"/>
    </row>
    <row r="931" spans="3:17">
      <c r="D931" s="4"/>
      <c r="E931" s="4"/>
      <c r="F931" s="84"/>
      <c r="G931" s="7"/>
      <c r="H931" s="84"/>
      <c r="I931" s="84"/>
      <c r="J931" s="84"/>
      <c r="K931" s="84"/>
      <c r="L931" s="87"/>
      <c r="M931" s="87"/>
      <c r="N931" s="87"/>
      <c r="O931" s="87"/>
      <c r="P931" s="87"/>
      <c r="Q931" s="84"/>
    </row>
    <row r="932" spans="3:17">
      <c r="C932" s="84"/>
      <c r="L932" s="87"/>
      <c r="M932" s="87"/>
      <c r="N932" s="87"/>
      <c r="O932" s="87"/>
      <c r="P932" s="87"/>
      <c r="Q932" s="87"/>
    </row>
    <row r="934" spans="3:17">
      <c r="C934" s="84"/>
    </row>
    <row r="935" spans="3:17">
      <c r="C935" s="84"/>
    </row>
  </sheetData>
  <mergeCells count="12">
    <mergeCell ref="C791:G791"/>
    <mergeCell ref="A5:B8"/>
    <mergeCell ref="C5:C7"/>
    <mergeCell ref="D5:E5"/>
    <mergeCell ref="F5:G5"/>
    <mergeCell ref="F7:G7"/>
    <mergeCell ref="C909:J913"/>
    <mergeCell ref="C792:H793"/>
    <mergeCell ref="C794:D794"/>
    <mergeCell ref="C825:J829"/>
    <mergeCell ref="C845:J845"/>
    <mergeCell ref="C907:E90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44"/>
  <sheetViews>
    <sheetView topLeftCell="A818" workbookViewId="0">
      <selection activeCell="C836" sqref="C836"/>
    </sheetView>
  </sheetViews>
  <sheetFormatPr baseColWidth="10" defaultColWidth="11.7109375" defaultRowHeight="12.75"/>
  <cols>
    <col min="1" max="1" width="10.85546875" style="1" bestFit="1" customWidth="1"/>
    <col min="2" max="2" width="2.85546875" style="2" bestFit="1" customWidth="1"/>
    <col min="3" max="3" width="47.28515625" style="1" customWidth="1"/>
    <col min="4" max="4" width="53" style="5" customWidth="1"/>
    <col min="5" max="5" width="23.85546875" style="5" customWidth="1"/>
    <col min="6" max="6" width="24" style="1" bestFit="1" customWidth="1"/>
    <col min="7" max="7" width="16.5703125" style="10" bestFit="1" customWidth="1"/>
    <col min="8" max="8" width="22.140625" style="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863</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864</v>
      </c>
      <c r="D8" s="25"/>
      <c r="E8" s="25">
        <v>21889.89</v>
      </c>
      <c r="F8" s="24"/>
      <c r="G8" s="26"/>
      <c r="H8" s="24" t="s">
        <v>865</v>
      </c>
      <c r="I8" s="27">
        <v>468.15</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297620</v>
      </c>
      <c r="N12" s="40">
        <v>6514869</v>
      </c>
      <c r="O12" s="40">
        <v>79306</v>
      </c>
      <c r="P12" s="40">
        <v>6594175</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59523.199999999997</v>
      </c>
      <c r="N13" s="40">
        <v>1302956</v>
      </c>
      <c r="O13" s="40">
        <v>15861</v>
      </c>
      <c r="P13" s="40">
        <v>1318817</v>
      </c>
    </row>
    <row r="14" spans="1:17" s="32" customFormat="1" ht="10.5">
      <c r="A14" s="32">
        <v>96519000</v>
      </c>
      <c r="B14" s="33" t="s">
        <v>44</v>
      </c>
      <c r="C14" s="32" t="s">
        <v>45</v>
      </c>
      <c r="D14" s="34">
        <v>162</v>
      </c>
      <c r="E14" s="35">
        <v>33917</v>
      </c>
      <c r="F14" s="34" t="s">
        <v>37</v>
      </c>
      <c r="G14" s="37">
        <v>350</v>
      </c>
      <c r="H14" s="36" t="s">
        <v>46</v>
      </c>
      <c r="I14" s="38">
        <v>6.5</v>
      </c>
      <c r="J14" s="36" t="s">
        <v>39</v>
      </c>
      <c r="K14" s="41">
        <v>22</v>
      </c>
      <c r="L14" s="40">
        <v>350000</v>
      </c>
      <c r="M14" s="40">
        <v>55263</v>
      </c>
      <c r="N14" s="40">
        <v>1209701</v>
      </c>
      <c r="O14" s="40">
        <v>19035</v>
      </c>
      <c r="P14" s="40">
        <v>1228736</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262500</v>
      </c>
      <c r="N15" s="40">
        <v>5746096</v>
      </c>
      <c r="O15" s="40">
        <v>158537</v>
      </c>
      <c r="P15" s="40">
        <v>5904633</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474583</v>
      </c>
      <c r="N18" s="40">
        <v>10388570</v>
      </c>
      <c r="O18" s="40">
        <v>152449</v>
      </c>
      <c r="P18" s="40">
        <v>10541019</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989091</v>
      </c>
      <c r="N19" s="40">
        <v>21651093</v>
      </c>
      <c r="O19" s="40">
        <v>692585</v>
      </c>
      <c r="P19" s="40">
        <v>22343678</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238000</v>
      </c>
      <c r="N21" s="40">
        <v>5209794</v>
      </c>
      <c r="O21" s="40">
        <v>87043</v>
      </c>
      <c r="P21" s="40">
        <v>5296837</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v>14447327</v>
      </c>
      <c r="O22" s="40">
        <v>229255</v>
      </c>
      <c r="P22" s="40">
        <v>14676582</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v>7661462</v>
      </c>
      <c r="O23" s="40">
        <v>127049</v>
      </c>
      <c r="P23" s="40">
        <v>7788511</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v>21889890</v>
      </c>
      <c r="O24" s="40">
        <v>530053</v>
      </c>
      <c r="P24" s="40">
        <v>22419943</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v>7442563</v>
      </c>
      <c r="O25" s="40">
        <v>220024</v>
      </c>
      <c r="P25" s="40">
        <v>7662587</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90720</v>
      </c>
      <c r="N27" s="40">
        <v>1985851</v>
      </c>
      <c r="O27" s="44">
        <v>30468</v>
      </c>
      <c r="P27" s="44">
        <v>2016319</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935550</v>
      </c>
      <c r="N28" s="40">
        <v>20479087</v>
      </c>
      <c r="O28" s="44">
        <v>314201</v>
      </c>
      <c r="P28" s="44">
        <v>20793288</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1121250</v>
      </c>
      <c r="N30" s="40">
        <v>24544039</v>
      </c>
      <c r="O30" s="40">
        <v>536942</v>
      </c>
      <c r="P30" s="40">
        <v>25080981</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88902.55</v>
      </c>
      <c r="N33" s="40">
        <v>1946067</v>
      </c>
      <c r="O33" s="40">
        <v>44819</v>
      </c>
      <c r="P33" s="40">
        <v>1990886</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800122.13</v>
      </c>
      <c r="N34" s="40">
        <v>17514585</v>
      </c>
      <c r="O34" s="40">
        <v>403370</v>
      </c>
      <c r="P34" s="40">
        <v>17917955</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61764</v>
      </c>
      <c r="N37" s="40">
        <v>1352007</v>
      </c>
      <c r="O37" s="40">
        <v>38025</v>
      </c>
      <c r="P37" s="40">
        <v>1390032</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288236</v>
      </c>
      <c r="N38" s="40">
        <v>6309454</v>
      </c>
      <c r="O38" s="40">
        <v>177454</v>
      </c>
      <c r="P38" s="40">
        <v>6486908</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1800000</v>
      </c>
      <c r="N39" s="40">
        <v>39401802</v>
      </c>
      <c r="O39" s="40">
        <v>1548523</v>
      </c>
      <c r="P39" s="40">
        <v>40950325</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200000</v>
      </c>
      <c r="N40" s="40">
        <v>4377978</v>
      </c>
      <c r="O40" s="40">
        <v>172058</v>
      </c>
      <c r="P40" s="40">
        <v>4550036</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510628</v>
      </c>
      <c r="N45" s="40">
        <v>11177591</v>
      </c>
      <c r="O45" s="40">
        <v>159734</v>
      </c>
      <c r="P45" s="40">
        <v>11337325</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1780573</v>
      </c>
      <c r="N47" s="40">
        <v>38976547</v>
      </c>
      <c r="O47" s="40">
        <v>558804</v>
      </c>
      <c r="P47" s="40">
        <v>39535351</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v>15760721</v>
      </c>
      <c r="O49" s="40">
        <v>329300</v>
      </c>
      <c r="P49" s="40">
        <v>16090021</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v>8755956</v>
      </c>
      <c r="O50" s="40">
        <v>49813</v>
      </c>
      <c r="P50" s="40">
        <v>8805769</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v>43779780</v>
      </c>
      <c r="O51" s="40">
        <v>249066</v>
      </c>
      <c r="P51" s="40">
        <v>44028846</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6355171.0599999996</v>
      </c>
      <c r="N52" s="40">
        <v>139113995</v>
      </c>
      <c r="O52" s="40">
        <v>2530307</v>
      </c>
      <c r="P52" s="40">
        <v>141644302</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344381.49</v>
      </c>
      <c r="N53" s="40">
        <v>7538473</v>
      </c>
      <c r="O53" s="40">
        <v>137115</v>
      </c>
      <c r="P53" s="40">
        <v>7675588</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100</v>
      </c>
      <c r="D56" s="34">
        <v>251</v>
      </c>
      <c r="E56" s="35">
        <v>37000</v>
      </c>
      <c r="F56" s="34" t="s">
        <v>37</v>
      </c>
      <c r="G56" s="37">
        <v>300</v>
      </c>
      <c r="H56" s="34" t="s">
        <v>101</v>
      </c>
      <c r="I56" s="38">
        <v>6</v>
      </c>
      <c r="J56" s="36" t="s">
        <v>49</v>
      </c>
      <c r="K56" s="38">
        <v>21</v>
      </c>
      <c r="L56" s="40">
        <v>300000</v>
      </c>
      <c r="M56" s="40"/>
      <c r="N56" s="40"/>
      <c r="O56" s="40"/>
      <c r="P56" s="40"/>
    </row>
    <row r="57" spans="1:16" s="32" customFormat="1" ht="10.5">
      <c r="A57" s="32">
        <v>90299000</v>
      </c>
      <c r="B57" s="33" t="s">
        <v>54</v>
      </c>
      <c r="C57" s="32" t="s">
        <v>100</v>
      </c>
      <c r="D57" s="34">
        <v>251</v>
      </c>
      <c r="E57" s="35">
        <v>37000</v>
      </c>
      <c r="F57" s="34" t="s">
        <v>37</v>
      </c>
      <c r="G57" s="37">
        <v>300</v>
      </c>
      <c r="H57" s="34" t="s">
        <v>102</v>
      </c>
      <c r="I57" s="38">
        <v>6</v>
      </c>
      <c r="J57" s="36" t="s">
        <v>49</v>
      </c>
      <c r="K57" s="38">
        <v>21</v>
      </c>
      <c r="L57" s="40">
        <v>300000</v>
      </c>
      <c r="M57" s="40"/>
      <c r="N57" s="40"/>
      <c r="O57" s="40"/>
      <c r="P57" s="40"/>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743987</v>
      </c>
      <c r="N64" s="40">
        <v>16285794</v>
      </c>
      <c r="O64" s="40">
        <v>86820</v>
      </c>
      <c r="P64" s="40">
        <v>16372614</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2696952</v>
      </c>
      <c r="N65" s="40">
        <v>59035983</v>
      </c>
      <c r="O65" s="40">
        <v>314743</v>
      </c>
      <c r="P65" s="40">
        <v>59350726</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v>91937538</v>
      </c>
      <c r="O70" s="40">
        <v>2341695</v>
      </c>
      <c r="P70" s="40">
        <v>94279233</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v>17511912</v>
      </c>
      <c r="O73" s="40">
        <v>88771</v>
      </c>
      <c r="P73" s="40">
        <v>17600683</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v>70047648</v>
      </c>
      <c r="O74" s="40">
        <v>355085</v>
      </c>
      <c r="P74" s="40">
        <v>70402733</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1395000</v>
      </c>
      <c r="N77" s="40">
        <v>30536397</v>
      </c>
      <c r="O77" s="40">
        <v>776995</v>
      </c>
      <c r="P77" s="40">
        <v>31313392</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657850</v>
      </c>
      <c r="N80" s="40">
        <v>14400264</v>
      </c>
      <c r="O80" s="40">
        <v>295463</v>
      </c>
      <c r="P80" s="40">
        <v>14695727</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1033763</v>
      </c>
      <c r="N81" s="40">
        <v>22628958</v>
      </c>
      <c r="O81" s="40">
        <v>464301</v>
      </c>
      <c r="P81" s="40">
        <v>23093259</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384883</v>
      </c>
      <c r="N84" s="40">
        <v>8425047</v>
      </c>
      <c r="O84" s="40">
        <v>178183</v>
      </c>
      <c r="P84" s="40">
        <v>8603230</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1924417</v>
      </c>
      <c r="N85" s="40">
        <v>42125276</v>
      </c>
      <c r="O85" s="40">
        <v>890852</v>
      </c>
      <c r="P85" s="40">
        <v>43016128</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1503462.16</v>
      </c>
      <c r="N87" s="40">
        <v>32910621</v>
      </c>
      <c r="O87" s="40">
        <v>77746</v>
      </c>
      <c r="P87" s="40">
        <v>32988367</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766667</v>
      </c>
      <c r="N90" s="40">
        <v>16782256</v>
      </c>
      <c r="O90" s="40">
        <v>264346</v>
      </c>
      <c r="P90" s="40">
        <v>17046602</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v>16745766</v>
      </c>
      <c r="O91" s="40">
        <v>225652</v>
      </c>
      <c r="P91" s="40">
        <v>16971418</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780357</v>
      </c>
      <c r="N92" s="40">
        <v>17081929</v>
      </c>
      <c r="O92" s="40">
        <v>269076</v>
      </c>
      <c r="P92" s="40">
        <v>17351005</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821429</v>
      </c>
      <c r="N93" s="40">
        <v>17980990</v>
      </c>
      <c r="O93" s="40">
        <v>283225</v>
      </c>
      <c r="P93" s="40">
        <v>18264215</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v>45968769</v>
      </c>
      <c r="O94" s="40">
        <v>423198</v>
      </c>
      <c r="P94" s="40">
        <v>46391967</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1437500</v>
      </c>
      <c r="N97" s="40">
        <v>31466717</v>
      </c>
      <c r="O97" s="40">
        <v>167761</v>
      </c>
      <c r="P97" s="40">
        <v>31634478</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v>65669670</v>
      </c>
      <c r="O98" s="40">
        <v>437394</v>
      </c>
      <c r="P98" s="40">
        <v>66107064</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1968421</v>
      </c>
      <c r="N101" s="40">
        <v>43088519</v>
      </c>
      <c r="O101" s="40">
        <v>212307</v>
      </c>
      <c r="P101" s="40">
        <v>43300826</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v>17840260</v>
      </c>
      <c r="O102" s="40">
        <v>349898</v>
      </c>
      <c r="P102" s="40">
        <v>18190158</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2123921</v>
      </c>
      <c r="N103" s="40">
        <v>46492397</v>
      </c>
      <c r="O103" s="40">
        <v>1219116</v>
      </c>
      <c r="P103" s="40">
        <v>47711513</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530980.25</v>
      </c>
      <c r="N104" s="40">
        <v>11623099</v>
      </c>
      <c r="O104" s="40">
        <v>304780</v>
      </c>
      <c r="P104" s="40">
        <v>11927879</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871019.17</v>
      </c>
      <c r="N105" s="40">
        <v>19066514</v>
      </c>
      <c r="O105" s="40">
        <v>499959</v>
      </c>
      <c r="P105" s="40">
        <v>19566473</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219999.69</v>
      </c>
      <c r="N106" s="40">
        <v>4815769</v>
      </c>
      <c r="O106" s="40">
        <v>126278</v>
      </c>
      <c r="P106" s="40">
        <v>4942047</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316973</v>
      </c>
      <c r="N109" s="40">
        <v>6938504</v>
      </c>
      <c r="O109" s="40">
        <v>0</v>
      </c>
      <c r="P109" s="40">
        <v>6938504</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8969245</v>
      </c>
      <c r="N110" s="40">
        <v>196335786</v>
      </c>
      <c r="O110" s="40">
        <v>0</v>
      </c>
      <c r="P110" s="40">
        <v>196335786</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1000</v>
      </c>
      <c r="N111" s="40">
        <v>21890</v>
      </c>
      <c r="O111" s="40">
        <v>0</v>
      </c>
      <c r="P111" s="40">
        <v>21890</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789767.7</v>
      </c>
      <c r="N114" s="40">
        <v>17287928</v>
      </c>
      <c r="O114" s="40">
        <v>459213</v>
      </c>
      <c r="P114" s="40">
        <v>17747141</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2358651.0699999998</v>
      </c>
      <c r="N115" s="40">
        <v>51630612</v>
      </c>
      <c r="O115" s="40">
        <v>1353850</v>
      </c>
      <c r="P115" s="40">
        <v>52984462</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2028753</v>
      </c>
      <c r="N119" s="40">
        <v>44409180</v>
      </c>
      <c r="O119" s="40">
        <v>208048</v>
      </c>
      <c r="P119" s="40">
        <v>44617228</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176413</v>
      </c>
      <c r="N120" s="40">
        <v>3861661</v>
      </c>
      <c r="O120" s="40">
        <v>18098</v>
      </c>
      <c r="P120" s="40">
        <v>3879759</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v>87559560</v>
      </c>
      <c r="O121" s="40">
        <v>2190886</v>
      </c>
      <c r="P121" s="40">
        <v>89750446</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76073162</v>
      </c>
      <c r="B125" s="33">
        <v>5</v>
      </c>
      <c r="C125" s="45" t="s">
        <v>866</v>
      </c>
      <c r="D125" s="34">
        <v>301</v>
      </c>
      <c r="E125" s="35">
        <v>37516</v>
      </c>
      <c r="F125" s="34" t="s">
        <v>37</v>
      </c>
      <c r="G125" s="37">
        <v>2600</v>
      </c>
      <c r="H125" s="34"/>
      <c r="I125" s="38"/>
      <c r="J125" s="36"/>
      <c r="K125" s="38">
        <v>10</v>
      </c>
      <c r="L125" s="40"/>
      <c r="M125" s="40"/>
      <c r="N125" s="40"/>
      <c r="O125" s="40"/>
      <c r="P125" s="40"/>
    </row>
    <row r="126" spans="1:16" s="32" customFormat="1" ht="12" customHeight="1">
      <c r="A126" s="32">
        <v>76073162</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76073162</v>
      </c>
      <c r="B127" s="33" t="s">
        <v>83</v>
      </c>
      <c r="C127" s="32" t="s">
        <v>867</v>
      </c>
      <c r="D127" s="34" t="s">
        <v>152</v>
      </c>
      <c r="E127" s="35">
        <v>38796</v>
      </c>
      <c r="F127" s="34" t="s">
        <v>37</v>
      </c>
      <c r="G127" s="37">
        <v>1800</v>
      </c>
      <c r="H127" s="34" t="s">
        <v>53</v>
      </c>
      <c r="I127" s="38" t="s">
        <v>153</v>
      </c>
      <c r="J127" s="36" t="s">
        <v>68</v>
      </c>
      <c r="K127" s="38">
        <v>10</v>
      </c>
      <c r="L127" s="40">
        <v>900000</v>
      </c>
      <c r="M127" s="40">
        <v>900000</v>
      </c>
      <c r="N127" s="40">
        <v>19700901</v>
      </c>
      <c r="O127" s="40">
        <v>393311</v>
      </c>
      <c r="P127" s="40">
        <v>20094212</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v>21889890</v>
      </c>
      <c r="O129" s="40">
        <v>232662</v>
      </c>
      <c r="P129" s="40">
        <v>22122552</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v>49252253</v>
      </c>
      <c r="O130" s="40">
        <v>523489</v>
      </c>
      <c r="P130" s="40">
        <v>49775742</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v>213426428</v>
      </c>
      <c r="O131" s="40">
        <v>4560040</v>
      </c>
      <c r="P131" s="40">
        <v>217986468</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118</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158</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v>36118319</v>
      </c>
      <c r="O137" s="40">
        <v>119214</v>
      </c>
      <c r="P137" s="40">
        <v>36237533</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4078947</v>
      </c>
      <c r="N138" s="40">
        <v>89287701</v>
      </c>
      <c r="O138" s="40">
        <v>305645</v>
      </c>
      <c r="P138" s="40">
        <v>89593346</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v>153229230</v>
      </c>
      <c r="O144" s="40">
        <v>2078909</v>
      </c>
      <c r="P144" s="40">
        <v>155308139</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3688000</v>
      </c>
      <c r="N146" s="40">
        <v>80729914</v>
      </c>
      <c r="O146" s="40">
        <v>1027081</v>
      </c>
      <c r="P146" s="47">
        <v>81756995</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v>87559560</v>
      </c>
      <c r="O151" s="40">
        <v>686722</v>
      </c>
      <c r="P151" s="47">
        <v>88246282</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1029412</v>
      </c>
      <c r="N158" s="40">
        <v>22533715</v>
      </c>
      <c r="O158" s="40">
        <v>246719</v>
      </c>
      <c r="P158" s="40">
        <v>22780434</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v>49252253</v>
      </c>
      <c r="O159" s="40">
        <v>665041</v>
      </c>
      <c r="P159" s="40">
        <v>49917294</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120</v>
      </c>
      <c r="D163" s="46" t="s">
        <v>152</v>
      </c>
      <c r="E163" s="35">
        <v>38835</v>
      </c>
      <c r="F163" s="34" t="s">
        <v>171</v>
      </c>
      <c r="G163" s="37">
        <v>22420000</v>
      </c>
      <c r="H163" s="34" t="s">
        <v>90</v>
      </c>
      <c r="I163" s="38">
        <v>7</v>
      </c>
      <c r="J163" s="36" t="s">
        <v>68</v>
      </c>
      <c r="K163" s="38">
        <v>5</v>
      </c>
      <c r="L163" s="40">
        <v>22420000000</v>
      </c>
      <c r="M163" s="40">
        <v>22420000000</v>
      </c>
      <c r="N163" s="40"/>
      <c r="O163" s="40"/>
      <c r="P163" s="40"/>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v>43779780</v>
      </c>
      <c r="O164" s="40">
        <v>816494</v>
      </c>
      <c r="P164" s="40">
        <v>44596274</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v>40715195</v>
      </c>
      <c r="O165" s="40">
        <v>951377</v>
      </c>
      <c r="P165" s="40">
        <v>41666572</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v>12414785</v>
      </c>
      <c r="O166" s="40">
        <v>0</v>
      </c>
      <c r="P166" s="40">
        <v>12414785</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v>87559560</v>
      </c>
      <c r="O173" s="40">
        <v>2190886</v>
      </c>
      <c r="P173" s="40">
        <v>89750446</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v>21889890</v>
      </c>
      <c r="O176" s="40">
        <v>33773</v>
      </c>
      <c r="P176" s="40">
        <v>21923663</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2249999.5</v>
      </c>
      <c r="N177" s="40">
        <v>49252242</v>
      </c>
      <c r="O177" s="40">
        <v>1243019</v>
      </c>
      <c r="P177" s="40">
        <v>50495261</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676929</v>
      </c>
      <c r="N186" s="40">
        <v>14817901</v>
      </c>
      <c r="O186" s="40">
        <v>37994</v>
      </c>
      <c r="P186" s="40">
        <v>14855895</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v>10944945</v>
      </c>
      <c r="O189" s="40">
        <v>47471</v>
      </c>
      <c r="P189" s="40">
        <v>10992416</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v>10944945</v>
      </c>
      <c r="O190" s="40">
        <v>47471</v>
      </c>
      <c r="P190" s="40">
        <v>10992416</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v>32834835</v>
      </c>
      <c r="O191" s="40">
        <v>176635</v>
      </c>
      <c r="P191" s="40">
        <v>33011470</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12902500</v>
      </c>
      <c r="N195" s="40">
        <v>282434306</v>
      </c>
      <c r="O195" s="40">
        <v>8191379</v>
      </c>
      <c r="P195" s="40">
        <v>290625685</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496</v>
      </c>
      <c r="N196" s="40">
        <v>10857</v>
      </c>
      <c r="O196" s="40">
        <v>24</v>
      </c>
      <c r="P196" s="40">
        <v>10881</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269539.73</v>
      </c>
      <c r="N197" s="40">
        <v>5900195</v>
      </c>
      <c r="O197" s="40">
        <v>0</v>
      </c>
      <c r="P197" s="40">
        <v>5900195</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1236711.56</v>
      </c>
      <c r="N198" s="40">
        <v>27071480</v>
      </c>
      <c r="O198" s="40">
        <v>0</v>
      </c>
      <c r="P198" s="40">
        <v>27071480</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v>15322923</v>
      </c>
      <c r="O199" s="40">
        <v>819003</v>
      </c>
      <c r="P199" s="40">
        <v>16141926</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v>151040241</v>
      </c>
      <c r="O200" s="40">
        <v>8073022</v>
      </c>
      <c r="P200" s="40">
        <v>159113263</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v>52535736</v>
      </c>
      <c r="O201" s="40">
        <v>1476520</v>
      </c>
      <c r="P201" s="40">
        <v>54012256</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v>60197198</v>
      </c>
      <c r="O202" s="40">
        <v>840061</v>
      </c>
      <c r="P202" s="40">
        <v>61037259</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v>61291692</v>
      </c>
      <c r="O203" s="40">
        <v>424979</v>
      </c>
      <c r="P203" s="40">
        <v>61716671</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v>41590791</v>
      </c>
      <c r="O204" s="40">
        <v>1040671</v>
      </c>
      <c r="P204" s="40">
        <v>42631462</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15880000</v>
      </c>
      <c r="N206" s="40">
        <v>347611453</v>
      </c>
      <c r="O206" s="40">
        <v>757732</v>
      </c>
      <c r="P206" s="40">
        <v>348369185</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496</v>
      </c>
      <c r="N207" s="40">
        <v>10857</v>
      </c>
      <c r="O207" s="40">
        <v>30</v>
      </c>
      <c r="P207" s="40">
        <v>10887</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806250</v>
      </c>
      <c r="N211" s="40">
        <v>17648724</v>
      </c>
      <c r="O211" s="40">
        <v>304669</v>
      </c>
      <c r="P211" s="40">
        <v>17953393</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407895</v>
      </c>
      <c r="N214" s="40">
        <v>8928777</v>
      </c>
      <c r="O214" s="40">
        <v>15205</v>
      </c>
      <c r="P214" s="40">
        <v>8943982</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2470588</v>
      </c>
      <c r="N216" s="40">
        <v>54080900</v>
      </c>
      <c r="O216" s="40">
        <v>192436</v>
      </c>
      <c r="P216" s="40">
        <v>54273336</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v>126961362</v>
      </c>
      <c r="O220" s="40">
        <v>249374</v>
      </c>
      <c r="P220" s="40">
        <v>127210736</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v>10945</v>
      </c>
      <c r="O221" s="40">
        <v>21</v>
      </c>
      <c r="P221" s="40">
        <v>10966</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6913690</v>
      </c>
      <c r="N222" s="40">
        <v>151339914</v>
      </c>
      <c r="O222" s="40">
        <v>196913</v>
      </c>
      <c r="P222" s="40">
        <v>151536827</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576</v>
      </c>
      <c r="N223" s="40">
        <v>12609</v>
      </c>
      <c r="O223" s="40">
        <v>19</v>
      </c>
      <c r="P223" s="40">
        <v>12628</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2800000</v>
      </c>
      <c r="N225" s="40">
        <v>61291692</v>
      </c>
      <c r="O225" s="40">
        <v>372007</v>
      </c>
      <c r="P225" s="40">
        <v>61663699</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96972300</v>
      </c>
      <c r="B228" s="33" t="s">
        <v>75</v>
      </c>
      <c r="C228" s="32" t="s">
        <v>219</v>
      </c>
      <c r="D228" s="46">
        <v>386</v>
      </c>
      <c r="E228" s="35">
        <v>38265</v>
      </c>
      <c r="F228" s="34" t="s">
        <v>37</v>
      </c>
      <c r="G228" s="37">
        <v>10500</v>
      </c>
      <c r="H228" s="34"/>
      <c r="I228" s="38"/>
      <c r="J228" s="36" t="s">
        <v>85</v>
      </c>
      <c r="K228" s="38">
        <v>26</v>
      </c>
      <c r="L228" s="40"/>
      <c r="M228" s="40"/>
      <c r="N228" s="40"/>
      <c r="O228" s="40"/>
      <c r="P228" s="40"/>
    </row>
    <row r="229" spans="1:16" s="32" customFormat="1" ht="10.5">
      <c r="A229" s="32">
        <v>96972300</v>
      </c>
      <c r="B229" s="33" t="s">
        <v>75</v>
      </c>
      <c r="C229" s="32" t="s">
        <v>220</v>
      </c>
      <c r="D229" s="46" t="s">
        <v>143</v>
      </c>
      <c r="E229" s="35">
        <v>38289</v>
      </c>
      <c r="F229" s="34" t="s">
        <v>37</v>
      </c>
      <c r="G229" s="37">
        <v>5500</v>
      </c>
      <c r="H229" s="34" t="s">
        <v>67</v>
      </c>
      <c r="I229" s="38">
        <v>4.5</v>
      </c>
      <c r="J229" s="36" t="s">
        <v>85</v>
      </c>
      <c r="K229" s="38">
        <v>24</v>
      </c>
      <c r="L229" s="40">
        <v>5000000</v>
      </c>
      <c r="M229" s="40">
        <v>5055188</v>
      </c>
      <c r="N229" s="40">
        <v>110657509</v>
      </c>
      <c r="O229" s="40">
        <v>200351</v>
      </c>
      <c r="P229" s="40">
        <v>110857860</v>
      </c>
    </row>
    <row r="230" spans="1:16" s="32" customFormat="1" ht="10.5">
      <c r="A230" s="32">
        <v>96972300</v>
      </c>
      <c r="B230" s="33" t="s">
        <v>75</v>
      </c>
      <c r="C230" s="32" t="s">
        <v>220</v>
      </c>
      <c r="D230" s="46" t="s">
        <v>143</v>
      </c>
      <c r="E230" s="35">
        <v>38289</v>
      </c>
      <c r="F230" s="34" t="s">
        <v>37</v>
      </c>
      <c r="G230" s="48">
        <v>0.5</v>
      </c>
      <c r="H230" s="34" t="s">
        <v>73</v>
      </c>
      <c r="I230" s="38">
        <v>4.5</v>
      </c>
      <c r="J230" s="36" t="s">
        <v>85</v>
      </c>
      <c r="K230" s="38">
        <v>24</v>
      </c>
      <c r="L230" s="40">
        <v>500</v>
      </c>
      <c r="M230" s="40">
        <v>506</v>
      </c>
      <c r="N230" s="40">
        <v>11076</v>
      </c>
      <c r="O230" s="40">
        <v>11</v>
      </c>
      <c r="P230" s="40">
        <v>11087</v>
      </c>
    </row>
    <row r="231" spans="1:16" s="32" customFormat="1" ht="10.5">
      <c r="A231" s="32">
        <v>96850960</v>
      </c>
      <c r="B231" s="33" t="s">
        <v>106</v>
      </c>
      <c r="C231" s="32" t="s">
        <v>221</v>
      </c>
      <c r="D231" s="46">
        <v>387</v>
      </c>
      <c r="E231" s="35">
        <v>38275</v>
      </c>
      <c r="F231" s="34" t="s">
        <v>37</v>
      </c>
      <c r="G231" s="37">
        <v>4000</v>
      </c>
      <c r="H231" s="34"/>
      <c r="I231" s="38"/>
      <c r="J231" s="36" t="s">
        <v>222</v>
      </c>
      <c r="K231" s="38">
        <v>15.25</v>
      </c>
      <c r="L231" s="40"/>
      <c r="M231" s="40"/>
      <c r="N231" s="40"/>
      <c r="O231" s="40"/>
      <c r="P231" s="40"/>
    </row>
    <row r="232" spans="1:16" s="32" customFormat="1" ht="10.5">
      <c r="A232" s="32">
        <v>96850960</v>
      </c>
      <c r="B232" s="33" t="s">
        <v>106</v>
      </c>
      <c r="C232" s="32" t="s">
        <v>223</v>
      </c>
      <c r="D232" s="46" t="s">
        <v>143</v>
      </c>
      <c r="E232" s="35">
        <v>38295</v>
      </c>
      <c r="F232" s="34" t="s">
        <v>37</v>
      </c>
      <c r="G232" s="37">
        <v>3100</v>
      </c>
      <c r="H232" s="34" t="s">
        <v>46</v>
      </c>
      <c r="I232" s="38">
        <v>4</v>
      </c>
      <c r="J232" s="36" t="s">
        <v>222</v>
      </c>
      <c r="K232" s="38">
        <v>15</v>
      </c>
      <c r="L232" s="40">
        <v>2960000</v>
      </c>
      <c r="M232" s="40">
        <v>2960000</v>
      </c>
      <c r="N232" s="40">
        <v>64794074</v>
      </c>
      <c r="O232" s="40">
        <v>320794</v>
      </c>
      <c r="P232" s="40">
        <v>65114868</v>
      </c>
    </row>
    <row r="233" spans="1:16" s="32" customFormat="1" ht="10.5">
      <c r="A233" s="32">
        <v>96850960</v>
      </c>
      <c r="B233" s="33" t="s">
        <v>106</v>
      </c>
      <c r="C233" s="32" t="s">
        <v>223</v>
      </c>
      <c r="D233" s="46" t="s">
        <v>143</v>
      </c>
      <c r="E233" s="35">
        <v>38295</v>
      </c>
      <c r="F233" s="34" t="s">
        <v>37</v>
      </c>
      <c r="G233" s="37">
        <v>1</v>
      </c>
      <c r="H233" s="34" t="s">
        <v>90</v>
      </c>
      <c r="I233" s="38">
        <v>4</v>
      </c>
      <c r="J233" s="36" t="s">
        <v>222</v>
      </c>
      <c r="K233" s="38">
        <v>15</v>
      </c>
      <c r="L233" s="40">
        <v>1000</v>
      </c>
      <c r="M233" s="40">
        <v>1000</v>
      </c>
      <c r="N233" s="40">
        <v>21890</v>
      </c>
      <c r="O233" s="40">
        <v>108</v>
      </c>
      <c r="P233" s="40">
        <v>21998</v>
      </c>
    </row>
    <row r="234" spans="1:16" s="32" customFormat="1" ht="10.5">
      <c r="A234" s="32">
        <v>90413000</v>
      </c>
      <c r="B234" s="33" t="s">
        <v>61</v>
      </c>
      <c r="C234" s="32" t="s">
        <v>224</v>
      </c>
      <c r="D234" s="46">
        <v>388</v>
      </c>
      <c r="E234" s="35">
        <v>38278</v>
      </c>
      <c r="F234" s="34" t="s">
        <v>37</v>
      </c>
      <c r="G234" s="37">
        <v>2000</v>
      </c>
      <c r="H234" s="34" t="s">
        <v>56</v>
      </c>
      <c r="I234" s="38">
        <v>4</v>
      </c>
      <c r="J234" s="36" t="s">
        <v>68</v>
      </c>
      <c r="K234" s="38">
        <v>20</v>
      </c>
      <c r="L234" s="40">
        <v>2000000</v>
      </c>
      <c r="M234" s="40">
        <v>1350000</v>
      </c>
      <c r="N234" s="40">
        <v>29551352</v>
      </c>
      <c r="O234" s="40">
        <v>95940</v>
      </c>
      <c r="P234" s="40">
        <v>29647292</v>
      </c>
    </row>
    <row r="235" spans="1:16" s="32" customFormat="1" ht="10.5">
      <c r="A235" s="32">
        <v>99513400</v>
      </c>
      <c r="B235" s="33" t="s">
        <v>190</v>
      </c>
      <c r="C235" s="32" t="s">
        <v>225</v>
      </c>
      <c r="D235" s="46">
        <v>389</v>
      </c>
      <c r="E235" s="35">
        <v>38285</v>
      </c>
      <c r="F235" s="34" t="s">
        <v>37</v>
      </c>
      <c r="G235" s="37">
        <v>6000</v>
      </c>
      <c r="H235" s="34"/>
      <c r="I235" s="38"/>
      <c r="J235" s="36" t="s">
        <v>81</v>
      </c>
      <c r="K235" s="38">
        <v>21</v>
      </c>
      <c r="L235" s="40"/>
      <c r="M235" s="40"/>
      <c r="N235" s="40"/>
      <c r="O235" s="40"/>
      <c r="P235" s="40"/>
    </row>
    <row r="236" spans="1:16" s="32" customFormat="1" ht="10.5">
      <c r="A236" s="32">
        <v>99513400</v>
      </c>
      <c r="B236" s="33" t="s">
        <v>190</v>
      </c>
      <c r="C236" s="32" t="s">
        <v>226</v>
      </c>
      <c r="D236" s="46" t="s">
        <v>143</v>
      </c>
      <c r="E236" s="35">
        <v>38322</v>
      </c>
      <c r="F236" s="34" t="s">
        <v>37</v>
      </c>
      <c r="G236" s="37">
        <v>2000</v>
      </c>
      <c r="H236" s="34" t="s">
        <v>46</v>
      </c>
      <c r="I236" s="38">
        <v>3.25</v>
      </c>
      <c r="J236" s="36" t="s">
        <v>81</v>
      </c>
      <c r="K236" s="38">
        <v>8</v>
      </c>
      <c r="L236" s="40">
        <v>1000000</v>
      </c>
      <c r="M236" s="40">
        <v>300000</v>
      </c>
      <c r="N236" s="40">
        <v>6566967</v>
      </c>
      <c r="O236" s="40">
        <v>17402</v>
      </c>
      <c r="P236" s="40">
        <v>6584369</v>
      </c>
    </row>
    <row r="237" spans="1:16" s="32" customFormat="1" ht="10.5">
      <c r="A237" s="32">
        <v>99513400</v>
      </c>
      <c r="B237" s="33" t="s">
        <v>190</v>
      </c>
      <c r="C237" s="32" t="s">
        <v>226</v>
      </c>
      <c r="D237" s="46" t="s">
        <v>143</v>
      </c>
      <c r="E237" s="35">
        <v>38322</v>
      </c>
      <c r="F237" s="34" t="s">
        <v>37</v>
      </c>
      <c r="G237" s="37">
        <v>3000</v>
      </c>
      <c r="H237" s="34" t="s">
        <v>90</v>
      </c>
      <c r="I237" s="38">
        <v>4.5</v>
      </c>
      <c r="J237" s="36" t="s">
        <v>81</v>
      </c>
      <c r="K237" s="38">
        <v>21</v>
      </c>
      <c r="L237" s="40">
        <v>3000000</v>
      </c>
      <c r="M237" s="40">
        <v>3000000</v>
      </c>
      <c r="N237" s="40">
        <v>65669670</v>
      </c>
      <c r="O237" s="40">
        <v>728675</v>
      </c>
      <c r="P237" s="40">
        <v>66398345</v>
      </c>
    </row>
    <row r="238" spans="1:16" s="32" customFormat="1" ht="10.5">
      <c r="A238" s="32">
        <v>93767000</v>
      </c>
      <c r="B238" s="33" t="s">
        <v>61</v>
      </c>
      <c r="C238" s="32" t="s">
        <v>227</v>
      </c>
      <c r="D238" s="46">
        <v>390</v>
      </c>
      <c r="E238" s="35">
        <v>38285</v>
      </c>
      <c r="F238" s="34" t="s">
        <v>37</v>
      </c>
      <c r="G238" s="37">
        <v>1500</v>
      </c>
      <c r="H238" s="34"/>
      <c r="I238" s="38"/>
      <c r="J238" s="36" t="s">
        <v>228</v>
      </c>
      <c r="K238" s="38">
        <v>21</v>
      </c>
      <c r="L238" s="40"/>
      <c r="M238" s="40"/>
      <c r="N238" s="40"/>
      <c r="O238" s="40"/>
      <c r="P238" s="40"/>
    </row>
    <row r="239" spans="1:16" s="32" customFormat="1" ht="10.5">
      <c r="A239" s="32">
        <v>93767000</v>
      </c>
      <c r="B239" s="33" t="s">
        <v>61</v>
      </c>
      <c r="C239" s="32" t="s">
        <v>229</v>
      </c>
      <c r="D239" s="46" t="s">
        <v>143</v>
      </c>
      <c r="E239" s="35">
        <v>38285</v>
      </c>
      <c r="F239" s="34" t="s">
        <v>37</v>
      </c>
      <c r="G239" s="37">
        <v>1500</v>
      </c>
      <c r="H239" s="34" t="s">
        <v>63</v>
      </c>
      <c r="I239" s="38">
        <v>4.75</v>
      </c>
      <c r="J239" s="36" t="s">
        <v>228</v>
      </c>
      <c r="K239" s="38">
        <v>21</v>
      </c>
      <c r="L239" s="40">
        <v>800000</v>
      </c>
      <c r="M239" s="40"/>
      <c r="N239" s="40"/>
      <c r="O239" s="40"/>
      <c r="P239" s="40"/>
    </row>
    <row r="240" spans="1:16" s="32" customFormat="1" ht="10.5">
      <c r="A240" s="32">
        <v>93767000</v>
      </c>
      <c r="B240" s="33" t="s">
        <v>61</v>
      </c>
      <c r="C240" s="32" t="s">
        <v>227</v>
      </c>
      <c r="D240" s="46">
        <v>391</v>
      </c>
      <c r="E240" s="35">
        <v>38285</v>
      </c>
      <c r="F240" s="34" t="s">
        <v>37</v>
      </c>
      <c r="G240" s="37">
        <v>1400</v>
      </c>
      <c r="H240" s="34"/>
      <c r="I240" s="38"/>
      <c r="J240" s="36" t="s">
        <v>228</v>
      </c>
      <c r="K240" s="38">
        <v>10</v>
      </c>
      <c r="L240" s="40"/>
      <c r="M240" s="40"/>
      <c r="N240" s="40"/>
      <c r="O240" s="40"/>
      <c r="P240" s="40"/>
    </row>
    <row r="241" spans="1:16" s="32" customFormat="1" ht="10.5">
      <c r="A241" s="32">
        <v>93767000</v>
      </c>
      <c r="B241" s="33" t="s">
        <v>61</v>
      </c>
      <c r="C241" s="32" t="s">
        <v>229</v>
      </c>
      <c r="D241" s="46" t="s">
        <v>143</v>
      </c>
      <c r="E241" s="35">
        <v>38285</v>
      </c>
      <c r="F241" s="34" t="s">
        <v>37</v>
      </c>
      <c r="G241" s="37">
        <v>1400</v>
      </c>
      <c r="H241" s="34" t="s">
        <v>92</v>
      </c>
      <c r="I241" s="38">
        <v>3.5</v>
      </c>
      <c r="J241" s="36" t="s">
        <v>228</v>
      </c>
      <c r="K241" s="38">
        <v>10</v>
      </c>
      <c r="L241" s="40">
        <v>1400000</v>
      </c>
      <c r="M241" s="40"/>
      <c r="N241" s="40"/>
      <c r="O241" s="40"/>
      <c r="P241" s="40"/>
    </row>
    <row r="242" spans="1:16" s="32" customFormat="1" ht="10.5">
      <c r="A242" s="32">
        <v>90749000</v>
      </c>
      <c r="B242" s="33" t="s">
        <v>35</v>
      </c>
      <c r="C242" s="32" t="s">
        <v>230</v>
      </c>
      <c r="D242" s="46">
        <v>394</v>
      </c>
      <c r="E242" s="35">
        <v>38299</v>
      </c>
      <c r="F242" s="34" t="s">
        <v>37</v>
      </c>
      <c r="G242" s="37">
        <v>7000</v>
      </c>
      <c r="H242" s="34" t="s">
        <v>63</v>
      </c>
      <c r="I242" s="38">
        <v>4.5</v>
      </c>
      <c r="J242" s="36" t="s">
        <v>81</v>
      </c>
      <c r="K242" s="38">
        <v>21</v>
      </c>
      <c r="L242" s="40">
        <v>3500000</v>
      </c>
      <c r="M242" s="40">
        <v>3171875</v>
      </c>
      <c r="N242" s="40">
        <v>69431995</v>
      </c>
      <c r="O242" s="40">
        <v>257500</v>
      </c>
      <c r="P242" s="40">
        <v>69689495</v>
      </c>
    </row>
    <row r="243" spans="1:16" s="32" customFormat="1" ht="10.5">
      <c r="A243" s="32">
        <v>90749000</v>
      </c>
      <c r="B243" s="33" t="s">
        <v>35</v>
      </c>
      <c r="C243" s="32" t="s">
        <v>231</v>
      </c>
      <c r="D243" s="46">
        <v>395</v>
      </c>
      <c r="E243" s="35">
        <v>38299</v>
      </c>
      <c r="F243" s="34" t="s">
        <v>37</v>
      </c>
      <c r="G243" s="37">
        <v>7000</v>
      </c>
      <c r="H243" s="34"/>
      <c r="I243" s="38"/>
      <c r="J243" s="36" t="s">
        <v>81</v>
      </c>
      <c r="K243" s="38">
        <v>10</v>
      </c>
      <c r="L243" s="40"/>
      <c r="M243" s="40"/>
      <c r="N243" s="40"/>
      <c r="O243" s="40"/>
      <c r="P243" s="40"/>
    </row>
    <row r="244" spans="1:16" s="32" customFormat="1" ht="10.5">
      <c r="A244" s="32">
        <v>90749000</v>
      </c>
      <c r="B244" s="33" t="s">
        <v>35</v>
      </c>
      <c r="C244" s="32" t="s">
        <v>127</v>
      </c>
      <c r="D244" s="46" t="s">
        <v>143</v>
      </c>
      <c r="E244" s="35">
        <v>38299</v>
      </c>
      <c r="F244" s="34" t="s">
        <v>37</v>
      </c>
      <c r="G244" s="37">
        <v>7000</v>
      </c>
      <c r="H244" s="34" t="s">
        <v>92</v>
      </c>
      <c r="I244" s="38">
        <v>3.25</v>
      </c>
      <c r="J244" s="36" t="s">
        <v>81</v>
      </c>
      <c r="K244" s="38">
        <v>5</v>
      </c>
      <c r="L244" s="40">
        <v>6500000</v>
      </c>
      <c r="M244" s="40"/>
      <c r="N244" s="40"/>
      <c r="O244" s="40"/>
      <c r="P244" s="40"/>
    </row>
    <row r="245" spans="1:16" s="32" customFormat="1" ht="10.5">
      <c r="A245" s="32">
        <v>76073162</v>
      </c>
      <c r="B245" s="33" t="s">
        <v>83</v>
      </c>
      <c r="C245" s="32" t="s">
        <v>866</v>
      </c>
      <c r="D245" s="46">
        <v>397</v>
      </c>
      <c r="E245" s="35">
        <v>38317</v>
      </c>
      <c r="F245" s="34" t="s">
        <v>37</v>
      </c>
      <c r="G245" s="37">
        <v>2500</v>
      </c>
      <c r="H245" s="34"/>
      <c r="I245" s="38"/>
      <c r="J245" s="36" t="s">
        <v>68</v>
      </c>
      <c r="K245" s="38">
        <v>10</v>
      </c>
      <c r="L245" s="40"/>
      <c r="M245" s="40"/>
      <c r="N245" s="40"/>
      <c r="O245" s="40"/>
      <c r="P245" s="40"/>
    </row>
    <row r="246" spans="1:16" s="32" customFormat="1" ht="10.5">
      <c r="A246" s="32">
        <v>76073162</v>
      </c>
      <c r="B246" s="33" t="s">
        <v>83</v>
      </c>
      <c r="C246" s="32" t="s">
        <v>232</v>
      </c>
      <c r="D246" s="46" t="s">
        <v>143</v>
      </c>
      <c r="E246" s="35">
        <v>38317</v>
      </c>
      <c r="F246" s="34" t="s">
        <v>37</v>
      </c>
      <c r="G246" s="37">
        <v>2500</v>
      </c>
      <c r="H246" s="34" t="s">
        <v>56</v>
      </c>
      <c r="I246" s="38">
        <v>3.5</v>
      </c>
      <c r="J246" s="36" t="s">
        <v>68</v>
      </c>
      <c r="K246" s="38">
        <v>8</v>
      </c>
      <c r="L246" s="40">
        <v>2100000</v>
      </c>
      <c r="M246" s="40">
        <v>0</v>
      </c>
      <c r="N246" s="40">
        <v>0</v>
      </c>
      <c r="O246" s="40"/>
      <c r="P246" s="40"/>
    </row>
    <row r="247" spans="1:16" s="32" customFormat="1" ht="10.5">
      <c r="A247" s="32">
        <v>76073162</v>
      </c>
      <c r="B247" s="33" t="s">
        <v>83</v>
      </c>
      <c r="C247" s="32" t="s">
        <v>866</v>
      </c>
      <c r="D247" s="46">
        <v>398</v>
      </c>
      <c r="E247" s="35">
        <v>38317</v>
      </c>
      <c r="F247" s="34" t="s">
        <v>37</v>
      </c>
      <c r="G247" s="37">
        <v>3000</v>
      </c>
      <c r="H247" s="34"/>
      <c r="I247" s="38"/>
      <c r="J247" s="36" t="s">
        <v>68</v>
      </c>
      <c r="K247" s="38">
        <v>25</v>
      </c>
      <c r="L247" s="40"/>
      <c r="M247" s="40"/>
      <c r="N247" s="40"/>
      <c r="O247" s="40"/>
      <c r="P247" s="40"/>
    </row>
    <row r="248" spans="1:16" s="32" customFormat="1" ht="10.5">
      <c r="A248" s="32">
        <v>76073162</v>
      </c>
      <c r="B248" s="33" t="s">
        <v>83</v>
      </c>
      <c r="C248" s="32" t="s">
        <v>232</v>
      </c>
      <c r="D248" s="46" t="s">
        <v>143</v>
      </c>
      <c r="E248" s="35">
        <v>38317</v>
      </c>
      <c r="F248" s="34" t="s">
        <v>37</v>
      </c>
      <c r="G248" s="37">
        <v>3000</v>
      </c>
      <c r="H248" s="34" t="s">
        <v>51</v>
      </c>
      <c r="I248" s="38">
        <v>5.25</v>
      </c>
      <c r="J248" s="36" t="s">
        <v>68</v>
      </c>
      <c r="K248" s="38">
        <v>25</v>
      </c>
      <c r="L248" s="40">
        <v>2400000</v>
      </c>
      <c r="M248" s="40">
        <v>2400000</v>
      </c>
      <c r="N248" s="40">
        <v>52535736</v>
      </c>
      <c r="O248" s="40">
        <v>449939</v>
      </c>
      <c r="P248" s="40">
        <v>52985675</v>
      </c>
    </row>
    <row r="249" spans="1:16" s="32" customFormat="1" ht="10.5">
      <c r="A249" s="32">
        <v>91021000</v>
      </c>
      <c r="B249" s="33" t="s">
        <v>35</v>
      </c>
      <c r="C249" s="32" t="s">
        <v>233</v>
      </c>
      <c r="D249" s="46">
        <v>399</v>
      </c>
      <c r="E249" s="35">
        <v>38330</v>
      </c>
      <c r="F249" s="34" t="s">
        <v>37</v>
      </c>
      <c r="G249" s="37">
        <v>1850</v>
      </c>
      <c r="H249" s="34"/>
      <c r="I249" s="38"/>
      <c r="J249" s="36" t="s">
        <v>81</v>
      </c>
      <c r="K249" s="38">
        <v>10</v>
      </c>
      <c r="L249" s="40"/>
      <c r="M249" s="40"/>
      <c r="N249" s="40"/>
      <c r="O249" s="40"/>
      <c r="P249" s="40"/>
    </row>
    <row r="250" spans="1:16" s="32" customFormat="1" ht="10.5">
      <c r="A250" s="32">
        <v>91021000</v>
      </c>
      <c r="B250" s="33" t="s">
        <v>35</v>
      </c>
      <c r="C250" s="32" t="s">
        <v>234</v>
      </c>
      <c r="D250" s="46" t="s">
        <v>143</v>
      </c>
      <c r="E250" s="35">
        <v>38330</v>
      </c>
      <c r="F250" s="34" t="s">
        <v>37</v>
      </c>
      <c r="G250" s="37">
        <v>1800</v>
      </c>
      <c r="H250" s="34" t="s">
        <v>63</v>
      </c>
      <c r="I250" s="38">
        <v>5</v>
      </c>
      <c r="J250" s="36" t="s">
        <v>68</v>
      </c>
      <c r="K250" s="38">
        <v>7</v>
      </c>
      <c r="L250" s="40">
        <v>1800000</v>
      </c>
      <c r="M250" s="40"/>
      <c r="N250" s="40"/>
      <c r="O250" s="40"/>
      <c r="P250" s="40"/>
    </row>
    <row r="251" spans="1:16" s="32" customFormat="1" ht="10.5">
      <c r="A251" s="32">
        <v>96858900</v>
      </c>
      <c r="B251" s="33" t="s">
        <v>106</v>
      </c>
      <c r="C251" s="32" t="s">
        <v>235</v>
      </c>
      <c r="D251" s="46">
        <v>400</v>
      </c>
      <c r="E251" s="35">
        <v>38331</v>
      </c>
      <c r="F251" s="34" t="s">
        <v>37</v>
      </c>
      <c r="G251" s="37">
        <v>900</v>
      </c>
      <c r="H251" s="34"/>
      <c r="I251" s="38"/>
      <c r="J251" s="36" t="s">
        <v>81</v>
      </c>
      <c r="K251" s="38">
        <v>10</v>
      </c>
      <c r="L251" s="40"/>
      <c r="M251" s="40"/>
      <c r="N251" s="40"/>
      <c r="O251" s="40"/>
      <c r="P251" s="40"/>
    </row>
    <row r="252" spans="1:16" s="32" customFormat="1" ht="10.5">
      <c r="A252" s="32">
        <v>96858900</v>
      </c>
      <c r="B252" s="33" t="s">
        <v>106</v>
      </c>
      <c r="C252" s="32" t="s">
        <v>236</v>
      </c>
      <c r="D252" s="46" t="s">
        <v>143</v>
      </c>
      <c r="E252" s="35">
        <v>38331</v>
      </c>
      <c r="F252" s="34" t="s">
        <v>37</v>
      </c>
      <c r="G252" s="37">
        <v>900</v>
      </c>
      <c r="H252" s="34" t="s">
        <v>46</v>
      </c>
      <c r="I252" s="38">
        <v>3.8</v>
      </c>
      <c r="J252" s="36" t="s">
        <v>68</v>
      </c>
      <c r="K252" s="38">
        <v>7</v>
      </c>
      <c r="L252" s="40">
        <v>900000</v>
      </c>
      <c r="M252" s="40">
        <v>180000</v>
      </c>
      <c r="N252" s="40">
        <v>3940180</v>
      </c>
      <c r="O252" s="40">
        <v>43921</v>
      </c>
      <c r="P252" s="40">
        <v>3984101</v>
      </c>
    </row>
    <row r="253" spans="1:16" s="32" customFormat="1" ht="10.5">
      <c r="A253" s="32">
        <v>96858900</v>
      </c>
      <c r="B253" s="33" t="s">
        <v>106</v>
      </c>
      <c r="C253" s="32" t="s">
        <v>235</v>
      </c>
      <c r="D253" s="46">
        <v>401</v>
      </c>
      <c r="E253" s="35">
        <v>38331</v>
      </c>
      <c r="F253" s="34" t="s">
        <v>37</v>
      </c>
      <c r="G253" s="37">
        <v>800</v>
      </c>
      <c r="H253" s="34"/>
      <c r="I253" s="38"/>
      <c r="J253" s="36" t="s">
        <v>81</v>
      </c>
      <c r="K253" s="38">
        <v>25</v>
      </c>
      <c r="L253" s="40"/>
      <c r="M253" s="40"/>
      <c r="N253" s="40"/>
      <c r="O253" s="40"/>
      <c r="P253" s="40"/>
    </row>
    <row r="254" spans="1:16" s="32" customFormat="1" ht="10.5">
      <c r="A254" s="32">
        <v>96858900</v>
      </c>
      <c r="B254" s="33" t="s">
        <v>106</v>
      </c>
      <c r="C254" s="32" t="s">
        <v>237</v>
      </c>
      <c r="D254" s="46" t="s">
        <v>143</v>
      </c>
      <c r="E254" s="35">
        <v>38331</v>
      </c>
      <c r="F254" s="34" t="s">
        <v>37</v>
      </c>
      <c r="G254" s="37">
        <v>800</v>
      </c>
      <c r="H254" s="34" t="s">
        <v>90</v>
      </c>
      <c r="I254" s="38">
        <v>4.8</v>
      </c>
      <c r="J254" s="36" t="s">
        <v>68</v>
      </c>
      <c r="K254" s="38">
        <v>21</v>
      </c>
      <c r="L254" s="40">
        <v>800000</v>
      </c>
      <c r="M254" s="40"/>
      <c r="N254" s="40"/>
      <c r="O254" s="40"/>
      <c r="P254" s="40"/>
    </row>
    <row r="255" spans="1:16" s="32" customFormat="1" ht="10.5">
      <c r="A255" s="32">
        <v>96858900</v>
      </c>
      <c r="B255" s="33" t="s">
        <v>106</v>
      </c>
      <c r="C255" s="32" t="s">
        <v>238</v>
      </c>
      <c r="D255" s="46" t="s">
        <v>152</v>
      </c>
      <c r="E255" s="35">
        <v>39239</v>
      </c>
      <c r="F255" s="34" t="s">
        <v>37</v>
      </c>
      <c r="G255" s="37">
        <v>800</v>
      </c>
      <c r="H255" s="34" t="s">
        <v>92</v>
      </c>
      <c r="I255" s="38">
        <v>3.5</v>
      </c>
      <c r="J255" s="36" t="s">
        <v>68</v>
      </c>
      <c r="K255" s="38">
        <v>15</v>
      </c>
      <c r="L255" s="40">
        <v>800000</v>
      </c>
      <c r="M255" s="40">
        <v>586667</v>
      </c>
      <c r="N255" s="40">
        <v>12842076</v>
      </c>
      <c r="O255" s="40">
        <v>131975</v>
      </c>
      <c r="P255" s="40">
        <v>12974051</v>
      </c>
    </row>
    <row r="256" spans="1:16" s="32" customFormat="1" ht="10.5">
      <c r="A256" s="32">
        <v>93834000</v>
      </c>
      <c r="B256" s="33" t="s">
        <v>83</v>
      </c>
      <c r="C256" s="32" t="s">
        <v>175</v>
      </c>
      <c r="D256" s="46">
        <v>403</v>
      </c>
      <c r="E256" s="35">
        <v>38379</v>
      </c>
      <c r="F256" s="34" t="s">
        <v>37</v>
      </c>
      <c r="G256" s="37">
        <v>560</v>
      </c>
      <c r="H256" s="34"/>
      <c r="I256" s="38"/>
      <c r="J256" s="36" t="s">
        <v>81</v>
      </c>
      <c r="K256" s="38">
        <v>10</v>
      </c>
      <c r="L256" s="40"/>
      <c r="M256" s="40"/>
      <c r="N256" s="40"/>
      <c r="O256" s="40"/>
      <c r="P256" s="40"/>
    </row>
    <row r="257" spans="1:16" s="32" customFormat="1" ht="10.5">
      <c r="A257" s="32">
        <v>93834000</v>
      </c>
      <c r="B257" s="33" t="s">
        <v>83</v>
      </c>
      <c r="C257" s="32" t="s">
        <v>120</v>
      </c>
      <c r="D257" s="46" t="s">
        <v>143</v>
      </c>
      <c r="E257" s="35">
        <v>38379</v>
      </c>
      <c r="F257" s="34" t="s">
        <v>37</v>
      </c>
      <c r="G257" s="37">
        <v>560</v>
      </c>
      <c r="H257" s="34" t="s">
        <v>56</v>
      </c>
      <c r="I257" s="38">
        <v>4.5</v>
      </c>
      <c r="J257" s="36" t="s">
        <v>68</v>
      </c>
      <c r="K257" s="38">
        <v>10</v>
      </c>
      <c r="L257" s="40">
        <v>560000</v>
      </c>
      <c r="M257" s="40">
        <v>0</v>
      </c>
      <c r="N257" s="40">
        <v>0</v>
      </c>
      <c r="O257" s="40"/>
      <c r="P257" s="40"/>
    </row>
    <row r="258" spans="1:16" s="32" customFormat="1" ht="10.5">
      <c r="A258" s="32">
        <v>93834000</v>
      </c>
      <c r="B258" s="33" t="s">
        <v>83</v>
      </c>
      <c r="C258" s="32" t="s">
        <v>175</v>
      </c>
      <c r="D258" s="46">
        <v>404</v>
      </c>
      <c r="E258" s="35">
        <v>38379</v>
      </c>
      <c r="F258" s="34" t="s">
        <v>37</v>
      </c>
      <c r="G258" s="37">
        <v>1140</v>
      </c>
      <c r="H258" s="34"/>
      <c r="I258" s="38"/>
      <c r="J258" s="36" t="s">
        <v>81</v>
      </c>
      <c r="K258" s="38">
        <v>22</v>
      </c>
      <c r="L258" s="40"/>
      <c r="M258" s="40"/>
      <c r="N258" s="40"/>
      <c r="O258" s="40"/>
      <c r="P258" s="40"/>
    </row>
    <row r="259" spans="1:16" s="32" customFormat="1" ht="10.5">
      <c r="A259" s="32">
        <v>93834000</v>
      </c>
      <c r="B259" s="33" t="s">
        <v>83</v>
      </c>
      <c r="C259" s="32" t="s">
        <v>120</v>
      </c>
      <c r="D259" s="46" t="s">
        <v>143</v>
      </c>
      <c r="E259" s="35">
        <v>38379</v>
      </c>
      <c r="F259" s="34" t="s">
        <v>37</v>
      </c>
      <c r="G259" s="37">
        <v>1140</v>
      </c>
      <c r="H259" s="34" t="s">
        <v>51</v>
      </c>
      <c r="I259" s="38">
        <v>5</v>
      </c>
      <c r="J259" s="36" t="s">
        <v>68</v>
      </c>
      <c r="K259" s="38">
        <v>22</v>
      </c>
      <c r="L259" s="40">
        <v>1140000</v>
      </c>
      <c r="M259" s="40">
        <v>814286</v>
      </c>
      <c r="N259" s="40">
        <v>17824631</v>
      </c>
      <c r="O259" s="40">
        <v>371708</v>
      </c>
      <c r="P259" s="40">
        <v>18196339</v>
      </c>
    </row>
    <row r="260" spans="1:16" s="32" customFormat="1" ht="10.5">
      <c r="A260" s="32">
        <v>61216000</v>
      </c>
      <c r="B260" s="33" t="s">
        <v>44</v>
      </c>
      <c r="C260" s="32" t="s">
        <v>47</v>
      </c>
      <c r="D260" s="46">
        <v>406</v>
      </c>
      <c r="E260" s="35">
        <v>38404</v>
      </c>
      <c r="F260" s="34" t="s">
        <v>37</v>
      </c>
      <c r="G260" s="37">
        <v>3500</v>
      </c>
      <c r="H260" s="34" t="s">
        <v>239</v>
      </c>
      <c r="I260" s="38">
        <v>5.2</v>
      </c>
      <c r="J260" s="36" t="s">
        <v>39</v>
      </c>
      <c r="K260" s="38">
        <v>30</v>
      </c>
      <c r="L260" s="40">
        <v>3500000</v>
      </c>
      <c r="M260" s="40">
        <v>3500000</v>
      </c>
      <c r="N260" s="40">
        <v>76614615</v>
      </c>
      <c r="O260" s="40">
        <v>1966736</v>
      </c>
      <c r="P260" s="40">
        <v>78581351</v>
      </c>
    </row>
    <row r="261" spans="1:16" s="32" customFormat="1" ht="10.5">
      <c r="A261" s="32">
        <v>90227000</v>
      </c>
      <c r="B261" s="33" t="s">
        <v>86</v>
      </c>
      <c r="C261" s="32" t="s">
        <v>240</v>
      </c>
      <c r="D261" s="46">
        <v>407</v>
      </c>
      <c r="E261" s="35">
        <v>38421</v>
      </c>
      <c r="F261" s="34" t="s">
        <v>37</v>
      </c>
      <c r="G261" s="37">
        <v>2000</v>
      </c>
      <c r="H261" s="34"/>
      <c r="I261" s="38"/>
      <c r="J261" s="36" t="s">
        <v>81</v>
      </c>
      <c r="K261" s="38">
        <v>25</v>
      </c>
      <c r="L261" s="40"/>
      <c r="M261" s="40"/>
      <c r="N261" s="40"/>
      <c r="O261" s="40"/>
      <c r="P261" s="40"/>
    </row>
    <row r="262" spans="1:16" s="32" customFormat="1" ht="10.5">
      <c r="A262" s="32">
        <v>90227000</v>
      </c>
      <c r="B262" s="33" t="s">
        <v>86</v>
      </c>
      <c r="C262" s="32" t="s">
        <v>241</v>
      </c>
      <c r="D262" s="46" t="s">
        <v>143</v>
      </c>
      <c r="E262" s="35">
        <v>38464</v>
      </c>
      <c r="F262" s="34" t="s">
        <v>37</v>
      </c>
      <c r="G262" s="37">
        <v>2000</v>
      </c>
      <c r="H262" s="34" t="s">
        <v>92</v>
      </c>
      <c r="I262" s="38">
        <v>3.9</v>
      </c>
      <c r="J262" s="36" t="s">
        <v>81</v>
      </c>
      <c r="K262" s="38">
        <v>21</v>
      </c>
      <c r="L262" s="40">
        <v>2000000</v>
      </c>
      <c r="M262" s="40">
        <v>1764706</v>
      </c>
      <c r="N262" s="40">
        <v>38629220</v>
      </c>
      <c r="O262" s="40">
        <v>308955</v>
      </c>
      <c r="P262" s="40">
        <v>38938175</v>
      </c>
    </row>
    <row r="263" spans="1:16" s="32" customFormat="1" ht="10.5">
      <c r="A263" s="32">
        <v>96528990</v>
      </c>
      <c r="B263" s="33" t="s">
        <v>35</v>
      </c>
      <c r="C263" s="32" t="s">
        <v>242</v>
      </c>
      <c r="D263" s="46">
        <v>408</v>
      </c>
      <c r="E263" s="35">
        <v>38425</v>
      </c>
      <c r="F263" s="34" t="s">
        <v>37</v>
      </c>
      <c r="G263" s="37">
        <v>2000</v>
      </c>
      <c r="H263" s="34"/>
      <c r="I263" s="38"/>
      <c r="J263" s="36" t="s">
        <v>81</v>
      </c>
      <c r="K263" s="38">
        <v>10</v>
      </c>
      <c r="L263" s="40"/>
      <c r="M263" s="40"/>
      <c r="N263" s="40"/>
      <c r="O263" s="40"/>
      <c r="P263" s="40"/>
    </row>
    <row r="264" spans="1:16" s="32" customFormat="1" ht="10.5">
      <c r="A264" s="32">
        <v>96528990</v>
      </c>
      <c r="B264" s="33" t="s">
        <v>35</v>
      </c>
      <c r="C264" s="32" t="s">
        <v>243</v>
      </c>
      <c r="D264" s="46" t="s">
        <v>143</v>
      </c>
      <c r="E264" s="35">
        <v>38425</v>
      </c>
      <c r="F264" s="34" t="s">
        <v>37</v>
      </c>
      <c r="G264" s="37">
        <v>2000</v>
      </c>
      <c r="H264" s="34" t="s">
        <v>46</v>
      </c>
      <c r="I264" s="38">
        <v>3</v>
      </c>
      <c r="J264" s="36" t="s">
        <v>39</v>
      </c>
      <c r="K264" s="38">
        <v>8</v>
      </c>
      <c r="L264" s="40">
        <v>1200000</v>
      </c>
      <c r="M264" s="40">
        <v>300000</v>
      </c>
      <c r="N264" s="40">
        <v>6566967</v>
      </c>
      <c r="O264" s="40">
        <v>24829</v>
      </c>
      <c r="P264" s="40">
        <v>6591796</v>
      </c>
    </row>
    <row r="265" spans="1:16" s="32" customFormat="1" ht="10.5">
      <c r="A265" s="32">
        <v>96528990</v>
      </c>
      <c r="B265" s="33" t="s">
        <v>35</v>
      </c>
      <c r="C265" s="32" t="s">
        <v>242</v>
      </c>
      <c r="D265" s="46">
        <v>409</v>
      </c>
      <c r="E265" s="35">
        <v>38425</v>
      </c>
      <c r="F265" s="34" t="s">
        <v>37</v>
      </c>
      <c r="G265" s="37">
        <v>1500</v>
      </c>
      <c r="H265" s="34"/>
      <c r="I265" s="38"/>
      <c r="J265" s="36" t="s">
        <v>81</v>
      </c>
      <c r="K265" s="38">
        <v>25</v>
      </c>
      <c r="L265" s="40"/>
      <c r="M265" s="40"/>
      <c r="N265" s="40"/>
      <c r="O265" s="40"/>
      <c r="P265" s="40"/>
    </row>
    <row r="266" spans="1:16" s="32" customFormat="1" ht="10.5">
      <c r="A266" s="32">
        <v>96528990</v>
      </c>
      <c r="B266" s="33" t="s">
        <v>35</v>
      </c>
      <c r="C266" s="32" t="s">
        <v>243</v>
      </c>
      <c r="D266" s="46" t="s">
        <v>143</v>
      </c>
      <c r="E266" s="35">
        <v>38425</v>
      </c>
      <c r="F266" s="34" t="s">
        <v>37</v>
      </c>
      <c r="G266" s="37">
        <v>1500</v>
      </c>
      <c r="H266" s="34" t="s">
        <v>90</v>
      </c>
      <c r="I266" s="38">
        <v>4</v>
      </c>
      <c r="J266" s="36" t="s">
        <v>39</v>
      </c>
      <c r="K266" s="38">
        <v>21</v>
      </c>
      <c r="L266" s="40">
        <v>800000</v>
      </c>
      <c r="M266" s="40">
        <v>571429</v>
      </c>
      <c r="N266" s="40">
        <v>12508518</v>
      </c>
      <c r="O266" s="40">
        <v>63053</v>
      </c>
      <c r="P266" s="40">
        <v>12571571</v>
      </c>
    </row>
    <row r="267" spans="1:16" s="32" customFormat="1" ht="10.5">
      <c r="A267" s="32">
        <v>61704000</v>
      </c>
      <c r="B267" s="33" t="s">
        <v>75</v>
      </c>
      <c r="C267" s="32" t="s">
        <v>244</v>
      </c>
      <c r="D267" s="46">
        <v>411</v>
      </c>
      <c r="E267" s="35">
        <v>38467</v>
      </c>
      <c r="F267" s="34" t="s">
        <v>37</v>
      </c>
      <c r="G267" s="37">
        <v>6900</v>
      </c>
      <c r="H267" s="34" t="s">
        <v>90</v>
      </c>
      <c r="I267" s="38">
        <v>4</v>
      </c>
      <c r="J267" s="36" t="s">
        <v>39</v>
      </c>
      <c r="K267" s="38">
        <v>20</v>
      </c>
      <c r="L267" s="40">
        <v>6900000</v>
      </c>
      <c r="M267" s="40">
        <v>6900000</v>
      </c>
      <c r="N267" s="40">
        <v>151040241</v>
      </c>
      <c r="O267" s="40">
        <v>1502149</v>
      </c>
      <c r="P267" s="40">
        <v>152542390</v>
      </c>
    </row>
    <row r="268" spans="1:16" s="32" customFormat="1" ht="10.5">
      <c r="A268" s="32">
        <v>96596540</v>
      </c>
      <c r="B268" s="33" t="s">
        <v>106</v>
      </c>
      <c r="C268" s="32" t="s">
        <v>245</v>
      </c>
      <c r="D268" s="46">
        <v>413</v>
      </c>
      <c r="E268" s="35">
        <v>38484</v>
      </c>
      <c r="F268" s="34" t="s">
        <v>37</v>
      </c>
      <c r="G268" s="37">
        <v>7000</v>
      </c>
      <c r="H268" s="34"/>
      <c r="I268" s="38"/>
      <c r="J268" s="36" t="s">
        <v>39</v>
      </c>
      <c r="K268" s="38">
        <v>10</v>
      </c>
      <c r="L268" s="40"/>
      <c r="M268" s="40"/>
      <c r="N268" s="40"/>
      <c r="O268" s="40"/>
      <c r="P268" s="40"/>
    </row>
    <row r="269" spans="1:16" s="32" customFormat="1" ht="10.5">
      <c r="A269" s="32">
        <v>96596540</v>
      </c>
      <c r="B269" s="33" t="s">
        <v>106</v>
      </c>
      <c r="C269" s="32" t="s">
        <v>246</v>
      </c>
      <c r="D269" s="46" t="s">
        <v>143</v>
      </c>
      <c r="E269" s="35">
        <v>38490</v>
      </c>
      <c r="F269" s="34" t="s">
        <v>37</v>
      </c>
      <c r="G269" s="37">
        <v>7000</v>
      </c>
      <c r="H269" s="34" t="s">
        <v>46</v>
      </c>
      <c r="I269" s="38">
        <v>2.7</v>
      </c>
      <c r="J269" s="36" t="s">
        <v>39</v>
      </c>
      <c r="K269" s="38">
        <v>10</v>
      </c>
      <c r="L269" s="40">
        <v>7000000</v>
      </c>
      <c r="M269" s="40">
        <v>7000000</v>
      </c>
      <c r="N269" s="40">
        <v>153229230</v>
      </c>
      <c r="O269" s="40">
        <v>1358464</v>
      </c>
      <c r="P269" s="40">
        <v>154587694</v>
      </c>
    </row>
    <row r="270" spans="1:16" s="32" customFormat="1" ht="10.5">
      <c r="A270" s="32">
        <v>91041000</v>
      </c>
      <c r="B270" s="33" t="s">
        <v>106</v>
      </c>
      <c r="C270" s="32" t="s">
        <v>247</v>
      </c>
      <c r="D270" s="46">
        <v>415</v>
      </c>
      <c r="E270" s="35">
        <v>38516</v>
      </c>
      <c r="F270" s="34" t="s">
        <v>37</v>
      </c>
      <c r="G270" s="37">
        <v>1500</v>
      </c>
      <c r="H270" s="34"/>
      <c r="I270" s="38"/>
      <c r="J270" s="36" t="s">
        <v>81</v>
      </c>
      <c r="K270" s="38">
        <v>25</v>
      </c>
      <c r="L270" s="40"/>
      <c r="M270" s="40"/>
      <c r="N270" s="40"/>
      <c r="O270" s="40"/>
      <c r="P270" s="40"/>
    </row>
    <row r="271" spans="1:16" s="32" customFormat="1" ht="10.5">
      <c r="A271" s="32">
        <v>91041000</v>
      </c>
      <c r="B271" s="33" t="s">
        <v>106</v>
      </c>
      <c r="C271" s="32" t="s">
        <v>248</v>
      </c>
      <c r="D271" s="46" t="s">
        <v>143</v>
      </c>
      <c r="E271" s="35">
        <v>38532</v>
      </c>
      <c r="F271" s="34" t="s">
        <v>37</v>
      </c>
      <c r="G271" s="37">
        <v>1500</v>
      </c>
      <c r="H271" s="34" t="s">
        <v>46</v>
      </c>
      <c r="I271" s="38">
        <v>3.8</v>
      </c>
      <c r="J271" s="36" t="s">
        <v>68</v>
      </c>
      <c r="K271" s="38">
        <v>20</v>
      </c>
      <c r="L271" s="40">
        <v>1500000</v>
      </c>
      <c r="M271" s="40">
        <v>1065000</v>
      </c>
      <c r="N271" s="40">
        <v>23312733</v>
      </c>
      <c r="O271" s="40">
        <v>402446</v>
      </c>
      <c r="P271" s="40">
        <v>23715179</v>
      </c>
    </row>
    <row r="272" spans="1:16" s="32" customFormat="1" ht="10.5">
      <c r="A272" s="32">
        <v>76073164</v>
      </c>
      <c r="B272" s="33">
        <v>1</v>
      </c>
      <c r="C272" s="32" t="s">
        <v>868</v>
      </c>
      <c r="D272" s="46">
        <v>416</v>
      </c>
      <c r="E272" s="35">
        <v>38516</v>
      </c>
      <c r="F272" s="34" t="s">
        <v>37</v>
      </c>
      <c r="G272" s="37">
        <v>1000</v>
      </c>
      <c r="H272" s="34"/>
      <c r="I272" s="38"/>
      <c r="J272" s="36" t="s">
        <v>250</v>
      </c>
      <c r="K272" s="38">
        <v>21</v>
      </c>
      <c r="L272" s="40"/>
      <c r="M272" s="40"/>
      <c r="N272" s="40"/>
      <c r="O272" s="40"/>
      <c r="P272" s="40"/>
    </row>
    <row r="273" spans="1:16" s="32" customFormat="1" ht="10.5">
      <c r="A273" s="32">
        <v>76073164</v>
      </c>
      <c r="B273" s="33">
        <v>1</v>
      </c>
      <c r="C273" s="32" t="s">
        <v>251</v>
      </c>
      <c r="D273" s="46" t="s">
        <v>143</v>
      </c>
      <c r="E273" s="35">
        <v>38516</v>
      </c>
      <c r="F273" s="34" t="s">
        <v>37</v>
      </c>
      <c r="G273" s="37">
        <v>1000</v>
      </c>
      <c r="H273" s="34" t="s">
        <v>46</v>
      </c>
      <c r="I273" s="38">
        <v>3</v>
      </c>
      <c r="J273" s="36" t="s">
        <v>250</v>
      </c>
      <c r="K273" s="38">
        <v>21</v>
      </c>
      <c r="L273" s="40">
        <v>1000000</v>
      </c>
      <c r="M273" s="40">
        <v>857143</v>
      </c>
      <c r="N273" s="40">
        <v>18762766</v>
      </c>
      <c r="O273" s="40">
        <v>200223</v>
      </c>
      <c r="P273" s="40">
        <v>18962989</v>
      </c>
    </row>
    <row r="274" spans="1:16" s="32" customFormat="1" ht="10.5">
      <c r="A274" s="32">
        <v>96787910</v>
      </c>
      <c r="B274" s="33" t="s">
        <v>75</v>
      </c>
      <c r="C274" s="32" t="s">
        <v>252</v>
      </c>
      <c r="D274" s="46">
        <v>417</v>
      </c>
      <c r="E274" s="35">
        <v>38516</v>
      </c>
      <c r="F274" s="34" t="s">
        <v>37</v>
      </c>
      <c r="G274" s="37">
        <v>6775</v>
      </c>
      <c r="H274" s="34"/>
      <c r="I274" s="38"/>
      <c r="J274" s="36" t="s">
        <v>250</v>
      </c>
      <c r="K274" s="38">
        <v>21</v>
      </c>
      <c r="L274" s="40"/>
      <c r="M274" s="40"/>
      <c r="N274" s="40"/>
      <c r="O274" s="40"/>
      <c r="P274" s="40"/>
    </row>
    <row r="275" spans="1:16" s="32" customFormat="1" ht="10.5">
      <c r="A275" s="32">
        <v>96787910</v>
      </c>
      <c r="B275" s="33" t="s">
        <v>75</v>
      </c>
      <c r="C275" s="32" t="s">
        <v>253</v>
      </c>
      <c r="D275" s="46" t="s">
        <v>143</v>
      </c>
      <c r="E275" s="35">
        <v>38524</v>
      </c>
      <c r="F275" s="34" t="s">
        <v>37</v>
      </c>
      <c r="G275" s="37">
        <v>5650</v>
      </c>
      <c r="H275" s="34" t="s">
        <v>136</v>
      </c>
      <c r="I275" s="38">
        <v>2.75</v>
      </c>
      <c r="J275" s="36" t="s">
        <v>250</v>
      </c>
      <c r="K275" s="38">
        <v>15</v>
      </c>
      <c r="L275" s="40">
        <v>5650000</v>
      </c>
      <c r="M275" s="40">
        <v>4516515</v>
      </c>
      <c r="N275" s="40">
        <v>98866017</v>
      </c>
      <c r="O275" s="40">
        <v>110665</v>
      </c>
      <c r="P275" s="40">
        <v>98976682</v>
      </c>
    </row>
    <row r="276" spans="1:16" s="32" customFormat="1" ht="10.5">
      <c r="A276" s="32">
        <v>96787910</v>
      </c>
      <c r="B276" s="33" t="s">
        <v>75</v>
      </c>
      <c r="C276" s="32" t="s">
        <v>253</v>
      </c>
      <c r="D276" s="46" t="s">
        <v>143</v>
      </c>
      <c r="E276" s="35">
        <v>38524</v>
      </c>
      <c r="F276" s="34" t="s">
        <v>37</v>
      </c>
      <c r="G276" s="48">
        <v>0.5</v>
      </c>
      <c r="H276" s="34" t="s">
        <v>137</v>
      </c>
      <c r="I276" s="38">
        <v>2.75</v>
      </c>
      <c r="J276" s="36" t="s">
        <v>250</v>
      </c>
      <c r="K276" s="38">
        <v>15</v>
      </c>
      <c r="L276" s="40">
        <v>500</v>
      </c>
      <c r="M276" s="40">
        <v>400</v>
      </c>
      <c r="N276" s="40">
        <v>8756</v>
      </c>
      <c r="O276" s="40">
        <v>3</v>
      </c>
      <c r="P276" s="40">
        <v>8759</v>
      </c>
    </row>
    <row r="277" spans="1:16" s="32" customFormat="1" ht="10.5">
      <c r="A277" s="32">
        <v>96787910</v>
      </c>
      <c r="B277" s="33" t="s">
        <v>75</v>
      </c>
      <c r="C277" s="32" t="s">
        <v>253</v>
      </c>
      <c r="D277" s="46" t="s">
        <v>152</v>
      </c>
      <c r="E277" s="35">
        <v>38972</v>
      </c>
      <c r="F277" s="34" t="s">
        <v>37</v>
      </c>
      <c r="G277" s="37">
        <v>1124</v>
      </c>
      <c r="H277" s="34" t="s">
        <v>157</v>
      </c>
      <c r="I277" s="49">
        <v>3.5</v>
      </c>
      <c r="J277" s="36" t="s">
        <v>250</v>
      </c>
      <c r="K277" s="38">
        <v>15.5</v>
      </c>
      <c r="L277" s="40">
        <v>1124000</v>
      </c>
      <c r="M277" s="40">
        <v>1124000</v>
      </c>
      <c r="N277" s="40">
        <v>24604236</v>
      </c>
      <c r="O277" s="40">
        <v>34990</v>
      </c>
      <c r="P277" s="40">
        <v>24639226</v>
      </c>
    </row>
    <row r="278" spans="1:16" s="32" customFormat="1" ht="10.5">
      <c r="A278" s="32">
        <v>96787910</v>
      </c>
      <c r="B278" s="33" t="s">
        <v>75</v>
      </c>
      <c r="C278" s="32" t="s">
        <v>253</v>
      </c>
      <c r="D278" s="46" t="s">
        <v>152</v>
      </c>
      <c r="E278" s="35">
        <v>38972</v>
      </c>
      <c r="F278" s="34" t="s">
        <v>37</v>
      </c>
      <c r="G278" s="32">
        <v>0.5</v>
      </c>
      <c r="H278" s="34" t="s">
        <v>159</v>
      </c>
      <c r="I278" s="49">
        <v>3.5</v>
      </c>
      <c r="J278" s="36" t="s">
        <v>250</v>
      </c>
      <c r="K278" s="38">
        <v>15.5</v>
      </c>
      <c r="L278" s="40">
        <v>500</v>
      </c>
      <c r="M278" s="40">
        <v>500</v>
      </c>
      <c r="N278" s="40">
        <v>10945</v>
      </c>
      <c r="O278" s="40">
        <v>15</v>
      </c>
      <c r="P278" s="40">
        <v>10960</v>
      </c>
    </row>
    <row r="279" spans="1:16" s="32" customFormat="1" ht="10.5">
      <c r="A279" s="32">
        <v>89900400</v>
      </c>
      <c r="B279" s="33" t="s">
        <v>86</v>
      </c>
      <c r="C279" s="32" t="s">
        <v>205</v>
      </c>
      <c r="D279" s="46">
        <v>418</v>
      </c>
      <c r="E279" s="35">
        <v>38524</v>
      </c>
      <c r="F279" s="34" t="s">
        <v>37</v>
      </c>
      <c r="G279" s="37">
        <v>2500</v>
      </c>
      <c r="H279" s="34"/>
      <c r="I279" s="38"/>
      <c r="J279" s="36" t="s">
        <v>81</v>
      </c>
      <c r="K279" s="38">
        <v>10</v>
      </c>
      <c r="L279" s="40"/>
      <c r="M279" s="40"/>
      <c r="N279" s="40"/>
      <c r="O279" s="40"/>
      <c r="P279" s="40"/>
    </row>
    <row r="280" spans="1:16" s="32" customFormat="1" ht="10.5">
      <c r="A280" s="32">
        <v>89900400</v>
      </c>
      <c r="B280" s="33" t="s">
        <v>86</v>
      </c>
      <c r="C280" s="32" t="s">
        <v>206</v>
      </c>
      <c r="D280" s="46" t="s">
        <v>143</v>
      </c>
      <c r="E280" s="35">
        <v>38532</v>
      </c>
      <c r="F280" s="34" t="s">
        <v>37</v>
      </c>
      <c r="G280" s="37">
        <v>2500</v>
      </c>
      <c r="H280" s="34" t="s">
        <v>53</v>
      </c>
      <c r="I280" s="38">
        <v>2.75</v>
      </c>
      <c r="J280" s="36" t="s">
        <v>81</v>
      </c>
      <c r="K280" s="38">
        <v>8</v>
      </c>
      <c r="L280" s="40"/>
      <c r="M280" s="40"/>
      <c r="N280" s="40"/>
      <c r="O280" s="40"/>
      <c r="P280" s="40"/>
    </row>
    <row r="281" spans="1:16" s="32" customFormat="1" ht="10.5">
      <c r="A281" s="32">
        <v>89900400</v>
      </c>
      <c r="B281" s="33" t="s">
        <v>86</v>
      </c>
      <c r="C281" s="32" t="s">
        <v>205</v>
      </c>
      <c r="D281" s="46">
        <v>419</v>
      </c>
      <c r="E281" s="35">
        <v>38524</v>
      </c>
      <c r="F281" s="34" t="s">
        <v>37</v>
      </c>
      <c r="G281" s="37">
        <v>2500</v>
      </c>
      <c r="H281" s="34"/>
      <c r="I281" s="38"/>
      <c r="J281" s="36" t="s">
        <v>81</v>
      </c>
      <c r="K281" s="38">
        <v>30</v>
      </c>
      <c r="L281" s="40"/>
      <c r="M281" s="40"/>
      <c r="N281" s="40"/>
      <c r="O281" s="40"/>
      <c r="P281" s="40"/>
    </row>
    <row r="282" spans="1:16" s="32" customFormat="1" ht="10.5">
      <c r="A282" s="32">
        <v>89900400</v>
      </c>
      <c r="B282" s="33" t="s">
        <v>86</v>
      </c>
      <c r="C282" s="32" t="s">
        <v>207</v>
      </c>
      <c r="D282" s="46" t="s">
        <v>143</v>
      </c>
      <c r="E282" s="35">
        <v>38532</v>
      </c>
      <c r="F282" s="34" t="s">
        <v>37</v>
      </c>
      <c r="G282" s="37">
        <v>2500</v>
      </c>
      <c r="H282" s="34" t="s">
        <v>59</v>
      </c>
      <c r="I282" s="38">
        <v>3.5</v>
      </c>
      <c r="J282" s="36" t="s">
        <v>81</v>
      </c>
      <c r="K282" s="38">
        <v>21</v>
      </c>
      <c r="L282" s="40">
        <v>2500000</v>
      </c>
      <c r="M282" s="40">
        <v>2500000</v>
      </c>
      <c r="N282" s="40">
        <v>54724725</v>
      </c>
      <c r="O282" s="40">
        <v>708151</v>
      </c>
      <c r="P282" s="40">
        <v>55432876</v>
      </c>
    </row>
    <row r="283" spans="1:16" s="32" customFormat="1" ht="10.5">
      <c r="A283" s="32">
        <v>90331000</v>
      </c>
      <c r="B283" s="33" t="s">
        <v>96</v>
      </c>
      <c r="C283" s="32" t="s">
        <v>254</v>
      </c>
      <c r="D283" s="46">
        <v>421</v>
      </c>
      <c r="E283" s="35">
        <v>38541</v>
      </c>
      <c r="F283" s="34" t="s">
        <v>37</v>
      </c>
      <c r="G283" s="37">
        <v>1800</v>
      </c>
      <c r="H283" s="34"/>
      <c r="I283" s="38"/>
      <c r="J283" s="36" t="s">
        <v>81</v>
      </c>
      <c r="K283" s="38">
        <v>21</v>
      </c>
      <c r="L283" s="40"/>
      <c r="M283" s="40"/>
      <c r="N283" s="40"/>
      <c r="O283" s="40"/>
      <c r="P283" s="40"/>
    </row>
    <row r="284" spans="1:16" s="32" customFormat="1" ht="10.5">
      <c r="A284" s="32">
        <v>90331000</v>
      </c>
      <c r="B284" s="33" t="s">
        <v>96</v>
      </c>
      <c r="C284" s="32" t="s">
        <v>255</v>
      </c>
      <c r="D284" s="46" t="s">
        <v>143</v>
      </c>
      <c r="E284" s="35">
        <v>38548</v>
      </c>
      <c r="F284" s="34" t="s">
        <v>37</v>
      </c>
      <c r="G284" s="37">
        <v>1800</v>
      </c>
      <c r="H284" s="34" t="s">
        <v>56</v>
      </c>
      <c r="I284" s="38">
        <v>3.4</v>
      </c>
      <c r="J284" s="36" t="s">
        <v>68</v>
      </c>
      <c r="K284" s="38">
        <v>21</v>
      </c>
      <c r="L284" s="40">
        <v>1800000</v>
      </c>
      <c r="M284" s="40">
        <v>1800000</v>
      </c>
      <c r="N284" s="40">
        <v>39401802</v>
      </c>
      <c r="O284" s="40">
        <v>166059</v>
      </c>
      <c r="P284" s="40">
        <v>39567861</v>
      </c>
    </row>
    <row r="285" spans="1:16" s="32" customFormat="1" ht="10.5">
      <c r="A285" s="32">
        <v>93473000</v>
      </c>
      <c r="B285" s="33" t="s">
        <v>54</v>
      </c>
      <c r="C285" s="32" t="s">
        <v>256</v>
      </c>
      <c r="D285" s="46">
        <v>422</v>
      </c>
      <c r="E285" s="35">
        <v>38544</v>
      </c>
      <c r="F285" s="34" t="s">
        <v>37</v>
      </c>
      <c r="G285" s="37">
        <v>1800</v>
      </c>
      <c r="H285" s="34"/>
      <c r="I285" s="38"/>
      <c r="J285" s="36" t="s">
        <v>81</v>
      </c>
      <c r="K285" s="38">
        <v>10</v>
      </c>
      <c r="L285" s="40"/>
      <c r="M285" s="40"/>
      <c r="N285" s="40"/>
      <c r="O285" s="40"/>
      <c r="P285" s="40"/>
    </row>
    <row r="286" spans="1:16" s="32" customFormat="1" ht="10.5">
      <c r="A286" s="32">
        <v>93473000</v>
      </c>
      <c r="B286" s="33" t="s">
        <v>54</v>
      </c>
      <c r="C286" s="32" t="s">
        <v>257</v>
      </c>
      <c r="D286" s="46" t="s">
        <v>143</v>
      </c>
      <c r="E286" s="35">
        <v>38544</v>
      </c>
      <c r="F286" s="34" t="s">
        <v>37</v>
      </c>
      <c r="G286" s="37">
        <v>1800</v>
      </c>
      <c r="H286" s="34" t="s">
        <v>46</v>
      </c>
      <c r="I286" s="38">
        <v>3.5</v>
      </c>
      <c r="J286" s="36" t="s">
        <v>81</v>
      </c>
      <c r="K286" s="38">
        <v>10</v>
      </c>
      <c r="L286" s="40"/>
      <c r="M286" s="40"/>
      <c r="N286" s="40"/>
      <c r="O286" s="40"/>
      <c r="P286" s="40"/>
    </row>
    <row r="287" spans="1:16" s="32" customFormat="1" ht="10.5">
      <c r="A287" s="32">
        <v>96678790</v>
      </c>
      <c r="B287" s="33" t="s">
        <v>168</v>
      </c>
      <c r="C287" s="32" t="s">
        <v>258</v>
      </c>
      <c r="D287" s="46">
        <v>423</v>
      </c>
      <c r="E287" s="35">
        <v>38548</v>
      </c>
      <c r="F287" s="34" t="s">
        <v>37</v>
      </c>
      <c r="G287" s="37">
        <v>1200</v>
      </c>
      <c r="H287" s="34"/>
      <c r="I287" s="38"/>
      <c r="J287" s="36" t="s">
        <v>68</v>
      </c>
      <c r="K287" s="38">
        <v>10</v>
      </c>
      <c r="L287" s="40"/>
      <c r="M287" s="40"/>
      <c r="N287" s="40"/>
      <c r="O287" s="40"/>
      <c r="P287" s="40"/>
    </row>
    <row r="288" spans="1:16" s="32" customFormat="1" ht="10.5">
      <c r="A288" s="32">
        <v>96678790</v>
      </c>
      <c r="B288" s="33" t="s">
        <v>168</v>
      </c>
      <c r="C288" s="32" t="s">
        <v>259</v>
      </c>
      <c r="D288" s="46" t="s">
        <v>143</v>
      </c>
      <c r="E288" s="35">
        <v>38555</v>
      </c>
      <c r="F288" s="34" t="s">
        <v>171</v>
      </c>
      <c r="G288" s="37">
        <v>21030000</v>
      </c>
      <c r="H288" s="34" t="s">
        <v>56</v>
      </c>
      <c r="I288" s="38">
        <v>6.2</v>
      </c>
      <c r="J288" s="36" t="s">
        <v>68</v>
      </c>
      <c r="K288" s="38">
        <v>6</v>
      </c>
      <c r="L288" s="40">
        <v>21030000000</v>
      </c>
      <c r="M288" s="40">
        <v>1752500000</v>
      </c>
      <c r="N288" s="40">
        <v>1752500</v>
      </c>
      <c r="O288" s="40">
        <v>44050</v>
      </c>
      <c r="P288" s="40">
        <v>1796550</v>
      </c>
    </row>
    <row r="289" spans="1:17" s="32" customFormat="1" ht="10.5">
      <c r="A289" s="32">
        <v>91705000</v>
      </c>
      <c r="B289" s="33" t="s">
        <v>44</v>
      </c>
      <c r="C289" s="32" t="s">
        <v>260</v>
      </c>
      <c r="D289" s="46">
        <v>426</v>
      </c>
      <c r="E289" s="35">
        <v>38565</v>
      </c>
      <c r="F289" s="34" t="s">
        <v>37</v>
      </c>
      <c r="G289" s="37">
        <v>3000</v>
      </c>
      <c r="H289" s="34"/>
      <c r="I289" s="38"/>
      <c r="J289" s="36" t="s">
        <v>81</v>
      </c>
      <c r="K289" s="38">
        <v>10</v>
      </c>
      <c r="L289" s="40"/>
      <c r="M289" s="40"/>
      <c r="N289" s="40"/>
      <c r="O289" s="40"/>
      <c r="P289" s="40"/>
    </row>
    <row r="290" spans="1:17" s="32" customFormat="1" ht="10.5">
      <c r="A290" s="32">
        <v>91705000</v>
      </c>
      <c r="B290" s="33" t="s">
        <v>44</v>
      </c>
      <c r="C290" s="32" t="s">
        <v>80</v>
      </c>
      <c r="D290" s="46" t="s">
        <v>143</v>
      </c>
      <c r="E290" s="35">
        <v>38631</v>
      </c>
      <c r="F290" s="34" t="s">
        <v>37</v>
      </c>
      <c r="G290" s="37">
        <v>2700</v>
      </c>
      <c r="H290" s="34" t="s">
        <v>63</v>
      </c>
      <c r="I290" s="38">
        <v>3.5</v>
      </c>
      <c r="J290" s="36" t="s">
        <v>68</v>
      </c>
      <c r="K290" s="38">
        <v>8</v>
      </c>
      <c r="L290" s="40">
        <v>2700000</v>
      </c>
      <c r="M290" s="40">
        <v>1012500</v>
      </c>
      <c r="N290" s="40">
        <v>22163514</v>
      </c>
      <c r="O290" s="40">
        <v>731092</v>
      </c>
      <c r="P290" s="40">
        <v>22894606</v>
      </c>
    </row>
    <row r="291" spans="1:17" s="32" customFormat="1" ht="10.5">
      <c r="A291" s="32">
        <v>91705000</v>
      </c>
      <c r="B291" s="33" t="s">
        <v>44</v>
      </c>
      <c r="C291" s="32" t="s">
        <v>261</v>
      </c>
      <c r="D291" s="46">
        <v>427</v>
      </c>
      <c r="E291" s="35">
        <v>38565</v>
      </c>
      <c r="F291" s="34" t="s">
        <v>37</v>
      </c>
      <c r="G291" s="37">
        <v>4700</v>
      </c>
      <c r="H291" s="34"/>
      <c r="I291" s="38"/>
      <c r="J291" s="36" t="s">
        <v>81</v>
      </c>
      <c r="K291" s="38">
        <v>25</v>
      </c>
      <c r="L291" s="40"/>
      <c r="M291" s="40"/>
      <c r="N291" s="40"/>
      <c r="O291" s="40"/>
      <c r="P291" s="40"/>
    </row>
    <row r="292" spans="1:17" s="32" customFormat="1" ht="10.5">
      <c r="A292" s="32">
        <v>90310000</v>
      </c>
      <c r="B292" s="33" t="s">
        <v>61</v>
      </c>
      <c r="C292" s="32" t="s">
        <v>262</v>
      </c>
      <c r="D292" s="46">
        <v>428</v>
      </c>
      <c r="E292" s="35">
        <v>38566</v>
      </c>
      <c r="F292" s="34" t="s">
        <v>37</v>
      </c>
      <c r="G292" s="37">
        <v>2000</v>
      </c>
      <c r="H292" s="34"/>
      <c r="I292" s="38"/>
      <c r="J292" s="36" t="s">
        <v>81</v>
      </c>
      <c r="K292" s="38">
        <v>10</v>
      </c>
      <c r="L292" s="40"/>
      <c r="M292" s="40"/>
      <c r="N292" s="40"/>
      <c r="O292" s="40"/>
      <c r="P292" s="40"/>
    </row>
    <row r="293" spans="1:17" s="32" customFormat="1" ht="10.5">
      <c r="A293" s="32">
        <v>90310000</v>
      </c>
      <c r="B293" s="33" t="s">
        <v>61</v>
      </c>
      <c r="C293" s="32" t="s">
        <v>94</v>
      </c>
      <c r="D293" s="46" t="s">
        <v>143</v>
      </c>
      <c r="E293" s="35">
        <v>38575</v>
      </c>
      <c r="F293" s="34" t="s">
        <v>37</v>
      </c>
      <c r="G293" s="37">
        <v>2000</v>
      </c>
      <c r="H293" s="34" t="s">
        <v>53</v>
      </c>
      <c r="I293" s="38">
        <v>2.5</v>
      </c>
      <c r="J293" s="36" t="s">
        <v>81</v>
      </c>
      <c r="K293" s="38">
        <v>7</v>
      </c>
      <c r="L293" s="40">
        <v>1500000</v>
      </c>
      <c r="M293" s="40">
        <v>750000</v>
      </c>
      <c r="N293" s="40">
        <v>16417418</v>
      </c>
      <c r="O293" s="40">
        <v>134119</v>
      </c>
      <c r="P293" s="40">
        <v>16551537</v>
      </c>
    </row>
    <row r="294" spans="1:17" s="32" customFormat="1" ht="10.5">
      <c r="A294" s="32">
        <v>90310000</v>
      </c>
      <c r="B294" s="33" t="s">
        <v>61</v>
      </c>
      <c r="C294" s="32" t="s">
        <v>262</v>
      </c>
      <c r="D294" s="46">
        <v>429</v>
      </c>
      <c r="E294" s="35">
        <v>38566</v>
      </c>
      <c r="F294" s="34" t="s">
        <v>37</v>
      </c>
      <c r="G294" s="37">
        <v>2500</v>
      </c>
      <c r="H294" s="34"/>
      <c r="I294" s="38"/>
      <c r="J294" s="36" t="s">
        <v>81</v>
      </c>
      <c r="K294" s="38">
        <v>25</v>
      </c>
      <c r="L294" s="40"/>
      <c r="M294" s="40"/>
      <c r="N294" s="40"/>
      <c r="O294" s="40"/>
      <c r="P294" s="40"/>
    </row>
    <row r="295" spans="1:17" s="32" customFormat="1" ht="10.5">
      <c r="A295" s="32">
        <v>90310000</v>
      </c>
      <c r="B295" s="33" t="s">
        <v>61</v>
      </c>
      <c r="C295" s="32" t="s">
        <v>94</v>
      </c>
      <c r="D295" s="46" t="s">
        <v>143</v>
      </c>
      <c r="E295" s="35">
        <v>38575</v>
      </c>
      <c r="F295" s="34" t="s">
        <v>37</v>
      </c>
      <c r="G295" s="37">
        <v>2500</v>
      </c>
      <c r="H295" s="34" t="s">
        <v>59</v>
      </c>
      <c r="I295" s="38">
        <v>3.5</v>
      </c>
      <c r="J295" s="36" t="s">
        <v>81</v>
      </c>
      <c r="K295" s="38">
        <v>23</v>
      </c>
      <c r="L295" s="40">
        <v>1500000</v>
      </c>
      <c r="M295" s="40">
        <v>1500000</v>
      </c>
      <c r="N295" s="40">
        <v>32834835</v>
      </c>
      <c r="O295" s="40">
        <v>374619</v>
      </c>
      <c r="P295" s="40">
        <v>33209454</v>
      </c>
    </row>
    <row r="296" spans="1:17" s="32" customFormat="1" ht="10.5">
      <c r="A296" s="32">
        <v>61219000</v>
      </c>
      <c r="B296" s="33" t="s">
        <v>54</v>
      </c>
      <c r="C296" s="32" t="s">
        <v>112</v>
      </c>
      <c r="D296" s="46">
        <v>431</v>
      </c>
      <c r="E296" s="35">
        <v>38580</v>
      </c>
      <c r="F296" s="34" t="s">
        <v>37</v>
      </c>
      <c r="G296" s="37">
        <v>2800</v>
      </c>
      <c r="H296" s="34" t="s">
        <v>53</v>
      </c>
      <c r="I296" s="38">
        <v>4.5</v>
      </c>
      <c r="J296" s="36" t="s">
        <v>39</v>
      </c>
      <c r="K296" s="38">
        <v>25</v>
      </c>
      <c r="L296" s="40">
        <v>2800000</v>
      </c>
      <c r="M296" s="40">
        <v>2800000</v>
      </c>
      <c r="N296" s="40">
        <v>61291692</v>
      </c>
      <c r="O296" s="40">
        <v>803179</v>
      </c>
      <c r="P296" s="40">
        <v>62094871</v>
      </c>
    </row>
    <row r="297" spans="1:17" s="32" customFormat="1" ht="10.5">
      <c r="A297" s="32">
        <v>99586130</v>
      </c>
      <c r="B297" s="33" t="s">
        <v>83</v>
      </c>
      <c r="C297" s="32" t="s">
        <v>263</v>
      </c>
      <c r="D297" s="46">
        <v>432</v>
      </c>
      <c r="E297" s="35">
        <v>38583</v>
      </c>
      <c r="F297" s="34" t="s">
        <v>37</v>
      </c>
      <c r="G297" s="37">
        <v>5800</v>
      </c>
      <c r="H297" s="34"/>
      <c r="I297" s="38"/>
      <c r="J297" s="36" t="s">
        <v>81</v>
      </c>
      <c r="K297" s="38">
        <v>10</v>
      </c>
      <c r="L297" s="40"/>
      <c r="M297" s="40"/>
      <c r="N297" s="40"/>
      <c r="O297" s="40"/>
      <c r="P297" s="40"/>
    </row>
    <row r="298" spans="1:17" s="32" customFormat="1" ht="10.5">
      <c r="A298" s="32">
        <v>99586130</v>
      </c>
      <c r="B298" s="33" t="s">
        <v>83</v>
      </c>
      <c r="C298" s="32" t="s">
        <v>264</v>
      </c>
      <c r="D298" s="46" t="s">
        <v>143</v>
      </c>
      <c r="E298" s="35">
        <v>38583</v>
      </c>
      <c r="F298" s="34" t="s">
        <v>37</v>
      </c>
      <c r="G298" s="37">
        <v>5800</v>
      </c>
      <c r="H298" s="34" t="s">
        <v>46</v>
      </c>
      <c r="I298" s="38">
        <v>3.5</v>
      </c>
      <c r="J298" s="36" t="s">
        <v>68</v>
      </c>
      <c r="K298" s="38">
        <v>10</v>
      </c>
      <c r="L298" s="40">
        <v>5800000</v>
      </c>
      <c r="M298" s="40">
        <v>3359999</v>
      </c>
      <c r="N298" s="40">
        <v>73550009</v>
      </c>
      <c r="O298" s="40">
        <v>104599</v>
      </c>
      <c r="P298" s="40">
        <v>73654608</v>
      </c>
    </row>
    <row r="299" spans="1:17" s="32" customFormat="1" ht="10.5">
      <c r="A299" s="32">
        <v>61216000</v>
      </c>
      <c r="B299" s="33" t="s">
        <v>44</v>
      </c>
      <c r="C299" s="32" t="s">
        <v>47</v>
      </c>
      <c r="D299" s="46">
        <v>433</v>
      </c>
      <c r="E299" s="35">
        <v>38588</v>
      </c>
      <c r="F299" s="34" t="s">
        <v>37</v>
      </c>
      <c r="G299" s="37">
        <v>2600</v>
      </c>
      <c r="H299" s="34" t="s">
        <v>265</v>
      </c>
      <c r="I299" s="38">
        <v>4</v>
      </c>
      <c r="J299" s="36" t="s">
        <v>39</v>
      </c>
      <c r="K299" s="38">
        <v>30</v>
      </c>
      <c r="L299" s="40">
        <v>2600000</v>
      </c>
      <c r="M299" s="40">
        <v>2600000</v>
      </c>
      <c r="N299" s="40">
        <v>56913714</v>
      </c>
      <c r="O299" s="40">
        <v>560794</v>
      </c>
      <c r="P299" s="40">
        <v>57474508</v>
      </c>
    </row>
    <row r="300" spans="1:17" s="32" customFormat="1" ht="10.5">
      <c r="A300" s="32">
        <v>91297000</v>
      </c>
      <c r="B300" s="33" t="s">
        <v>86</v>
      </c>
      <c r="C300" s="32" t="s">
        <v>266</v>
      </c>
      <c r="D300" s="46">
        <v>434</v>
      </c>
      <c r="E300" s="35">
        <v>38609</v>
      </c>
      <c r="F300" s="34" t="s">
        <v>37</v>
      </c>
      <c r="G300" s="37">
        <v>6000</v>
      </c>
      <c r="H300" s="34"/>
      <c r="I300" s="38"/>
      <c r="J300" s="36" t="s">
        <v>81</v>
      </c>
      <c r="K300" s="38">
        <v>10</v>
      </c>
      <c r="L300" s="40"/>
      <c r="M300" s="40"/>
      <c r="N300" s="40"/>
      <c r="O300" s="40"/>
      <c r="P300" s="40"/>
    </row>
    <row r="301" spans="1:17" s="32" customFormat="1" ht="10.5">
      <c r="A301" s="32">
        <v>91297000</v>
      </c>
      <c r="B301" s="33" t="s">
        <v>86</v>
      </c>
      <c r="C301" s="32" t="s">
        <v>267</v>
      </c>
      <c r="D301" s="46" t="s">
        <v>143</v>
      </c>
      <c r="E301" s="35">
        <v>39582</v>
      </c>
      <c r="F301" s="34" t="s">
        <v>37</v>
      </c>
      <c r="G301" s="37">
        <v>2000</v>
      </c>
      <c r="H301" s="34" t="s">
        <v>56</v>
      </c>
      <c r="I301" s="38">
        <v>3.1</v>
      </c>
      <c r="J301" s="36" t="s">
        <v>39</v>
      </c>
      <c r="K301" s="38">
        <v>5</v>
      </c>
      <c r="L301" s="40">
        <v>2000000</v>
      </c>
      <c r="M301" s="40">
        <v>36000</v>
      </c>
      <c r="N301" s="40">
        <v>788036</v>
      </c>
      <c r="O301" s="40">
        <v>2981</v>
      </c>
      <c r="P301" s="40">
        <v>791017</v>
      </c>
    </row>
    <row r="302" spans="1:17" s="32" customFormat="1" ht="10.5">
      <c r="A302" s="32">
        <v>91297000</v>
      </c>
      <c r="B302" s="33" t="s">
        <v>86</v>
      </c>
      <c r="C302" s="32" t="s">
        <v>267</v>
      </c>
      <c r="D302" s="46" t="s">
        <v>152</v>
      </c>
      <c r="E302" s="35">
        <v>39582</v>
      </c>
      <c r="F302" s="34" t="s">
        <v>66</v>
      </c>
      <c r="G302" s="37">
        <v>171480</v>
      </c>
      <c r="H302" s="34" t="s">
        <v>51</v>
      </c>
      <c r="I302" s="38" t="s">
        <v>268</v>
      </c>
      <c r="J302" s="36" t="s">
        <v>39</v>
      </c>
      <c r="K302" s="38">
        <v>10</v>
      </c>
      <c r="L302" s="40">
        <v>171480000</v>
      </c>
      <c r="M302" s="40">
        <v>171480000</v>
      </c>
      <c r="N302" s="40">
        <v>80278362</v>
      </c>
      <c r="O302" s="40">
        <v>267979</v>
      </c>
      <c r="P302" s="40">
        <v>80546341</v>
      </c>
      <c r="Q302" s="32" t="s">
        <v>69</v>
      </c>
    </row>
    <row r="303" spans="1:17" s="32" customFormat="1" ht="10.5">
      <c r="A303" s="32">
        <v>91297000</v>
      </c>
      <c r="B303" s="33" t="s">
        <v>86</v>
      </c>
      <c r="C303" s="32" t="s">
        <v>269</v>
      </c>
      <c r="D303" s="46">
        <v>435</v>
      </c>
      <c r="E303" s="35">
        <v>38609</v>
      </c>
      <c r="F303" s="34" t="s">
        <v>37</v>
      </c>
      <c r="G303" s="37">
        <v>4000</v>
      </c>
      <c r="H303" s="34"/>
      <c r="I303" s="38"/>
      <c r="J303" s="36" t="s">
        <v>81</v>
      </c>
      <c r="K303" s="38">
        <v>15</v>
      </c>
      <c r="L303" s="40"/>
      <c r="M303" s="40"/>
      <c r="N303" s="40"/>
      <c r="O303" s="40"/>
      <c r="P303" s="40"/>
    </row>
    <row r="304" spans="1:17" s="32" customFormat="1" ht="10.5">
      <c r="A304" s="32">
        <v>91297000</v>
      </c>
      <c r="B304" s="33" t="s">
        <v>86</v>
      </c>
      <c r="C304" s="32" t="s">
        <v>270</v>
      </c>
      <c r="D304" s="46" t="s">
        <v>143</v>
      </c>
      <c r="E304" s="35">
        <v>38628</v>
      </c>
      <c r="F304" s="34" t="s">
        <v>37</v>
      </c>
      <c r="G304" s="37">
        <v>4000</v>
      </c>
      <c r="H304" s="34" t="s">
        <v>63</v>
      </c>
      <c r="I304" s="38">
        <v>3.6</v>
      </c>
      <c r="J304" s="36" t="s">
        <v>81</v>
      </c>
      <c r="K304" s="38">
        <v>15</v>
      </c>
      <c r="L304" s="40">
        <v>4000000</v>
      </c>
      <c r="M304" s="40"/>
      <c r="N304" s="40"/>
      <c r="O304" s="40"/>
      <c r="P304" s="40"/>
    </row>
    <row r="305" spans="1:17" s="32" customFormat="1" ht="10.5">
      <c r="A305" s="32">
        <v>90269000</v>
      </c>
      <c r="B305" s="33" t="s">
        <v>75</v>
      </c>
      <c r="C305" s="32" t="s">
        <v>869</v>
      </c>
      <c r="D305" s="46">
        <v>438</v>
      </c>
      <c r="E305" s="35">
        <v>38666</v>
      </c>
      <c r="F305" s="34" t="s">
        <v>37</v>
      </c>
      <c r="G305" s="37">
        <v>2000</v>
      </c>
      <c r="H305" s="34"/>
      <c r="I305" s="38"/>
      <c r="J305" s="36" t="s">
        <v>68</v>
      </c>
      <c r="K305" s="38">
        <v>10</v>
      </c>
      <c r="L305" s="40"/>
      <c r="M305" s="40"/>
      <c r="N305" s="40"/>
      <c r="O305" s="40"/>
      <c r="P305" s="40"/>
    </row>
    <row r="306" spans="1:17" s="32" customFormat="1" ht="10.5">
      <c r="A306" s="32">
        <v>90269000</v>
      </c>
      <c r="B306" s="33" t="s">
        <v>75</v>
      </c>
      <c r="C306" s="32" t="s">
        <v>870</v>
      </c>
      <c r="D306" s="46" t="s">
        <v>143</v>
      </c>
      <c r="E306" s="35">
        <v>38666</v>
      </c>
      <c r="F306" s="34" t="s">
        <v>37</v>
      </c>
      <c r="G306" s="37">
        <v>2000</v>
      </c>
      <c r="H306" s="34" t="s">
        <v>92</v>
      </c>
      <c r="I306" s="38">
        <v>4.5</v>
      </c>
      <c r="J306" s="36" t="s">
        <v>68</v>
      </c>
      <c r="K306" s="38">
        <v>8</v>
      </c>
      <c r="L306" s="40"/>
      <c r="M306" s="40"/>
      <c r="N306" s="40"/>
      <c r="O306" s="40"/>
      <c r="P306" s="40"/>
    </row>
    <row r="307" spans="1:17" s="32" customFormat="1" ht="10.5">
      <c r="A307" s="32">
        <v>96802690</v>
      </c>
      <c r="B307" s="33" t="s">
        <v>35</v>
      </c>
      <c r="C307" s="32" t="s">
        <v>273</v>
      </c>
      <c r="D307" s="46">
        <v>439</v>
      </c>
      <c r="E307" s="35">
        <v>38670</v>
      </c>
      <c r="F307" s="34" t="s">
        <v>37</v>
      </c>
      <c r="G307" s="37">
        <v>3000</v>
      </c>
      <c r="H307" s="34"/>
      <c r="I307" s="38"/>
      <c r="J307" s="36" t="s">
        <v>81</v>
      </c>
      <c r="K307" s="38">
        <v>25</v>
      </c>
      <c r="L307" s="40"/>
      <c r="M307" s="40"/>
      <c r="N307" s="40"/>
      <c r="O307" s="40"/>
      <c r="P307" s="40"/>
    </row>
    <row r="308" spans="1:17" s="32" customFormat="1" ht="10.5">
      <c r="A308" s="32">
        <v>96802690</v>
      </c>
      <c r="B308" s="33" t="s">
        <v>35</v>
      </c>
      <c r="C308" s="32" t="s">
        <v>196</v>
      </c>
      <c r="D308" s="46" t="s">
        <v>143</v>
      </c>
      <c r="E308" s="35">
        <v>38670</v>
      </c>
      <c r="F308" s="34" t="s">
        <v>37</v>
      </c>
      <c r="G308" s="37">
        <v>3000</v>
      </c>
      <c r="H308" s="34" t="s">
        <v>56</v>
      </c>
      <c r="I308" s="38">
        <v>4.75</v>
      </c>
      <c r="J308" s="36" t="s">
        <v>81</v>
      </c>
      <c r="K308" s="38">
        <v>21</v>
      </c>
      <c r="L308" s="40">
        <v>2750000</v>
      </c>
      <c r="M308" s="40">
        <v>2131250</v>
      </c>
      <c r="N308" s="40">
        <v>46652828</v>
      </c>
      <c r="O308" s="40">
        <v>456304</v>
      </c>
      <c r="P308" s="40">
        <v>47109132</v>
      </c>
    </row>
    <row r="309" spans="1:17" s="32" customFormat="1" ht="10.5">
      <c r="A309" s="32">
        <v>96802690</v>
      </c>
      <c r="B309" s="33" t="s">
        <v>35</v>
      </c>
      <c r="C309" s="32" t="s">
        <v>273</v>
      </c>
      <c r="D309" s="46">
        <v>440</v>
      </c>
      <c r="E309" s="35">
        <v>38671</v>
      </c>
      <c r="F309" s="34" t="s">
        <v>37</v>
      </c>
      <c r="G309" s="37">
        <v>5500</v>
      </c>
      <c r="H309" s="34"/>
      <c r="I309" s="38"/>
      <c r="J309" s="36" t="s">
        <v>81</v>
      </c>
      <c r="K309" s="38">
        <v>10</v>
      </c>
      <c r="L309" s="40"/>
      <c r="M309" s="40"/>
      <c r="N309" s="40"/>
      <c r="O309" s="40"/>
      <c r="P309" s="40"/>
    </row>
    <row r="310" spans="1:17" s="32" customFormat="1" ht="10.5">
      <c r="A310" s="50">
        <v>96802690</v>
      </c>
      <c r="B310" s="33" t="s">
        <v>35</v>
      </c>
      <c r="C310" s="32" t="s">
        <v>193</v>
      </c>
      <c r="D310" s="46" t="s">
        <v>143</v>
      </c>
      <c r="E310" s="35">
        <v>38671</v>
      </c>
      <c r="F310" s="34" t="s">
        <v>37</v>
      </c>
      <c r="G310" s="37">
        <v>5500</v>
      </c>
      <c r="H310" s="34" t="s">
        <v>63</v>
      </c>
      <c r="I310" s="38">
        <v>4.25</v>
      </c>
      <c r="J310" s="36" t="s">
        <v>81</v>
      </c>
      <c r="K310" s="38">
        <v>7</v>
      </c>
      <c r="L310" s="40">
        <v>2000000</v>
      </c>
      <c r="M310" s="40">
        <v>600000</v>
      </c>
      <c r="N310" s="40">
        <v>13133934</v>
      </c>
      <c r="O310" s="40">
        <v>115081</v>
      </c>
      <c r="P310" s="40">
        <v>13249015</v>
      </c>
    </row>
    <row r="311" spans="1:17" s="32" customFormat="1" ht="10.5">
      <c r="A311" s="50">
        <v>96802690</v>
      </c>
      <c r="B311" s="33">
        <v>9</v>
      </c>
      <c r="C311" s="32" t="s">
        <v>274</v>
      </c>
      <c r="D311" s="46" t="s">
        <v>152</v>
      </c>
      <c r="E311" s="35">
        <v>39787</v>
      </c>
      <c r="F311" s="34" t="s">
        <v>37</v>
      </c>
      <c r="G311" s="37">
        <v>3500</v>
      </c>
      <c r="H311" s="34" t="s">
        <v>60</v>
      </c>
      <c r="I311" s="38">
        <v>5</v>
      </c>
      <c r="J311" s="36" t="s">
        <v>68</v>
      </c>
      <c r="K311" s="38">
        <v>5</v>
      </c>
      <c r="L311" s="40"/>
      <c r="M311" s="40"/>
      <c r="N311" s="40"/>
      <c r="O311" s="40"/>
      <c r="P311" s="40"/>
    </row>
    <row r="312" spans="1:17" s="32" customFormat="1" ht="10.5">
      <c r="A312" s="50">
        <v>96802690</v>
      </c>
      <c r="B312" s="33">
        <v>9</v>
      </c>
      <c r="C312" s="32" t="s">
        <v>274</v>
      </c>
      <c r="D312" s="46" t="s">
        <v>152</v>
      </c>
      <c r="E312" s="35">
        <v>39787</v>
      </c>
      <c r="F312" s="34" t="s">
        <v>171</v>
      </c>
      <c r="G312" s="37">
        <v>74800000</v>
      </c>
      <c r="H312" s="34" t="s">
        <v>64</v>
      </c>
      <c r="I312" s="38">
        <v>7.5</v>
      </c>
      <c r="J312" s="36" t="s">
        <v>68</v>
      </c>
      <c r="K312" s="38">
        <v>5</v>
      </c>
      <c r="L312" s="40"/>
      <c r="M312" s="40"/>
      <c r="N312" s="40"/>
      <c r="O312" s="40"/>
      <c r="P312" s="40"/>
    </row>
    <row r="313" spans="1:17" s="32" customFormat="1" ht="10.5">
      <c r="A313" s="32">
        <v>96802690</v>
      </c>
      <c r="B313" s="33">
        <v>9</v>
      </c>
      <c r="C313" s="32" t="s">
        <v>274</v>
      </c>
      <c r="D313" s="46" t="s">
        <v>152</v>
      </c>
      <c r="E313" s="35">
        <v>39787</v>
      </c>
      <c r="F313" s="34" t="s">
        <v>66</v>
      </c>
      <c r="G313" s="37">
        <v>111300</v>
      </c>
      <c r="H313" s="34" t="s">
        <v>75</v>
      </c>
      <c r="I313" s="38" t="s">
        <v>275</v>
      </c>
      <c r="J313" s="36" t="s">
        <v>68</v>
      </c>
      <c r="K313" s="38">
        <v>5</v>
      </c>
      <c r="L313" s="40"/>
      <c r="M313" s="40"/>
      <c r="N313" s="40"/>
      <c r="O313" s="40"/>
      <c r="P313" s="40"/>
      <c r="Q313" s="32" t="s">
        <v>69</v>
      </c>
    </row>
    <row r="314" spans="1:17" s="32" customFormat="1" ht="10.5">
      <c r="A314" s="32">
        <v>93834000</v>
      </c>
      <c r="B314" s="33" t="s">
        <v>83</v>
      </c>
      <c r="C314" s="32" t="s">
        <v>276</v>
      </c>
      <c r="D314" s="46">
        <v>443</v>
      </c>
      <c r="E314" s="35">
        <v>38677</v>
      </c>
      <c r="F314" s="34" t="s">
        <v>37</v>
      </c>
      <c r="G314" s="37">
        <v>10000</v>
      </c>
      <c r="H314" s="34"/>
      <c r="I314" s="38"/>
      <c r="J314" s="36" t="s">
        <v>81</v>
      </c>
      <c r="K314" s="38">
        <v>30</v>
      </c>
      <c r="L314" s="40"/>
      <c r="M314" s="40"/>
      <c r="N314" s="40"/>
      <c r="O314" s="40"/>
      <c r="P314" s="40"/>
    </row>
    <row r="315" spans="1:17" s="32" customFormat="1" ht="10.5">
      <c r="A315" s="32">
        <v>93834000</v>
      </c>
      <c r="B315" s="33" t="s">
        <v>83</v>
      </c>
      <c r="C315" s="32" t="s">
        <v>277</v>
      </c>
      <c r="D315" s="46" t="s">
        <v>143</v>
      </c>
      <c r="E315" s="35">
        <v>38763</v>
      </c>
      <c r="F315" s="34" t="s">
        <v>37</v>
      </c>
      <c r="G315" s="37">
        <v>4000</v>
      </c>
      <c r="H315" s="34" t="s">
        <v>46</v>
      </c>
      <c r="I315" s="38">
        <v>4.25</v>
      </c>
      <c r="J315" s="36" t="s">
        <v>81</v>
      </c>
      <c r="K315" s="38">
        <v>21</v>
      </c>
      <c r="L315" s="40">
        <v>4000000</v>
      </c>
      <c r="M315" s="40">
        <v>4000000</v>
      </c>
      <c r="N315" s="40">
        <v>87559560</v>
      </c>
      <c r="O315" s="40">
        <v>1074081</v>
      </c>
      <c r="P315" s="40">
        <v>88633641</v>
      </c>
    </row>
    <row r="316" spans="1:17" s="32" customFormat="1" ht="10.5">
      <c r="A316" s="32">
        <v>93834000</v>
      </c>
      <c r="B316" s="33" t="s">
        <v>83</v>
      </c>
      <c r="C316" s="32" t="s">
        <v>277</v>
      </c>
      <c r="D316" s="46" t="s">
        <v>152</v>
      </c>
      <c r="E316" s="35">
        <v>38910</v>
      </c>
      <c r="F316" s="34" t="s">
        <v>37</v>
      </c>
      <c r="G316" s="37">
        <v>4500</v>
      </c>
      <c r="H316" s="34" t="s">
        <v>92</v>
      </c>
      <c r="I316" s="38">
        <v>4.0999999999999996</v>
      </c>
      <c r="J316" s="36" t="s">
        <v>81</v>
      </c>
      <c r="K316" s="38">
        <v>21</v>
      </c>
      <c r="L316" s="40">
        <v>4500000</v>
      </c>
      <c r="M316" s="40">
        <v>4500000</v>
      </c>
      <c r="N316" s="40">
        <v>98504505</v>
      </c>
      <c r="O316" s="40">
        <v>0</v>
      </c>
      <c r="P316" s="40">
        <v>98504505</v>
      </c>
    </row>
    <row r="317" spans="1:17" s="32" customFormat="1" ht="10.5">
      <c r="A317" s="32">
        <v>93834000</v>
      </c>
      <c r="B317" s="33" t="s">
        <v>83</v>
      </c>
      <c r="C317" s="32" t="s">
        <v>120</v>
      </c>
      <c r="D317" s="46" t="s">
        <v>162</v>
      </c>
      <c r="E317" s="35">
        <v>39290</v>
      </c>
      <c r="F317" s="34" t="s">
        <v>37</v>
      </c>
      <c r="G317" s="37">
        <v>1500</v>
      </c>
      <c r="H317" s="34" t="s">
        <v>63</v>
      </c>
      <c r="I317" s="38">
        <v>4</v>
      </c>
      <c r="J317" s="36" t="s">
        <v>81</v>
      </c>
      <c r="K317" s="38">
        <v>21</v>
      </c>
      <c r="L317" s="40">
        <v>1500000</v>
      </c>
      <c r="M317" s="40">
        <v>1500000</v>
      </c>
      <c r="N317" s="40">
        <v>32834835</v>
      </c>
      <c r="O317" s="40">
        <v>0</v>
      </c>
      <c r="P317" s="40">
        <v>32834835</v>
      </c>
    </row>
    <row r="318" spans="1:17" s="32" customFormat="1" ht="10.5">
      <c r="A318" s="32">
        <v>91755000</v>
      </c>
      <c r="B318" s="33" t="s">
        <v>75</v>
      </c>
      <c r="C318" s="32" t="s">
        <v>278</v>
      </c>
      <c r="D318" s="46">
        <v>444</v>
      </c>
      <c r="E318" s="35">
        <v>38681</v>
      </c>
      <c r="F318" s="34" t="s">
        <v>37</v>
      </c>
      <c r="G318" s="37">
        <v>4000</v>
      </c>
      <c r="H318" s="34"/>
      <c r="I318" s="38"/>
      <c r="J318" s="36" t="s">
        <v>81</v>
      </c>
      <c r="K318" s="38">
        <v>30</v>
      </c>
      <c r="L318" s="40"/>
      <c r="M318" s="40"/>
      <c r="N318" s="40"/>
      <c r="O318" s="40"/>
      <c r="P318" s="40"/>
    </row>
    <row r="319" spans="1:17" s="32" customFormat="1" ht="10.5">
      <c r="A319" s="32">
        <v>91755000</v>
      </c>
      <c r="B319" s="33" t="s">
        <v>75</v>
      </c>
      <c r="C319" s="32" t="s">
        <v>279</v>
      </c>
      <c r="D319" s="46" t="s">
        <v>143</v>
      </c>
      <c r="E319" s="35">
        <v>38708</v>
      </c>
      <c r="F319" s="34" t="s">
        <v>37</v>
      </c>
      <c r="G319" s="37">
        <v>2500</v>
      </c>
      <c r="H319" s="34" t="s">
        <v>51</v>
      </c>
      <c r="I319" s="38">
        <v>4.5</v>
      </c>
      <c r="J319" s="36" t="s">
        <v>81</v>
      </c>
      <c r="K319" s="38">
        <v>6</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53</v>
      </c>
      <c r="I320" s="38">
        <v>4.5</v>
      </c>
      <c r="J320" s="36" t="s">
        <v>81</v>
      </c>
      <c r="K320" s="38">
        <v>20</v>
      </c>
      <c r="L320" s="40"/>
      <c r="M320" s="40"/>
      <c r="N320" s="40"/>
      <c r="O320" s="40"/>
      <c r="P320" s="40"/>
    </row>
    <row r="321" spans="1:17" s="32" customFormat="1" ht="10.5">
      <c r="A321" s="32">
        <v>91755000</v>
      </c>
      <c r="B321" s="33" t="s">
        <v>75</v>
      </c>
      <c r="C321" s="32" t="s">
        <v>280</v>
      </c>
      <c r="D321" s="46" t="s">
        <v>152</v>
      </c>
      <c r="E321" s="35">
        <v>39737</v>
      </c>
      <c r="F321" s="34" t="s">
        <v>37</v>
      </c>
      <c r="G321" s="37">
        <v>1500</v>
      </c>
      <c r="H321" s="34" t="s">
        <v>59</v>
      </c>
      <c r="I321" s="38">
        <v>6</v>
      </c>
      <c r="J321" s="36" t="s">
        <v>81</v>
      </c>
      <c r="K321" s="38">
        <v>7.75</v>
      </c>
      <c r="L321" s="40">
        <v>1500000</v>
      </c>
      <c r="M321" s="40">
        <v>1500000</v>
      </c>
      <c r="N321" s="40">
        <v>32834835</v>
      </c>
      <c r="O321" s="40">
        <v>647131</v>
      </c>
      <c r="P321" s="40">
        <v>33481966</v>
      </c>
    </row>
    <row r="322" spans="1:17" s="32" customFormat="1" ht="10.5">
      <c r="A322" s="32">
        <v>91755000</v>
      </c>
      <c r="B322" s="33" t="s">
        <v>75</v>
      </c>
      <c r="C322" s="32" t="s">
        <v>281</v>
      </c>
      <c r="D322" s="46" t="s">
        <v>162</v>
      </c>
      <c r="E322" s="35">
        <v>39932</v>
      </c>
      <c r="F322" s="34" t="s">
        <v>171</v>
      </c>
      <c r="G322" s="37">
        <v>30000000</v>
      </c>
      <c r="H322" s="34" t="s">
        <v>60</v>
      </c>
      <c r="I322" s="38">
        <v>6</v>
      </c>
      <c r="J322" s="36" t="s">
        <v>81</v>
      </c>
      <c r="K322" s="38">
        <v>5</v>
      </c>
      <c r="L322" s="40">
        <v>30000000000</v>
      </c>
      <c r="M322" s="40">
        <v>30000000000</v>
      </c>
      <c r="N322" s="40">
        <v>30000000</v>
      </c>
      <c r="O322" s="40">
        <v>344902</v>
      </c>
      <c r="P322" s="40">
        <v>30344902</v>
      </c>
    </row>
    <row r="323" spans="1:17" s="32" customFormat="1" ht="10.5">
      <c r="A323" s="32">
        <v>93007000</v>
      </c>
      <c r="B323" s="33" t="s">
        <v>35</v>
      </c>
      <c r="C323" s="32" t="s">
        <v>282</v>
      </c>
      <c r="D323" s="46">
        <v>445</v>
      </c>
      <c r="E323" s="35">
        <v>38700</v>
      </c>
      <c r="F323" s="34" t="s">
        <v>37</v>
      </c>
      <c r="G323" s="37">
        <v>3000</v>
      </c>
      <c r="H323" s="34"/>
      <c r="I323" s="38"/>
      <c r="J323" s="36" t="s">
        <v>228</v>
      </c>
      <c r="K323" s="38">
        <v>10</v>
      </c>
      <c r="L323" s="40"/>
      <c r="M323" s="40"/>
      <c r="N323" s="40"/>
      <c r="O323" s="40"/>
      <c r="P323" s="40"/>
    </row>
    <row r="324" spans="1:17" s="32" customFormat="1" ht="10.5">
      <c r="A324" s="32">
        <v>93007000</v>
      </c>
      <c r="B324" s="33" t="s">
        <v>35</v>
      </c>
      <c r="C324" s="32" t="s">
        <v>283</v>
      </c>
      <c r="D324" s="46" t="s">
        <v>143</v>
      </c>
      <c r="E324" s="35">
        <v>38700</v>
      </c>
      <c r="F324" s="34" t="s">
        <v>37</v>
      </c>
      <c r="G324" s="37">
        <v>3000</v>
      </c>
      <c r="H324" s="34" t="s">
        <v>46</v>
      </c>
      <c r="I324" s="38">
        <v>3.5</v>
      </c>
      <c r="J324" s="36" t="s">
        <v>228</v>
      </c>
      <c r="K324" s="38">
        <v>8</v>
      </c>
      <c r="L324" s="40"/>
      <c r="M324" s="40"/>
      <c r="N324" s="40"/>
      <c r="O324" s="40"/>
      <c r="P324" s="40"/>
    </row>
    <row r="325" spans="1:17" s="32" customFormat="1" ht="10.5">
      <c r="A325" s="32">
        <v>93007000</v>
      </c>
      <c r="B325" s="33" t="s">
        <v>35</v>
      </c>
      <c r="C325" s="32" t="s">
        <v>283</v>
      </c>
      <c r="D325" s="46" t="s">
        <v>152</v>
      </c>
      <c r="E325" s="35">
        <v>38700</v>
      </c>
      <c r="F325" s="34" t="s">
        <v>66</v>
      </c>
      <c r="G325" s="37">
        <v>100000</v>
      </c>
      <c r="H325" s="34" t="s">
        <v>90</v>
      </c>
      <c r="I325" s="38">
        <v>5</v>
      </c>
      <c r="J325" s="36" t="s">
        <v>228</v>
      </c>
      <c r="K325" s="38">
        <v>5</v>
      </c>
      <c r="L325" s="40"/>
      <c r="M325" s="40"/>
      <c r="N325" s="40"/>
      <c r="O325" s="40"/>
      <c r="P325" s="40"/>
      <c r="Q325" s="32" t="s">
        <v>69</v>
      </c>
    </row>
    <row r="326" spans="1:17" s="32" customFormat="1" ht="10.5">
      <c r="A326" s="32">
        <v>93007000</v>
      </c>
      <c r="B326" s="33" t="s">
        <v>35</v>
      </c>
      <c r="C326" s="32" t="s">
        <v>282</v>
      </c>
      <c r="D326" s="46">
        <v>446</v>
      </c>
      <c r="E326" s="35">
        <v>38700</v>
      </c>
      <c r="F326" s="34" t="s">
        <v>37</v>
      </c>
      <c r="G326" s="37">
        <v>3000</v>
      </c>
      <c r="H326" s="34"/>
      <c r="I326" s="38"/>
      <c r="J326" s="36" t="s">
        <v>228</v>
      </c>
      <c r="K326" s="38">
        <v>25</v>
      </c>
      <c r="L326" s="40"/>
      <c r="M326" s="40"/>
      <c r="N326" s="40"/>
      <c r="O326" s="40"/>
      <c r="P326" s="40"/>
    </row>
    <row r="327" spans="1:17" s="32" customFormat="1" ht="10.5">
      <c r="A327" s="32">
        <v>93007000</v>
      </c>
      <c r="B327" s="33" t="s">
        <v>35</v>
      </c>
      <c r="C327" s="32" t="s">
        <v>284</v>
      </c>
      <c r="D327" s="46" t="s">
        <v>143</v>
      </c>
      <c r="E327" s="35">
        <v>38700</v>
      </c>
      <c r="F327" s="34" t="s">
        <v>37</v>
      </c>
      <c r="G327" s="37">
        <v>3000</v>
      </c>
      <c r="H327" s="34" t="s">
        <v>92</v>
      </c>
      <c r="I327" s="38">
        <v>4</v>
      </c>
      <c r="J327" s="36" t="s">
        <v>228</v>
      </c>
      <c r="K327" s="38">
        <v>21</v>
      </c>
      <c r="L327" s="40">
        <v>3000000</v>
      </c>
      <c r="M327" s="40">
        <v>2325000</v>
      </c>
      <c r="N327" s="40">
        <v>50893994</v>
      </c>
      <c r="O327" s="40">
        <v>159722</v>
      </c>
      <c r="P327" s="40">
        <v>51053716</v>
      </c>
    </row>
    <row r="328" spans="1:17" s="32" customFormat="1" ht="10.5">
      <c r="A328" s="32">
        <v>93007000</v>
      </c>
      <c r="B328" s="33" t="s">
        <v>35</v>
      </c>
      <c r="C328" s="32" t="s">
        <v>282</v>
      </c>
      <c r="D328" s="46">
        <v>447</v>
      </c>
      <c r="E328" s="35">
        <v>38700</v>
      </c>
      <c r="F328" s="34" t="s">
        <v>37</v>
      </c>
      <c r="G328" s="37">
        <v>3000</v>
      </c>
      <c r="H328" s="34"/>
      <c r="I328" s="38"/>
      <c r="J328" s="36" t="s">
        <v>228</v>
      </c>
      <c r="K328" s="38">
        <v>10</v>
      </c>
      <c r="L328" s="40"/>
      <c r="M328" s="40"/>
      <c r="N328" s="40"/>
      <c r="O328" s="40"/>
      <c r="P328" s="40"/>
    </row>
    <row r="329" spans="1:17" s="32" customFormat="1" ht="10.5">
      <c r="A329" s="32">
        <v>93007000</v>
      </c>
      <c r="B329" s="33" t="s">
        <v>35</v>
      </c>
      <c r="C329" s="32" t="s">
        <v>283</v>
      </c>
      <c r="D329" s="46" t="s">
        <v>143</v>
      </c>
      <c r="E329" s="35">
        <v>38700</v>
      </c>
      <c r="F329" s="34" t="s">
        <v>66</v>
      </c>
      <c r="G329" s="37">
        <v>100000</v>
      </c>
      <c r="H329" s="34" t="s">
        <v>56</v>
      </c>
      <c r="I329" s="38">
        <v>5.25</v>
      </c>
      <c r="J329" s="36" t="s">
        <v>228</v>
      </c>
      <c r="K329" s="38">
        <v>10</v>
      </c>
      <c r="L329" s="40"/>
      <c r="M329" s="40"/>
      <c r="N329" s="40"/>
      <c r="O329" s="40"/>
      <c r="P329" s="40"/>
      <c r="Q329" s="32" t="s">
        <v>69</v>
      </c>
    </row>
    <row r="330" spans="1:17" s="32" customFormat="1" ht="10.5">
      <c r="A330" s="32">
        <v>96989050</v>
      </c>
      <c r="B330" s="33" t="s">
        <v>75</v>
      </c>
      <c r="C330" s="32" t="s">
        <v>285</v>
      </c>
      <c r="D330" s="46">
        <v>448</v>
      </c>
      <c r="E330" s="35">
        <v>38713</v>
      </c>
      <c r="F330" s="34" t="s">
        <v>37</v>
      </c>
      <c r="G330" s="37">
        <v>990</v>
      </c>
      <c r="H330" s="34" t="s">
        <v>46</v>
      </c>
      <c r="I330" s="38">
        <v>4.25</v>
      </c>
      <c r="J330" s="36" t="s">
        <v>68</v>
      </c>
      <c r="K330" s="38">
        <v>24.5</v>
      </c>
      <c r="L330" s="40">
        <v>990000</v>
      </c>
      <c r="M330" s="40">
        <v>548532</v>
      </c>
      <c r="N330" s="40">
        <v>12007305</v>
      </c>
      <c r="O330" s="40">
        <v>0</v>
      </c>
      <c r="P330" s="40">
        <v>12007305</v>
      </c>
    </row>
    <row r="331" spans="1:17" s="32" customFormat="1" ht="10.5">
      <c r="A331" s="32">
        <v>99579730</v>
      </c>
      <c r="B331" s="33" t="s">
        <v>83</v>
      </c>
      <c r="C331" s="32" t="s">
        <v>286</v>
      </c>
      <c r="D331" s="46">
        <v>451</v>
      </c>
      <c r="E331" s="35">
        <v>38756</v>
      </c>
      <c r="F331" s="34" t="s">
        <v>37</v>
      </c>
      <c r="G331" s="37">
        <v>4000</v>
      </c>
      <c r="H331" s="34"/>
      <c r="I331" s="38"/>
      <c r="J331" s="36" t="s">
        <v>287</v>
      </c>
      <c r="K331" s="38">
        <v>10</v>
      </c>
      <c r="L331" s="40"/>
      <c r="M331" s="40"/>
      <c r="N331" s="40"/>
      <c r="O331" s="40"/>
      <c r="P331" s="40"/>
    </row>
    <row r="332" spans="1:17" s="32" customFormat="1" ht="10.5">
      <c r="A332" s="32">
        <v>99579730</v>
      </c>
      <c r="B332" s="33" t="s">
        <v>83</v>
      </c>
      <c r="C332" s="32" t="s">
        <v>288</v>
      </c>
      <c r="D332" s="46" t="s">
        <v>143</v>
      </c>
      <c r="E332" s="35">
        <v>39078</v>
      </c>
      <c r="F332" s="34" t="s">
        <v>171</v>
      </c>
      <c r="G332" s="37">
        <v>73420000</v>
      </c>
      <c r="H332" s="34" t="s">
        <v>46</v>
      </c>
      <c r="I332" s="38">
        <v>6.2</v>
      </c>
      <c r="J332" s="36" t="s">
        <v>287</v>
      </c>
      <c r="K332" s="38">
        <v>5</v>
      </c>
      <c r="L332" s="40">
        <v>27490000000</v>
      </c>
      <c r="M332" s="40">
        <v>27490000000</v>
      </c>
      <c r="N332" s="40">
        <v>27490000</v>
      </c>
      <c r="O332" s="40">
        <v>792082</v>
      </c>
      <c r="P332" s="40">
        <v>28282082</v>
      </c>
    </row>
    <row r="333" spans="1:17" s="32" customFormat="1" ht="10.5">
      <c r="A333" s="32">
        <v>99579730</v>
      </c>
      <c r="B333" s="33" t="s">
        <v>83</v>
      </c>
      <c r="C333" s="32" t="s">
        <v>288</v>
      </c>
      <c r="D333" s="46" t="s">
        <v>143</v>
      </c>
      <c r="E333" s="35">
        <v>39078</v>
      </c>
      <c r="F333" s="34" t="s">
        <v>37</v>
      </c>
      <c r="G333" s="37">
        <v>4000</v>
      </c>
      <c r="H333" s="34" t="s">
        <v>90</v>
      </c>
      <c r="I333" s="51">
        <v>3.0533999999999999</v>
      </c>
      <c r="J333" s="36" t="s">
        <v>287</v>
      </c>
      <c r="K333" s="38">
        <v>5</v>
      </c>
      <c r="L333" s="40">
        <v>2500000</v>
      </c>
      <c r="M333" s="40">
        <v>2500000</v>
      </c>
      <c r="N333" s="40">
        <v>54724725</v>
      </c>
      <c r="O333" s="40">
        <v>845485</v>
      </c>
      <c r="P333" s="40">
        <v>55570210</v>
      </c>
    </row>
    <row r="334" spans="1:17" s="32" customFormat="1" ht="10.5">
      <c r="A334" s="32">
        <v>99579730</v>
      </c>
      <c r="B334" s="33" t="s">
        <v>83</v>
      </c>
      <c r="C334" s="32" t="s">
        <v>286</v>
      </c>
      <c r="D334" s="46">
        <v>452</v>
      </c>
      <c r="E334" s="35">
        <v>38756</v>
      </c>
      <c r="F334" s="34" t="s">
        <v>37</v>
      </c>
      <c r="G334" s="37">
        <v>2000</v>
      </c>
      <c r="H334" s="34"/>
      <c r="I334" s="38"/>
      <c r="J334" s="36" t="s">
        <v>287</v>
      </c>
      <c r="K334" s="38">
        <v>21</v>
      </c>
      <c r="L334" s="40"/>
      <c r="M334" s="40"/>
      <c r="N334" s="40"/>
      <c r="O334" s="40"/>
      <c r="P334" s="40"/>
    </row>
    <row r="335" spans="1:17" s="32" customFormat="1" ht="10.5">
      <c r="A335" s="32">
        <v>99579730</v>
      </c>
      <c r="B335" s="33" t="s">
        <v>83</v>
      </c>
      <c r="C335" s="32" t="s">
        <v>288</v>
      </c>
      <c r="D335" s="46" t="s">
        <v>143</v>
      </c>
      <c r="E335" s="35">
        <v>39078</v>
      </c>
      <c r="F335" s="34" t="s">
        <v>37</v>
      </c>
      <c r="G335" s="37">
        <v>2000</v>
      </c>
      <c r="H335" s="34" t="s">
        <v>92</v>
      </c>
      <c r="I335" s="38">
        <v>3.6</v>
      </c>
      <c r="J335" s="36" t="s">
        <v>287</v>
      </c>
      <c r="K335" s="38">
        <v>19</v>
      </c>
      <c r="L335" s="40">
        <v>2000000</v>
      </c>
      <c r="M335" s="40">
        <v>2000000</v>
      </c>
      <c r="N335" s="40">
        <v>43779780</v>
      </c>
      <c r="O335" s="40">
        <v>737319</v>
      </c>
      <c r="P335" s="40">
        <v>44517099</v>
      </c>
    </row>
    <row r="336" spans="1:17" s="32" customFormat="1" ht="10.5">
      <c r="A336" s="32">
        <v>90266000</v>
      </c>
      <c r="B336" s="33" t="s">
        <v>54</v>
      </c>
      <c r="C336" s="32" t="s">
        <v>289</v>
      </c>
      <c r="D336" s="46">
        <v>453</v>
      </c>
      <c r="E336" s="35">
        <v>38761</v>
      </c>
      <c r="F336" s="34" t="s">
        <v>37</v>
      </c>
      <c r="G336" s="37">
        <v>3300</v>
      </c>
      <c r="H336" s="34"/>
      <c r="I336" s="38"/>
      <c r="J336" s="36" t="s">
        <v>81</v>
      </c>
      <c r="K336" s="38">
        <v>20</v>
      </c>
      <c r="L336" s="40"/>
      <c r="M336" s="40"/>
      <c r="N336" s="40"/>
      <c r="O336" s="40"/>
      <c r="P336" s="40"/>
    </row>
    <row r="337" spans="1:16" s="32" customFormat="1" ht="10.5">
      <c r="A337" s="32">
        <v>96604380</v>
      </c>
      <c r="B337" s="33" t="s">
        <v>96</v>
      </c>
      <c r="C337" s="32" t="s">
        <v>182</v>
      </c>
      <c r="D337" s="46">
        <v>454</v>
      </c>
      <c r="E337" s="35">
        <v>38763</v>
      </c>
      <c r="F337" s="34" t="s">
        <v>37</v>
      </c>
      <c r="G337" s="37">
        <v>1500</v>
      </c>
      <c r="H337" s="34"/>
      <c r="I337" s="38"/>
      <c r="J337" s="36" t="s">
        <v>81</v>
      </c>
      <c r="K337" s="38">
        <v>25</v>
      </c>
      <c r="L337" s="40"/>
      <c r="M337" s="40"/>
      <c r="N337" s="40"/>
      <c r="O337" s="40"/>
      <c r="P337" s="40"/>
    </row>
    <row r="338" spans="1:16" s="32" customFormat="1" ht="10.5">
      <c r="A338" s="32">
        <v>96604380</v>
      </c>
      <c r="B338" s="33" t="s">
        <v>96</v>
      </c>
      <c r="C338" s="32" t="s">
        <v>184</v>
      </c>
      <c r="D338" s="46" t="s">
        <v>143</v>
      </c>
      <c r="E338" s="35">
        <v>38763</v>
      </c>
      <c r="F338" s="34" t="s">
        <v>37</v>
      </c>
      <c r="G338" s="37">
        <v>1500</v>
      </c>
      <c r="H338" s="34" t="s">
        <v>63</v>
      </c>
      <c r="I338" s="38">
        <v>4.2</v>
      </c>
      <c r="J338" s="36" t="s">
        <v>39</v>
      </c>
      <c r="K338" s="38">
        <v>20</v>
      </c>
      <c r="L338" s="40">
        <v>1500000</v>
      </c>
      <c r="M338" s="40">
        <v>1223684</v>
      </c>
      <c r="N338" s="40">
        <v>26786308</v>
      </c>
      <c r="O338" s="40">
        <v>45638</v>
      </c>
      <c r="P338" s="40">
        <v>26831946</v>
      </c>
    </row>
    <row r="339" spans="1:16" s="32" customFormat="1" ht="10.5">
      <c r="A339" s="32">
        <v>96596540</v>
      </c>
      <c r="B339" s="33" t="s">
        <v>106</v>
      </c>
      <c r="C339" s="32" t="s">
        <v>290</v>
      </c>
      <c r="D339" s="46">
        <v>456</v>
      </c>
      <c r="E339" s="35">
        <v>38790</v>
      </c>
      <c r="F339" s="34" t="s">
        <v>37</v>
      </c>
      <c r="G339" s="37">
        <v>7000</v>
      </c>
      <c r="H339" s="34"/>
      <c r="I339" s="38"/>
      <c r="J339" s="36" t="s">
        <v>81</v>
      </c>
      <c r="K339" s="38">
        <v>30</v>
      </c>
      <c r="L339" s="40"/>
      <c r="M339" s="40"/>
      <c r="N339" s="40"/>
      <c r="O339" s="40"/>
      <c r="P339" s="40"/>
    </row>
    <row r="340" spans="1:16" s="32" customFormat="1" ht="10.5">
      <c r="A340" s="32">
        <v>96596540</v>
      </c>
      <c r="B340" s="33" t="s">
        <v>106</v>
      </c>
      <c r="C340" s="32" t="s">
        <v>246</v>
      </c>
      <c r="D340" s="46" t="s">
        <v>143</v>
      </c>
      <c r="E340" s="35">
        <v>38803</v>
      </c>
      <c r="F340" s="34" t="s">
        <v>37</v>
      </c>
      <c r="G340" s="37">
        <v>4000</v>
      </c>
      <c r="H340" s="34" t="s">
        <v>90</v>
      </c>
      <c r="I340" s="38">
        <v>4.2</v>
      </c>
      <c r="J340" s="36" t="s">
        <v>81</v>
      </c>
      <c r="K340" s="38">
        <v>21</v>
      </c>
      <c r="L340" s="40">
        <v>4000000</v>
      </c>
      <c r="M340" s="40">
        <v>4000000</v>
      </c>
      <c r="N340" s="40">
        <v>87559560</v>
      </c>
      <c r="O340" s="40">
        <v>1203115</v>
      </c>
      <c r="P340" s="40">
        <v>88762675</v>
      </c>
    </row>
    <row r="341" spans="1:16" s="32" customFormat="1" ht="10.5">
      <c r="A341" s="32">
        <v>96596540</v>
      </c>
      <c r="B341" s="33" t="s">
        <v>106</v>
      </c>
      <c r="C341" s="32" t="s">
        <v>291</v>
      </c>
      <c r="D341" s="46">
        <v>457</v>
      </c>
      <c r="E341" s="35">
        <v>38790</v>
      </c>
      <c r="F341" s="34" t="s">
        <v>37</v>
      </c>
      <c r="G341" s="37">
        <v>3000</v>
      </c>
      <c r="H341" s="34"/>
      <c r="I341" s="38"/>
      <c r="J341" s="36" t="s">
        <v>81</v>
      </c>
      <c r="K341" s="38">
        <v>10</v>
      </c>
      <c r="L341" s="40"/>
      <c r="M341" s="40"/>
      <c r="N341" s="40"/>
      <c r="O341" s="40"/>
      <c r="P341" s="40"/>
    </row>
    <row r="342" spans="1:16" s="32" customFormat="1" ht="10.5">
      <c r="A342" s="32">
        <v>61216000</v>
      </c>
      <c r="B342" s="33" t="s">
        <v>44</v>
      </c>
      <c r="C342" s="32" t="s">
        <v>47</v>
      </c>
      <c r="D342" s="46">
        <v>459</v>
      </c>
      <c r="E342" s="35">
        <v>38799</v>
      </c>
      <c r="F342" s="34" t="s">
        <v>37</v>
      </c>
      <c r="G342" s="37">
        <v>2400</v>
      </c>
      <c r="H342" s="34" t="s">
        <v>292</v>
      </c>
      <c r="I342" s="38">
        <v>4.4000000000000004</v>
      </c>
      <c r="J342" s="36" t="s">
        <v>39</v>
      </c>
      <c r="K342" s="38">
        <v>30</v>
      </c>
      <c r="L342" s="40">
        <v>2400000</v>
      </c>
      <c r="M342" s="40">
        <v>2400000</v>
      </c>
      <c r="N342" s="40">
        <v>52535736</v>
      </c>
      <c r="O342" s="40">
        <v>1143345</v>
      </c>
      <c r="P342" s="40">
        <v>53679081</v>
      </c>
    </row>
    <row r="343" spans="1:16" s="32" customFormat="1" ht="10.5">
      <c r="A343" s="32">
        <v>96678790</v>
      </c>
      <c r="B343" s="33" t="s">
        <v>168</v>
      </c>
      <c r="C343" s="32" t="s">
        <v>293</v>
      </c>
      <c r="D343" s="46">
        <v>461</v>
      </c>
      <c r="E343" s="35">
        <v>38818</v>
      </c>
      <c r="F343" s="34" t="s">
        <v>37</v>
      </c>
      <c r="G343" s="37">
        <v>2200</v>
      </c>
      <c r="H343" s="34"/>
      <c r="I343" s="38"/>
      <c r="J343" s="36" t="s">
        <v>68</v>
      </c>
      <c r="K343" s="38">
        <v>10</v>
      </c>
      <c r="L343" s="40"/>
      <c r="M343" s="40"/>
      <c r="N343" s="40"/>
      <c r="O343" s="40"/>
      <c r="P343" s="40"/>
    </row>
    <row r="344" spans="1:16" s="32" customFormat="1" ht="10.5">
      <c r="A344" s="32">
        <v>96678790</v>
      </c>
      <c r="B344" s="33" t="s">
        <v>168</v>
      </c>
      <c r="C344" s="32" t="s">
        <v>259</v>
      </c>
      <c r="D344" s="46" t="s">
        <v>143</v>
      </c>
      <c r="E344" s="35">
        <v>38888</v>
      </c>
      <c r="F344" s="34" t="s">
        <v>171</v>
      </c>
      <c r="G344" s="37">
        <v>20000000</v>
      </c>
      <c r="H344" s="34" t="s">
        <v>51</v>
      </c>
      <c r="I344" s="38">
        <v>7.5</v>
      </c>
      <c r="J344" s="36" t="s">
        <v>68</v>
      </c>
      <c r="K344" s="38">
        <v>6</v>
      </c>
      <c r="L344" s="40">
        <v>20000000000</v>
      </c>
      <c r="M344" s="40">
        <v>13000000000</v>
      </c>
      <c r="N344" s="40">
        <v>13000000</v>
      </c>
      <c r="O344" s="40">
        <v>439016</v>
      </c>
      <c r="P344" s="40">
        <v>13439016</v>
      </c>
    </row>
    <row r="345" spans="1:16" s="32" customFormat="1" ht="10.5">
      <c r="A345" s="32">
        <v>96678790</v>
      </c>
      <c r="B345" s="33">
        <v>2</v>
      </c>
      <c r="C345" s="32" t="s">
        <v>170</v>
      </c>
      <c r="D345" s="46" t="s">
        <v>152</v>
      </c>
      <c r="E345" s="35">
        <v>39078</v>
      </c>
      <c r="F345" s="34" t="s">
        <v>171</v>
      </c>
      <c r="G345" s="37">
        <v>20000000</v>
      </c>
      <c r="H345" s="34" t="s">
        <v>53</v>
      </c>
      <c r="I345" s="38">
        <v>6.4</v>
      </c>
      <c r="J345" s="36" t="s">
        <v>68</v>
      </c>
      <c r="K345" s="38">
        <v>3</v>
      </c>
      <c r="L345" s="40">
        <v>20000000000</v>
      </c>
      <c r="M345" s="40"/>
      <c r="N345" s="40"/>
      <c r="O345" s="40"/>
      <c r="P345" s="40"/>
    </row>
    <row r="346" spans="1:16" s="32" customFormat="1" ht="10.5">
      <c r="A346" s="32">
        <v>96519000</v>
      </c>
      <c r="B346" s="33" t="s">
        <v>44</v>
      </c>
      <c r="C346" s="32" t="s">
        <v>294</v>
      </c>
      <c r="D346" s="46">
        <v>463</v>
      </c>
      <c r="E346" s="35">
        <v>38825</v>
      </c>
      <c r="F346" s="34" t="s">
        <v>37</v>
      </c>
      <c r="G346" s="37">
        <v>4500</v>
      </c>
      <c r="H346" s="34"/>
      <c r="I346" s="38"/>
      <c r="J346" s="36" t="s">
        <v>81</v>
      </c>
      <c r="K346" s="38">
        <v>23</v>
      </c>
      <c r="L346" s="40"/>
      <c r="M346" s="40"/>
      <c r="N346" s="40"/>
      <c r="O346" s="40"/>
      <c r="P346" s="40"/>
    </row>
    <row r="347" spans="1:16" s="32" customFormat="1" ht="10.5">
      <c r="A347" s="32">
        <v>96519000</v>
      </c>
      <c r="B347" s="33" t="s">
        <v>44</v>
      </c>
      <c r="C347" s="32" t="s">
        <v>295</v>
      </c>
      <c r="D347" s="46" t="s">
        <v>143</v>
      </c>
      <c r="E347" s="35">
        <v>38825</v>
      </c>
      <c r="F347" s="34" t="s">
        <v>37</v>
      </c>
      <c r="G347" s="37">
        <v>4500</v>
      </c>
      <c r="H347" s="34" t="s">
        <v>90</v>
      </c>
      <c r="I347" s="38">
        <v>4.2</v>
      </c>
      <c r="J347" s="36" t="s">
        <v>81</v>
      </c>
      <c r="K347" s="38">
        <v>22.5</v>
      </c>
      <c r="L347" s="40">
        <v>4500000</v>
      </c>
      <c r="M347" s="40">
        <v>4186810</v>
      </c>
      <c r="N347" s="40">
        <v>91648810</v>
      </c>
      <c r="O347" s="40">
        <v>936800</v>
      </c>
      <c r="P347" s="40">
        <v>92585610</v>
      </c>
    </row>
    <row r="348" spans="1:16" s="32" customFormat="1" ht="10.5">
      <c r="A348" s="32">
        <v>96762780</v>
      </c>
      <c r="B348" s="33" t="s">
        <v>61</v>
      </c>
      <c r="C348" s="32" t="s">
        <v>133</v>
      </c>
      <c r="D348" s="46">
        <v>464</v>
      </c>
      <c r="E348" s="35">
        <v>38856</v>
      </c>
      <c r="F348" s="34" t="s">
        <v>37</v>
      </c>
      <c r="G348" s="37">
        <v>970</v>
      </c>
      <c r="H348" s="34" t="s">
        <v>157</v>
      </c>
      <c r="I348" s="38">
        <v>4</v>
      </c>
      <c r="J348" s="36" t="s">
        <v>81</v>
      </c>
      <c r="K348" s="38">
        <v>12</v>
      </c>
      <c r="L348" s="40">
        <v>970000</v>
      </c>
      <c r="M348" s="40">
        <v>1063579.56</v>
      </c>
      <c r="N348" s="40">
        <v>23281640</v>
      </c>
      <c r="O348" s="40">
        <v>422857</v>
      </c>
      <c r="P348" s="40">
        <v>23704497</v>
      </c>
    </row>
    <row r="349" spans="1:16" s="32" customFormat="1" ht="10.5">
      <c r="A349" s="32">
        <v>96762780</v>
      </c>
      <c r="B349" s="33" t="s">
        <v>61</v>
      </c>
      <c r="C349" s="32" t="s">
        <v>133</v>
      </c>
      <c r="D349" s="46">
        <v>464</v>
      </c>
      <c r="E349" s="35">
        <v>38856</v>
      </c>
      <c r="F349" s="34" t="s">
        <v>37</v>
      </c>
      <c r="G349" s="52">
        <v>0.1</v>
      </c>
      <c r="H349" s="34" t="s">
        <v>159</v>
      </c>
      <c r="I349" s="38">
        <v>4</v>
      </c>
      <c r="J349" s="36" t="s">
        <v>81</v>
      </c>
      <c r="K349" s="38">
        <v>12</v>
      </c>
      <c r="L349" s="40">
        <v>100</v>
      </c>
      <c r="M349" s="40">
        <v>109.65</v>
      </c>
      <c r="N349" s="40">
        <v>2400</v>
      </c>
      <c r="O349" s="40">
        <v>44</v>
      </c>
      <c r="P349" s="40">
        <v>2444</v>
      </c>
    </row>
    <row r="350" spans="1:16" s="32" customFormat="1" ht="10.5">
      <c r="A350" s="32">
        <v>86977200</v>
      </c>
      <c r="B350" s="33" t="s">
        <v>54</v>
      </c>
      <c r="C350" s="32" t="s">
        <v>296</v>
      </c>
      <c r="D350" s="46">
        <v>465</v>
      </c>
      <c r="E350" s="35">
        <v>38881</v>
      </c>
      <c r="F350" s="34" t="s">
        <v>37</v>
      </c>
      <c r="G350" s="37">
        <v>3000</v>
      </c>
      <c r="H350" s="34"/>
      <c r="I350" s="38"/>
      <c r="J350" s="36" t="s">
        <v>81</v>
      </c>
      <c r="K350" s="38">
        <v>30</v>
      </c>
      <c r="L350" s="40"/>
      <c r="M350" s="40"/>
      <c r="N350" s="40"/>
      <c r="O350" s="40"/>
      <c r="P350" s="40"/>
    </row>
    <row r="351" spans="1:16" s="32" customFormat="1" ht="10.5">
      <c r="A351" s="32">
        <v>86977200</v>
      </c>
      <c r="B351" s="33" t="s">
        <v>54</v>
      </c>
      <c r="C351" s="32" t="s">
        <v>297</v>
      </c>
      <c r="D351" s="46" t="s">
        <v>143</v>
      </c>
      <c r="E351" s="35">
        <v>38883</v>
      </c>
      <c r="F351" s="34" t="s">
        <v>37</v>
      </c>
      <c r="G351" s="37">
        <v>3000</v>
      </c>
      <c r="H351" s="34" t="s">
        <v>63</v>
      </c>
      <c r="I351" s="38">
        <v>4.5</v>
      </c>
      <c r="J351" s="36" t="s">
        <v>68</v>
      </c>
      <c r="K351" s="38">
        <v>21</v>
      </c>
      <c r="L351" s="40">
        <v>2000000</v>
      </c>
      <c r="M351" s="40">
        <v>2000000</v>
      </c>
      <c r="N351" s="40">
        <v>43779780</v>
      </c>
      <c r="O351" s="40">
        <v>150925</v>
      </c>
      <c r="P351" s="40">
        <v>43930705</v>
      </c>
    </row>
    <row r="352" spans="1:16" s="32" customFormat="1" ht="10.5">
      <c r="A352" s="32">
        <v>86977200</v>
      </c>
      <c r="B352" s="33" t="s">
        <v>54</v>
      </c>
      <c r="C352" s="32" t="s">
        <v>298</v>
      </c>
      <c r="D352" s="46">
        <v>466</v>
      </c>
      <c r="E352" s="35">
        <v>38881</v>
      </c>
      <c r="F352" s="34" t="s">
        <v>37</v>
      </c>
      <c r="G352" s="37">
        <v>3000</v>
      </c>
      <c r="H352" s="34"/>
      <c r="I352" s="38"/>
      <c r="J352" s="36" t="s">
        <v>81</v>
      </c>
      <c r="K352" s="38">
        <v>10</v>
      </c>
      <c r="L352" s="40"/>
      <c r="M352" s="40"/>
      <c r="N352" s="40"/>
      <c r="O352" s="40"/>
      <c r="P352" s="40"/>
    </row>
    <row r="353" spans="1:16" s="32" customFormat="1" ht="10.5">
      <c r="A353" s="32">
        <v>86977200</v>
      </c>
      <c r="B353" s="33" t="s">
        <v>54</v>
      </c>
      <c r="C353" s="32" t="s">
        <v>299</v>
      </c>
      <c r="D353" s="46" t="s">
        <v>143</v>
      </c>
      <c r="E353" s="35">
        <v>38883</v>
      </c>
      <c r="F353" s="34" t="s">
        <v>37</v>
      </c>
      <c r="G353" s="37">
        <v>3000</v>
      </c>
      <c r="H353" s="34" t="s">
        <v>92</v>
      </c>
      <c r="I353" s="38">
        <v>3.75</v>
      </c>
      <c r="J353" s="36" t="s">
        <v>68</v>
      </c>
      <c r="K353" s="38">
        <v>5</v>
      </c>
      <c r="L353" s="40">
        <v>1000000</v>
      </c>
      <c r="M353" s="40"/>
      <c r="N353" s="40"/>
      <c r="O353" s="40"/>
      <c r="P353" s="40"/>
    </row>
    <row r="354" spans="1:16" s="32" customFormat="1" ht="10.5">
      <c r="A354" s="32">
        <v>90749000</v>
      </c>
      <c r="B354" s="33" t="s">
        <v>35</v>
      </c>
      <c r="C354" s="32" t="s">
        <v>300</v>
      </c>
      <c r="D354" s="46">
        <v>467</v>
      </c>
      <c r="E354" s="35">
        <v>38905</v>
      </c>
      <c r="F354" s="34" t="s">
        <v>37</v>
      </c>
      <c r="G354" s="37">
        <v>6500</v>
      </c>
      <c r="H354" s="34"/>
      <c r="I354" s="38"/>
      <c r="J354" s="36" t="s">
        <v>228</v>
      </c>
      <c r="K354" s="38">
        <v>10</v>
      </c>
      <c r="L354" s="40"/>
      <c r="M354" s="40"/>
      <c r="N354" s="40"/>
      <c r="O354" s="40"/>
      <c r="P354" s="40"/>
    </row>
    <row r="355" spans="1:16" s="32" customFormat="1" ht="10.5">
      <c r="A355" s="32">
        <v>90749000</v>
      </c>
      <c r="B355" s="33" t="s">
        <v>35</v>
      </c>
      <c r="C355" s="32" t="s">
        <v>127</v>
      </c>
      <c r="D355" s="46" t="s">
        <v>143</v>
      </c>
      <c r="E355" s="35">
        <v>38908</v>
      </c>
      <c r="F355" s="34" t="s">
        <v>37</v>
      </c>
      <c r="G355" s="37">
        <v>6500</v>
      </c>
      <c r="H355" s="34" t="s">
        <v>56</v>
      </c>
      <c r="I355" s="38">
        <v>3.5</v>
      </c>
      <c r="J355" s="36" t="s">
        <v>39</v>
      </c>
      <c r="K355" s="38">
        <v>5</v>
      </c>
      <c r="L355" s="40">
        <v>4500000</v>
      </c>
      <c r="M355" s="40"/>
      <c r="N355" s="40"/>
      <c r="O355" s="40"/>
      <c r="P355" s="40"/>
    </row>
    <row r="356" spans="1:16" s="32" customFormat="1" ht="10.5">
      <c r="A356" s="32">
        <v>90749000</v>
      </c>
      <c r="B356" s="33" t="s">
        <v>35</v>
      </c>
      <c r="C356" s="32" t="s">
        <v>300</v>
      </c>
      <c r="D356" s="46">
        <v>468</v>
      </c>
      <c r="E356" s="35">
        <v>38905</v>
      </c>
      <c r="F356" s="34" t="s">
        <v>37</v>
      </c>
      <c r="G356" s="37">
        <v>6500</v>
      </c>
      <c r="H356" s="34"/>
      <c r="I356" s="38"/>
      <c r="J356" s="36" t="s">
        <v>228</v>
      </c>
      <c r="K356" s="38">
        <v>30</v>
      </c>
      <c r="L356" s="40"/>
      <c r="M356" s="40"/>
      <c r="N356" s="40"/>
      <c r="O356" s="40"/>
      <c r="P356" s="40"/>
    </row>
    <row r="357" spans="1:16" s="32" customFormat="1" ht="10.5">
      <c r="A357" s="32">
        <v>90749000</v>
      </c>
      <c r="B357" s="33" t="s">
        <v>35</v>
      </c>
      <c r="C357" s="32" t="s">
        <v>230</v>
      </c>
      <c r="D357" s="46" t="s">
        <v>143</v>
      </c>
      <c r="E357" s="35">
        <v>38908</v>
      </c>
      <c r="F357" s="34" t="s">
        <v>37</v>
      </c>
      <c r="G357" s="37">
        <v>6500</v>
      </c>
      <c r="H357" s="34" t="s">
        <v>51</v>
      </c>
      <c r="I357" s="38">
        <v>4.25</v>
      </c>
      <c r="J357" s="36" t="s">
        <v>39</v>
      </c>
      <c r="K357" s="38">
        <v>21</v>
      </c>
      <c r="L357" s="40">
        <v>4000000</v>
      </c>
      <c r="M357" s="40">
        <v>4000000</v>
      </c>
      <c r="N357" s="40">
        <v>87559560</v>
      </c>
      <c r="O357" s="40">
        <v>1687849</v>
      </c>
      <c r="P357" s="40">
        <v>89247409</v>
      </c>
    </row>
    <row r="358" spans="1:16" s="32" customFormat="1" ht="10.5">
      <c r="A358" s="32">
        <v>90042000</v>
      </c>
      <c r="B358" s="33" t="s">
        <v>83</v>
      </c>
      <c r="C358" s="32" t="s">
        <v>301</v>
      </c>
      <c r="D358" s="46">
        <v>469</v>
      </c>
      <c r="E358" s="35">
        <v>38929</v>
      </c>
      <c r="F358" s="34" t="s">
        <v>37</v>
      </c>
      <c r="G358" s="37">
        <v>5000</v>
      </c>
      <c r="H358" s="34"/>
      <c r="I358" s="38"/>
      <c r="J358" s="36" t="s">
        <v>81</v>
      </c>
      <c r="K358" s="38">
        <v>25</v>
      </c>
      <c r="L358" s="40"/>
      <c r="M358" s="40"/>
      <c r="N358" s="40"/>
      <c r="O358" s="40"/>
      <c r="P358" s="40"/>
    </row>
    <row r="359" spans="1:16" s="32" customFormat="1" ht="10.5">
      <c r="A359" s="32">
        <v>90042000</v>
      </c>
      <c r="B359" s="33" t="s">
        <v>83</v>
      </c>
      <c r="C359" s="32" t="s">
        <v>302</v>
      </c>
      <c r="D359" s="46" t="s">
        <v>143</v>
      </c>
      <c r="E359" s="35">
        <v>38951</v>
      </c>
      <c r="F359" s="34" t="s">
        <v>37</v>
      </c>
      <c r="G359" s="37">
        <v>3500</v>
      </c>
      <c r="H359" s="34" t="s">
        <v>63</v>
      </c>
      <c r="I359" s="38">
        <v>4.0999999999999996</v>
      </c>
      <c r="J359" s="36" t="s">
        <v>81</v>
      </c>
      <c r="K359" s="38">
        <v>23</v>
      </c>
      <c r="L359" s="40">
        <v>3500000</v>
      </c>
      <c r="M359" s="40">
        <v>3500000</v>
      </c>
      <c r="N359" s="40">
        <v>76614615</v>
      </c>
      <c r="O359" s="40">
        <v>1030911</v>
      </c>
      <c r="P359" s="40">
        <v>77645526</v>
      </c>
    </row>
    <row r="360" spans="1:16" s="32" customFormat="1" ht="10.5">
      <c r="A360" s="32">
        <v>90042000</v>
      </c>
      <c r="B360" s="33" t="s">
        <v>83</v>
      </c>
      <c r="C360" s="32" t="s">
        <v>302</v>
      </c>
      <c r="D360" s="46" t="s">
        <v>152</v>
      </c>
      <c r="E360" s="35">
        <v>39030</v>
      </c>
      <c r="F360" s="34" t="s">
        <v>37</v>
      </c>
      <c r="G360" s="37">
        <v>1500</v>
      </c>
      <c r="H360" s="34" t="s">
        <v>51</v>
      </c>
      <c r="I360" s="38">
        <v>3.7</v>
      </c>
      <c r="J360" s="36" t="s">
        <v>81</v>
      </c>
      <c r="K360" s="38">
        <v>21</v>
      </c>
      <c r="L360" s="40">
        <v>1500000</v>
      </c>
      <c r="M360" s="40">
        <v>1500000</v>
      </c>
      <c r="N360" s="40">
        <v>32834835</v>
      </c>
      <c r="O360" s="40">
        <v>153753</v>
      </c>
      <c r="P360" s="40">
        <v>32988588</v>
      </c>
    </row>
    <row r="361" spans="1:16" s="32" customFormat="1" ht="10.5">
      <c r="A361" s="32">
        <v>90042000</v>
      </c>
      <c r="B361" s="33" t="s">
        <v>83</v>
      </c>
      <c r="C361" s="32" t="s">
        <v>301</v>
      </c>
      <c r="D361" s="46">
        <v>470</v>
      </c>
      <c r="E361" s="35">
        <v>38929</v>
      </c>
      <c r="F361" s="34" t="s">
        <v>37</v>
      </c>
      <c r="G361" s="37">
        <v>4000</v>
      </c>
      <c r="H361" s="34"/>
      <c r="I361" s="38"/>
      <c r="J361" s="36" t="s">
        <v>81</v>
      </c>
      <c r="K361" s="38">
        <v>10</v>
      </c>
      <c r="L361" s="40"/>
      <c r="M361" s="40"/>
      <c r="N361" s="40"/>
      <c r="O361" s="40"/>
      <c r="P361" s="40"/>
    </row>
    <row r="362" spans="1:16" s="32" customFormat="1" ht="10.5">
      <c r="A362" s="32">
        <v>90042000</v>
      </c>
      <c r="B362" s="33" t="s">
        <v>83</v>
      </c>
      <c r="C362" s="32" t="s">
        <v>302</v>
      </c>
      <c r="D362" s="46" t="s">
        <v>143</v>
      </c>
      <c r="E362" s="35">
        <v>39030</v>
      </c>
      <c r="F362" s="34" t="s">
        <v>37</v>
      </c>
      <c r="G362" s="37">
        <v>2600</v>
      </c>
      <c r="H362" s="34" t="s">
        <v>56</v>
      </c>
      <c r="I362" s="38">
        <v>3.4</v>
      </c>
      <c r="J362" s="36" t="s">
        <v>81</v>
      </c>
      <c r="K362" s="38">
        <v>5</v>
      </c>
      <c r="L362" s="40">
        <v>1100000</v>
      </c>
      <c r="M362" s="40">
        <v>1100000</v>
      </c>
      <c r="N362" s="40">
        <v>24078879</v>
      </c>
      <c r="O362" s="40">
        <v>103687</v>
      </c>
      <c r="P362" s="40">
        <v>24182566</v>
      </c>
    </row>
    <row r="363" spans="1:16" s="32" customFormat="1" ht="10.5">
      <c r="A363" s="32">
        <v>90042000</v>
      </c>
      <c r="B363" s="33" t="s">
        <v>83</v>
      </c>
      <c r="C363" s="32" t="s">
        <v>302</v>
      </c>
      <c r="D363" s="46" t="s">
        <v>152</v>
      </c>
      <c r="E363" s="35">
        <v>39378</v>
      </c>
      <c r="F363" s="34" t="s">
        <v>37</v>
      </c>
      <c r="G363" s="37">
        <v>2900</v>
      </c>
      <c r="H363" s="34" t="s">
        <v>53</v>
      </c>
      <c r="I363" s="38">
        <v>3.5</v>
      </c>
      <c r="J363" s="36" t="s">
        <v>81</v>
      </c>
      <c r="K363" s="38">
        <v>8</v>
      </c>
      <c r="L363" s="40">
        <v>2900000</v>
      </c>
      <c r="M363" s="40">
        <v>2174999</v>
      </c>
      <c r="N363" s="40">
        <v>47610489</v>
      </c>
      <c r="O363" s="40">
        <v>324992</v>
      </c>
      <c r="P363" s="40">
        <v>47935481</v>
      </c>
    </row>
    <row r="364" spans="1:16" s="32" customFormat="1" ht="10.5">
      <c r="A364" s="32">
        <v>59123340</v>
      </c>
      <c r="B364" s="33" t="s">
        <v>106</v>
      </c>
      <c r="C364" s="32" t="s">
        <v>303</v>
      </c>
      <c r="D364" s="46">
        <v>474</v>
      </c>
      <c r="E364" s="35">
        <v>38986</v>
      </c>
      <c r="F364" s="34" t="s">
        <v>37</v>
      </c>
      <c r="G364" s="37">
        <v>30000</v>
      </c>
      <c r="H364" s="34"/>
      <c r="I364" s="38"/>
      <c r="J364" s="36" t="s">
        <v>287</v>
      </c>
      <c r="K364" s="38">
        <v>30</v>
      </c>
      <c r="L364" s="40"/>
      <c r="M364" s="40"/>
      <c r="N364" s="40"/>
      <c r="O364" s="40"/>
      <c r="P364" s="40"/>
    </row>
    <row r="365" spans="1:16" s="32" customFormat="1" ht="10.5">
      <c r="A365" s="32">
        <v>59123340</v>
      </c>
      <c r="B365" s="33" t="s">
        <v>106</v>
      </c>
      <c r="C365" s="32" t="s">
        <v>304</v>
      </c>
      <c r="D365" s="46" t="s">
        <v>143</v>
      </c>
      <c r="E365" s="35">
        <v>39916</v>
      </c>
      <c r="F365" s="34" t="s">
        <v>37</v>
      </c>
      <c r="G365" s="37">
        <v>4000</v>
      </c>
      <c r="H365" s="34" t="s">
        <v>46</v>
      </c>
      <c r="I365" s="38">
        <v>3</v>
      </c>
      <c r="J365" s="36" t="s">
        <v>305</v>
      </c>
      <c r="K365" s="38">
        <v>5</v>
      </c>
      <c r="L365" s="40">
        <v>4000000</v>
      </c>
      <c r="M365" s="40">
        <v>4000000</v>
      </c>
      <c r="N365" s="40">
        <v>87559560</v>
      </c>
      <c r="O365" s="40">
        <v>434563</v>
      </c>
      <c r="P365" s="40">
        <v>87994123</v>
      </c>
    </row>
    <row r="366" spans="1:16" s="32" customFormat="1" ht="10.5">
      <c r="A366" s="32">
        <v>59123340</v>
      </c>
      <c r="B366" s="33" t="s">
        <v>106</v>
      </c>
      <c r="C366" s="32" t="s">
        <v>306</v>
      </c>
      <c r="D366" s="46" t="s">
        <v>152</v>
      </c>
      <c r="E366" s="35">
        <v>39916</v>
      </c>
      <c r="F366" s="34" t="s">
        <v>171</v>
      </c>
      <c r="G366" s="37">
        <v>83000000</v>
      </c>
      <c r="H366" s="34" t="s">
        <v>90</v>
      </c>
      <c r="I366" s="38">
        <v>5.5</v>
      </c>
      <c r="J366" s="36" t="s">
        <v>305</v>
      </c>
      <c r="K366" s="38">
        <v>5</v>
      </c>
      <c r="L366" s="40"/>
      <c r="M366" s="40"/>
      <c r="N366" s="40"/>
      <c r="O366" s="40"/>
      <c r="P366" s="40"/>
    </row>
    <row r="367" spans="1:16" s="32" customFormat="1" ht="10.5">
      <c r="A367" s="32">
        <v>59123340</v>
      </c>
      <c r="B367" s="33">
        <v>8</v>
      </c>
      <c r="C367" s="32" t="s">
        <v>306</v>
      </c>
      <c r="D367" s="46" t="s">
        <v>162</v>
      </c>
      <c r="E367" s="35">
        <v>40323</v>
      </c>
      <c r="F367" s="34" t="s">
        <v>37</v>
      </c>
      <c r="G367" s="37">
        <v>8000</v>
      </c>
      <c r="H367" s="34" t="s">
        <v>92</v>
      </c>
      <c r="I367" s="38">
        <v>3</v>
      </c>
      <c r="J367" s="36" t="s">
        <v>39</v>
      </c>
      <c r="K367" s="38">
        <v>7</v>
      </c>
      <c r="L367" s="40"/>
      <c r="M367" s="40"/>
      <c r="N367" s="40"/>
      <c r="O367" s="40"/>
      <c r="P367" s="40"/>
    </row>
    <row r="368" spans="1:16" s="32" customFormat="1" ht="10.5">
      <c r="A368" s="32">
        <v>59123340</v>
      </c>
      <c r="B368" s="33">
        <v>8</v>
      </c>
      <c r="C368" s="32" t="s">
        <v>307</v>
      </c>
      <c r="D368" s="46" t="s">
        <v>163</v>
      </c>
      <c r="E368" s="35">
        <v>40323</v>
      </c>
      <c r="F368" s="34" t="s">
        <v>37</v>
      </c>
      <c r="G368" s="37">
        <v>8000</v>
      </c>
      <c r="H368" s="34" t="s">
        <v>63</v>
      </c>
      <c r="I368" s="38">
        <v>4</v>
      </c>
      <c r="J368" s="36" t="s">
        <v>39</v>
      </c>
      <c r="K368" s="38">
        <v>25</v>
      </c>
      <c r="L368" s="40">
        <v>5000000</v>
      </c>
      <c r="M368" s="40">
        <v>5000000</v>
      </c>
      <c r="N368" s="40">
        <v>109449450</v>
      </c>
      <c r="O368" s="40">
        <v>83501</v>
      </c>
      <c r="P368" s="40">
        <v>109532951</v>
      </c>
    </row>
    <row r="369" spans="1:16" s="32" customFormat="1" ht="10.5">
      <c r="A369" s="32">
        <v>96591040</v>
      </c>
      <c r="B369" s="33" t="s">
        <v>35</v>
      </c>
      <c r="C369" s="32" t="s">
        <v>164</v>
      </c>
      <c r="D369" s="46">
        <v>475</v>
      </c>
      <c r="E369" s="35">
        <v>38993</v>
      </c>
      <c r="F369" s="34" t="s">
        <v>37</v>
      </c>
      <c r="G369" s="37">
        <v>2000</v>
      </c>
      <c r="H369" s="34"/>
      <c r="I369" s="38"/>
      <c r="J369" s="36" t="s">
        <v>81</v>
      </c>
      <c r="K369" s="38">
        <v>30</v>
      </c>
      <c r="L369" s="40"/>
      <c r="M369" s="40"/>
      <c r="N369" s="40"/>
      <c r="O369" s="40"/>
      <c r="P369" s="40"/>
    </row>
    <row r="370" spans="1:16" s="32" customFormat="1" ht="10.5">
      <c r="A370" s="32">
        <v>96591040</v>
      </c>
      <c r="B370" s="33" t="s">
        <v>35</v>
      </c>
      <c r="C370" s="32" t="s">
        <v>308</v>
      </c>
      <c r="D370" s="46" t="s">
        <v>143</v>
      </c>
      <c r="E370" s="35">
        <v>38993</v>
      </c>
      <c r="F370" s="34" t="s">
        <v>37</v>
      </c>
      <c r="G370" s="37">
        <v>2000</v>
      </c>
      <c r="H370" s="34" t="s">
        <v>90</v>
      </c>
      <c r="I370" s="38">
        <v>3.9</v>
      </c>
      <c r="J370" s="36" t="s">
        <v>81</v>
      </c>
      <c r="K370" s="38">
        <v>21</v>
      </c>
      <c r="L370" s="40">
        <v>1200000</v>
      </c>
      <c r="M370" s="40">
        <v>990000</v>
      </c>
      <c r="N370" s="40">
        <v>21670991</v>
      </c>
      <c r="O370" s="40">
        <v>161436</v>
      </c>
      <c r="P370" s="40">
        <v>21832427</v>
      </c>
    </row>
    <row r="371" spans="1:16" s="32" customFormat="1" ht="10.5">
      <c r="A371" s="32">
        <v>96591040</v>
      </c>
      <c r="B371" s="33" t="s">
        <v>35</v>
      </c>
      <c r="C371" s="32" t="s">
        <v>164</v>
      </c>
      <c r="D371" s="46">
        <v>476</v>
      </c>
      <c r="E371" s="35">
        <v>38993</v>
      </c>
      <c r="F371" s="34" t="s">
        <v>37</v>
      </c>
      <c r="G371" s="37">
        <v>2000</v>
      </c>
      <c r="H371" s="34"/>
      <c r="I371" s="38"/>
      <c r="J371" s="36" t="s">
        <v>81</v>
      </c>
      <c r="K371" s="38">
        <v>10</v>
      </c>
      <c r="L371" s="40"/>
      <c r="M371" s="40"/>
      <c r="N371" s="40"/>
      <c r="O371" s="40"/>
      <c r="P371" s="40"/>
    </row>
    <row r="372" spans="1:16" s="32" customFormat="1" ht="10.5">
      <c r="A372" s="32">
        <v>96591040</v>
      </c>
      <c r="B372" s="33" t="s">
        <v>35</v>
      </c>
      <c r="C372" s="32" t="s">
        <v>109</v>
      </c>
      <c r="D372" s="46" t="s">
        <v>143</v>
      </c>
      <c r="E372" s="35">
        <v>38993</v>
      </c>
      <c r="F372" s="34" t="s">
        <v>37</v>
      </c>
      <c r="G372" s="37">
        <v>2000</v>
      </c>
      <c r="H372" s="34" t="s">
        <v>46</v>
      </c>
      <c r="I372" s="38">
        <v>3.7</v>
      </c>
      <c r="J372" s="36" t="s">
        <v>81</v>
      </c>
      <c r="K372" s="38">
        <v>10</v>
      </c>
      <c r="L372" s="40">
        <v>800000</v>
      </c>
      <c r="M372" s="40"/>
      <c r="N372" s="40"/>
      <c r="O372" s="40"/>
      <c r="P372" s="40"/>
    </row>
    <row r="373" spans="1:16" s="32" customFormat="1" ht="10.5">
      <c r="A373" s="32">
        <v>96579330</v>
      </c>
      <c r="B373" s="33" t="s">
        <v>83</v>
      </c>
      <c r="C373" s="32" t="s">
        <v>145</v>
      </c>
      <c r="D373" s="46">
        <v>477</v>
      </c>
      <c r="E373" s="35">
        <v>38996</v>
      </c>
      <c r="F373" s="34" t="s">
        <v>37</v>
      </c>
      <c r="G373" s="37">
        <v>4500</v>
      </c>
      <c r="H373" s="34"/>
      <c r="I373" s="38"/>
      <c r="J373" s="36" t="s">
        <v>68</v>
      </c>
      <c r="K373" s="38">
        <v>25</v>
      </c>
      <c r="L373" s="40"/>
      <c r="M373" s="40"/>
      <c r="N373" s="40"/>
      <c r="O373" s="40"/>
      <c r="P373" s="40"/>
    </row>
    <row r="374" spans="1:16" s="32" customFormat="1" ht="10.5">
      <c r="A374" s="32">
        <v>96579330</v>
      </c>
      <c r="B374" s="33" t="s">
        <v>83</v>
      </c>
      <c r="C374" s="32" t="s">
        <v>309</v>
      </c>
      <c r="D374" s="46" t="s">
        <v>143</v>
      </c>
      <c r="E374" s="35">
        <v>39023</v>
      </c>
      <c r="F374" s="34" t="s">
        <v>37</v>
      </c>
      <c r="G374" s="37">
        <v>2200</v>
      </c>
      <c r="H374" s="34" t="s">
        <v>92</v>
      </c>
      <c r="I374" s="38">
        <v>3.6</v>
      </c>
      <c r="J374" s="36" t="s">
        <v>68</v>
      </c>
      <c r="K374" s="38">
        <v>5</v>
      </c>
      <c r="L374" s="40"/>
      <c r="M374" s="40"/>
      <c r="N374" s="40"/>
      <c r="O374" s="40"/>
      <c r="P374" s="40"/>
    </row>
    <row r="375" spans="1:16" s="32" customFormat="1" ht="10.5">
      <c r="A375" s="32">
        <v>96579330</v>
      </c>
      <c r="B375" s="33" t="s">
        <v>83</v>
      </c>
      <c r="C375" s="32" t="s">
        <v>310</v>
      </c>
      <c r="D375" s="46" t="s">
        <v>152</v>
      </c>
      <c r="E375" s="35">
        <v>39659</v>
      </c>
      <c r="F375" s="34" t="s">
        <v>37</v>
      </c>
      <c r="G375" s="37">
        <v>2200</v>
      </c>
      <c r="H375" s="34" t="s">
        <v>56</v>
      </c>
      <c r="I375" s="38">
        <v>4.5999999999999996</v>
      </c>
      <c r="J375" s="36" t="s">
        <v>68</v>
      </c>
      <c r="K375" s="38">
        <v>23</v>
      </c>
      <c r="L375" s="40">
        <v>2200000</v>
      </c>
      <c r="M375" s="40">
        <v>2200000</v>
      </c>
      <c r="N375" s="40">
        <v>48157758</v>
      </c>
      <c r="O375" s="40">
        <v>912646</v>
      </c>
      <c r="P375" s="40">
        <v>49070404</v>
      </c>
    </row>
    <row r="376" spans="1:16" s="32" customFormat="1" ht="10.5">
      <c r="A376" s="32">
        <v>96579330</v>
      </c>
      <c r="B376" s="33" t="s">
        <v>83</v>
      </c>
      <c r="C376" s="32" t="s">
        <v>145</v>
      </c>
      <c r="D376" s="46">
        <v>478</v>
      </c>
      <c r="E376" s="35">
        <v>38996</v>
      </c>
      <c r="F376" s="34" t="s">
        <v>37</v>
      </c>
      <c r="G376" s="37">
        <v>5000</v>
      </c>
      <c r="H376" s="34"/>
      <c r="I376" s="38"/>
      <c r="J376" s="36" t="s">
        <v>81</v>
      </c>
      <c r="K376" s="38">
        <v>25</v>
      </c>
      <c r="L376" s="40"/>
      <c r="M376" s="40"/>
      <c r="N376" s="40"/>
      <c r="O376" s="40"/>
      <c r="P376" s="40"/>
    </row>
    <row r="377" spans="1:16" s="32" customFormat="1" ht="10.5">
      <c r="A377" s="32">
        <v>96579330</v>
      </c>
      <c r="B377" s="33" t="s">
        <v>83</v>
      </c>
      <c r="C377" s="32" t="s">
        <v>311</v>
      </c>
      <c r="D377" s="46" t="s">
        <v>143</v>
      </c>
      <c r="E377" s="35">
        <v>39023</v>
      </c>
      <c r="F377" s="34" t="s">
        <v>37</v>
      </c>
      <c r="G377" s="37">
        <v>5000</v>
      </c>
      <c r="H377" s="34" t="s">
        <v>63</v>
      </c>
      <c r="I377" s="38">
        <v>3.8</v>
      </c>
      <c r="J377" s="36" t="s">
        <v>81</v>
      </c>
      <c r="K377" s="38">
        <v>13</v>
      </c>
      <c r="L377" s="40">
        <v>5000000</v>
      </c>
      <c r="M377" s="40">
        <v>5000000</v>
      </c>
      <c r="N377" s="40">
        <v>109449450</v>
      </c>
      <c r="O377" s="40">
        <v>515038</v>
      </c>
      <c r="P377" s="40">
        <v>109964488</v>
      </c>
    </row>
    <row r="378" spans="1:16" s="32" customFormat="1" ht="10.5">
      <c r="A378" s="32">
        <v>96843170</v>
      </c>
      <c r="B378" s="33" t="s">
        <v>96</v>
      </c>
      <c r="C378" s="32" t="s">
        <v>312</v>
      </c>
      <c r="D378" s="46">
        <v>479</v>
      </c>
      <c r="E378" s="35">
        <v>39001</v>
      </c>
      <c r="F378" s="34" t="s">
        <v>37</v>
      </c>
      <c r="G378" s="37">
        <v>3800</v>
      </c>
      <c r="H378" s="34"/>
      <c r="I378" s="38"/>
      <c r="J378" s="36" t="s">
        <v>81</v>
      </c>
      <c r="K378" s="38">
        <v>20</v>
      </c>
      <c r="L378" s="40"/>
      <c r="M378" s="40"/>
      <c r="N378" s="40"/>
      <c r="O378" s="40"/>
      <c r="P378" s="40"/>
    </row>
    <row r="379" spans="1:16" s="32" customFormat="1" ht="10.5">
      <c r="A379" s="32">
        <v>96843170</v>
      </c>
      <c r="B379" s="33" t="s">
        <v>96</v>
      </c>
      <c r="C379" s="32" t="s">
        <v>313</v>
      </c>
      <c r="D379" s="46" t="s">
        <v>143</v>
      </c>
      <c r="E379" s="35">
        <v>39028</v>
      </c>
      <c r="F379" s="34" t="s">
        <v>37</v>
      </c>
      <c r="G379" s="37">
        <v>1500</v>
      </c>
      <c r="H379" s="34" t="s">
        <v>136</v>
      </c>
      <c r="I379" s="38">
        <v>3.4</v>
      </c>
      <c r="J379" s="36" t="s">
        <v>81</v>
      </c>
      <c r="K379" s="38">
        <v>18</v>
      </c>
      <c r="L379" s="40">
        <v>1500000</v>
      </c>
      <c r="M379" s="40">
        <v>1743547.14</v>
      </c>
      <c r="N379" s="40">
        <v>38166055</v>
      </c>
      <c r="O379" s="40">
        <v>374151</v>
      </c>
      <c r="P379" s="40">
        <v>38540206</v>
      </c>
    </row>
    <row r="380" spans="1:16" s="32" customFormat="1" ht="10.5">
      <c r="A380" s="32">
        <v>96843170</v>
      </c>
      <c r="B380" s="33" t="s">
        <v>96</v>
      </c>
      <c r="C380" s="32" t="s">
        <v>313</v>
      </c>
      <c r="D380" s="46" t="s">
        <v>143</v>
      </c>
      <c r="E380" s="35">
        <v>39028</v>
      </c>
      <c r="F380" s="34" t="s">
        <v>37</v>
      </c>
      <c r="G380" s="37">
        <v>0.5</v>
      </c>
      <c r="H380" s="34" t="s">
        <v>137</v>
      </c>
      <c r="I380" s="38">
        <v>3.4</v>
      </c>
      <c r="J380" s="36" t="s">
        <v>81</v>
      </c>
      <c r="K380" s="38">
        <v>18</v>
      </c>
      <c r="L380" s="40">
        <v>500</v>
      </c>
      <c r="M380" s="40">
        <v>581.17999999999995</v>
      </c>
      <c r="N380" s="40">
        <v>12722</v>
      </c>
      <c r="O380" s="40">
        <v>125</v>
      </c>
      <c r="P380" s="40">
        <v>12847</v>
      </c>
    </row>
    <row r="381" spans="1:16" s="32" customFormat="1" ht="10.5">
      <c r="A381" s="32">
        <v>76555400</v>
      </c>
      <c r="B381" s="33" t="s">
        <v>190</v>
      </c>
      <c r="C381" s="32" t="s">
        <v>314</v>
      </c>
      <c r="D381" s="46">
        <v>480</v>
      </c>
      <c r="E381" s="35">
        <v>39030</v>
      </c>
      <c r="F381" s="34" t="s">
        <v>37</v>
      </c>
      <c r="G381" s="37">
        <v>19500</v>
      </c>
      <c r="H381" s="34"/>
      <c r="I381" s="38"/>
      <c r="J381" s="36" t="s">
        <v>68</v>
      </c>
      <c r="K381" s="38">
        <v>10</v>
      </c>
      <c r="L381" s="40"/>
      <c r="M381" s="40"/>
      <c r="N381" s="40"/>
      <c r="O381" s="40"/>
      <c r="P381" s="40"/>
    </row>
    <row r="382" spans="1:16" s="32" customFormat="1" ht="10.5">
      <c r="A382" s="32">
        <v>76555400</v>
      </c>
      <c r="B382" s="33" t="s">
        <v>190</v>
      </c>
      <c r="C382" s="32" t="s">
        <v>315</v>
      </c>
      <c r="D382" s="46" t="s">
        <v>143</v>
      </c>
      <c r="E382" s="35">
        <v>39113</v>
      </c>
      <c r="F382" s="34" t="s">
        <v>37</v>
      </c>
      <c r="G382" s="37">
        <v>6000</v>
      </c>
      <c r="H382" s="34" t="s">
        <v>92</v>
      </c>
      <c r="I382" s="38">
        <v>3.5</v>
      </c>
      <c r="J382" s="36" t="s">
        <v>68</v>
      </c>
      <c r="K382" s="38">
        <v>9.5</v>
      </c>
      <c r="L382" s="40">
        <v>6000000</v>
      </c>
      <c r="M382" s="40">
        <v>6000000</v>
      </c>
      <c r="N382" s="40">
        <v>131339340</v>
      </c>
      <c r="O382" s="40">
        <v>1514755</v>
      </c>
      <c r="P382" s="40">
        <v>132854095</v>
      </c>
    </row>
    <row r="383" spans="1:16" s="32" customFormat="1" ht="10.5">
      <c r="A383" s="32">
        <v>76555400</v>
      </c>
      <c r="B383" s="33" t="s">
        <v>190</v>
      </c>
      <c r="C383" s="32" t="s">
        <v>314</v>
      </c>
      <c r="D383" s="46">
        <v>481</v>
      </c>
      <c r="E383" s="35">
        <v>39030</v>
      </c>
      <c r="F383" s="34" t="s">
        <v>37</v>
      </c>
      <c r="G383" s="37">
        <v>19500</v>
      </c>
      <c r="H383" s="34"/>
      <c r="I383" s="38"/>
      <c r="J383" s="36" t="s">
        <v>68</v>
      </c>
      <c r="K383" s="38">
        <v>25</v>
      </c>
      <c r="L383" s="40"/>
      <c r="M383" s="40"/>
      <c r="N383" s="40"/>
      <c r="O383" s="40"/>
      <c r="P383" s="40"/>
    </row>
    <row r="384" spans="1:16" s="32" customFormat="1" ht="10.5">
      <c r="A384" s="32">
        <v>76555400</v>
      </c>
      <c r="B384" s="33" t="s">
        <v>190</v>
      </c>
      <c r="C384" s="32" t="s">
        <v>315</v>
      </c>
      <c r="D384" s="46" t="s">
        <v>143</v>
      </c>
      <c r="E384" s="35">
        <v>39044</v>
      </c>
      <c r="F384" s="34" t="s">
        <v>37</v>
      </c>
      <c r="G384" s="37">
        <v>13500</v>
      </c>
      <c r="H384" s="34" t="s">
        <v>63</v>
      </c>
      <c r="I384" s="38">
        <v>4.25</v>
      </c>
      <c r="J384" s="36" t="s">
        <v>68</v>
      </c>
      <c r="K384" s="38">
        <v>21</v>
      </c>
      <c r="L384" s="40">
        <v>13500000</v>
      </c>
      <c r="M384" s="40">
        <v>13500000</v>
      </c>
      <c r="N384" s="40">
        <v>295513515</v>
      </c>
      <c r="O384" s="40">
        <v>517861</v>
      </c>
      <c r="P384" s="40">
        <v>296031376</v>
      </c>
    </row>
    <row r="385" spans="1:16" s="32" customFormat="1" ht="10.5">
      <c r="A385" s="32">
        <v>96563620</v>
      </c>
      <c r="B385" s="33" t="s">
        <v>75</v>
      </c>
      <c r="C385" s="32" t="s">
        <v>316</v>
      </c>
      <c r="D385" s="46">
        <v>482</v>
      </c>
      <c r="E385" s="35">
        <v>39038</v>
      </c>
      <c r="F385" s="34" t="s">
        <v>37</v>
      </c>
      <c r="G385" s="37">
        <v>3000</v>
      </c>
      <c r="H385" s="34"/>
      <c r="I385" s="38"/>
      <c r="J385" s="36" t="s">
        <v>39</v>
      </c>
      <c r="K385" s="38">
        <v>10</v>
      </c>
      <c r="L385" s="40"/>
      <c r="M385" s="40"/>
      <c r="N385" s="40"/>
      <c r="O385" s="40"/>
      <c r="P385" s="40"/>
    </row>
    <row r="386" spans="1:16" s="32" customFormat="1" ht="10.5">
      <c r="A386" s="32">
        <v>96563620</v>
      </c>
      <c r="B386" s="33" t="s">
        <v>75</v>
      </c>
      <c r="C386" s="32" t="s">
        <v>316</v>
      </c>
      <c r="D386" s="46">
        <v>483</v>
      </c>
      <c r="E386" s="35">
        <v>39038</v>
      </c>
      <c r="F386" s="34" t="s">
        <v>37</v>
      </c>
      <c r="G386" s="37">
        <v>3000</v>
      </c>
      <c r="H386" s="34"/>
      <c r="I386" s="38"/>
      <c r="J386" s="36" t="s">
        <v>39</v>
      </c>
      <c r="K386" s="38">
        <v>25</v>
      </c>
      <c r="L386" s="40"/>
      <c r="M386" s="40"/>
      <c r="N386" s="40"/>
      <c r="O386" s="40"/>
      <c r="P386" s="40"/>
    </row>
    <row r="387" spans="1:16" s="32" customFormat="1" ht="10.5">
      <c r="A387" s="32">
        <v>96563620</v>
      </c>
      <c r="B387" s="33" t="s">
        <v>75</v>
      </c>
      <c r="C387" s="32" t="s">
        <v>317</v>
      </c>
      <c r="D387" s="46">
        <v>484</v>
      </c>
      <c r="E387" s="35">
        <v>39038</v>
      </c>
      <c r="F387" s="34" t="s">
        <v>37</v>
      </c>
      <c r="G387" s="37">
        <v>3000</v>
      </c>
      <c r="H387" s="34"/>
      <c r="I387" s="38"/>
      <c r="J387" s="36" t="s">
        <v>39</v>
      </c>
      <c r="K387" s="38">
        <v>10</v>
      </c>
      <c r="L387" s="40"/>
      <c r="M387" s="40"/>
      <c r="N387" s="40"/>
      <c r="O387" s="40"/>
      <c r="P387" s="40"/>
    </row>
    <row r="388" spans="1:16" s="32" customFormat="1" ht="10.5">
      <c r="A388" s="32">
        <v>96563620</v>
      </c>
      <c r="B388" s="33" t="s">
        <v>75</v>
      </c>
      <c r="C388" s="32" t="s">
        <v>318</v>
      </c>
      <c r="D388" s="46" t="s">
        <v>143</v>
      </c>
      <c r="E388" s="35">
        <v>39048</v>
      </c>
      <c r="F388" s="34" t="s">
        <v>37</v>
      </c>
      <c r="G388" s="37">
        <v>3000</v>
      </c>
      <c r="H388" s="34" t="s">
        <v>46</v>
      </c>
      <c r="I388" s="38">
        <v>3</v>
      </c>
      <c r="J388" s="36" t="s">
        <v>39</v>
      </c>
      <c r="K388" s="38">
        <v>10</v>
      </c>
      <c r="L388" s="40">
        <v>3000000</v>
      </c>
      <c r="M388" s="40">
        <v>3000000</v>
      </c>
      <c r="N388" s="40">
        <v>65669670</v>
      </c>
      <c r="O388" s="40">
        <v>489827</v>
      </c>
      <c r="P388" s="40">
        <v>66159497</v>
      </c>
    </row>
    <row r="389" spans="1:16" s="32" customFormat="1" ht="10.5">
      <c r="A389" s="32">
        <v>96563620</v>
      </c>
      <c r="B389" s="33" t="s">
        <v>75</v>
      </c>
      <c r="C389" s="32" t="s">
        <v>316</v>
      </c>
      <c r="D389" s="46">
        <v>485</v>
      </c>
      <c r="E389" s="35">
        <v>39038</v>
      </c>
      <c r="F389" s="34" t="s">
        <v>37</v>
      </c>
      <c r="G389" s="37">
        <v>3000</v>
      </c>
      <c r="H389" s="34"/>
      <c r="I389" s="38"/>
      <c r="J389" s="36" t="s">
        <v>39</v>
      </c>
      <c r="K389" s="38">
        <v>25</v>
      </c>
      <c r="L389" s="40"/>
      <c r="M389" s="40"/>
      <c r="N389" s="40"/>
      <c r="O389" s="40"/>
      <c r="P389" s="40"/>
    </row>
    <row r="390" spans="1:16" s="32" customFormat="1" ht="10.5">
      <c r="A390" s="32">
        <v>81826800</v>
      </c>
      <c r="B390" s="33" t="s">
        <v>35</v>
      </c>
      <c r="C390" s="32" t="s">
        <v>319</v>
      </c>
      <c r="D390" s="46">
        <v>488</v>
      </c>
      <c r="E390" s="35">
        <v>39058</v>
      </c>
      <c r="F390" s="34" t="s">
        <v>37</v>
      </c>
      <c r="G390" s="37">
        <v>3350</v>
      </c>
      <c r="H390" s="34"/>
      <c r="I390" s="38"/>
      <c r="J390" s="36" t="s">
        <v>320</v>
      </c>
      <c r="K390" s="38">
        <v>10</v>
      </c>
      <c r="L390" s="40"/>
      <c r="M390" s="40"/>
      <c r="N390" s="40"/>
      <c r="O390" s="40"/>
      <c r="P390" s="40"/>
    </row>
    <row r="391" spans="1:16" s="32" customFormat="1" ht="10.5">
      <c r="A391" s="32">
        <v>81826800</v>
      </c>
      <c r="B391" s="33" t="s">
        <v>35</v>
      </c>
      <c r="C391" s="32" t="s">
        <v>321</v>
      </c>
      <c r="D391" s="46" t="s">
        <v>143</v>
      </c>
      <c r="E391" s="35">
        <v>39085</v>
      </c>
      <c r="F391" s="34" t="s">
        <v>171</v>
      </c>
      <c r="G391" s="37">
        <v>60000000</v>
      </c>
      <c r="H391" s="34" t="s">
        <v>46</v>
      </c>
      <c r="I391" s="38">
        <v>6.6</v>
      </c>
      <c r="J391" s="36" t="s">
        <v>320</v>
      </c>
      <c r="K391" s="38">
        <v>5</v>
      </c>
      <c r="L391" s="40">
        <v>60000000000</v>
      </c>
      <c r="M391" s="40">
        <v>60000000000</v>
      </c>
      <c r="N391" s="40">
        <v>60000000</v>
      </c>
      <c r="O391" s="40">
        <v>1786015</v>
      </c>
      <c r="P391" s="40">
        <v>61786015</v>
      </c>
    </row>
    <row r="392" spans="1:16" s="32" customFormat="1" ht="10.5">
      <c r="A392" s="32">
        <v>96818910</v>
      </c>
      <c r="B392" s="33" t="s">
        <v>44</v>
      </c>
      <c r="C392" s="32" t="s">
        <v>141</v>
      </c>
      <c r="D392" s="46">
        <v>489</v>
      </c>
      <c r="E392" s="35">
        <v>39069</v>
      </c>
      <c r="F392" s="34" t="s">
        <v>37</v>
      </c>
      <c r="G392" s="37">
        <f>1199</f>
        <v>1199</v>
      </c>
      <c r="H392" s="34" t="s">
        <v>104</v>
      </c>
      <c r="I392" s="38">
        <v>3.4</v>
      </c>
      <c r="J392" s="36" t="s">
        <v>320</v>
      </c>
      <c r="K392" s="38">
        <v>18.5</v>
      </c>
      <c r="L392" s="40">
        <v>1199000</v>
      </c>
      <c r="M392" s="40">
        <v>1164113.3</v>
      </c>
      <c r="N392" s="40">
        <v>25482312</v>
      </c>
      <c r="O392" s="40">
        <v>393978</v>
      </c>
      <c r="P392" s="40">
        <v>25876290</v>
      </c>
    </row>
    <row r="393" spans="1:16" s="32" customFormat="1" ht="10.5">
      <c r="A393" s="32">
        <v>96818910</v>
      </c>
      <c r="B393" s="33" t="s">
        <v>44</v>
      </c>
      <c r="C393" s="32" t="s">
        <v>141</v>
      </c>
      <c r="D393" s="46">
        <v>489</v>
      </c>
      <c r="E393" s="35">
        <v>39069</v>
      </c>
      <c r="F393" s="34" t="s">
        <v>37</v>
      </c>
      <c r="G393" s="48">
        <v>0.2</v>
      </c>
      <c r="H393" s="34" t="s">
        <v>105</v>
      </c>
      <c r="I393" s="38">
        <v>3.4</v>
      </c>
      <c r="J393" s="36" t="s">
        <v>320</v>
      </c>
      <c r="K393" s="38">
        <v>18.5</v>
      </c>
      <c r="L393" s="40">
        <v>200</v>
      </c>
      <c r="M393" s="40">
        <v>194.18</v>
      </c>
      <c r="N393" s="40">
        <v>4251</v>
      </c>
      <c r="O393" s="40">
        <v>65</v>
      </c>
      <c r="P393" s="40">
        <v>4316</v>
      </c>
    </row>
    <row r="394" spans="1:16" s="32" customFormat="1" ht="10.5">
      <c r="A394" s="32">
        <v>96963440</v>
      </c>
      <c r="B394" s="33" t="s">
        <v>96</v>
      </c>
      <c r="C394" s="32" t="s">
        <v>322</v>
      </c>
      <c r="D394" s="46">
        <v>491</v>
      </c>
      <c r="E394" s="35">
        <v>39120</v>
      </c>
      <c r="F394" s="34" t="s">
        <v>37</v>
      </c>
      <c r="G394" s="37">
        <v>4500</v>
      </c>
      <c r="H394" s="34"/>
      <c r="I394" s="38"/>
      <c r="J394" s="36" t="s">
        <v>68</v>
      </c>
      <c r="K394" s="38">
        <v>24</v>
      </c>
      <c r="L394" s="40"/>
      <c r="M394" s="40"/>
      <c r="N394" s="40"/>
      <c r="O394" s="40"/>
      <c r="P394" s="40"/>
    </row>
    <row r="395" spans="1:16" s="32" customFormat="1" ht="10.5">
      <c r="A395" s="32">
        <v>96963440</v>
      </c>
      <c r="B395" s="33" t="s">
        <v>96</v>
      </c>
      <c r="C395" s="32" t="s">
        <v>323</v>
      </c>
      <c r="D395" s="46" t="s">
        <v>143</v>
      </c>
      <c r="E395" s="35">
        <v>39146</v>
      </c>
      <c r="F395" s="34" t="s">
        <v>37</v>
      </c>
      <c r="G395" s="37">
        <v>4500</v>
      </c>
      <c r="H395" s="34" t="s">
        <v>46</v>
      </c>
      <c r="I395" s="38">
        <v>4</v>
      </c>
      <c r="J395" s="36" t="s">
        <v>68</v>
      </c>
      <c r="K395" s="38">
        <v>21</v>
      </c>
      <c r="L395" s="40">
        <v>4150000</v>
      </c>
      <c r="M395" s="40">
        <v>4150000</v>
      </c>
      <c r="N395" s="40">
        <v>90843044</v>
      </c>
      <c r="O395" s="40">
        <v>987525</v>
      </c>
      <c r="P395" s="40">
        <v>91830569</v>
      </c>
    </row>
    <row r="396" spans="1:16" s="32" customFormat="1" ht="10.5">
      <c r="A396" s="32">
        <v>96439000</v>
      </c>
      <c r="B396" s="33" t="s">
        <v>168</v>
      </c>
      <c r="C396" s="32" t="s">
        <v>636</v>
      </c>
      <c r="D396" s="46">
        <v>492</v>
      </c>
      <c r="E396" s="35">
        <v>39132</v>
      </c>
      <c r="F396" s="34" t="s">
        <v>37</v>
      </c>
      <c r="G396" s="37">
        <v>6000</v>
      </c>
      <c r="H396" s="34"/>
      <c r="I396" s="38"/>
      <c r="J396" s="36" t="s">
        <v>81</v>
      </c>
      <c r="K396" s="38">
        <v>10</v>
      </c>
      <c r="L396" s="40"/>
      <c r="M396" s="40"/>
      <c r="N396" s="40"/>
      <c r="O396" s="40"/>
      <c r="P396" s="40"/>
    </row>
    <row r="397" spans="1:16" s="32" customFormat="1" ht="10.5">
      <c r="A397" s="32">
        <v>96439000</v>
      </c>
      <c r="B397" s="33" t="s">
        <v>168</v>
      </c>
      <c r="C397" s="32" t="s">
        <v>638</v>
      </c>
      <c r="D397" s="46" t="s">
        <v>143</v>
      </c>
      <c r="E397" s="35">
        <v>39132</v>
      </c>
      <c r="F397" s="34" t="s">
        <v>37</v>
      </c>
      <c r="G397" s="37">
        <v>6000</v>
      </c>
      <c r="H397" s="34" t="s">
        <v>56</v>
      </c>
      <c r="I397" s="38">
        <v>2.6</v>
      </c>
      <c r="J397" s="36" t="s">
        <v>81</v>
      </c>
      <c r="K397" s="38">
        <v>5</v>
      </c>
      <c r="L397" s="40">
        <v>6000000</v>
      </c>
      <c r="M397" s="40">
        <v>715000</v>
      </c>
      <c r="N397" s="40">
        <v>15651271</v>
      </c>
      <c r="O397" s="40">
        <v>132943</v>
      </c>
      <c r="P397" s="40">
        <v>15784214</v>
      </c>
    </row>
    <row r="398" spans="1:16" s="32" customFormat="1" ht="10.5">
      <c r="A398" s="32">
        <v>89900400</v>
      </c>
      <c r="B398" s="33" t="s">
        <v>86</v>
      </c>
      <c r="C398" s="32" t="s">
        <v>205</v>
      </c>
      <c r="D398" s="46">
        <v>493</v>
      </c>
      <c r="E398" s="35">
        <v>39143</v>
      </c>
      <c r="F398" s="34" t="s">
        <v>37</v>
      </c>
      <c r="G398" s="37">
        <v>2500</v>
      </c>
      <c r="H398" s="34"/>
      <c r="I398" s="38"/>
      <c r="J398" s="36" t="s">
        <v>287</v>
      </c>
      <c r="K398" s="38">
        <v>30</v>
      </c>
      <c r="L398" s="40"/>
      <c r="M398" s="40"/>
      <c r="N398" s="40"/>
      <c r="O398" s="40"/>
      <c r="P398" s="40"/>
    </row>
    <row r="399" spans="1:16" s="32" customFormat="1" ht="10.5">
      <c r="A399" s="32">
        <v>89900400</v>
      </c>
      <c r="B399" s="33" t="s">
        <v>86</v>
      </c>
      <c r="C399" s="32" t="s">
        <v>207</v>
      </c>
      <c r="D399" s="46" t="s">
        <v>143</v>
      </c>
      <c r="E399" s="35">
        <v>39160</v>
      </c>
      <c r="F399" s="34" t="s">
        <v>37</v>
      </c>
      <c r="G399" s="37">
        <v>2500</v>
      </c>
      <c r="H399" s="34" t="s">
        <v>64</v>
      </c>
      <c r="I399" s="38">
        <v>3.4</v>
      </c>
      <c r="J399" s="36" t="s">
        <v>287</v>
      </c>
      <c r="K399" s="38">
        <v>21</v>
      </c>
      <c r="L399" s="40">
        <v>2300000</v>
      </c>
      <c r="M399" s="40">
        <v>2057895</v>
      </c>
      <c r="N399" s="40">
        <v>45047095</v>
      </c>
      <c r="O399" s="40">
        <v>441602</v>
      </c>
      <c r="P399" s="40">
        <v>45488697</v>
      </c>
    </row>
    <row r="400" spans="1:16" s="32" customFormat="1" ht="10.5">
      <c r="A400" s="32">
        <v>89900400</v>
      </c>
      <c r="B400" s="33" t="s">
        <v>86</v>
      </c>
      <c r="C400" s="32" t="s">
        <v>325</v>
      </c>
      <c r="D400" s="46">
        <v>494</v>
      </c>
      <c r="E400" s="35">
        <v>39143</v>
      </c>
      <c r="F400" s="34" t="s">
        <v>37</v>
      </c>
      <c r="G400" s="37">
        <v>2500</v>
      </c>
      <c r="H400" s="34"/>
      <c r="I400" s="38"/>
      <c r="J400" s="36" t="s">
        <v>287</v>
      </c>
      <c r="K400" s="38">
        <v>10</v>
      </c>
      <c r="L400" s="40"/>
      <c r="M400" s="40"/>
      <c r="N400" s="40"/>
      <c r="O400" s="40"/>
      <c r="P400" s="40"/>
    </row>
    <row r="401" spans="1:16" s="32" customFormat="1" ht="10.5">
      <c r="A401" s="32">
        <v>96678790</v>
      </c>
      <c r="B401" s="33" t="s">
        <v>168</v>
      </c>
      <c r="C401" s="32" t="s">
        <v>293</v>
      </c>
      <c r="D401" s="46">
        <v>498</v>
      </c>
      <c r="E401" s="35">
        <v>39163</v>
      </c>
      <c r="F401" s="34" t="s">
        <v>37</v>
      </c>
      <c r="G401" s="37">
        <v>2200</v>
      </c>
      <c r="H401" s="34"/>
      <c r="I401" s="38"/>
      <c r="J401" s="36" t="s">
        <v>68</v>
      </c>
      <c r="K401" s="38">
        <v>10</v>
      </c>
      <c r="L401" s="40"/>
      <c r="M401" s="40"/>
      <c r="N401" s="40"/>
      <c r="O401" s="40"/>
      <c r="P401" s="40"/>
    </row>
    <row r="402" spans="1:16" s="32" customFormat="1" ht="10.5">
      <c r="A402" s="32">
        <v>96678790</v>
      </c>
      <c r="B402" s="33" t="s">
        <v>168</v>
      </c>
      <c r="C402" s="32" t="s">
        <v>326</v>
      </c>
      <c r="D402" s="46" t="s">
        <v>143</v>
      </c>
      <c r="E402" s="35">
        <v>39191</v>
      </c>
      <c r="F402" s="34" t="s">
        <v>171</v>
      </c>
      <c r="G402" s="37">
        <v>20000000</v>
      </c>
      <c r="H402" s="34" t="s">
        <v>59</v>
      </c>
      <c r="I402" s="38">
        <v>6</v>
      </c>
      <c r="J402" s="36" t="s">
        <v>68</v>
      </c>
      <c r="K402" s="38">
        <v>3</v>
      </c>
      <c r="L402" s="40">
        <v>20000000000</v>
      </c>
      <c r="M402" s="40"/>
      <c r="N402" s="40"/>
      <c r="O402" s="40"/>
      <c r="P402" s="40"/>
    </row>
    <row r="403" spans="1:16" s="32" customFormat="1" ht="10.5">
      <c r="A403" s="32">
        <v>96678790</v>
      </c>
      <c r="B403" s="33" t="s">
        <v>168</v>
      </c>
      <c r="C403" s="32" t="s">
        <v>327</v>
      </c>
      <c r="D403" s="46" t="s">
        <v>152</v>
      </c>
      <c r="E403" s="35">
        <v>39288</v>
      </c>
      <c r="F403" s="34" t="s">
        <v>171</v>
      </c>
      <c r="G403" s="37">
        <v>20000000</v>
      </c>
      <c r="H403" s="34" t="s">
        <v>60</v>
      </c>
      <c r="I403" s="38">
        <v>6.75</v>
      </c>
      <c r="J403" s="36" t="s">
        <v>68</v>
      </c>
      <c r="K403" s="38">
        <v>5</v>
      </c>
      <c r="L403" s="40">
        <v>20000000000</v>
      </c>
      <c r="M403" s="40">
        <v>10000000000</v>
      </c>
      <c r="N403" s="40">
        <v>10000000</v>
      </c>
      <c r="O403" s="40">
        <v>152389</v>
      </c>
      <c r="P403" s="40">
        <v>10152389</v>
      </c>
    </row>
    <row r="404" spans="1:16" s="32" customFormat="1" ht="10.5">
      <c r="A404" s="32">
        <v>96678790</v>
      </c>
      <c r="B404" s="33" t="s">
        <v>168</v>
      </c>
      <c r="C404" s="32" t="s">
        <v>673</v>
      </c>
      <c r="D404" s="46" t="s">
        <v>162</v>
      </c>
      <c r="E404" s="35">
        <v>40681</v>
      </c>
      <c r="F404" s="34" t="s">
        <v>37</v>
      </c>
      <c r="G404" s="37">
        <v>500</v>
      </c>
      <c r="H404" s="34" t="s">
        <v>796</v>
      </c>
      <c r="I404" s="38">
        <v>3.3</v>
      </c>
      <c r="J404" s="36" t="s">
        <v>68</v>
      </c>
      <c r="K404" s="38">
        <v>2</v>
      </c>
      <c r="L404" s="40"/>
      <c r="M404" s="40"/>
      <c r="N404" s="40"/>
      <c r="O404" s="40"/>
      <c r="P404" s="40"/>
    </row>
    <row r="405" spans="1:16" s="32" customFormat="1" ht="10.5">
      <c r="A405" s="32">
        <v>96678790</v>
      </c>
      <c r="B405" s="33" t="s">
        <v>168</v>
      </c>
      <c r="C405" s="32" t="s">
        <v>373</v>
      </c>
      <c r="D405" s="46" t="s">
        <v>163</v>
      </c>
      <c r="E405" s="35">
        <v>40681</v>
      </c>
      <c r="F405" s="34" t="s">
        <v>171</v>
      </c>
      <c r="G405" s="37">
        <v>10000000</v>
      </c>
      <c r="H405" s="34" t="s">
        <v>797</v>
      </c>
      <c r="I405" s="38">
        <v>7.2</v>
      </c>
      <c r="J405" s="36" t="s">
        <v>68</v>
      </c>
      <c r="K405" s="38">
        <v>2</v>
      </c>
      <c r="L405" s="40">
        <v>10000000000</v>
      </c>
      <c r="M405" s="40">
        <v>10000000000</v>
      </c>
      <c r="N405" s="40">
        <v>10000000</v>
      </c>
      <c r="O405" s="40">
        <v>115350</v>
      </c>
      <c r="P405" s="40">
        <v>10115350</v>
      </c>
    </row>
    <row r="406" spans="1:16" s="32" customFormat="1" ht="10.5">
      <c r="A406" s="32">
        <v>96505760</v>
      </c>
      <c r="B406" s="33" t="s">
        <v>35</v>
      </c>
      <c r="C406" s="32" t="s">
        <v>328</v>
      </c>
      <c r="D406" s="46">
        <v>499</v>
      </c>
      <c r="E406" s="35">
        <v>39182</v>
      </c>
      <c r="F406" s="34" t="s">
        <v>37</v>
      </c>
      <c r="G406" s="37">
        <v>6000</v>
      </c>
      <c r="H406" s="34"/>
      <c r="I406" s="38"/>
      <c r="J406" s="36" t="s">
        <v>329</v>
      </c>
      <c r="K406" s="38">
        <v>30</v>
      </c>
      <c r="L406" s="40"/>
      <c r="M406" s="40"/>
      <c r="N406" s="40"/>
      <c r="O406" s="40"/>
      <c r="P406" s="40"/>
    </row>
    <row r="407" spans="1:16" s="32" customFormat="1" ht="10.5">
      <c r="A407" s="32">
        <v>96505760</v>
      </c>
      <c r="B407" s="33" t="s">
        <v>35</v>
      </c>
      <c r="C407" s="32" t="s">
        <v>330</v>
      </c>
      <c r="D407" s="46" t="s">
        <v>143</v>
      </c>
      <c r="E407" s="35">
        <v>39209</v>
      </c>
      <c r="F407" s="34" t="s">
        <v>37</v>
      </c>
      <c r="G407" s="37">
        <v>6000</v>
      </c>
      <c r="H407" s="34" t="s">
        <v>51</v>
      </c>
      <c r="I407" s="38">
        <v>3.4</v>
      </c>
      <c r="J407" s="36" t="s">
        <v>329</v>
      </c>
      <c r="K407" s="38">
        <v>21</v>
      </c>
      <c r="L407" s="40">
        <v>6000000</v>
      </c>
      <c r="M407" s="40">
        <v>6000000</v>
      </c>
      <c r="N407" s="40">
        <v>131339340</v>
      </c>
      <c r="O407" s="40">
        <v>725739</v>
      </c>
      <c r="P407" s="40">
        <v>132065079</v>
      </c>
    </row>
    <row r="408" spans="1:16" s="32" customFormat="1" ht="10.5">
      <c r="A408" s="32">
        <v>96505760</v>
      </c>
      <c r="B408" s="33" t="s">
        <v>35</v>
      </c>
      <c r="C408" s="32" t="s">
        <v>328</v>
      </c>
      <c r="D408" s="46">
        <v>500</v>
      </c>
      <c r="E408" s="35">
        <v>39182</v>
      </c>
      <c r="F408" s="34" t="s">
        <v>37</v>
      </c>
      <c r="G408" s="37">
        <v>6000</v>
      </c>
      <c r="H408" s="34"/>
      <c r="I408" s="38"/>
      <c r="J408" s="36" t="s">
        <v>329</v>
      </c>
      <c r="K408" s="38">
        <v>10</v>
      </c>
      <c r="L408" s="40"/>
      <c r="M408" s="40"/>
      <c r="N408" s="40"/>
      <c r="O408" s="40"/>
      <c r="P408" s="40"/>
    </row>
    <row r="409" spans="1:16" s="32" customFormat="1" ht="10.5">
      <c r="A409" s="32">
        <v>96505760</v>
      </c>
      <c r="B409" s="33" t="s">
        <v>35</v>
      </c>
      <c r="C409" s="32" t="s">
        <v>330</v>
      </c>
      <c r="D409" s="46" t="s">
        <v>143</v>
      </c>
      <c r="E409" s="35">
        <v>39209</v>
      </c>
      <c r="F409" s="34" t="s">
        <v>37</v>
      </c>
      <c r="G409" s="37">
        <v>6000</v>
      </c>
      <c r="H409" s="34" t="s">
        <v>56</v>
      </c>
      <c r="I409" s="38">
        <v>3.2</v>
      </c>
      <c r="J409" s="36" t="s">
        <v>329</v>
      </c>
      <c r="K409" s="38">
        <v>6</v>
      </c>
      <c r="L409" s="40">
        <v>3000000</v>
      </c>
      <c r="M409" s="40">
        <v>3000000</v>
      </c>
      <c r="N409" s="40">
        <v>65669670</v>
      </c>
      <c r="O409" s="40">
        <v>341689</v>
      </c>
      <c r="P409" s="40">
        <v>66011359</v>
      </c>
    </row>
    <row r="410" spans="1:16" s="32" customFormat="1" ht="10.5">
      <c r="A410" s="32">
        <v>76030156</v>
      </c>
      <c r="B410" s="33">
        <v>6</v>
      </c>
      <c r="C410" s="32" t="s">
        <v>331</v>
      </c>
      <c r="D410" s="46">
        <v>502</v>
      </c>
      <c r="E410" s="35">
        <v>39259</v>
      </c>
      <c r="F410" s="34" t="s">
        <v>37</v>
      </c>
      <c r="G410" s="37">
        <v>3750</v>
      </c>
      <c r="H410" s="34"/>
      <c r="I410" s="38"/>
      <c r="J410" s="36" t="s">
        <v>329</v>
      </c>
      <c r="K410" s="38">
        <v>21</v>
      </c>
      <c r="L410" s="40"/>
      <c r="M410" s="40"/>
      <c r="N410" s="40"/>
      <c r="O410" s="40"/>
      <c r="P410" s="40"/>
    </row>
    <row r="411" spans="1:16" s="32" customFormat="1" ht="10.5">
      <c r="A411" s="32">
        <v>76030156</v>
      </c>
      <c r="B411" s="33">
        <v>6</v>
      </c>
      <c r="C411" s="32" t="s">
        <v>332</v>
      </c>
      <c r="D411" s="46" t="s">
        <v>143</v>
      </c>
      <c r="E411" s="35">
        <v>39259</v>
      </c>
      <c r="F411" s="34" t="s">
        <v>37</v>
      </c>
      <c r="G411" s="37">
        <v>3750</v>
      </c>
      <c r="H411" s="34" t="s">
        <v>46</v>
      </c>
      <c r="I411" s="38">
        <v>4</v>
      </c>
      <c r="J411" s="36" t="s">
        <v>68</v>
      </c>
      <c r="K411" s="38">
        <v>21</v>
      </c>
      <c r="L411" s="40">
        <v>2500000</v>
      </c>
      <c r="M411" s="40">
        <v>2500000</v>
      </c>
      <c r="N411" s="40">
        <v>54724725</v>
      </c>
      <c r="O411" s="40">
        <v>145174</v>
      </c>
      <c r="P411" s="40">
        <v>54869899</v>
      </c>
    </row>
    <row r="412" spans="1:16" s="32" customFormat="1" ht="10.5">
      <c r="A412" s="32">
        <v>76030156</v>
      </c>
      <c r="B412" s="33">
        <v>6</v>
      </c>
      <c r="C412" s="32" t="s">
        <v>331</v>
      </c>
      <c r="D412" s="46">
        <v>503</v>
      </c>
      <c r="E412" s="35">
        <v>39259</v>
      </c>
      <c r="F412" s="34" t="s">
        <v>37</v>
      </c>
      <c r="G412" s="37">
        <v>1500</v>
      </c>
      <c r="H412" s="34"/>
      <c r="I412" s="38"/>
      <c r="J412" s="36" t="s">
        <v>329</v>
      </c>
      <c r="K412" s="38">
        <v>10</v>
      </c>
      <c r="L412" s="40"/>
      <c r="M412" s="40"/>
      <c r="N412" s="40"/>
      <c r="O412" s="40"/>
      <c r="P412" s="40"/>
    </row>
    <row r="413" spans="1:16" s="32" customFormat="1" ht="10.5">
      <c r="A413" s="32">
        <v>76030156</v>
      </c>
      <c r="B413" s="33">
        <v>6</v>
      </c>
      <c r="C413" s="32" t="s">
        <v>332</v>
      </c>
      <c r="D413" s="46" t="s">
        <v>143</v>
      </c>
      <c r="E413" s="35">
        <v>39259</v>
      </c>
      <c r="F413" s="34" t="s">
        <v>37</v>
      </c>
      <c r="G413" s="37">
        <v>1500</v>
      </c>
      <c r="H413" s="34" t="s">
        <v>90</v>
      </c>
      <c r="I413" s="38">
        <v>3.4</v>
      </c>
      <c r="J413" s="36" t="s">
        <v>68</v>
      </c>
      <c r="K413" s="38">
        <v>5</v>
      </c>
      <c r="L413" s="40">
        <v>1250000</v>
      </c>
      <c r="M413" s="40">
        <v>1250000</v>
      </c>
      <c r="N413" s="40">
        <v>27362363</v>
      </c>
      <c r="O413" s="40">
        <v>290807</v>
      </c>
      <c r="P413" s="40">
        <v>27653170</v>
      </c>
    </row>
    <row r="414" spans="1:16" s="32" customFormat="1" ht="10.5">
      <c r="A414" s="32">
        <v>93281000</v>
      </c>
      <c r="B414" s="33" t="s">
        <v>75</v>
      </c>
      <c r="C414" s="32" t="s">
        <v>333</v>
      </c>
      <c r="D414" s="46">
        <v>504</v>
      </c>
      <c r="E414" s="35">
        <v>39272</v>
      </c>
      <c r="F414" s="34" t="s">
        <v>37</v>
      </c>
      <c r="G414" s="37">
        <v>2000</v>
      </c>
      <c r="H414" s="34"/>
      <c r="I414" s="38"/>
      <c r="J414" s="36" t="s">
        <v>68</v>
      </c>
      <c r="K414" s="38">
        <v>10</v>
      </c>
      <c r="L414" s="40"/>
      <c r="M414" s="40"/>
      <c r="N414" s="40"/>
      <c r="O414" s="40"/>
      <c r="P414" s="40"/>
    </row>
    <row r="415" spans="1:16" s="32" customFormat="1" ht="10.5">
      <c r="A415" s="32">
        <v>93281000</v>
      </c>
      <c r="B415" s="33" t="s">
        <v>75</v>
      </c>
      <c r="C415" s="32" t="s">
        <v>334</v>
      </c>
      <c r="D415" s="46" t="s">
        <v>143</v>
      </c>
      <c r="E415" s="35">
        <v>39290</v>
      </c>
      <c r="F415" s="34" t="s">
        <v>37</v>
      </c>
      <c r="G415" s="37">
        <v>1500</v>
      </c>
      <c r="H415" s="34" t="s">
        <v>46</v>
      </c>
      <c r="I415" s="38">
        <v>3.8</v>
      </c>
      <c r="J415" s="36" t="s">
        <v>68</v>
      </c>
      <c r="K415" s="38">
        <v>10</v>
      </c>
      <c r="L415" s="40">
        <v>1500000</v>
      </c>
      <c r="M415" s="40">
        <v>1500000</v>
      </c>
      <c r="N415" s="40">
        <v>32834835</v>
      </c>
      <c r="O415" s="40">
        <v>103977</v>
      </c>
      <c r="P415" s="40">
        <v>32938812</v>
      </c>
    </row>
    <row r="416" spans="1:16" s="32" customFormat="1" ht="10.5">
      <c r="A416" s="32">
        <v>93281000</v>
      </c>
      <c r="B416" s="33" t="s">
        <v>75</v>
      </c>
      <c r="C416" s="32" t="s">
        <v>335</v>
      </c>
      <c r="D416" s="46" t="s">
        <v>152</v>
      </c>
      <c r="E416" s="35">
        <v>39547</v>
      </c>
      <c r="F416" s="34" t="s">
        <v>37</v>
      </c>
      <c r="G416" s="37">
        <v>500</v>
      </c>
      <c r="H416" s="34" t="s">
        <v>71</v>
      </c>
      <c r="I416" s="38">
        <v>3.1</v>
      </c>
      <c r="J416" s="36" t="s">
        <v>68</v>
      </c>
      <c r="K416" s="38">
        <v>9</v>
      </c>
      <c r="L416" s="40">
        <v>500000</v>
      </c>
      <c r="M416" s="40">
        <v>500000</v>
      </c>
      <c r="N416" s="40">
        <v>10944945</v>
      </c>
      <c r="O416" s="40">
        <v>85766</v>
      </c>
      <c r="P416" s="40">
        <v>11030711</v>
      </c>
    </row>
    <row r="417" spans="1:16" s="32" customFormat="1" ht="10.5">
      <c r="A417" s="32">
        <v>93281000</v>
      </c>
      <c r="B417" s="33" t="s">
        <v>75</v>
      </c>
      <c r="C417" s="32" t="s">
        <v>333</v>
      </c>
      <c r="D417" s="46">
        <v>505</v>
      </c>
      <c r="E417" s="35">
        <v>39272</v>
      </c>
      <c r="F417" s="34" t="s">
        <v>37</v>
      </c>
      <c r="G417" s="37">
        <v>2000</v>
      </c>
      <c r="H417" s="34"/>
      <c r="I417" s="38"/>
      <c r="J417" s="36" t="s">
        <v>68</v>
      </c>
      <c r="K417" s="38">
        <v>30</v>
      </c>
      <c r="L417" s="40"/>
      <c r="M417" s="40"/>
      <c r="N417" s="40"/>
      <c r="O417" s="40"/>
      <c r="P417" s="40"/>
    </row>
    <row r="418" spans="1:16" s="32" customFormat="1" ht="10.5">
      <c r="A418" s="32">
        <v>93281000</v>
      </c>
      <c r="B418" s="33" t="s">
        <v>75</v>
      </c>
      <c r="C418" s="32" t="s">
        <v>334</v>
      </c>
      <c r="D418" s="46" t="s">
        <v>143</v>
      </c>
      <c r="E418" s="35">
        <v>39547</v>
      </c>
      <c r="F418" s="34" t="s">
        <v>37</v>
      </c>
      <c r="G418" s="37">
        <v>500</v>
      </c>
      <c r="H418" s="34" t="s">
        <v>72</v>
      </c>
      <c r="I418" s="38">
        <v>3.1</v>
      </c>
      <c r="J418" s="36" t="s">
        <v>68</v>
      </c>
      <c r="K418" s="38">
        <v>10</v>
      </c>
      <c r="L418" s="40">
        <v>500000</v>
      </c>
      <c r="M418" s="40">
        <v>500000</v>
      </c>
      <c r="N418" s="40">
        <v>10944945</v>
      </c>
      <c r="O418" s="40">
        <v>85766</v>
      </c>
      <c r="P418" s="40">
        <v>11030711</v>
      </c>
    </row>
    <row r="419" spans="1:16" s="32" customFormat="1" ht="10.5">
      <c r="A419" s="32">
        <v>76022072</v>
      </c>
      <c r="B419" s="33" t="s">
        <v>106</v>
      </c>
      <c r="C419" s="32" t="s">
        <v>336</v>
      </c>
      <c r="D419" s="46">
        <v>506</v>
      </c>
      <c r="E419" s="35">
        <v>39272</v>
      </c>
      <c r="F419" s="34" t="s">
        <v>37</v>
      </c>
      <c r="G419" s="37">
        <v>4600</v>
      </c>
      <c r="H419" s="34"/>
      <c r="I419" s="38"/>
      <c r="J419" s="36" t="s">
        <v>320</v>
      </c>
      <c r="K419" s="38">
        <v>30</v>
      </c>
      <c r="L419" s="40"/>
      <c r="M419" s="40"/>
      <c r="N419" s="40"/>
      <c r="O419" s="40"/>
      <c r="P419" s="40"/>
    </row>
    <row r="420" spans="1:16" s="32" customFormat="1" ht="10.5">
      <c r="A420" s="32">
        <v>76022072</v>
      </c>
      <c r="B420" s="33" t="s">
        <v>106</v>
      </c>
      <c r="C420" s="32" t="s">
        <v>337</v>
      </c>
      <c r="D420" s="46" t="s">
        <v>143</v>
      </c>
      <c r="E420" s="35">
        <v>39274</v>
      </c>
      <c r="F420" s="34" t="s">
        <v>37</v>
      </c>
      <c r="G420" s="37">
        <v>4600</v>
      </c>
      <c r="H420" s="34" t="s">
        <v>46</v>
      </c>
      <c r="I420" s="38">
        <v>3.8</v>
      </c>
      <c r="J420" s="36" t="s">
        <v>320</v>
      </c>
      <c r="K420" s="38">
        <v>21</v>
      </c>
      <c r="L420" s="40">
        <v>4600000</v>
      </c>
      <c r="M420" s="40"/>
      <c r="N420" s="40"/>
      <c r="O420" s="40"/>
      <c r="P420" s="40"/>
    </row>
    <row r="421" spans="1:16" s="32" customFormat="1" ht="10.5">
      <c r="A421" s="32">
        <v>96604380</v>
      </c>
      <c r="B421" s="33" t="s">
        <v>96</v>
      </c>
      <c r="C421" s="32" t="s">
        <v>338</v>
      </c>
      <c r="D421" s="46">
        <v>507</v>
      </c>
      <c r="E421" s="35">
        <v>39293</v>
      </c>
      <c r="F421" s="34" t="s">
        <v>37</v>
      </c>
      <c r="G421" s="37">
        <v>1500</v>
      </c>
      <c r="H421" s="34"/>
      <c r="I421" s="38"/>
      <c r="J421" s="36" t="s">
        <v>329</v>
      </c>
      <c r="K421" s="38">
        <v>25</v>
      </c>
      <c r="L421" s="40"/>
      <c r="M421" s="40"/>
      <c r="N421" s="40"/>
      <c r="O421" s="40"/>
      <c r="P421" s="40"/>
    </row>
    <row r="422" spans="1:16" s="32" customFormat="1" ht="10.5">
      <c r="A422" s="32">
        <v>96604380</v>
      </c>
      <c r="B422" s="33" t="s">
        <v>96</v>
      </c>
      <c r="C422" s="32" t="s">
        <v>184</v>
      </c>
      <c r="D422" s="46" t="s">
        <v>143</v>
      </c>
      <c r="E422" s="35">
        <v>39293</v>
      </c>
      <c r="F422" s="34" t="s">
        <v>37</v>
      </c>
      <c r="G422" s="37">
        <v>500</v>
      </c>
      <c r="H422" s="34" t="s">
        <v>56</v>
      </c>
      <c r="I422" s="38">
        <v>3.8</v>
      </c>
      <c r="J422" s="36" t="s">
        <v>329</v>
      </c>
      <c r="K422" s="38">
        <v>21</v>
      </c>
      <c r="L422" s="40">
        <v>500000</v>
      </c>
      <c r="M422" s="40">
        <v>500000</v>
      </c>
      <c r="N422" s="40">
        <v>10944945</v>
      </c>
      <c r="O422" s="40">
        <v>16887</v>
      </c>
      <c r="P422" s="40">
        <v>10961832</v>
      </c>
    </row>
    <row r="423" spans="1:16" s="32" customFormat="1" ht="10.5">
      <c r="A423" s="32">
        <v>96667560</v>
      </c>
      <c r="B423" s="33" t="s">
        <v>106</v>
      </c>
      <c r="C423" s="32" t="s">
        <v>339</v>
      </c>
      <c r="D423" s="46">
        <v>509</v>
      </c>
      <c r="E423" s="35">
        <v>39302</v>
      </c>
      <c r="F423" s="34" t="s">
        <v>171</v>
      </c>
      <c r="G423" s="37">
        <v>20000000</v>
      </c>
      <c r="H423" s="34"/>
      <c r="I423" s="38"/>
      <c r="J423" s="36" t="s">
        <v>320</v>
      </c>
      <c r="K423" s="38">
        <v>10</v>
      </c>
      <c r="L423" s="40"/>
      <c r="M423" s="40"/>
      <c r="N423" s="40"/>
      <c r="O423" s="40"/>
      <c r="P423" s="40"/>
    </row>
    <row r="424" spans="1:16" s="32" customFormat="1" ht="10.5">
      <c r="A424" s="32">
        <v>96667560</v>
      </c>
      <c r="B424" s="33" t="s">
        <v>106</v>
      </c>
      <c r="C424" s="32" t="s">
        <v>340</v>
      </c>
      <c r="D424" s="46" t="s">
        <v>143</v>
      </c>
      <c r="E424" s="35">
        <v>39366</v>
      </c>
      <c r="F424" s="34" t="s">
        <v>171</v>
      </c>
      <c r="G424" s="37">
        <v>20000000</v>
      </c>
      <c r="H424" s="34" t="s">
        <v>46</v>
      </c>
      <c r="I424" s="38">
        <v>6.9</v>
      </c>
      <c r="J424" s="36" t="s">
        <v>320</v>
      </c>
      <c r="K424" s="38">
        <v>5</v>
      </c>
      <c r="L424" s="40">
        <v>20000000000</v>
      </c>
      <c r="M424" s="40">
        <v>20000000000</v>
      </c>
      <c r="N424" s="40">
        <v>20000000</v>
      </c>
      <c r="O424" s="40">
        <v>339250</v>
      </c>
      <c r="P424" s="40">
        <v>20339250</v>
      </c>
    </row>
    <row r="425" spans="1:16" s="32" customFormat="1" ht="10.5">
      <c r="A425" s="32">
        <v>96874030</v>
      </c>
      <c r="B425" s="33" t="s">
        <v>75</v>
      </c>
      <c r="C425" s="32" t="s">
        <v>341</v>
      </c>
      <c r="D425" s="46">
        <v>512</v>
      </c>
      <c r="E425" s="35">
        <v>39365</v>
      </c>
      <c r="F425" s="34" t="s">
        <v>37</v>
      </c>
      <c r="G425" s="37">
        <v>7000</v>
      </c>
      <c r="H425" s="34"/>
      <c r="I425" s="38"/>
      <c r="J425" s="36" t="s">
        <v>329</v>
      </c>
      <c r="K425" s="38">
        <v>10</v>
      </c>
      <c r="L425" s="40"/>
      <c r="M425" s="40"/>
      <c r="N425" s="40"/>
      <c r="O425" s="40"/>
      <c r="P425" s="40"/>
    </row>
    <row r="426" spans="1:16" s="32" customFormat="1" ht="10.5">
      <c r="A426" s="32">
        <v>96874030</v>
      </c>
      <c r="B426" s="33" t="s">
        <v>75</v>
      </c>
      <c r="C426" s="32" t="s">
        <v>342</v>
      </c>
      <c r="D426" s="46" t="s">
        <v>143</v>
      </c>
      <c r="E426" s="35">
        <v>39378</v>
      </c>
      <c r="F426" s="34" t="s">
        <v>37</v>
      </c>
      <c r="G426" s="37">
        <v>2000</v>
      </c>
      <c r="H426" s="34" t="s">
        <v>46</v>
      </c>
      <c r="I426" s="38">
        <v>3.5</v>
      </c>
      <c r="J426" s="36" t="s">
        <v>329</v>
      </c>
      <c r="K426" s="38">
        <v>5</v>
      </c>
      <c r="L426" s="40">
        <v>2000000</v>
      </c>
      <c r="M426" s="40">
        <v>2000000</v>
      </c>
      <c r="N426" s="40">
        <v>43779780</v>
      </c>
      <c r="O426" s="40">
        <v>337571</v>
      </c>
      <c r="P426" s="40">
        <v>44117351</v>
      </c>
    </row>
    <row r="427" spans="1:16" s="32" customFormat="1" ht="10.5">
      <c r="A427" s="32">
        <v>96874030</v>
      </c>
      <c r="B427" s="33" t="s">
        <v>75</v>
      </c>
      <c r="C427" s="32" t="s">
        <v>342</v>
      </c>
      <c r="D427" s="46" t="s">
        <v>143</v>
      </c>
      <c r="E427" s="35">
        <v>39378</v>
      </c>
      <c r="F427" s="34" t="s">
        <v>37</v>
      </c>
      <c r="G427" s="37">
        <v>5000</v>
      </c>
      <c r="H427" s="34" t="s">
        <v>90</v>
      </c>
      <c r="I427" s="38">
        <v>3.8</v>
      </c>
      <c r="J427" s="36" t="s">
        <v>329</v>
      </c>
      <c r="K427" s="38">
        <v>10</v>
      </c>
      <c r="L427" s="40">
        <v>5000000</v>
      </c>
      <c r="M427" s="40">
        <v>5000000</v>
      </c>
      <c r="N427" s="40">
        <v>109449450</v>
      </c>
      <c r="O427" s="40">
        <v>915630</v>
      </c>
      <c r="P427" s="40">
        <v>110365080</v>
      </c>
    </row>
    <row r="428" spans="1:16" s="32" customFormat="1" ht="10.5">
      <c r="A428" s="32">
        <v>96678790</v>
      </c>
      <c r="B428" s="33" t="s">
        <v>168</v>
      </c>
      <c r="C428" s="32" t="s">
        <v>343</v>
      </c>
      <c r="D428" s="46">
        <v>513</v>
      </c>
      <c r="E428" s="35">
        <v>39365</v>
      </c>
      <c r="F428" s="34" t="s">
        <v>37</v>
      </c>
      <c r="G428" s="37">
        <v>3300</v>
      </c>
      <c r="H428" s="34"/>
      <c r="I428" s="38"/>
      <c r="J428" s="36" t="s">
        <v>68</v>
      </c>
      <c r="K428" s="38">
        <v>10</v>
      </c>
      <c r="L428" s="40"/>
      <c r="M428" s="40"/>
      <c r="N428" s="40"/>
      <c r="O428" s="40"/>
      <c r="P428" s="40"/>
    </row>
    <row r="429" spans="1:16" s="32" customFormat="1" ht="10.5">
      <c r="A429" s="32">
        <v>96678790</v>
      </c>
      <c r="B429" s="33" t="s">
        <v>168</v>
      </c>
      <c r="C429" s="32" t="s">
        <v>327</v>
      </c>
      <c r="D429" s="46" t="s">
        <v>143</v>
      </c>
      <c r="E429" s="35">
        <v>39380</v>
      </c>
      <c r="F429" s="34" t="s">
        <v>171</v>
      </c>
      <c r="G429" s="37">
        <v>20000000</v>
      </c>
      <c r="H429" s="34" t="s">
        <v>64</v>
      </c>
      <c r="I429" s="38">
        <v>7</v>
      </c>
      <c r="J429" s="36" t="s">
        <v>68</v>
      </c>
      <c r="K429" s="38">
        <v>5</v>
      </c>
      <c r="L429" s="40">
        <v>20000000000</v>
      </c>
      <c r="M429" s="40">
        <v>15000000000</v>
      </c>
      <c r="N429" s="40">
        <v>15000000</v>
      </c>
      <c r="O429" s="40">
        <v>129030</v>
      </c>
      <c r="P429" s="40">
        <v>15129030</v>
      </c>
    </row>
    <row r="430" spans="1:16" s="32" customFormat="1" ht="10.5">
      <c r="A430" s="32">
        <v>96678790</v>
      </c>
      <c r="B430" s="33" t="s">
        <v>168</v>
      </c>
      <c r="C430" s="32" t="s">
        <v>344</v>
      </c>
      <c r="D430" s="46" t="s">
        <v>152</v>
      </c>
      <c r="E430" s="35">
        <v>39380</v>
      </c>
      <c r="F430" s="34" t="s">
        <v>37</v>
      </c>
      <c r="G430" s="37">
        <v>1000</v>
      </c>
      <c r="H430" s="34" t="s">
        <v>75</v>
      </c>
      <c r="I430" s="38">
        <v>3.7</v>
      </c>
      <c r="J430" s="36" t="s">
        <v>68</v>
      </c>
      <c r="K430" s="38">
        <v>5</v>
      </c>
      <c r="L430" s="40"/>
      <c r="M430" s="40"/>
      <c r="N430" s="40"/>
      <c r="O430" s="40"/>
      <c r="P430" s="40"/>
    </row>
    <row r="431" spans="1:16" s="32" customFormat="1" ht="10.5">
      <c r="A431" s="32">
        <v>96678790</v>
      </c>
      <c r="B431" s="33" t="s">
        <v>168</v>
      </c>
      <c r="C431" s="32" t="s">
        <v>327</v>
      </c>
      <c r="D431" s="46" t="s">
        <v>162</v>
      </c>
      <c r="E431" s="35">
        <v>39436</v>
      </c>
      <c r="F431" s="34" t="s">
        <v>171</v>
      </c>
      <c r="G431" s="37">
        <v>20000000</v>
      </c>
      <c r="H431" s="34" t="s">
        <v>125</v>
      </c>
      <c r="I431" s="38">
        <v>7</v>
      </c>
      <c r="J431" s="36" t="s">
        <v>68</v>
      </c>
      <c r="K431" s="38">
        <v>5</v>
      </c>
      <c r="L431" s="40">
        <v>20000000000</v>
      </c>
      <c r="M431" s="40">
        <v>15000000000</v>
      </c>
      <c r="N431" s="40">
        <v>15000000</v>
      </c>
      <c r="O431" s="40">
        <v>42305</v>
      </c>
      <c r="P431" s="40">
        <v>15042305</v>
      </c>
    </row>
    <row r="432" spans="1:16" s="32" customFormat="1" ht="10.5">
      <c r="A432" s="32">
        <v>96678790</v>
      </c>
      <c r="B432" s="33" t="s">
        <v>168</v>
      </c>
      <c r="C432" s="32" t="s">
        <v>326</v>
      </c>
      <c r="D432" s="46" t="s">
        <v>163</v>
      </c>
      <c r="E432" s="35">
        <v>39479</v>
      </c>
      <c r="F432" s="34" t="s">
        <v>171</v>
      </c>
      <c r="G432" s="37">
        <v>24400000</v>
      </c>
      <c r="H432" s="34" t="s">
        <v>132</v>
      </c>
      <c r="I432" s="38">
        <v>7.1</v>
      </c>
      <c r="J432" s="36" t="s">
        <v>68</v>
      </c>
      <c r="K432" s="38">
        <v>1.5</v>
      </c>
      <c r="L432" s="40">
        <v>24400000000</v>
      </c>
      <c r="M432" s="40"/>
      <c r="N432" s="40"/>
      <c r="O432" s="40"/>
      <c r="P432" s="40"/>
    </row>
    <row r="433" spans="1:17" s="32" customFormat="1" ht="10.5">
      <c r="A433" s="32">
        <v>96678790</v>
      </c>
      <c r="B433" s="33">
        <v>2</v>
      </c>
      <c r="C433" s="32" t="s">
        <v>327</v>
      </c>
      <c r="D433" s="46" t="s">
        <v>375</v>
      </c>
      <c r="E433" s="35">
        <v>40633</v>
      </c>
      <c r="F433" s="34" t="s">
        <v>171</v>
      </c>
      <c r="G433" s="37">
        <v>20000000</v>
      </c>
      <c r="H433" s="34" t="s">
        <v>674</v>
      </c>
      <c r="I433" s="38">
        <v>6.9</v>
      </c>
      <c r="J433" s="36" t="s">
        <v>68</v>
      </c>
      <c r="K433" s="38">
        <v>3</v>
      </c>
      <c r="L433" s="40">
        <v>20000000000</v>
      </c>
      <c r="M433" s="40">
        <v>20000000000</v>
      </c>
      <c r="N433" s="40">
        <v>20000000</v>
      </c>
      <c r="O433" s="40">
        <v>333689</v>
      </c>
      <c r="P433" s="40">
        <v>20333689</v>
      </c>
    </row>
    <row r="434" spans="1:17" s="32" customFormat="1" ht="10.5">
      <c r="A434" s="32">
        <v>96678790</v>
      </c>
      <c r="B434" s="33">
        <v>2</v>
      </c>
      <c r="C434" s="32" t="s">
        <v>673</v>
      </c>
      <c r="D434" s="46" t="s">
        <v>675</v>
      </c>
      <c r="E434" s="35">
        <v>40633</v>
      </c>
      <c r="F434" s="34" t="s">
        <v>37</v>
      </c>
      <c r="G434" s="37">
        <v>1000</v>
      </c>
      <c r="H434" s="34" t="s">
        <v>676</v>
      </c>
      <c r="I434" s="38">
        <v>2.9</v>
      </c>
      <c r="J434" s="36" t="s">
        <v>68</v>
      </c>
      <c r="K434" s="38">
        <v>3</v>
      </c>
      <c r="L434" s="40"/>
      <c r="M434" s="40"/>
      <c r="N434" s="40"/>
      <c r="O434" s="40"/>
      <c r="P434" s="40"/>
    </row>
    <row r="435" spans="1:17" s="32" customFormat="1" ht="10.5">
      <c r="A435" s="32">
        <v>61219000</v>
      </c>
      <c r="B435" s="33" t="s">
        <v>54</v>
      </c>
      <c r="C435" s="32" t="s">
        <v>345</v>
      </c>
      <c r="D435" s="46">
        <v>515</v>
      </c>
      <c r="E435" s="35">
        <v>39395</v>
      </c>
      <c r="F435" s="34" t="s">
        <v>37</v>
      </c>
      <c r="G435" s="37">
        <v>3850</v>
      </c>
      <c r="H435" s="34"/>
      <c r="I435" s="38"/>
      <c r="J435" s="36" t="s">
        <v>68</v>
      </c>
      <c r="K435" s="38">
        <v>30</v>
      </c>
      <c r="L435" s="40"/>
      <c r="M435" s="40"/>
      <c r="N435" s="40"/>
      <c r="O435" s="40"/>
      <c r="P435" s="40"/>
    </row>
    <row r="436" spans="1:17" s="32" customFormat="1" ht="10.5">
      <c r="A436" s="32">
        <v>61219000</v>
      </c>
      <c r="B436" s="33" t="s">
        <v>54</v>
      </c>
      <c r="C436" s="32" t="s">
        <v>346</v>
      </c>
      <c r="D436" s="46" t="s">
        <v>143</v>
      </c>
      <c r="E436" s="35">
        <v>39651</v>
      </c>
      <c r="F436" s="34" t="s">
        <v>37</v>
      </c>
      <c r="G436" s="37">
        <v>3850</v>
      </c>
      <c r="H436" s="34" t="s">
        <v>59</v>
      </c>
      <c r="I436" s="38">
        <v>4.3</v>
      </c>
      <c r="J436" s="36" t="s">
        <v>68</v>
      </c>
      <c r="K436" s="38">
        <v>12</v>
      </c>
      <c r="L436" s="40">
        <v>1000000</v>
      </c>
      <c r="M436" s="40">
        <v>1000000</v>
      </c>
      <c r="N436" s="40">
        <v>21889890</v>
      </c>
      <c r="O436" s="40">
        <v>429459</v>
      </c>
      <c r="P436" s="40">
        <v>22319349</v>
      </c>
    </row>
    <row r="437" spans="1:17" s="32" customFormat="1" ht="10.5">
      <c r="A437" s="32">
        <v>61219000</v>
      </c>
      <c r="B437" s="33" t="s">
        <v>54</v>
      </c>
      <c r="C437" s="32" t="s">
        <v>346</v>
      </c>
      <c r="D437" s="46" t="s">
        <v>143</v>
      </c>
      <c r="E437" s="35">
        <v>39651</v>
      </c>
      <c r="F437" s="34" t="s">
        <v>37</v>
      </c>
      <c r="G437" s="37">
        <v>3850</v>
      </c>
      <c r="H437" s="34" t="s">
        <v>60</v>
      </c>
      <c r="I437" s="38">
        <v>4.7</v>
      </c>
      <c r="J437" s="36" t="s">
        <v>68</v>
      </c>
      <c r="K437" s="38">
        <v>21</v>
      </c>
      <c r="L437" s="40">
        <v>2850000</v>
      </c>
      <c r="M437" s="40">
        <v>2850000</v>
      </c>
      <c r="N437" s="40">
        <v>62386187</v>
      </c>
      <c r="O437" s="40">
        <v>1336523</v>
      </c>
      <c r="P437" s="40">
        <v>63722710</v>
      </c>
    </row>
    <row r="438" spans="1:17" s="32" customFormat="1" ht="10.5">
      <c r="A438" s="32">
        <v>94272000</v>
      </c>
      <c r="B438" s="33" t="s">
        <v>35</v>
      </c>
      <c r="C438" s="32" t="s">
        <v>347</v>
      </c>
      <c r="D438" s="46">
        <v>516</v>
      </c>
      <c r="E438" s="35">
        <v>39395</v>
      </c>
      <c r="F438" s="34" t="s">
        <v>66</v>
      </c>
      <c r="G438" s="37">
        <v>200000</v>
      </c>
      <c r="H438" s="34"/>
      <c r="I438" s="38"/>
      <c r="J438" s="36" t="s">
        <v>348</v>
      </c>
      <c r="K438" s="38">
        <v>10</v>
      </c>
      <c r="L438" s="40"/>
      <c r="M438" s="40"/>
      <c r="N438" s="40"/>
      <c r="O438" s="40"/>
      <c r="P438" s="40"/>
    </row>
    <row r="439" spans="1:17" s="32" customFormat="1" ht="10.5">
      <c r="A439" s="32">
        <v>94272000</v>
      </c>
      <c r="B439" s="33" t="s">
        <v>35</v>
      </c>
      <c r="C439" s="32" t="s">
        <v>349</v>
      </c>
      <c r="D439" s="46" t="s">
        <v>143</v>
      </c>
      <c r="E439" s="35">
        <v>39400</v>
      </c>
      <c r="F439" s="34" t="s">
        <v>37</v>
      </c>
      <c r="G439" s="37">
        <v>2800</v>
      </c>
      <c r="H439" s="34" t="s">
        <v>177</v>
      </c>
      <c r="I439" s="38">
        <v>3.4</v>
      </c>
      <c r="J439" s="36" t="s">
        <v>348</v>
      </c>
      <c r="K439" s="38">
        <v>7.5</v>
      </c>
      <c r="L439" s="40">
        <v>1200000</v>
      </c>
      <c r="M439" s="40">
        <v>1200000</v>
      </c>
      <c r="N439" s="40">
        <v>26267868</v>
      </c>
      <c r="O439" s="40">
        <v>71344</v>
      </c>
      <c r="P439" s="40">
        <v>26339212</v>
      </c>
    </row>
    <row r="440" spans="1:17" s="32" customFormat="1" ht="10.5">
      <c r="A440" s="32">
        <v>94272000</v>
      </c>
      <c r="B440" s="33" t="s">
        <v>35</v>
      </c>
      <c r="C440" s="32" t="s">
        <v>347</v>
      </c>
      <c r="D440" s="46">
        <v>517</v>
      </c>
      <c r="E440" s="35">
        <v>39395</v>
      </c>
      <c r="F440" s="34" t="s">
        <v>66</v>
      </c>
      <c r="G440" s="37">
        <v>400000</v>
      </c>
      <c r="H440" s="34"/>
      <c r="I440" s="38"/>
      <c r="J440" s="36" t="s">
        <v>348</v>
      </c>
      <c r="K440" s="38">
        <v>30</v>
      </c>
      <c r="L440" s="40"/>
      <c r="M440" s="40"/>
      <c r="N440" s="40"/>
      <c r="O440" s="40"/>
      <c r="P440" s="40"/>
    </row>
    <row r="441" spans="1:17" s="32" customFormat="1" ht="10.5">
      <c r="A441" s="32">
        <v>94272000</v>
      </c>
      <c r="B441" s="33" t="s">
        <v>35</v>
      </c>
      <c r="C441" s="32" t="s">
        <v>349</v>
      </c>
      <c r="D441" s="46" t="s">
        <v>143</v>
      </c>
      <c r="E441" s="35">
        <v>39400</v>
      </c>
      <c r="F441" s="34" t="s">
        <v>37</v>
      </c>
      <c r="G441" s="37">
        <v>5600</v>
      </c>
      <c r="H441" s="34" t="s">
        <v>176</v>
      </c>
      <c r="I441" s="38">
        <v>4.0999999999999996</v>
      </c>
      <c r="J441" s="36" t="s">
        <v>348</v>
      </c>
      <c r="K441" s="38">
        <v>21</v>
      </c>
      <c r="L441" s="40">
        <v>4400000</v>
      </c>
      <c r="M441" s="40">
        <v>4400000</v>
      </c>
      <c r="N441" s="40">
        <v>96315516</v>
      </c>
      <c r="O441" s="40">
        <v>314952</v>
      </c>
      <c r="P441" s="40">
        <v>96630468</v>
      </c>
    </row>
    <row r="442" spans="1:17" s="32" customFormat="1" ht="10.5">
      <c r="A442" s="32">
        <v>94272000</v>
      </c>
      <c r="B442" s="33">
        <v>9</v>
      </c>
      <c r="C442" s="32" t="s">
        <v>350</v>
      </c>
      <c r="D442" s="46" t="s">
        <v>152</v>
      </c>
      <c r="E442" s="35">
        <v>39905</v>
      </c>
      <c r="F442" s="34" t="s">
        <v>66</v>
      </c>
      <c r="G442" s="37">
        <v>196000</v>
      </c>
      <c r="H442" s="34" t="s">
        <v>202</v>
      </c>
      <c r="I442" s="38">
        <v>8</v>
      </c>
      <c r="J442" s="36" t="s">
        <v>39</v>
      </c>
      <c r="K442" s="38">
        <v>10</v>
      </c>
      <c r="L442" s="40">
        <v>196000000</v>
      </c>
      <c r="M442" s="40">
        <v>196000000</v>
      </c>
      <c r="N442" s="40">
        <v>91757400</v>
      </c>
      <c r="O442" s="40">
        <v>1779818</v>
      </c>
      <c r="P442" s="40">
        <v>93537218</v>
      </c>
      <c r="Q442" s="32" t="s">
        <v>69</v>
      </c>
    </row>
    <row r="443" spans="1:17" s="32" customFormat="1" ht="10.5">
      <c r="A443" s="32">
        <v>96792430</v>
      </c>
      <c r="B443" s="33" t="s">
        <v>75</v>
      </c>
      <c r="C443" s="32" t="s">
        <v>351</v>
      </c>
      <c r="D443" s="46">
        <v>520</v>
      </c>
      <c r="E443" s="35">
        <v>39430</v>
      </c>
      <c r="F443" s="34" t="s">
        <v>37</v>
      </c>
      <c r="G443" s="37">
        <v>3000</v>
      </c>
      <c r="H443" s="34"/>
      <c r="I443" s="38"/>
      <c r="J443" s="36" t="s">
        <v>329</v>
      </c>
      <c r="K443" s="38">
        <v>10</v>
      </c>
      <c r="L443" s="40"/>
      <c r="M443" s="40"/>
      <c r="N443" s="40"/>
      <c r="O443" s="40"/>
      <c r="P443" s="40"/>
    </row>
    <row r="444" spans="1:17" s="32" customFormat="1" ht="10.5">
      <c r="A444" s="32">
        <v>96792430</v>
      </c>
      <c r="B444" s="33" t="s">
        <v>75</v>
      </c>
      <c r="C444" s="32" t="s">
        <v>352</v>
      </c>
      <c r="D444" s="46" t="s">
        <v>143</v>
      </c>
      <c r="E444" s="35">
        <v>39434</v>
      </c>
      <c r="F444" s="34" t="s">
        <v>37</v>
      </c>
      <c r="G444" s="37">
        <v>1500</v>
      </c>
      <c r="H444" s="34" t="s">
        <v>56</v>
      </c>
      <c r="I444" s="38">
        <v>3</v>
      </c>
      <c r="J444" s="36" t="s">
        <v>329</v>
      </c>
      <c r="K444" s="38">
        <v>5</v>
      </c>
      <c r="L444" s="40"/>
      <c r="M444" s="40"/>
      <c r="N444" s="40"/>
      <c r="O444" s="40"/>
      <c r="P444" s="40"/>
    </row>
    <row r="445" spans="1:17" s="32" customFormat="1" ht="10.5">
      <c r="A445" s="32">
        <v>96792430</v>
      </c>
      <c r="B445" s="33" t="s">
        <v>75</v>
      </c>
      <c r="C445" s="32" t="s">
        <v>353</v>
      </c>
      <c r="D445" s="46" t="s">
        <v>152</v>
      </c>
      <c r="E445" s="35">
        <v>39832</v>
      </c>
      <c r="F445" s="34" t="s">
        <v>37</v>
      </c>
      <c r="G445" s="37">
        <v>1500</v>
      </c>
      <c r="H445" s="34" t="s">
        <v>53</v>
      </c>
      <c r="I445" s="38">
        <v>5</v>
      </c>
      <c r="J445" s="36" t="s">
        <v>68</v>
      </c>
      <c r="K445" s="38">
        <v>21</v>
      </c>
      <c r="L445" s="40"/>
      <c r="M445" s="40"/>
      <c r="N445" s="40"/>
      <c r="O445" s="40"/>
      <c r="P445" s="40"/>
    </row>
    <row r="446" spans="1:17" s="32" customFormat="1" ht="10.5">
      <c r="A446" s="32">
        <v>96792430</v>
      </c>
      <c r="B446" s="33" t="s">
        <v>75</v>
      </c>
      <c r="C446" s="32" t="s">
        <v>351</v>
      </c>
      <c r="D446" s="46">
        <v>521</v>
      </c>
      <c r="E446" s="35">
        <v>39430</v>
      </c>
      <c r="F446" s="34" t="s">
        <v>37</v>
      </c>
      <c r="G446" s="37">
        <v>3000</v>
      </c>
      <c r="H446" s="34"/>
      <c r="I446" s="38"/>
      <c r="J446" s="36" t="s">
        <v>329</v>
      </c>
      <c r="K446" s="38">
        <v>10</v>
      </c>
      <c r="L446" s="40"/>
      <c r="M446" s="40"/>
      <c r="N446" s="40"/>
      <c r="O446" s="40"/>
      <c r="P446" s="40"/>
    </row>
    <row r="447" spans="1:17" s="32" customFormat="1" ht="10.5">
      <c r="A447" s="32">
        <v>96792430</v>
      </c>
      <c r="B447" s="33" t="s">
        <v>75</v>
      </c>
      <c r="C447" s="32" t="s">
        <v>354</v>
      </c>
      <c r="D447" s="46" t="s">
        <v>143</v>
      </c>
      <c r="E447" s="35">
        <v>39434</v>
      </c>
      <c r="F447" s="34" t="s">
        <v>37</v>
      </c>
      <c r="G447" s="37">
        <v>1500</v>
      </c>
      <c r="H447" s="34" t="s">
        <v>63</v>
      </c>
      <c r="I447" s="38">
        <v>2.5</v>
      </c>
      <c r="J447" s="36" t="s">
        <v>329</v>
      </c>
      <c r="K447" s="38">
        <v>5</v>
      </c>
      <c r="L447" s="40">
        <v>1500000</v>
      </c>
      <c r="M447" s="40">
        <v>1500000</v>
      </c>
      <c r="N447" s="40">
        <v>32834835</v>
      </c>
      <c r="O447" s="40">
        <v>67985</v>
      </c>
      <c r="P447" s="40">
        <v>32902820</v>
      </c>
    </row>
    <row r="448" spans="1:17" s="32" customFormat="1" ht="10.5">
      <c r="A448" s="32">
        <v>96792430</v>
      </c>
      <c r="B448" s="33" t="s">
        <v>75</v>
      </c>
      <c r="C448" s="32" t="s">
        <v>355</v>
      </c>
      <c r="D448" s="46" t="s">
        <v>152</v>
      </c>
      <c r="E448" s="35">
        <v>39832</v>
      </c>
      <c r="F448" s="34" t="s">
        <v>171</v>
      </c>
      <c r="G448" s="37">
        <v>32170000</v>
      </c>
      <c r="H448" s="34" t="s">
        <v>51</v>
      </c>
      <c r="I448" s="38">
        <v>7</v>
      </c>
      <c r="J448" s="36" t="s">
        <v>68</v>
      </c>
      <c r="K448" s="38">
        <v>7</v>
      </c>
      <c r="L448" s="40">
        <v>32170000000</v>
      </c>
      <c r="M448" s="40">
        <v>32170000000</v>
      </c>
      <c r="N448" s="40">
        <v>32170000</v>
      </c>
      <c r="O448" s="40">
        <v>1014663</v>
      </c>
      <c r="P448" s="40">
        <v>33184663</v>
      </c>
    </row>
    <row r="449" spans="1:16" s="32" customFormat="1" ht="10.5">
      <c r="A449" s="32">
        <v>91081000</v>
      </c>
      <c r="B449" s="33" t="s">
        <v>96</v>
      </c>
      <c r="C449" s="32" t="s">
        <v>356</v>
      </c>
      <c r="D449" s="46">
        <v>522</v>
      </c>
      <c r="E449" s="35">
        <v>39442</v>
      </c>
      <c r="F449" s="34" t="s">
        <v>37</v>
      </c>
      <c r="G449" s="37">
        <v>10000</v>
      </c>
      <c r="H449" s="34"/>
      <c r="I449" s="38"/>
      <c r="J449" s="36" t="s">
        <v>329</v>
      </c>
      <c r="K449" s="38">
        <v>30</v>
      </c>
      <c r="L449" s="40"/>
      <c r="M449" s="40"/>
      <c r="N449" s="40"/>
      <c r="O449" s="40"/>
      <c r="P449" s="40"/>
    </row>
    <row r="450" spans="1:16" s="32" customFormat="1" ht="10.5">
      <c r="A450" s="32">
        <v>91081000</v>
      </c>
      <c r="B450" s="33">
        <v>6</v>
      </c>
      <c r="C450" s="32" t="s">
        <v>357</v>
      </c>
      <c r="D450" s="46" t="s">
        <v>143</v>
      </c>
      <c r="E450" s="35">
        <v>39793</v>
      </c>
      <c r="F450" s="34" t="s">
        <v>37</v>
      </c>
      <c r="G450" s="37">
        <v>10000</v>
      </c>
      <c r="H450" s="34" t="s">
        <v>125</v>
      </c>
      <c r="I450" s="38">
        <v>4.8</v>
      </c>
      <c r="J450" s="36" t="s">
        <v>68</v>
      </c>
      <c r="K450" s="38">
        <v>5</v>
      </c>
      <c r="L450" s="40"/>
      <c r="M450" s="40"/>
      <c r="N450" s="40"/>
      <c r="O450" s="40"/>
      <c r="P450" s="40"/>
    </row>
    <row r="451" spans="1:16" s="32" customFormat="1" ht="10.5">
      <c r="A451" s="32">
        <v>91081000</v>
      </c>
      <c r="B451" s="33">
        <v>6</v>
      </c>
      <c r="C451" s="32" t="s">
        <v>358</v>
      </c>
      <c r="D451" s="46" t="s">
        <v>143</v>
      </c>
      <c r="E451" s="35">
        <v>39793</v>
      </c>
      <c r="F451" s="34" t="s">
        <v>37</v>
      </c>
      <c r="G451" s="37">
        <v>10000</v>
      </c>
      <c r="H451" s="34" t="s">
        <v>132</v>
      </c>
      <c r="I451" s="38">
        <v>4.75</v>
      </c>
      <c r="J451" s="36" t="s">
        <v>68</v>
      </c>
      <c r="K451" s="38">
        <v>21</v>
      </c>
      <c r="L451" s="40">
        <v>10000000</v>
      </c>
      <c r="M451" s="40">
        <v>10000000</v>
      </c>
      <c r="N451" s="40">
        <v>218898900</v>
      </c>
      <c r="O451" s="40">
        <v>428203</v>
      </c>
      <c r="P451" s="40">
        <v>219327103</v>
      </c>
    </row>
    <row r="452" spans="1:16" s="32" customFormat="1" ht="10.5">
      <c r="A452" s="32">
        <v>91081000</v>
      </c>
      <c r="B452" s="33">
        <v>6</v>
      </c>
      <c r="C452" s="32" t="s">
        <v>357</v>
      </c>
      <c r="D452" s="46" t="s">
        <v>143</v>
      </c>
      <c r="E452" s="35">
        <v>39793</v>
      </c>
      <c r="F452" s="34" t="s">
        <v>37</v>
      </c>
      <c r="G452" s="37">
        <v>10000</v>
      </c>
      <c r="H452" s="34" t="s">
        <v>176</v>
      </c>
      <c r="I452" s="38">
        <v>4.7</v>
      </c>
      <c r="J452" s="36" t="s">
        <v>68</v>
      </c>
      <c r="K452" s="38">
        <v>10</v>
      </c>
      <c r="L452" s="40"/>
      <c r="M452" s="40"/>
      <c r="N452" s="40"/>
      <c r="O452" s="40"/>
      <c r="P452" s="40"/>
    </row>
    <row r="453" spans="1:16" s="32" customFormat="1" ht="10.5">
      <c r="A453" s="32">
        <v>94271000</v>
      </c>
      <c r="B453" s="33" t="s">
        <v>54</v>
      </c>
      <c r="C453" s="32" t="s">
        <v>359</v>
      </c>
      <c r="D453" s="46">
        <v>525</v>
      </c>
      <c r="E453" s="35">
        <v>39507</v>
      </c>
      <c r="F453" s="34" t="s">
        <v>37</v>
      </c>
      <c r="G453" s="37">
        <v>12500</v>
      </c>
      <c r="H453" s="34"/>
      <c r="I453" s="38"/>
      <c r="J453" s="36" t="s">
        <v>39</v>
      </c>
      <c r="K453" s="38">
        <v>30</v>
      </c>
      <c r="L453" s="40"/>
      <c r="M453" s="40"/>
      <c r="N453" s="40"/>
      <c r="O453" s="40"/>
      <c r="P453" s="40"/>
    </row>
    <row r="454" spans="1:16" s="32" customFormat="1" ht="10.5">
      <c r="A454" s="32">
        <v>61808000</v>
      </c>
      <c r="B454" s="33" t="s">
        <v>83</v>
      </c>
      <c r="C454" s="32" t="s">
        <v>360</v>
      </c>
      <c r="D454" s="46">
        <v>526</v>
      </c>
      <c r="E454" s="35">
        <v>39531</v>
      </c>
      <c r="F454" s="34" t="s">
        <v>37</v>
      </c>
      <c r="G454" s="37">
        <v>2500</v>
      </c>
      <c r="H454" s="34"/>
      <c r="I454" s="38"/>
      <c r="J454" s="36" t="s">
        <v>39</v>
      </c>
      <c r="K454" s="38">
        <v>25</v>
      </c>
      <c r="L454" s="40"/>
      <c r="M454" s="40"/>
      <c r="N454" s="40"/>
      <c r="O454" s="40"/>
      <c r="P454" s="40"/>
    </row>
    <row r="455" spans="1:16" s="32" customFormat="1" ht="10.5">
      <c r="A455" s="32">
        <v>61808000</v>
      </c>
      <c r="B455" s="33" t="s">
        <v>83</v>
      </c>
      <c r="C455" s="32" t="s">
        <v>361</v>
      </c>
      <c r="D455" s="46" t="s">
        <v>143</v>
      </c>
      <c r="E455" s="35">
        <v>39546</v>
      </c>
      <c r="F455" s="34" t="s">
        <v>37</v>
      </c>
      <c r="G455" s="37">
        <v>2500</v>
      </c>
      <c r="H455" s="34" t="s">
        <v>59</v>
      </c>
      <c r="I455" s="38">
        <v>3.9</v>
      </c>
      <c r="J455" s="36" t="s">
        <v>39</v>
      </c>
      <c r="K455" s="38">
        <v>21</v>
      </c>
      <c r="L455" s="40"/>
      <c r="M455" s="40"/>
      <c r="N455" s="40"/>
      <c r="O455" s="40"/>
      <c r="P455" s="40"/>
    </row>
    <row r="456" spans="1:16" s="32" customFormat="1" ht="10.5">
      <c r="A456" s="32">
        <v>61808000</v>
      </c>
      <c r="B456" s="33" t="s">
        <v>83</v>
      </c>
      <c r="C456" s="32" t="s">
        <v>360</v>
      </c>
      <c r="D456" s="46">
        <v>527</v>
      </c>
      <c r="E456" s="35">
        <v>39531</v>
      </c>
      <c r="F456" s="34" t="s">
        <v>37</v>
      </c>
      <c r="G456" s="37">
        <v>2500</v>
      </c>
      <c r="H456" s="34"/>
      <c r="I456" s="38"/>
      <c r="J456" s="36" t="s">
        <v>39</v>
      </c>
      <c r="K456" s="38">
        <v>10</v>
      </c>
      <c r="L456" s="40"/>
      <c r="M456" s="40"/>
      <c r="N456" s="40"/>
      <c r="O456" s="40"/>
      <c r="P456" s="40"/>
    </row>
    <row r="457" spans="1:16" s="32" customFormat="1" ht="10.5">
      <c r="A457" s="32">
        <v>61808000</v>
      </c>
      <c r="B457" s="33" t="s">
        <v>83</v>
      </c>
      <c r="C457" s="32" t="s">
        <v>118</v>
      </c>
      <c r="D457" s="46" t="s">
        <v>143</v>
      </c>
      <c r="E457" s="35">
        <v>39546</v>
      </c>
      <c r="F457" s="34" t="s">
        <v>37</v>
      </c>
      <c r="G457" s="37">
        <v>2500</v>
      </c>
      <c r="H457" s="34" t="s">
        <v>53</v>
      </c>
      <c r="I457" s="38">
        <v>3</v>
      </c>
      <c r="J457" s="36" t="s">
        <v>39</v>
      </c>
      <c r="K457" s="38">
        <v>6</v>
      </c>
      <c r="L457" s="40">
        <v>2500000</v>
      </c>
      <c r="M457" s="40">
        <v>2500000</v>
      </c>
      <c r="N457" s="40">
        <v>54724725</v>
      </c>
      <c r="O457" s="40">
        <v>407398</v>
      </c>
      <c r="P457" s="40">
        <v>55132123</v>
      </c>
    </row>
    <row r="458" spans="1:16" s="32" customFormat="1" ht="10.5">
      <c r="A458" s="32">
        <v>96528990</v>
      </c>
      <c r="B458" s="33" t="s">
        <v>35</v>
      </c>
      <c r="C458" s="32" t="s">
        <v>362</v>
      </c>
      <c r="D458" s="46">
        <v>528</v>
      </c>
      <c r="E458" s="35">
        <v>39546</v>
      </c>
      <c r="F458" s="34" t="s">
        <v>37</v>
      </c>
      <c r="G458" s="37">
        <v>1700</v>
      </c>
      <c r="H458" s="34"/>
      <c r="I458" s="38"/>
      <c r="J458" s="36" t="s">
        <v>329</v>
      </c>
      <c r="K458" s="38">
        <v>10</v>
      </c>
      <c r="L458" s="40"/>
      <c r="M458" s="40"/>
      <c r="N458" s="40"/>
      <c r="O458" s="40"/>
      <c r="P458" s="40"/>
    </row>
    <row r="459" spans="1:16" s="32" customFormat="1" ht="10.5">
      <c r="A459" s="32">
        <v>96528990</v>
      </c>
      <c r="B459" s="33" t="s">
        <v>35</v>
      </c>
      <c r="C459" s="32" t="s">
        <v>363</v>
      </c>
      <c r="D459" s="46" t="s">
        <v>143</v>
      </c>
      <c r="E459" s="35">
        <v>39547</v>
      </c>
      <c r="F459" s="34" t="s">
        <v>37</v>
      </c>
      <c r="G459" s="37">
        <v>1700</v>
      </c>
      <c r="H459" s="34" t="s">
        <v>92</v>
      </c>
      <c r="I459" s="38">
        <v>2.75</v>
      </c>
      <c r="J459" s="36" t="s">
        <v>329</v>
      </c>
      <c r="K459" s="38">
        <v>5</v>
      </c>
      <c r="L459" s="40">
        <v>700000</v>
      </c>
      <c r="M459" s="40">
        <v>700000</v>
      </c>
      <c r="N459" s="40">
        <v>15322923</v>
      </c>
      <c r="O459" s="40">
        <v>68114</v>
      </c>
      <c r="P459" s="40">
        <v>15391037</v>
      </c>
    </row>
    <row r="460" spans="1:16" s="32" customFormat="1" ht="10.5">
      <c r="A460" s="32">
        <v>96528990</v>
      </c>
      <c r="B460" s="33" t="s">
        <v>35</v>
      </c>
      <c r="C460" s="32" t="s">
        <v>362</v>
      </c>
      <c r="D460" s="46">
        <v>529</v>
      </c>
      <c r="E460" s="35">
        <v>39546</v>
      </c>
      <c r="F460" s="34" t="s">
        <v>37</v>
      </c>
      <c r="G460" s="37">
        <v>1700</v>
      </c>
      <c r="H460" s="34"/>
      <c r="I460" s="38"/>
      <c r="J460" s="36" t="s">
        <v>329</v>
      </c>
      <c r="K460" s="38">
        <v>30</v>
      </c>
      <c r="L460" s="40"/>
      <c r="M460" s="40"/>
      <c r="N460" s="40"/>
      <c r="O460" s="40"/>
      <c r="P460" s="40"/>
    </row>
    <row r="461" spans="1:16" s="32" customFormat="1" ht="10.5">
      <c r="A461" s="32">
        <v>96528990</v>
      </c>
      <c r="B461" s="33" t="s">
        <v>35</v>
      </c>
      <c r="C461" s="32" t="s">
        <v>364</v>
      </c>
      <c r="D461" s="46" t="s">
        <v>143</v>
      </c>
      <c r="E461" s="35">
        <v>39547</v>
      </c>
      <c r="F461" s="34" t="s">
        <v>37</v>
      </c>
      <c r="G461" s="37">
        <v>1700</v>
      </c>
      <c r="H461" s="34" t="s">
        <v>63</v>
      </c>
      <c r="I461" s="38">
        <v>3.25</v>
      </c>
      <c r="J461" s="36" t="s">
        <v>329</v>
      </c>
      <c r="K461" s="38">
        <v>21</v>
      </c>
      <c r="L461" s="40">
        <v>1000000</v>
      </c>
      <c r="M461" s="40">
        <v>947368</v>
      </c>
      <c r="N461" s="40">
        <v>20737781</v>
      </c>
      <c r="O461" s="40">
        <v>108954</v>
      </c>
      <c r="P461" s="40">
        <v>20846735</v>
      </c>
    </row>
    <row r="462" spans="1:16" s="32" customFormat="1" ht="10.5">
      <c r="A462" s="32">
        <v>93834000</v>
      </c>
      <c r="B462" s="33" t="s">
        <v>83</v>
      </c>
      <c r="C462" s="32" t="s">
        <v>276</v>
      </c>
      <c r="D462" s="46">
        <v>530</v>
      </c>
      <c r="E462" s="35">
        <v>39554</v>
      </c>
      <c r="F462" s="34" t="s">
        <v>37</v>
      </c>
      <c r="G462" s="37">
        <v>6500</v>
      </c>
      <c r="H462" s="34"/>
      <c r="I462" s="38"/>
      <c r="J462" s="36" t="s">
        <v>68</v>
      </c>
      <c r="K462" s="38">
        <v>25</v>
      </c>
      <c r="L462" s="40"/>
      <c r="M462" s="40"/>
      <c r="N462" s="40"/>
      <c r="O462" s="40"/>
      <c r="P462" s="40"/>
    </row>
    <row r="463" spans="1:16" s="32" customFormat="1" ht="10.5">
      <c r="A463" s="32">
        <v>93834000</v>
      </c>
      <c r="B463" s="33" t="s">
        <v>83</v>
      </c>
      <c r="C463" s="32" t="s">
        <v>120</v>
      </c>
      <c r="D463" s="46" t="s">
        <v>143</v>
      </c>
      <c r="E463" s="35">
        <v>39568</v>
      </c>
      <c r="F463" s="34" t="s">
        <v>37</v>
      </c>
      <c r="G463" s="37">
        <v>6500</v>
      </c>
      <c r="H463" s="34" t="s">
        <v>56</v>
      </c>
      <c r="I463" s="38">
        <v>3.5</v>
      </c>
      <c r="J463" s="36" t="s">
        <v>68</v>
      </c>
      <c r="K463" s="38">
        <v>20</v>
      </c>
      <c r="L463" s="40">
        <v>2000000</v>
      </c>
      <c r="M463" s="40">
        <v>2000000</v>
      </c>
      <c r="N463" s="40">
        <v>43779780</v>
      </c>
      <c r="O463" s="40">
        <v>223641</v>
      </c>
      <c r="P463" s="40">
        <v>44003421</v>
      </c>
    </row>
    <row r="464" spans="1:16" s="32" customFormat="1" ht="10.5">
      <c r="A464" s="32">
        <v>93834000</v>
      </c>
      <c r="B464" s="33" t="s">
        <v>83</v>
      </c>
      <c r="C464" s="32" t="s">
        <v>120</v>
      </c>
      <c r="D464" s="46" t="s">
        <v>143</v>
      </c>
      <c r="E464" s="35">
        <v>39568</v>
      </c>
      <c r="F464" s="34" t="s">
        <v>37</v>
      </c>
      <c r="G464" s="37">
        <v>6500</v>
      </c>
      <c r="H464" s="34" t="s">
        <v>51</v>
      </c>
      <c r="I464" s="38">
        <v>4</v>
      </c>
      <c r="J464" s="36" t="s">
        <v>68</v>
      </c>
      <c r="K464" s="38">
        <v>10</v>
      </c>
      <c r="L464" s="40">
        <v>4500000</v>
      </c>
      <c r="M464" s="40">
        <v>4500000</v>
      </c>
      <c r="N464" s="40">
        <v>98504505</v>
      </c>
      <c r="O464" s="40">
        <v>574397</v>
      </c>
      <c r="P464" s="40">
        <v>99078902</v>
      </c>
    </row>
    <row r="465" spans="1:16" s="32" customFormat="1" ht="10.5">
      <c r="A465" s="32">
        <v>93767000</v>
      </c>
      <c r="B465" s="33" t="s">
        <v>61</v>
      </c>
      <c r="C465" s="32" t="s">
        <v>365</v>
      </c>
      <c r="D465" s="46">
        <v>531</v>
      </c>
      <c r="E465" s="35">
        <v>39554</v>
      </c>
      <c r="F465" s="34" t="s">
        <v>37</v>
      </c>
      <c r="G465" s="37">
        <v>4000</v>
      </c>
      <c r="H465" s="34"/>
      <c r="I465" s="38"/>
      <c r="J465" s="36" t="s">
        <v>329</v>
      </c>
      <c r="K465" s="38">
        <v>10</v>
      </c>
      <c r="L465" s="40"/>
      <c r="M465" s="40"/>
      <c r="N465" s="40"/>
      <c r="O465" s="40"/>
      <c r="P465" s="40"/>
    </row>
    <row r="466" spans="1:16" s="32" customFormat="1" ht="10.5">
      <c r="A466" s="32">
        <v>93767000</v>
      </c>
      <c r="B466" s="33" t="s">
        <v>61</v>
      </c>
      <c r="C466" s="32" t="s">
        <v>366</v>
      </c>
      <c r="D466" s="46" t="s">
        <v>143</v>
      </c>
      <c r="E466" s="35">
        <v>39563</v>
      </c>
      <c r="F466" s="34" t="s">
        <v>37</v>
      </c>
      <c r="G466" s="37">
        <v>4000</v>
      </c>
      <c r="H466" s="34" t="s">
        <v>56</v>
      </c>
      <c r="I466" s="38">
        <v>3.8</v>
      </c>
      <c r="J466" s="36" t="s">
        <v>329</v>
      </c>
      <c r="K466" s="38">
        <v>8</v>
      </c>
      <c r="L466" s="40">
        <v>1800000</v>
      </c>
      <c r="M466" s="40">
        <v>1800000</v>
      </c>
      <c r="N466" s="40">
        <v>39401802</v>
      </c>
      <c r="O466" s="40">
        <v>185414</v>
      </c>
      <c r="P466" s="40">
        <v>39587216</v>
      </c>
    </row>
    <row r="467" spans="1:16" s="32" customFormat="1" ht="10.5">
      <c r="A467" s="32">
        <v>93767000</v>
      </c>
      <c r="B467" s="33" t="s">
        <v>61</v>
      </c>
      <c r="C467" s="32" t="s">
        <v>365</v>
      </c>
      <c r="D467" s="46">
        <v>532</v>
      </c>
      <c r="E467" s="35">
        <v>39554</v>
      </c>
      <c r="F467" s="34" t="s">
        <v>37</v>
      </c>
      <c r="G467" s="37">
        <v>4000</v>
      </c>
      <c r="H467" s="34"/>
      <c r="I467" s="38"/>
      <c r="J467" s="36" t="s">
        <v>329</v>
      </c>
      <c r="K467" s="38">
        <v>25</v>
      </c>
      <c r="L467" s="40"/>
      <c r="M467" s="40"/>
      <c r="N467" s="40"/>
      <c r="O467" s="40"/>
      <c r="P467" s="40"/>
    </row>
    <row r="468" spans="1:16" s="32" customFormat="1" ht="10.5" customHeight="1">
      <c r="A468" s="32">
        <v>93767000</v>
      </c>
      <c r="B468" s="33" t="s">
        <v>61</v>
      </c>
      <c r="C468" s="32" t="s">
        <v>367</v>
      </c>
      <c r="D468" s="46" t="s">
        <v>143</v>
      </c>
      <c r="E468" s="35">
        <v>39563</v>
      </c>
      <c r="F468" s="34" t="s">
        <v>37</v>
      </c>
      <c r="G468" s="37">
        <v>4000</v>
      </c>
      <c r="H468" s="34" t="s">
        <v>51</v>
      </c>
      <c r="I468" s="38">
        <v>4.45</v>
      </c>
      <c r="J468" s="36" t="s">
        <v>329</v>
      </c>
      <c r="K468" s="38">
        <v>21</v>
      </c>
      <c r="L468" s="40">
        <v>2200000</v>
      </c>
      <c r="M468" s="40">
        <v>2200000</v>
      </c>
      <c r="N468" s="40">
        <v>48157758</v>
      </c>
      <c r="O468" s="40">
        <v>264962</v>
      </c>
      <c r="P468" s="40">
        <v>48422720</v>
      </c>
    </row>
    <row r="469" spans="1:16" s="32" customFormat="1" ht="10.5">
      <c r="A469" s="32">
        <v>96885880</v>
      </c>
      <c r="B469" s="33" t="s">
        <v>44</v>
      </c>
      <c r="C469" s="32" t="s">
        <v>368</v>
      </c>
      <c r="D469" s="46">
        <v>533</v>
      </c>
      <c r="E469" s="35">
        <v>39577</v>
      </c>
      <c r="F469" s="34" t="s">
        <v>37</v>
      </c>
      <c r="G469" s="37">
        <v>2000</v>
      </c>
      <c r="H469" s="34"/>
      <c r="I469" s="38"/>
      <c r="J469" s="36" t="s">
        <v>287</v>
      </c>
      <c r="K469" s="38">
        <v>10</v>
      </c>
      <c r="L469" s="40"/>
      <c r="M469" s="40"/>
      <c r="N469" s="40"/>
      <c r="O469" s="40"/>
      <c r="P469" s="40"/>
    </row>
    <row r="470" spans="1:16" s="32" customFormat="1" ht="10.5">
      <c r="A470" s="32">
        <v>96885880</v>
      </c>
      <c r="B470" s="33" t="s">
        <v>44</v>
      </c>
      <c r="C470" s="32" t="s">
        <v>369</v>
      </c>
      <c r="D470" s="46" t="s">
        <v>143</v>
      </c>
      <c r="E470" s="35">
        <v>39581</v>
      </c>
      <c r="F470" s="34" t="s">
        <v>37</v>
      </c>
      <c r="G470" s="37">
        <v>2000</v>
      </c>
      <c r="H470" s="34" t="s">
        <v>46</v>
      </c>
      <c r="I470" s="38">
        <v>3.8</v>
      </c>
      <c r="J470" s="36" t="s">
        <v>68</v>
      </c>
      <c r="K470" s="38">
        <v>5</v>
      </c>
      <c r="L470" s="40">
        <v>2000000</v>
      </c>
      <c r="M470" s="40">
        <v>2000000</v>
      </c>
      <c r="N470" s="40">
        <v>43779780</v>
      </c>
      <c r="O470" s="40">
        <v>135093</v>
      </c>
      <c r="P470" s="40">
        <v>43914873</v>
      </c>
    </row>
    <row r="471" spans="1:16" s="32" customFormat="1" ht="10.5">
      <c r="A471" s="32">
        <v>96885880</v>
      </c>
      <c r="B471" s="33" t="s">
        <v>44</v>
      </c>
      <c r="C471" s="32" t="s">
        <v>368</v>
      </c>
      <c r="D471" s="46">
        <v>534</v>
      </c>
      <c r="E471" s="35">
        <v>39577</v>
      </c>
      <c r="F471" s="34" t="s">
        <v>37</v>
      </c>
      <c r="G471" s="37">
        <v>2000</v>
      </c>
      <c r="H471" s="34"/>
      <c r="I471" s="38"/>
      <c r="J471" s="36" t="s">
        <v>287</v>
      </c>
      <c r="K471" s="38">
        <v>30</v>
      </c>
      <c r="L471" s="40"/>
      <c r="M471" s="40"/>
      <c r="N471" s="40"/>
      <c r="O471" s="40"/>
      <c r="P471" s="40"/>
    </row>
    <row r="472" spans="1:16" s="32" customFormat="1" ht="10.5">
      <c r="A472" s="32">
        <v>96885880</v>
      </c>
      <c r="B472" s="33" t="s">
        <v>44</v>
      </c>
      <c r="C472" s="32" t="s">
        <v>369</v>
      </c>
      <c r="D472" s="46" t="s">
        <v>143</v>
      </c>
      <c r="E472" s="35">
        <v>39581</v>
      </c>
      <c r="F472" s="34" t="s">
        <v>37</v>
      </c>
      <c r="G472" s="37">
        <v>2000</v>
      </c>
      <c r="H472" s="34" t="s">
        <v>90</v>
      </c>
      <c r="I472" s="38">
        <v>4.5</v>
      </c>
      <c r="J472" s="36" t="s">
        <v>68</v>
      </c>
      <c r="K472" s="38">
        <v>21</v>
      </c>
      <c r="L472" s="40">
        <v>1000000</v>
      </c>
      <c r="M472" s="40">
        <v>947368</v>
      </c>
      <c r="N472" s="40">
        <v>20737781</v>
      </c>
      <c r="O472" s="40">
        <v>75658</v>
      </c>
      <c r="P472" s="40">
        <v>20813439</v>
      </c>
    </row>
    <row r="473" spans="1:16" s="32" customFormat="1" ht="10.5">
      <c r="A473" s="32">
        <v>96885880</v>
      </c>
      <c r="B473" s="33">
        <v>7</v>
      </c>
      <c r="C473" s="32" t="s">
        <v>370</v>
      </c>
      <c r="D473" s="46" t="s">
        <v>152</v>
      </c>
      <c r="E473" s="35">
        <v>40078</v>
      </c>
      <c r="F473" s="34" t="s">
        <v>37</v>
      </c>
      <c r="G473" s="37">
        <v>1000</v>
      </c>
      <c r="H473" s="34" t="s">
        <v>92</v>
      </c>
      <c r="I473" s="38">
        <v>3.9</v>
      </c>
      <c r="J473" s="36" t="s">
        <v>371</v>
      </c>
      <c r="K473" s="38">
        <v>5</v>
      </c>
      <c r="L473" s="40">
        <v>1000000</v>
      </c>
      <c r="M473" s="40">
        <v>1000000</v>
      </c>
      <c r="N473" s="40">
        <v>21889890</v>
      </c>
      <c r="O473" s="40">
        <v>278010</v>
      </c>
      <c r="P473" s="40">
        <v>22167900</v>
      </c>
    </row>
    <row r="474" spans="1:16" s="32" customFormat="1" ht="10.5">
      <c r="A474" s="32">
        <v>96885880</v>
      </c>
      <c r="B474" s="33">
        <v>7</v>
      </c>
      <c r="C474" s="32" t="s">
        <v>372</v>
      </c>
      <c r="D474" s="46" t="s">
        <v>162</v>
      </c>
      <c r="E474" s="35">
        <v>40078</v>
      </c>
      <c r="F474" s="34" t="s">
        <v>171</v>
      </c>
      <c r="G474" s="37">
        <v>20890000</v>
      </c>
      <c r="H474" s="34" t="s">
        <v>63</v>
      </c>
      <c r="I474" s="38">
        <v>7.5</v>
      </c>
      <c r="J474" s="36" t="s">
        <v>371</v>
      </c>
      <c r="K474" s="38">
        <v>5</v>
      </c>
      <c r="L474" s="40"/>
      <c r="M474" s="40"/>
      <c r="N474" s="40"/>
      <c r="O474" s="40"/>
      <c r="P474" s="40"/>
    </row>
    <row r="475" spans="1:16" s="32" customFormat="1" ht="10.5">
      <c r="A475" s="32">
        <v>96885880</v>
      </c>
      <c r="B475" s="33">
        <v>7</v>
      </c>
      <c r="C475" s="32" t="s">
        <v>372</v>
      </c>
      <c r="D475" s="46" t="s">
        <v>163</v>
      </c>
      <c r="E475" s="35">
        <v>40078</v>
      </c>
      <c r="F475" s="34" t="s">
        <v>37</v>
      </c>
      <c r="G475" s="37">
        <v>1000</v>
      </c>
      <c r="H475" s="34" t="s">
        <v>56</v>
      </c>
      <c r="I475" s="38">
        <v>4.9000000000000004</v>
      </c>
      <c r="J475" s="36" t="s">
        <v>371</v>
      </c>
      <c r="K475" s="38">
        <v>22</v>
      </c>
      <c r="L475" s="40"/>
      <c r="M475" s="40"/>
      <c r="N475" s="40"/>
      <c r="O475" s="40"/>
      <c r="P475" s="40"/>
    </row>
    <row r="476" spans="1:16" s="32" customFormat="1" ht="10.5">
      <c r="A476" s="32">
        <v>96678790</v>
      </c>
      <c r="B476" s="33" t="s">
        <v>168</v>
      </c>
      <c r="C476" s="32" t="s">
        <v>293</v>
      </c>
      <c r="D476" s="46">
        <v>535</v>
      </c>
      <c r="E476" s="35">
        <v>39597</v>
      </c>
      <c r="F476" s="34" t="s">
        <v>37</v>
      </c>
      <c r="G476" s="37">
        <v>4000</v>
      </c>
      <c r="H476" s="34"/>
      <c r="I476" s="38"/>
      <c r="J476" s="36" t="s">
        <v>287</v>
      </c>
      <c r="K476" s="38">
        <v>10</v>
      </c>
      <c r="L476" s="40"/>
      <c r="M476" s="40"/>
      <c r="N476" s="40"/>
      <c r="O476" s="40"/>
      <c r="P476" s="40"/>
    </row>
    <row r="477" spans="1:16" s="32" customFormat="1" ht="10.5">
      <c r="A477" s="32">
        <v>96678790</v>
      </c>
      <c r="B477" s="33" t="s">
        <v>168</v>
      </c>
      <c r="C477" s="32" t="s">
        <v>344</v>
      </c>
      <c r="D477" s="46" t="s">
        <v>143</v>
      </c>
      <c r="E477" s="35">
        <v>39638</v>
      </c>
      <c r="F477" s="34" t="s">
        <v>171</v>
      </c>
      <c r="G477" s="37">
        <v>20000000</v>
      </c>
      <c r="H477" s="34" t="s">
        <v>176</v>
      </c>
      <c r="I477" s="38">
        <v>9.1</v>
      </c>
      <c r="J477" s="36" t="s">
        <v>287</v>
      </c>
      <c r="K477" s="38">
        <v>2</v>
      </c>
      <c r="L477" s="40"/>
      <c r="M477" s="40"/>
      <c r="N477" s="40"/>
      <c r="O477" s="40"/>
      <c r="P477" s="40"/>
    </row>
    <row r="478" spans="1:16" s="32" customFormat="1" ht="10.5">
      <c r="A478" s="32">
        <v>96678790</v>
      </c>
      <c r="B478" s="33" t="s">
        <v>168</v>
      </c>
      <c r="C478" s="32" t="s">
        <v>373</v>
      </c>
      <c r="D478" s="46" t="s">
        <v>152</v>
      </c>
      <c r="E478" s="35">
        <v>39638</v>
      </c>
      <c r="F478" s="34" t="s">
        <v>37</v>
      </c>
      <c r="G478" s="37">
        <v>1000</v>
      </c>
      <c r="H478" s="34" t="s">
        <v>177</v>
      </c>
      <c r="I478" s="38">
        <v>3.9</v>
      </c>
      <c r="J478" s="36" t="s">
        <v>287</v>
      </c>
      <c r="K478" s="38">
        <v>5</v>
      </c>
      <c r="L478" s="40">
        <v>1000000</v>
      </c>
      <c r="M478" s="40">
        <v>1000000</v>
      </c>
      <c r="N478" s="40">
        <v>21889890</v>
      </c>
      <c r="O478" s="40">
        <v>207914</v>
      </c>
      <c r="P478" s="40">
        <v>22097804</v>
      </c>
    </row>
    <row r="479" spans="1:16" s="32" customFormat="1" ht="10.5">
      <c r="A479" s="32">
        <v>96678790</v>
      </c>
      <c r="B479" s="33">
        <v>2</v>
      </c>
      <c r="C479" s="32" t="s">
        <v>344</v>
      </c>
      <c r="D479" s="46" t="s">
        <v>162</v>
      </c>
      <c r="E479" s="35">
        <v>40077</v>
      </c>
      <c r="F479" s="34" t="s">
        <v>171</v>
      </c>
      <c r="G479" s="37">
        <v>25000000</v>
      </c>
      <c r="H479" s="34" t="s">
        <v>201</v>
      </c>
      <c r="I479" s="38">
        <v>5.6</v>
      </c>
      <c r="J479" s="36"/>
      <c r="K479" s="38">
        <v>4</v>
      </c>
      <c r="L479" s="40"/>
      <c r="M479" s="40"/>
      <c r="N479" s="40"/>
      <c r="O479" s="40"/>
      <c r="P479" s="40"/>
    </row>
    <row r="480" spans="1:16" s="32" customFormat="1" ht="10.5">
      <c r="A480" s="32">
        <v>96678790</v>
      </c>
      <c r="B480" s="33">
        <v>2</v>
      </c>
      <c r="C480" s="32" t="s">
        <v>344</v>
      </c>
      <c r="D480" s="46" t="s">
        <v>163</v>
      </c>
      <c r="E480" s="35">
        <v>40325</v>
      </c>
      <c r="F480" s="34" t="s">
        <v>171</v>
      </c>
      <c r="G480" s="37">
        <v>40000000</v>
      </c>
      <c r="H480" s="34" t="s">
        <v>202</v>
      </c>
      <c r="I480" s="38">
        <v>5.9</v>
      </c>
      <c r="J480" s="36" t="s">
        <v>374</v>
      </c>
      <c r="K480" s="38">
        <v>5.9</v>
      </c>
      <c r="L480" s="40"/>
      <c r="M480" s="40"/>
      <c r="N480" s="40"/>
      <c r="O480" s="40"/>
      <c r="P480" s="40"/>
    </row>
    <row r="481" spans="1:17" s="32" customFormat="1" ht="10.5">
      <c r="A481" s="32">
        <v>96678790</v>
      </c>
      <c r="B481" s="33">
        <v>2</v>
      </c>
      <c r="C481" s="32" t="s">
        <v>327</v>
      </c>
      <c r="D481" s="46" t="s">
        <v>375</v>
      </c>
      <c r="E481" s="35">
        <v>40325</v>
      </c>
      <c r="F481" s="34" t="s">
        <v>37</v>
      </c>
      <c r="G481" s="37">
        <v>2000</v>
      </c>
      <c r="H481" s="34" t="s">
        <v>239</v>
      </c>
      <c r="I481" s="38">
        <v>2.2000000000000002</v>
      </c>
      <c r="J481" s="36" t="s">
        <v>374</v>
      </c>
      <c r="K481" s="38">
        <v>1.65</v>
      </c>
      <c r="L481" s="40">
        <v>1300000</v>
      </c>
      <c r="M481" s="40">
        <v>1300000</v>
      </c>
      <c r="N481" s="40">
        <v>28456857</v>
      </c>
      <c r="O481" s="40">
        <v>76554</v>
      </c>
      <c r="P481" s="40">
        <v>28533411</v>
      </c>
    </row>
    <row r="482" spans="1:17" s="32" customFormat="1" ht="10.5">
      <c r="A482" s="32">
        <v>96505760</v>
      </c>
      <c r="B482" s="33" t="s">
        <v>35</v>
      </c>
      <c r="C482" s="32" t="s">
        <v>376</v>
      </c>
      <c r="D482" s="46">
        <v>537</v>
      </c>
      <c r="E482" s="35">
        <v>39612</v>
      </c>
      <c r="F482" s="34" t="s">
        <v>37</v>
      </c>
      <c r="G482" s="37">
        <v>7000</v>
      </c>
      <c r="H482" s="34"/>
      <c r="I482" s="38"/>
      <c r="J482" s="36" t="s">
        <v>377</v>
      </c>
      <c r="K482" s="38">
        <v>10</v>
      </c>
      <c r="L482" s="40"/>
      <c r="M482" s="40"/>
      <c r="N482" s="40"/>
      <c r="O482" s="40"/>
      <c r="P482" s="40"/>
    </row>
    <row r="483" spans="1:17" s="32" customFormat="1" ht="10.5">
      <c r="A483" s="32">
        <v>96505760</v>
      </c>
      <c r="B483" s="33" t="s">
        <v>35</v>
      </c>
      <c r="C483" s="32" t="s">
        <v>378</v>
      </c>
      <c r="D483" s="46" t="s">
        <v>143</v>
      </c>
      <c r="E483" s="35">
        <v>39653</v>
      </c>
      <c r="F483" s="34" t="s">
        <v>37</v>
      </c>
      <c r="G483" s="37">
        <v>7000</v>
      </c>
      <c r="H483" s="34" t="s">
        <v>53</v>
      </c>
      <c r="I483" s="38">
        <v>3.8</v>
      </c>
      <c r="J483" s="36" t="s">
        <v>329</v>
      </c>
      <c r="K483" s="38">
        <v>5.5</v>
      </c>
      <c r="L483" s="40">
        <v>2000000</v>
      </c>
      <c r="M483" s="40">
        <v>2000000</v>
      </c>
      <c r="N483" s="40">
        <v>43779780</v>
      </c>
      <c r="O483" s="40">
        <v>91563</v>
      </c>
      <c r="P483" s="40">
        <v>43871343</v>
      </c>
    </row>
    <row r="484" spans="1:17" s="32" customFormat="1" ht="10.5">
      <c r="A484" s="32">
        <v>96505760</v>
      </c>
      <c r="B484" s="33" t="s">
        <v>35</v>
      </c>
      <c r="C484" s="32" t="s">
        <v>378</v>
      </c>
      <c r="D484" s="46" t="s">
        <v>143</v>
      </c>
      <c r="E484" s="35">
        <v>39653</v>
      </c>
      <c r="F484" s="34" t="s">
        <v>66</v>
      </c>
      <c r="G484" s="37">
        <v>282900</v>
      </c>
      <c r="H484" s="34" t="s">
        <v>59</v>
      </c>
      <c r="I484" s="38" t="s">
        <v>379</v>
      </c>
      <c r="J484" s="36" t="s">
        <v>329</v>
      </c>
      <c r="K484" s="38">
        <v>10</v>
      </c>
      <c r="L484" s="40">
        <v>80800000</v>
      </c>
      <c r="M484" s="40">
        <v>80800000</v>
      </c>
      <c r="N484" s="40">
        <v>37826520</v>
      </c>
      <c r="O484" s="40">
        <v>52469</v>
      </c>
      <c r="P484" s="40">
        <v>37878989</v>
      </c>
      <c r="Q484" s="32" t="s">
        <v>69</v>
      </c>
    </row>
    <row r="485" spans="1:17" s="32" customFormat="1" ht="10.5">
      <c r="A485" s="32">
        <v>96505760</v>
      </c>
      <c r="B485" s="33" t="s">
        <v>35</v>
      </c>
      <c r="C485" s="32" t="s">
        <v>376</v>
      </c>
      <c r="D485" s="46">
        <v>538</v>
      </c>
      <c r="E485" s="35">
        <v>39612</v>
      </c>
      <c r="F485" s="34" t="s">
        <v>37</v>
      </c>
      <c r="G485" s="37">
        <v>7000</v>
      </c>
      <c r="H485" s="34"/>
      <c r="I485" s="38"/>
      <c r="J485" s="36" t="s">
        <v>377</v>
      </c>
      <c r="K485" s="38">
        <v>30</v>
      </c>
      <c r="L485" s="40"/>
      <c r="M485" s="40"/>
      <c r="N485" s="40"/>
      <c r="O485" s="40"/>
      <c r="P485" s="40"/>
    </row>
    <row r="486" spans="1:17" s="32" customFormat="1" ht="10.5">
      <c r="A486" s="32">
        <v>96505760</v>
      </c>
      <c r="B486" s="33" t="s">
        <v>35</v>
      </c>
      <c r="C486" s="32" t="s">
        <v>378</v>
      </c>
      <c r="D486" s="46" t="s">
        <v>143</v>
      </c>
      <c r="E486" s="35">
        <v>39653</v>
      </c>
      <c r="F486" s="34" t="s">
        <v>37</v>
      </c>
      <c r="G486" s="37">
        <v>7000</v>
      </c>
      <c r="H486" s="34" t="s">
        <v>60</v>
      </c>
      <c r="I486" s="38">
        <v>4.5</v>
      </c>
      <c r="J486" s="36" t="s">
        <v>329</v>
      </c>
      <c r="K486" s="38">
        <v>21</v>
      </c>
      <c r="L486" s="40">
        <v>3000000</v>
      </c>
      <c r="M486" s="40">
        <v>3000000</v>
      </c>
      <c r="N486" s="40">
        <v>65669670</v>
      </c>
      <c r="O486" s="40">
        <v>162365</v>
      </c>
      <c r="P486" s="40">
        <v>65832035</v>
      </c>
    </row>
    <row r="487" spans="1:17" s="32" customFormat="1" ht="10.5">
      <c r="A487" s="32">
        <v>93628000</v>
      </c>
      <c r="B487" s="33" t="s">
        <v>83</v>
      </c>
      <c r="C487" s="32" t="s">
        <v>380</v>
      </c>
      <c r="D487" s="46">
        <v>539</v>
      </c>
      <c r="E487" s="35">
        <v>39643</v>
      </c>
      <c r="F487" s="34" t="s">
        <v>37</v>
      </c>
      <c r="G487" s="37">
        <v>7000</v>
      </c>
      <c r="H487" s="34"/>
      <c r="I487" s="38"/>
      <c r="J487" s="36" t="s">
        <v>329</v>
      </c>
      <c r="K487" s="38">
        <v>10</v>
      </c>
      <c r="L487" s="40"/>
      <c r="M487" s="40"/>
      <c r="N487" s="40"/>
      <c r="O487" s="40"/>
      <c r="P487" s="40"/>
    </row>
    <row r="488" spans="1:17" s="32" customFormat="1" ht="10.5">
      <c r="A488" s="32">
        <v>93628000</v>
      </c>
      <c r="B488" s="33" t="s">
        <v>83</v>
      </c>
      <c r="C488" s="32" t="s">
        <v>381</v>
      </c>
      <c r="D488" s="46" t="s">
        <v>143</v>
      </c>
      <c r="E488" s="35">
        <v>39650</v>
      </c>
      <c r="F488" s="34" t="s">
        <v>37</v>
      </c>
      <c r="G488" s="37">
        <v>7000</v>
      </c>
      <c r="H488" s="34" t="s">
        <v>46</v>
      </c>
      <c r="I488" s="38">
        <v>3.5</v>
      </c>
      <c r="J488" s="36" t="s">
        <v>68</v>
      </c>
      <c r="K488" s="38">
        <v>5</v>
      </c>
      <c r="L488" s="40">
        <v>3000000</v>
      </c>
      <c r="M488" s="40">
        <v>3000000</v>
      </c>
      <c r="N488" s="40">
        <v>65669670</v>
      </c>
      <c r="O488" s="40">
        <v>185152</v>
      </c>
      <c r="P488" s="40">
        <v>65854822</v>
      </c>
    </row>
    <row r="489" spans="1:17" s="32" customFormat="1" ht="10.5">
      <c r="A489" s="32">
        <v>93628000</v>
      </c>
      <c r="B489" s="33" t="s">
        <v>83</v>
      </c>
      <c r="C489" s="32" t="s">
        <v>382</v>
      </c>
      <c r="D489" s="46" t="s">
        <v>143</v>
      </c>
      <c r="E489" s="35">
        <v>39650</v>
      </c>
      <c r="F489" s="34" t="s">
        <v>37</v>
      </c>
      <c r="G489" s="37">
        <v>7000</v>
      </c>
      <c r="H489" s="34" t="s">
        <v>90</v>
      </c>
      <c r="I489" s="38">
        <v>3.8</v>
      </c>
      <c r="J489" s="36" t="s">
        <v>68</v>
      </c>
      <c r="K489" s="38">
        <v>10</v>
      </c>
      <c r="L489" s="40"/>
      <c r="M489" s="40"/>
      <c r="N489" s="40"/>
      <c r="O489" s="40"/>
      <c r="P489" s="40"/>
    </row>
    <row r="490" spans="1:17" s="32" customFormat="1" ht="10.5">
      <c r="A490" s="32">
        <v>93628000</v>
      </c>
      <c r="B490" s="33" t="s">
        <v>83</v>
      </c>
      <c r="C490" s="32" t="s">
        <v>380</v>
      </c>
      <c r="D490" s="46">
        <v>540</v>
      </c>
      <c r="E490" s="35">
        <v>39643</v>
      </c>
      <c r="F490" s="34" t="s">
        <v>37</v>
      </c>
      <c r="G490" s="37">
        <v>7000</v>
      </c>
      <c r="H490" s="34"/>
      <c r="I490" s="38"/>
      <c r="J490" s="36" t="s">
        <v>329</v>
      </c>
      <c r="K490" s="38">
        <v>30</v>
      </c>
      <c r="L490" s="40"/>
      <c r="M490" s="40"/>
      <c r="N490" s="40"/>
      <c r="O490" s="40"/>
      <c r="P490" s="40"/>
    </row>
    <row r="491" spans="1:17" s="32" customFormat="1" ht="10.5">
      <c r="A491" s="32">
        <v>93628000</v>
      </c>
      <c r="B491" s="33" t="s">
        <v>83</v>
      </c>
      <c r="C491" s="32" t="s">
        <v>381</v>
      </c>
      <c r="D491" s="46" t="s">
        <v>143</v>
      </c>
      <c r="E491" s="35">
        <v>39650</v>
      </c>
      <c r="F491" s="34" t="s">
        <v>37</v>
      </c>
      <c r="G491" s="37">
        <v>7000</v>
      </c>
      <c r="H491" s="34" t="s">
        <v>92</v>
      </c>
      <c r="I491" s="38">
        <v>4.25</v>
      </c>
      <c r="J491" s="36" t="s">
        <v>68</v>
      </c>
      <c r="K491" s="38">
        <v>20</v>
      </c>
      <c r="L491" s="40">
        <v>2000000</v>
      </c>
      <c r="M491" s="40">
        <v>2000000</v>
      </c>
      <c r="N491" s="40">
        <v>43779780</v>
      </c>
      <c r="O491" s="40">
        <v>149885</v>
      </c>
      <c r="P491" s="40">
        <v>43929665</v>
      </c>
    </row>
    <row r="492" spans="1:17" s="32" customFormat="1" ht="10.5">
      <c r="A492" s="32">
        <v>93628000</v>
      </c>
      <c r="B492" s="33" t="s">
        <v>83</v>
      </c>
      <c r="C492" s="32" t="s">
        <v>382</v>
      </c>
      <c r="D492" s="46" t="s">
        <v>143</v>
      </c>
      <c r="E492" s="35">
        <v>39650</v>
      </c>
      <c r="F492" s="34" t="s">
        <v>37</v>
      </c>
      <c r="G492" s="37">
        <v>7000</v>
      </c>
      <c r="H492" s="34" t="s">
        <v>63</v>
      </c>
      <c r="I492" s="38">
        <v>3.8</v>
      </c>
      <c r="J492" s="36" t="s">
        <v>68</v>
      </c>
      <c r="K492" s="38">
        <v>20</v>
      </c>
      <c r="L492" s="40"/>
      <c r="M492" s="40"/>
      <c r="N492" s="40"/>
      <c r="O492" s="40"/>
      <c r="P492" s="40"/>
    </row>
    <row r="493" spans="1:17" s="32" customFormat="1" ht="10.5">
      <c r="A493" s="32">
        <v>90042000</v>
      </c>
      <c r="B493" s="33" t="s">
        <v>83</v>
      </c>
      <c r="C493" s="32" t="s">
        <v>301</v>
      </c>
      <c r="D493" s="46">
        <v>541</v>
      </c>
      <c r="E493" s="35">
        <v>39644</v>
      </c>
      <c r="F493" s="34" t="s">
        <v>37</v>
      </c>
      <c r="G493" s="37">
        <v>4000</v>
      </c>
      <c r="H493" s="34"/>
      <c r="I493" s="38"/>
      <c r="J493" s="36" t="s">
        <v>329</v>
      </c>
      <c r="K493" s="38">
        <v>10</v>
      </c>
      <c r="L493" s="40"/>
      <c r="M493" s="40"/>
      <c r="N493" s="40"/>
      <c r="O493" s="40"/>
      <c r="P493" s="40"/>
    </row>
    <row r="494" spans="1:17" s="32" customFormat="1" ht="10.5">
      <c r="A494" s="32">
        <v>90042000</v>
      </c>
      <c r="B494" s="33" t="s">
        <v>83</v>
      </c>
      <c r="C494" s="32" t="s">
        <v>383</v>
      </c>
      <c r="D494" s="46" t="s">
        <v>143</v>
      </c>
      <c r="E494" s="35">
        <v>39661</v>
      </c>
      <c r="F494" s="34" t="s">
        <v>37</v>
      </c>
      <c r="G494" s="37">
        <v>4000</v>
      </c>
      <c r="H494" s="34" t="s">
        <v>59</v>
      </c>
      <c r="I494" s="38">
        <v>3.75</v>
      </c>
      <c r="J494" s="36" t="s">
        <v>68</v>
      </c>
      <c r="K494" s="38">
        <v>5</v>
      </c>
      <c r="L494" s="40">
        <v>2000000</v>
      </c>
      <c r="M494" s="40">
        <v>2000000</v>
      </c>
      <c r="N494" s="40">
        <v>43779780</v>
      </c>
      <c r="O494" s="40">
        <v>629069</v>
      </c>
      <c r="P494" s="40">
        <v>44408849</v>
      </c>
    </row>
    <row r="495" spans="1:17" s="32" customFormat="1" ht="10.5">
      <c r="A495" s="32">
        <v>90042000</v>
      </c>
      <c r="B495" s="33">
        <v>5</v>
      </c>
      <c r="C495" s="32" t="s">
        <v>302</v>
      </c>
      <c r="D495" s="46" t="s">
        <v>152</v>
      </c>
      <c r="E495" s="35">
        <v>40506</v>
      </c>
      <c r="F495" s="34" t="s">
        <v>37</v>
      </c>
      <c r="G495" s="37">
        <v>2000</v>
      </c>
      <c r="H495" s="34" t="s">
        <v>75</v>
      </c>
      <c r="I495" s="38">
        <v>4</v>
      </c>
      <c r="J495" s="36" t="s">
        <v>81</v>
      </c>
      <c r="K495" s="38">
        <v>21</v>
      </c>
      <c r="L495" s="40">
        <v>2000000</v>
      </c>
      <c r="M495" s="40">
        <v>2000000</v>
      </c>
      <c r="N495" s="40">
        <v>43779780</v>
      </c>
      <c r="O495" s="40">
        <v>137396</v>
      </c>
      <c r="P495" s="40">
        <v>43917176</v>
      </c>
    </row>
    <row r="496" spans="1:17" s="32" customFormat="1" ht="10.5">
      <c r="A496" s="32">
        <v>90042000</v>
      </c>
      <c r="B496" s="33">
        <v>5</v>
      </c>
      <c r="C496" s="53" t="s">
        <v>384</v>
      </c>
      <c r="D496" s="46">
        <v>542</v>
      </c>
      <c r="E496" s="35">
        <v>39644</v>
      </c>
      <c r="F496" s="34" t="s">
        <v>37</v>
      </c>
      <c r="G496" s="37">
        <v>6000</v>
      </c>
      <c r="H496" s="34"/>
      <c r="I496" s="38"/>
      <c r="J496" s="36" t="s">
        <v>329</v>
      </c>
      <c r="K496" s="38">
        <v>30</v>
      </c>
      <c r="L496" s="40"/>
      <c r="M496" s="40"/>
      <c r="N496" s="40"/>
      <c r="O496" s="40"/>
      <c r="P496" s="40"/>
    </row>
    <row r="497" spans="1:17" s="32" customFormat="1" ht="10.5">
      <c r="A497" s="32">
        <v>90042000</v>
      </c>
      <c r="B497" s="33">
        <v>5</v>
      </c>
      <c r="C497" s="53" t="s">
        <v>383</v>
      </c>
      <c r="D497" s="46" t="s">
        <v>143</v>
      </c>
      <c r="E497" s="35">
        <v>39661</v>
      </c>
      <c r="F497" s="34" t="s">
        <v>37</v>
      </c>
      <c r="G497" s="37">
        <v>6000</v>
      </c>
      <c r="H497" s="34" t="s">
        <v>60</v>
      </c>
      <c r="I497" s="38">
        <v>4.6500000000000004</v>
      </c>
      <c r="J497" s="36" t="s">
        <v>68</v>
      </c>
      <c r="K497" s="38">
        <v>21</v>
      </c>
      <c r="L497" s="40">
        <v>5500000</v>
      </c>
      <c r="M497" s="40">
        <v>5500000</v>
      </c>
      <c r="N497" s="40">
        <v>120394395</v>
      </c>
      <c r="O497" s="40">
        <v>2140519</v>
      </c>
      <c r="P497" s="40">
        <v>122534914</v>
      </c>
    </row>
    <row r="498" spans="1:17" s="32" customFormat="1" ht="10.5">
      <c r="A498" s="32">
        <v>90042000</v>
      </c>
      <c r="B498" s="33">
        <v>5</v>
      </c>
      <c r="C498" s="53" t="s">
        <v>302</v>
      </c>
      <c r="D498" s="46" t="s">
        <v>152</v>
      </c>
      <c r="E498" s="35">
        <v>39822</v>
      </c>
      <c r="F498" s="34" t="s">
        <v>37</v>
      </c>
      <c r="G498" s="37">
        <v>500</v>
      </c>
      <c r="H498" s="34" t="s">
        <v>64</v>
      </c>
      <c r="I498" s="38">
        <v>4.75</v>
      </c>
      <c r="J498" s="54" t="s">
        <v>68</v>
      </c>
      <c r="K498" s="38">
        <v>20</v>
      </c>
      <c r="L498" s="40">
        <v>500000</v>
      </c>
      <c r="M498" s="40">
        <v>500000</v>
      </c>
      <c r="N498" s="40">
        <v>10944945</v>
      </c>
      <c r="O498" s="40">
        <v>241308</v>
      </c>
      <c r="P498" s="40">
        <v>11186253</v>
      </c>
    </row>
    <row r="499" spans="1:17" s="32" customFormat="1" ht="10.5">
      <c r="A499" s="32">
        <v>99530250</v>
      </c>
      <c r="B499" s="33">
        <v>0</v>
      </c>
      <c r="C499" s="45" t="s">
        <v>198</v>
      </c>
      <c r="D499" s="46">
        <v>543</v>
      </c>
      <c r="E499" s="35">
        <v>39667</v>
      </c>
      <c r="F499" s="34" t="s">
        <v>37</v>
      </c>
      <c r="G499" s="37">
        <v>3500</v>
      </c>
      <c r="H499" s="34"/>
      <c r="I499" s="38"/>
      <c r="J499" s="36" t="s">
        <v>329</v>
      </c>
      <c r="K499" s="38">
        <v>30</v>
      </c>
      <c r="L499" s="40"/>
      <c r="M499" s="40"/>
      <c r="N499" s="40"/>
      <c r="O499" s="40"/>
      <c r="P499" s="40"/>
    </row>
    <row r="500" spans="1:17" s="32" customFormat="1" ht="10.5">
      <c r="A500" s="32">
        <v>99530250</v>
      </c>
      <c r="B500" s="33">
        <v>0</v>
      </c>
      <c r="C500" s="45" t="s">
        <v>385</v>
      </c>
      <c r="D500" s="46" t="s">
        <v>143</v>
      </c>
      <c r="E500" s="35">
        <v>39667</v>
      </c>
      <c r="F500" s="34" t="s">
        <v>37</v>
      </c>
      <c r="G500" s="37">
        <v>3500</v>
      </c>
      <c r="H500" s="34" t="s">
        <v>92</v>
      </c>
      <c r="I500" s="38">
        <v>4.25</v>
      </c>
      <c r="J500" s="36" t="s">
        <v>329</v>
      </c>
      <c r="K500" s="38">
        <v>21</v>
      </c>
      <c r="L500" s="40"/>
      <c r="M500" s="40"/>
      <c r="N500" s="40"/>
      <c r="O500" s="40"/>
      <c r="P500" s="40"/>
    </row>
    <row r="501" spans="1:17" s="32" customFormat="1" ht="10.5">
      <c r="A501" s="32">
        <v>99530250</v>
      </c>
      <c r="B501" s="33">
        <v>0</v>
      </c>
      <c r="C501" s="45" t="s">
        <v>386</v>
      </c>
      <c r="D501" s="46" t="s">
        <v>152</v>
      </c>
      <c r="E501" s="35">
        <v>39897</v>
      </c>
      <c r="F501" s="34" t="s">
        <v>171</v>
      </c>
      <c r="G501" s="37">
        <v>30000000</v>
      </c>
      <c r="H501" s="34" t="s">
        <v>63</v>
      </c>
      <c r="I501" s="38">
        <v>7</v>
      </c>
      <c r="J501" s="36" t="s">
        <v>329</v>
      </c>
      <c r="K501" s="38">
        <v>5</v>
      </c>
      <c r="L501" s="40">
        <v>10000000000</v>
      </c>
      <c r="M501" s="40">
        <v>10000000000</v>
      </c>
      <c r="N501" s="40">
        <v>10000000</v>
      </c>
      <c r="O501" s="40">
        <v>199298</v>
      </c>
      <c r="P501" s="40">
        <v>10199298</v>
      </c>
    </row>
    <row r="502" spans="1:17" s="32" customFormat="1" ht="10.5">
      <c r="A502" s="32">
        <v>99530250</v>
      </c>
      <c r="B502" s="33">
        <v>0</v>
      </c>
      <c r="C502" s="45" t="s">
        <v>386</v>
      </c>
      <c r="D502" s="46" t="s">
        <v>162</v>
      </c>
      <c r="E502" s="35">
        <v>39976</v>
      </c>
      <c r="F502" s="34" t="s">
        <v>37</v>
      </c>
      <c r="G502" s="37">
        <v>3000</v>
      </c>
      <c r="H502" s="34" t="s">
        <v>56</v>
      </c>
      <c r="I502" s="38">
        <v>5</v>
      </c>
      <c r="J502" s="36" t="s">
        <v>68</v>
      </c>
      <c r="K502" s="38">
        <v>21</v>
      </c>
      <c r="L502" s="40">
        <v>1000000</v>
      </c>
      <c r="M502" s="40">
        <v>1000000</v>
      </c>
      <c r="N502" s="40">
        <v>21889890</v>
      </c>
      <c r="O502" s="40">
        <v>59414</v>
      </c>
      <c r="P502" s="40">
        <v>21949304</v>
      </c>
    </row>
    <row r="503" spans="1:17" s="32" customFormat="1" ht="10.5">
      <c r="A503" s="32">
        <v>99530250</v>
      </c>
      <c r="B503" s="33">
        <v>0</v>
      </c>
      <c r="C503" s="45" t="s">
        <v>386</v>
      </c>
      <c r="D503" s="46" t="s">
        <v>162</v>
      </c>
      <c r="E503" s="35">
        <v>39976</v>
      </c>
      <c r="F503" s="34" t="s">
        <v>37</v>
      </c>
      <c r="G503" s="37">
        <v>3000</v>
      </c>
      <c r="H503" s="34" t="s">
        <v>51</v>
      </c>
      <c r="I503" s="38">
        <v>4</v>
      </c>
      <c r="J503" s="36" t="s">
        <v>68</v>
      </c>
      <c r="K503" s="38">
        <v>7</v>
      </c>
      <c r="L503" s="40">
        <v>2000000</v>
      </c>
      <c r="M503" s="40">
        <v>2000000</v>
      </c>
      <c r="N503" s="40">
        <v>43779780</v>
      </c>
      <c r="O503" s="40">
        <v>95497</v>
      </c>
      <c r="P503" s="40">
        <v>43875277</v>
      </c>
    </row>
    <row r="504" spans="1:17" s="32" customFormat="1" ht="10.5">
      <c r="A504" s="32">
        <v>99530250</v>
      </c>
      <c r="B504" s="33">
        <v>0</v>
      </c>
      <c r="C504" s="45" t="s">
        <v>385</v>
      </c>
      <c r="D504" s="46" t="s">
        <v>162</v>
      </c>
      <c r="E504" s="35">
        <v>39976</v>
      </c>
      <c r="F504" s="34" t="s">
        <v>171</v>
      </c>
      <c r="G504" s="37">
        <v>62950000</v>
      </c>
      <c r="H504" s="34" t="s">
        <v>53</v>
      </c>
      <c r="I504" s="38">
        <v>6</v>
      </c>
      <c r="J504" s="36" t="s">
        <v>68</v>
      </c>
      <c r="K504" s="38">
        <v>7</v>
      </c>
      <c r="L504" s="40"/>
      <c r="M504" s="40"/>
      <c r="N504" s="40"/>
      <c r="O504" s="40"/>
      <c r="P504" s="40"/>
    </row>
    <row r="505" spans="1:17" s="32" customFormat="1" ht="10.5">
      <c r="A505" s="32">
        <v>93458000</v>
      </c>
      <c r="B505" s="33">
        <v>1</v>
      </c>
      <c r="C505" s="45" t="s">
        <v>387</v>
      </c>
      <c r="D505" s="46">
        <v>544</v>
      </c>
      <c r="E505" s="35">
        <v>39674</v>
      </c>
      <c r="F505" s="34" t="s">
        <v>37</v>
      </c>
      <c r="G505" s="37">
        <v>10000</v>
      </c>
      <c r="H505" s="34"/>
      <c r="I505" s="38"/>
      <c r="J505" s="36" t="s">
        <v>371</v>
      </c>
      <c r="K505" s="38">
        <v>10</v>
      </c>
      <c r="L505" s="40"/>
      <c r="M505" s="40"/>
      <c r="N505" s="40"/>
      <c r="O505" s="40"/>
      <c r="P505" s="40"/>
    </row>
    <row r="506" spans="1:17" s="32" customFormat="1" ht="10.5">
      <c r="A506" s="32">
        <v>93458000</v>
      </c>
      <c r="B506" s="33">
        <v>1</v>
      </c>
      <c r="C506" s="45" t="s">
        <v>388</v>
      </c>
      <c r="D506" s="46" t="s">
        <v>143</v>
      </c>
      <c r="E506" s="35">
        <v>39735</v>
      </c>
      <c r="F506" s="34" t="s">
        <v>66</v>
      </c>
      <c r="G506" s="37">
        <v>355000</v>
      </c>
      <c r="H506" s="34" t="s">
        <v>63</v>
      </c>
      <c r="I506" s="38" t="s">
        <v>389</v>
      </c>
      <c r="J506" s="36" t="s">
        <v>390</v>
      </c>
      <c r="K506" s="38">
        <v>6</v>
      </c>
      <c r="L506" s="40"/>
      <c r="M506" s="40"/>
      <c r="N506" s="40"/>
      <c r="O506" s="40"/>
      <c r="P506" s="40"/>
      <c r="Q506" s="32" t="s">
        <v>69</v>
      </c>
    </row>
    <row r="507" spans="1:17" s="32" customFormat="1" ht="10.5">
      <c r="A507" s="32">
        <v>93458000</v>
      </c>
      <c r="B507" s="33">
        <v>1</v>
      </c>
      <c r="C507" s="45" t="s">
        <v>391</v>
      </c>
      <c r="D507" s="46" t="s">
        <v>143</v>
      </c>
      <c r="E507" s="35">
        <v>39735</v>
      </c>
      <c r="F507" s="34" t="s">
        <v>37</v>
      </c>
      <c r="G507" s="37">
        <v>10000</v>
      </c>
      <c r="H507" s="34" t="s">
        <v>56</v>
      </c>
      <c r="I507" s="38">
        <v>4</v>
      </c>
      <c r="J507" s="36" t="s">
        <v>390</v>
      </c>
      <c r="K507" s="38">
        <v>6</v>
      </c>
      <c r="L507" s="40">
        <v>1000000</v>
      </c>
      <c r="M507" s="40">
        <v>1000000</v>
      </c>
      <c r="N507" s="40">
        <v>21889890</v>
      </c>
      <c r="O507" s="40">
        <v>144502</v>
      </c>
      <c r="P507" s="40">
        <v>22034392</v>
      </c>
    </row>
    <row r="508" spans="1:17" s="32" customFormat="1" ht="10.5">
      <c r="A508" s="32">
        <v>93458000</v>
      </c>
      <c r="B508" s="33">
        <v>1</v>
      </c>
      <c r="C508" s="45" t="s">
        <v>388</v>
      </c>
      <c r="D508" s="46" t="s">
        <v>152</v>
      </c>
      <c r="E508" s="35">
        <v>39888</v>
      </c>
      <c r="F508" s="34" t="s">
        <v>171</v>
      </c>
      <c r="G508" s="37">
        <v>84000000</v>
      </c>
      <c r="H508" s="34" t="s">
        <v>53</v>
      </c>
      <c r="I508" s="38">
        <v>4</v>
      </c>
      <c r="J508" s="36" t="s">
        <v>390</v>
      </c>
      <c r="K508" s="38">
        <v>5</v>
      </c>
      <c r="L508" s="40"/>
      <c r="M508" s="40"/>
      <c r="N508" s="40"/>
      <c r="O508" s="40"/>
      <c r="P508" s="40"/>
    </row>
    <row r="509" spans="1:17" s="32" customFormat="1" ht="10.5">
      <c r="A509" s="32">
        <v>93458000</v>
      </c>
      <c r="B509" s="33">
        <v>1</v>
      </c>
      <c r="C509" s="45" t="s">
        <v>392</v>
      </c>
      <c r="D509" s="46" t="s">
        <v>152</v>
      </c>
      <c r="E509" s="35">
        <v>39888</v>
      </c>
      <c r="F509" s="34" t="s">
        <v>37</v>
      </c>
      <c r="G509" s="37">
        <v>4000</v>
      </c>
      <c r="H509" s="34" t="s">
        <v>59</v>
      </c>
      <c r="I509" s="38">
        <v>2.25</v>
      </c>
      <c r="J509" s="36" t="s">
        <v>390</v>
      </c>
      <c r="K509" s="38">
        <v>5</v>
      </c>
      <c r="L509" s="40">
        <v>2000000</v>
      </c>
      <c r="M509" s="40">
        <v>2000000</v>
      </c>
      <c r="N509" s="40">
        <v>43779780</v>
      </c>
      <c r="O509" s="40">
        <v>326510</v>
      </c>
      <c r="P509" s="40">
        <v>44106290</v>
      </c>
    </row>
    <row r="510" spans="1:17" s="32" customFormat="1" ht="10.5">
      <c r="A510" s="32">
        <v>93458000</v>
      </c>
      <c r="B510" s="33">
        <v>1</v>
      </c>
      <c r="C510" s="45" t="s">
        <v>387</v>
      </c>
      <c r="D510" s="46">
        <v>545</v>
      </c>
      <c r="E510" s="35">
        <v>39674</v>
      </c>
      <c r="F510" s="34" t="s">
        <v>37</v>
      </c>
      <c r="G510" s="37">
        <v>10000</v>
      </c>
      <c r="H510" s="34"/>
      <c r="I510" s="38"/>
      <c r="J510" s="36" t="s">
        <v>371</v>
      </c>
      <c r="K510" s="38">
        <v>30</v>
      </c>
      <c r="L510" s="40"/>
      <c r="M510" s="40"/>
      <c r="N510" s="40"/>
      <c r="O510" s="40"/>
      <c r="P510" s="40"/>
    </row>
    <row r="511" spans="1:17" s="32" customFormat="1" ht="10.5">
      <c r="A511" s="32">
        <v>93458000</v>
      </c>
      <c r="B511" s="33">
        <v>1</v>
      </c>
      <c r="C511" s="45" t="s">
        <v>391</v>
      </c>
      <c r="D511" s="46" t="s">
        <v>143</v>
      </c>
      <c r="E511" s="35">
        <v>39735</v>
      </c>
      <c r="F511" s="34" t="s">
        <v>37</v>
      </c>
      <c r="G511" s="37">
        <v>10000</v>
      </c>
      <c r="H511" s="34" t="s">
        <v>51</v>
      </c>
      <c r="I511" s="38">
        <v>4.25</v>
      </c>
      <c r="J511" s="36" t="s">
        <v>390</v>
      </c>
      <c r="K511" s="38">
        <v>21</v>
      </c>
      <c r="L511" s="40">
        <v>7000000</v>
      </c>
      <c r="M511" s="40">
        <v>7000000</v>
      </c>
      <c r="N511" s="40">
        <v>153229230</v>
      </c>
      <c r="O511" s="40">
        <v>1074086</v>
      </c>
      <c r="P511" s="40">
        <v>154303316</v>
      </c>
    </row>
    <row r="512" spans="1:17" s="32" customFormat="1" ht="10.5">
      <c r="A512" s="32">
        <v>92236000</v>
      </c>
      <c r="B512" s="33">
        <v>6</v>
      </c>
      <c r="C512" s="45" t="s">
        <v>393</v>
      </c>
      <c r="D512" s="46">
        <v>546</v>
      </c>
      <c r="E512" s="35">
        <v>39681</v>
      </c>
      <c r="F512" s="34" t="s">
        <v>37</v>
      </c>
      <c r="G512" s="37">
        <v>2000</v>
      </c>
      <c r="H512" s="34"/>
      <c r="I512" s="38"/>
      <c r="J512" s="36" t="s">
        <v>68</v>
      </c>
      <c r="K512" s="38">
        <v>10</v>
      </c>
      <c r="L512" s="40"/>
      <c r="M512" s="40"/>
      <c r="N512" s="40"/>
      <c r="O512" s="40"/>
      <c r="P512" s="40"/>
    </row>
    <row r="513" spans="1:17" s="32" customFormat="1" ht="10.5">
      <c r="A513" s="32">
        <v>92236000</v>
      </c>
      <c r="B513" s="33">
        <v>6</v>
      </c>
      <c r="C513" s="45" t="s">
        <v>394</v>
      </c>
      <c r="D513" s="46" t="s">
        <v>143</v>
      </c>
      <c r="E513" s="35">
        <v>39689</v>
      </c>
      <c r="F513" s="34" t="s">
        <v>37</v>
      </c>
      <c r="G513" s="37">
        <v>2000</v>
      </c>
      <c r="H513" s="34" t="s">
        <v>63</v>
      </c>
      <c r="I513" s="38">
        <v>3.9</v>
      </c>
      <c r="J513" s="36" t="s">
        <v>68</v>
      </c>
      <c r="K513" s="38">
        <v>7</v>
      </c>
      <c r="L513" s="40">
        <v>2000000</v>
      </c>
      <c r="M513" s="40">
        <v>1777777.6</v>
      </c>
      <c r="N513" s="40">
        <v>38915356</v>
      </c>
      <c r="O513" s="40">
        <v>119104</v>
      </c>
      <c r="P513" s="40">
        <v>39034460</v>
      </c>
    </row>
    <row r="514" spans="1:17" s="32" customFormat="1" ht="10.5">
      <c r="A514" s="32">
        <v>92236000</v>
      </c>
      <c r="B514" s="33">
        <v>6</v>
      </c>
      <c r="C514" s="45" t="s">
        <v>395</v>
      </c>
      <c r="D514" s="46" t="s">
        <v>152</v>
      </c>
      <c r="E514" s="35">
        <v>39689</v>
      </c>
      <c r="F514" s="34" t="s">
        <v>37</v>
      </c>
      <c r="G514" s="37">
        <v>2000</v>
      </c>
      <c r="H514" s="34" t="s">
        <v>56</v>
      </c>
      <c r="I514" s="38">
        <v>4.4000000000000004</v>
      </c>
      <c r="J514" s="36" t="s">
        <v>68</v>
      </c>
      <c r="K514" s="38">
        <v>10</v>
      </c>
      <c r="L514" s="40"/>
      <c r="M514" s="40"/>
      <c r="N514" s="40"/>
      <c r="O514" s="40"/>
      <c r="P514" s="40"/>
    </row>
    <row r="515" spans="1:17" s="32" customFormat="1" ht="10.5">
      <c r="A515" s="32">
        <v>92236000</v>
      </c>
      <c r="B515" s="33">
        <v>6</v>
      </c>
      <c r="C515" s="45" t="s">
        <v>393</v>
      </c>
      <c r="D515" s="46">
        <v>547</v>
      </c>
      <c r="E515" s="35">
        <v>39681</v>
      </c>
      <c r="F515" s="34" t="s">
        <v>37</v>
      </c>
      <c r="G515" s="37">
        <v>2000</v>
      </c>
      <c r="H515" s="34"/>
      <c r="I515" s="38"/>
      <c r="J515" s="36" t="s">
        <v>81</v>
      </c>
      <c r="K515" s="38">
        <v>30</v>
      </c>
      <c r="L515" s="40"/>
      <c r="M515" s="40"/>
      <c r="N515" s="40"/>
      <c r="O515" s="40"/>
      <c r="P515" s="40"/>
    </row>
    <row r="516" spans="1:17" s="32" customFormat="1" ht="10.5">
      <c r="A516" s="32">
        <v>92236000</v>
      </c>
      <c r="B516" s="33">
        <v>6</v>
      </c>
      <c r="C516" s="45" t="s">
        <v>395</v>
      </c>
      <c r="D516" s="46" t="s">
        <v>143</v>
      </c>
      <c r="E516" s="35">
        <v>39689</v>
      </c>
      <c r="F516" s="34" t="s">
        <v>37</v>
      </c>
      <c r="G516" s="37">
        <v>2000</v>
      </c>
      <c r="H516" s="34" t="s">
        <v>51</v>
      </c>
      <c r="I516" s="38">
        <v>4.7</v>
      </c>
      <c r="J516" s="36" t="s">
        <v>68</v>
      </c>
      <c r="K516" s="38">
        <v>20</v>
      </c>
      <c r="L516" s="40"/>
      <c r="M516" s="40"/>
      <c r="N516" s="40"/>
      <c r="O516" s="40"/>
      <c r="P516" s="40"/>
    </row>
    <row r="517" spans="1:17" s="32" customFormat="1" ht="10.5">
      <c r="A517" s="32">
        <v>96667560</v>
      </c>
      <c r="B517" s="33">
        <v>8</v>
      </c>
      <c r="C517" s="32" t="s">
        <v>339</v>
      </c>
      <c r="D517" s="46">
        <v>548</v>
      </c>
      <c r="E517" s="35">
        <v>39694</v>
      </c>
      <c r="F517" s="34" t="s">
        <v>37</v>
      </c>
      <c r="G517" s="37">
        <v>1500</v>
      </c>
      <c r="H517" s="34"/>
      <c r="I517" s="38"/>
      <c r="J517" s="36" t="s">
        <v>250</v>
      </c>
      <c r="K517" s="38">
        <v>10</v>
      </c>
      <c r="L517" s="40"/>
      <c r="M517" s="40"/>
      <c r="N517" s="40"/>
      <c r="O517" s="40"/>
      <c r="P517" s="40"/>
    </row>
    <row r="518" spans="1:17" s="32" customFormat="1" ht="10.5">
      <c r="A518" s="32">
        <v>96667560</v>
      </c>
      <c r="B518" s="33">
        <v>8</v>
      </c>
      <c r="C518" s="32" t="s">
        <v>340</v>
      </c>
      <c r="D518" s="46" t="s">
        <v>143</v>
      </c>
      <c r="E518" s="35">
        <v>40030</v>
      </c>
      <c r="F518" s="34" t="s">
        <v>171</v>
      </c>
      <c r="G518" s="37">
        <v>20000000</v>
      </c>
      <c r="H518" s="34" t="s">
        <v>90</v>
      </c>
      <c r="I518" s="38">
        <v>7</v>
      </c>
      <c r="J518" s="36" t="s">
        <v>374</v>
      </c>
      <c r="K518" s="38">
        <v>5</v>
      </c>
      <c r="L518" s="40">
        <v>20000000000</v>
      </c>
      <c r="M518" s="40">
        <v>20000000000</v>
      </c>
      <c r="N518" s="40">
        <v>20000000</v>
      </c>
      <c r="O518" s="40">
        <v>458773</v>
      </c>
      <c r="P518" s="40">
        <v>20458773</v>
      </c>
    </row>
    <row r="519" spans="1:17" s="32" customFormat="1" ht="10.5">
      <c r="A519" s="32">
        <v>96667560</v>
      </c>
      <c r="B519" s="33">
        <v>8</v>
      </c>
      <c r="C519" s="32" t="s">
        <v>340</v>
      </c>
      <c r="D519" s="46" t="s">
        <v>152</v>
      </c>
      <c r="E519" s="35">
        <v>40500</v>
      </c>
      <c r="F519" s="34" t="s">
        <v>171</v>
      </c>
      <c r="G519" s="37">
        <v>10000000</v>
      </c>
      <c r="H519" s="34" t="s">
        <v>51</v>
      </c>
      <c r="I519" s="38">
        <v>6.35</v>
      </c>
      <c r="J519" s="36" t="s">
        <v>374</v>
      </c>
      <c r="K519" s="38">
        <v>4</v>
      </c>
      <c r="L519" s="40">
        <v>10000000000</v>
      </c>
      <c r="M519" s="40">
        <v>10000000000</v>
      </c>
      <c r="N519" s="40">
        <v>10000000</v>
      </c>
      <c r="O519" s="40">
        <v>64625</v>
      </c>
      <c r="P519" s="40">
        <v>10064625</v>
      </c>
    </row>
    <row r="520" spans="1:17" s="32" customFormat="1" ht="10.5">
      <c r="A520" s="32">
        <v>96813520</v>
      </c>
      <c r="B520" s="33">
        <v>1</v>
      </c>
      <c r="C520" s="45" t="s">
        <v>396</v>
      </c>
      <c r="D520" s="46">
        <v>549</v>
      </c>
      <c r="E520" s="35">
        <v>39707</v>
      </c>
      <c r="F520" s="34" t="s">
        <v>37</v>
      </c>
      <c r="G520" s="37">
        <v>8500</v>
      </c>
      <c r="H520" s="34"/>
      <c r="I520" s="38"/>
      <c r="J520" s="36" t="s">
        <v>81</v>
      </c>
      <c r="K520" s="38">
        <v>10</v>
      </c>
      <c r="L520" s="40"/>
      <c r="M520" s="40"/>
      <c r="N520" s="40"/>
      <c r="O520" s="40"/>
      <c r="P520" s="40"/>
    </row>
    <row r="521" spans="1:17" s="32" customFormat="1" ht="10.5">
      <c r="A521" s="32">
        <v>96813520</v>
      </c>
      <c r="B521" s="33">
        <v>1</v>
      </c>
      <c r="C521" s="45" t="s">
        <v>397</v>
      </c>
      <c r="D521" s="46" t="s">
        <v>143</v>
      </c>
      <c r="E521" s="35">
        <v>39730</v>
      </c>
      <c r="F521" s="34" t="s">
        <v>37</v>
      </c>
      <c r="G521" s="37">
        <v>7000</v>
      </c>
      <c r="H521" s="34" t="s">
        <v>46</v>
      </c>
      <c r="I521" s="38">
        <v>2.75</v>
      </c>
      <c r="J521" s="36" t="s">
        <v>68</v>
      </c>
      <c r="K521" s="38">
        <v>5</v>
      </c>
      <c r="L521" s="40">
        <v>1800000</v>
      </c>
      <c r="M521" s="40">
        <v>1800000</v>
      </c>
      <c r="N521" s="40">
        <v>39401802</v>
      </c>
      <c r="O521" s="40">
        <v>179370</v>
      </c>
      <c r="P521" s="40">
        <v>39581172</v>
      </c>
    </row>
    <row r="522" spans="1:17" s="32" customFormat="1" ht="10.5">
      <c r="A522" s="32">
        <v>96813520</v>
      </c>
      <c r="B522" s="33">
        <v>1</v>
      </c>
      <c r="C522" s="45" t="s">
        <v>396</v>
      </c>
      <c r="D522" s="46">
        <v>550</v>
      </c>
      <c r="E522" s="35">
        <v>39707</v>
      </c>
      <c r="F522" s="34" t="s">
        <v>37</v>
      </c>
      <c r="G522" s="37">
        <v>8500</v>
      </c>
      <c r="H522" s="34"/>
      <c r="I522" s="38"/>
      <c r="J522" s="36" t="s">
        <v>81</v>
      </c>
      <c r="K522" s="38">
        <v>30</v>
      </c>
      <c r="L522" s="40"/>
      <c r="M522" s="40"/>
      <c r="N522" s="40"/>
      <c r="O522" s="40"/>
      <c r="P522" s="40"/>
    </row>
    <row r="523" spans="1:17" s="32" customFormat="1" ht="10.5">
      <c r="A523" s="32">
        <v>96813520</v>
      </c>
      <c r="B523" s="33">
        <v>1</v>
      </c>
      <c r="C523" s="45" t="s">
        <v>398</v>
      </c>
      <c r="D523" s="46" t="s">
        <v>143</v>
      </c>
      <c r="E523" s="35">
        <v>39730</v>
      </c>
      <c r="F523" s="34" t="s">
        <v>37</v>
      </c>
      <c r="G523" s="37">
        <v>7000</v>
      </c>
      <c r="H523" s="34" t="s">
        <v>90</v>
      </c>
      <c r="I523" s="38">
        <v>4.25</v>
      </c>
      <c r="J523" s="36" t="s">
        <v>68</v>
      </c>
      <c r="K523" s="38">
        <v>21</v>
      </c>
      <c r="L523" s="40">
        <v>4700000</v>
      </c>
      <c r="M523" s="40">
        <v>4700000</v>
      </c>
      <c r="N523" s="40">
        <v>102882483</v>
      </c>
      <c r="O523" s="40">
        <v>721172</v>
      </c>
      <c r="P523" s="40">
        <v>103603655</v>
      </c>
    </row>
    <row r="524" spans="1:17" s="32" customFormat="1" ht="10.5">
      <c r="A524" s="32">
        <v>93834000</v>
      </c>
      <c r="B524" s="33">
        <v>5</v>
      </c>
      <c r="C524" s="45" t="s">
        <v>276</v>
      </c>
      <c r="D524" s="46">
        <v>551</v>
      </c>
      <c r="E524" s="35">
        <v>39735</v>
      </c>
      <c r="F524" s="34" t="s">
        <v>37</v>
      </c>
      <c r="G524" s="37">
        <v>12500</v>
      </c>
      <c r="H524" s="34"/>
      <c r="I524" s="38"/>
      <c r="J524" s="36" t="s">
        <v>81</v>
      </c>
      <c r="K524" s="38">
        <v>30</v>
      </c>
      <c r="L524" s="40"/>
      <c r="M524" s="40"/>
      <c r="N524" s="40"/>
      <c r="O524" s="40"/>
      <c r="P524" s="40"/>
    </row>
    <row r="525" spans="1:17" s="32" customFormat="1" ht="10.5">
      <c r="A525" s="32">
        <v>93834000</v>
      </c>
      <c r="B525" s="33">
        <v>5</v>
      </c>
      <c r="C525" s="45" t="s">
        <v>399</v>
      </c>
      <c r="D525" s="46" t="s">
        <v>143</v>
      </c>
      <c r="E525" s="35">
        <v>39769</v>
      </c>
      <c r="F525" s="34" t="s">
        <v>37</v>
      </c>
      <c r="G525" s="37">
        <v>6000</v>
      </c>
      <c r="H525" s="34" t="s">
        <v>53</v>
      </c>
      <c r="I525" s="38">
        <v>4.7</v>
      </c>
      <c r="J525" s="36" t="s">
        <v>81</v>
      </c>
      <c r="K525" s="38">
        <v>8</v>
      </c>
      <c r="L525" s="40"/>
      <c r="M525" s="40"/>
      <c r="N525" s="40"/>
      <c r="O525" s="40"/>
      <c r="P525" s="40"/>
    </row>
    <row r="526" spans="1:17" s="32" customFormat="1" ht="10.5">
      <c r="A526" s="32">
        <v>93834000</v>
      </c>
      <c r="B526" s="33">
        <v>5</v>
      </c>
      <c r="C526" s="45" t="s">
        <v>399</v>
      </c>
      <c r="D526" s="46" t="s">
        <v>143</v>
      </c>
      <c r="E526" s="35">
        <v>39769</v>
      </c>
      <c r="F526" s="34" t="s">
        <v>66</v>
      </c>
      <c r="G526" s="37">
        <v>187800</v>
      </c>
      <c r="H526" s="34" t="s">
        <v>59</v>
      </c>
      <c r="I526" s="38" t="s">
        <v>400</v>
      </c>
      <c r="J526" s="36" t="s">
        <v>81</v>
      </c>
      <c r="K526" s="38">
        <v>11</v>
      </c>
      <c r="L526" s="40"/>
      <c r="M526" s="40"/>
      <c r="N526" s="40"/>
      <c r="O526" s="40"/>
      <c r="P526" s="40"/>
      <c r="Q526" s="32" t="s">
        <v>69</v>
      </c>
    </row>
    <row r="527" spans="1:17" s="32" customFormat="1" ht="10.5">
      <c r="A527" s="32">
        <v>93834000</v>
      </c>
      <c r="B527" s="33">
        <v>5</v>
      </c>
      <c r="C527" s="45" t="s">
        <v>399</v>
      </c>
      <c r="D527" s="46" t="s">
        <v>143</v>
      </c>
      <c r="E527" s="35">
        <v>39769</v>
      </c>
      <c r="F527" s="34" t="s">
        <v>37</v>
      </c>
      <c r="G527" s="37">
        <v>6000</v>
      </c>
      <c r="H527" s="34" t="s">
        <v>60</v>
      </c>
      <c r="I527" s="38">
        <v>4.7</v>
      </c>
      <c r="J527" s="36" t="s">
        <v>81</v>
      </c>
      <c r="K527" s="38">
        <v>9</v>
      </c>
      <c r="L527" s="40"/>
      <c r="M527" s="40"/>
      <c r="N527" s="40"/>
      <c r="O527" s="40"/>
      <c r="P527" s="40"/>
    </row>
    <row r="528" spans="1:17" s="32" customFormat="1" ht="10.5">
      <c r="A528" s="32">
        <v>93834000</v>
      </c>
      <c r="B528" s="33">
        <v>5</v>
      </c>
      <c r="C528" s="45" t="s">
        <v>120</v>
      </c>
      <c r="D528" s="46" t="s">
        <v>143</v>
      </c>
      <c r="E528" s="35">
        <v>39769</v>
      </c>
      <c r="F528" s="34" t="s">
        <v>37</v>
      </c>
      <c r="G528" s="37">
        <v>6000</v>
      </c>
      <c r="H528" s="34" t="s">
        <v>64</v>
      </c>
      <c r="I528" s="38">
        <v>5.7</v>
      </c>
      <c r="J528" s="36" t="s">
        <v>68</v>
      </c>
      <c r="K528" s="38">
        <v>21</v>
      </c>
      <c r="L528" s="40">
        <v>3000000</v>
      </c>
      <c r="M528" s="40">
        <v>3000000</v>
      </c>
      <c r="N528" s="40">
        <v>65669670</v>
      </c>
      <c r="O528" s="40">
        <v>769019</v>
      </c>
      <c r="P528" s="40">
        <v>66438689</v>
      </c>
    </row>
    <row r="529" spans="1:16" s="32" customFormat="1" ht="10.5">
      <c r="A529" s="32">
        <v>93834000</v>
      </c>
      <c r="B529" s="33">
        <v>5</v>
      </c>
      <c r="C529" s="45" t="s">
        <v>120</v>
      </c>
      <c r="D529" s="46" t="s">
        <v>152</v>
      </c>
      <c r="E529" s="35">
        <v>39877</v>
      </c>
      <c r="F529" s="34" t="s">
        <v>171</v>
      </c>
      <c r="G529" s="37">
        <v>30000000</v>
      </c>
      <c r="H529" s="34" t="s">
        <v>75</v>
      </c>
      <c r="I529" s="38">
        <v>7</v>
      </c>
      <c r="J529" s="36" t="s">
        <v>68</v>
      </c>
      <c r="K529" s="38">
        <v>5</v>
      </c>
      <c r="L529" s="40">
        <v>30000000000</v>
      </c>
      <c r="M529" s="40">
        <v>30000000000</v>
      </c>
      <c r="N529" s="40">
        <v>30000000</v>
      </c>
      <c r="O529" s="40">
        <v>682425</v>
      </c>
      <c r="P529" s="40">
        <v>30682425</v>
      </c>
    </row>
    <row r="530" spans="1:16" s="32" customFormat="1" ht="10.5">
      <c r="A530" s="32">
        <v>93834000</v>
      </c>
      <c r="B530" s="33">
        <v>5</v>
      </c>
      <c r="C530" s="45" t="s">
        <v>120</v>
      </c>
      <c r="D530" s="46" t="s">
        <v>162</v>
      </c>
      <c r="E530" s="35">
        <v>39952</v>
      </c>
      <c r="F530" s="34" t="s">
        <v>37</v>
      </c>
      <c r="G530" s="37">
        <v>5500</v>
      </c>
      <c r="H530" s="34" t="s">
        <v>125</v>
      </c>
      <c r="I530" s="38">
        <v>4.0999999999999996</v>
      </c>
      <c r="J530" s="36" t="s">
        <v>68</v>
      </c>
      <c r="K530" s="38">
        <v>6</v>
      </c>
      <c r="L530" s="40">
        <v>1000000</v>
      </c>
      <c r="M530" s="40">
        <v>1000000</v>
      </c>
      <c r="N530" s="40">
        <v>21889890</v>
      </c>
      <c r="O530" s="40">
        <v>78975</v>
      </c>
      <c r="P530" s="40">
        <v>21968865</v>
      </c>
    </row>
    <row r="531" spans="1:16" s="32" customFormat="1" ht="10.5">
      <c r="A531" s="32">
        <v>93834000</v>
      </c>
      <c r="B531" s="33">
        <v>5</v>
      </c>
      <c r="C531" s="45" t="s">
        <v>399</v>
      </c>
      <c r="D531" s="46" t="s">
        <v>162</v>
      </c>
      <c r="E531" s="35">
        <v>39952</v>
      </c>
      <c r="F531" s="34" t="s">
        <v>171</v>
      </c>
      <c r="G531" s="37">
        <v>110000000</v>
      </c>
      <c r="H531" s="34" t="s">
        <v>132</v>
      </c>
      <c r="I531" s="38">
        <v>5.8</v>
      </c>
      <c r="J531" s="36" t="s">
        <v>68</v>
      </c>
      <c r="K531" s="38">
        <v>6</v>
      </c>
      <c r="L531" s="40"/>
      <c r="M531" s="40"/>
      <c r="N531" s="40"/>
      <c r="O531" s="40"/>
      <c r="P531" s="40"/>
    </row>
    <row r="532" spans="1:16" s="32" customFormat="1" ht="10.5">
      <c r="A532" s="32">
        <v>93834000</v>
      </c>
      <c r="B532" s="33">
        <v>5</v>
      </c>
      <c r="C532" s="45" t="s">
        <v>120</v>
      </c>
      <c r="D532" s="46" t="s">
        <v>162</v>
      </c>
      <c r="E532" s="35">
        <v>39952</v>
      </c>
      <c r="F532" s="34" t="s">
        <v>37</v>
      </c>
      <c r="G532" s="37">
        <v>5500</v>
      </c>
      <c r="H532" s="34" t="s">
        <v>176</v>
      </c>
      <c r="I532" s="38">
        <v>4.7</v>
      </c>
      <c r="J532" s="36" t="s">
        <v>68</v>
      </c>
      <c r="K532" s="38">
        <v>21</v>
      </c>
      <c r="L532" s="40">
        <v>4500000</v>
      </c>
      <c r="M532" s="40">
        <v>4500000</v>
      </c>
      <c r="N532" s="40">
        <v>98504505</v>
      </c>
      <c r="O532" s="40">
        <v>406802</v>
      </c>
      <c r="P532" s="40">
        <v>98911307</v>
      </c>
    </row>
    <row r="533" spans="1:16" s="32" customFormat="1" ht="10.5">
      <c r="A533" s="32">
        <v>93834000</v>
      </c>
      <c r="B533" s="33">
        <v>5</v>
      </c>
      <c r="C533" s="45" t="s">
        <v>120</v>
      </c>
      <c r="D533" s="46" t="s">
        <v>163</v>
      </c>
      <c r="E533" s="35">
        <v>40702</v>
      </c>
      <c r="F533" s="34" t="s">
        <v>171</v>
      </c>
      <c r="G533" s="37">
        <v>54000000</v>
      </c>
      <c r="H533" s="34" t="s">
        <v>177</v>
      </c>
      <c r="I533" s="38">
        <v>7</v>
      </c>
      <c r="J533" s="36" t="s">
        <v>81</v>
      </c>
      <c r="K533" s="38">
        <v>20</v>
      </c>
      <c r="L533" s="40">
        <v>54000000000</v>
      </c>
      <c r="M533" s="40">
        <v>54000000000</v>
      </c>
      <c r="N533" s="40">
        <v>54000000</v>
      </c>
      <c r="O533" s="40">
        <v>299350</v>
      </c>
      <c r="P533" s="40">
        <v>54299350</v>
      </c>
    </row>
    <row r="534" spans="1:16" s="32" customFormat="1" ht="10.5">
      <c r="A534" s="32">
        <v>91335000</v>
      </c>
      <c r="B534" s="33">
        <v>6</v>
      </c>
      <c r="C534" s="45" t="s">
        <v>401</v>
      </c>
      <c r="D534" s="46">
        <v>552</v>
      </c>
      <c r="E534" s="35">
        <v>39741</v>
      </c>
      <c r="F534" s="34" t="s">
        <v>37</v>
      </c>
      <c r="G534" s="37">
        <v>3500</v>
      </c>
      <c r="H534" s="34"/>
      <c r="I534" s="38"/>
      <c r="J534" s="36" t="s">
        <v>68</v>
      </c>
      <c r="K534" s="38">
        <v>10</v>
      </c>
      <c r="L534" s="40"/>
      <c r="M534" s="40"/>
      <c r="N534" s="40"/>
      <c r="O534" s="40"/>
      <c r="P534" s="40"/>
    </row>
    <row r="535" spans="1:16" s="32" customFormat="1" ht="10.5">
      <c r="A535" s="32">
        <v>91335000</v>
      </c>
      <c r="B535" s="33">
        <v>6</v>
      </c>
      <c r="C535" s="45" t="s">
        <v>402</v>
      </c>
      <c r="D535" s="46" t="s">
        <v>143</v>
      </c>
      <c r="E535" s="35">
        <v>39834</v>
      </c>
      <c r="F535" s="34" t="s">
        <v>37</v>
      </c>
      <c r="G535" s="37">
        <v>3500</v>
      </c>
      <c r="H535" s="34" t="s">
        <v>46</v>
      </c>
      <c r="I535" s="38">
        <v>6.4</v>
      </c>
      <c r="J535" s="36" t="s">
        <v>68</v>
      </c>
      <c r="K535" s="38">
        <v>5</v>
      </c>
      <c r="L535" s="40">
        <v>500000</v>
      </c>
      <c r="M535" s="40">
        <v>500000</v>
      </c>
      <c r="N535" s="40">
        <v>10944945</v>
      </c>
      <c r="O535" s="40">
        <v>302890</v>
      </c>
      <c r="P535" s="40">
        <v>11247835</v>
      </c>
    </row>
    <row r="536" spans="1:16" s="32" customFormat="1" ht="10.5">
      <c r="A536" s="32">
        <v>91335000</v>
      </c>
      <c r="B536" s="33">
        <v>6</v>
      </c>
      <c r="C536" s="45" t="s">
        <v>403</v>
      </c>
      <c r="D536" s="46" t="s">
        <v>143</v>
      </c>
      <c r="E536" s="35">
        <v>39834</v>
      </c>
      <c r="F536" s="34" t="s">
        <v>171</v>
      </c>
      <c r="G536" s="37">
        <v>75000000</v>
      </c>
      <c r="H536" s="34" t="s">
        <v>90</v>
      </c>
      <c r="I536" s="38">
        <v>8.5500000000000007</v>
      </c>
      <c r="J536" s="36" t="s">
        <v>68</v>
      </c>
      <c r="K536" s="38">
        <v>5</v>
      </c>
      <c r="L536" s="40"/>
      <c r="M536" s="40"/>
      <c r="N536" s="40"/>
      <c r="O536" s="40"/>
      <c r="P536" s="40"/>
    </row>
    <row r="537" spans="1:16" s="32" customFormat="1" ht="10.5">
      <c r="A537" s="32">
        <v>91335000</v>
      </c>
      <c r="B537" s="33">
        <v>6</v>
      </c>
      <c r="C537" s="45" t="s">
        <v>403</v>
      </c>
      <c r="D537" s="46" t="s">
        <v>143</v>
      </c>
      <c r="E537" s="35">
        <v>39834</v>
      </c>
      <c r="F537" s="34" t="s">
        <v>37</v>
      </c>
      <c r="G537" s="37">
        <v>3500</v>
      </c>
      <c r="H537" s="34" t="s">
        <v>92</v>
      </c>
      <c r="I537" s="38">
        <v>6.1</v>
      </c>
      <c r="J537" s="36" t="s">
        <v>68</v>
      </c>
      <c r="K537" s="38">
        <v>9.5</v>
      </c>
      <c r="L537" s="40"/>
      <c r="M537" s="40"/>
      <c r="N537" s="40"/>
      <c r="O537" s="40"/>
      <c r="P537" s="40"/>
    </row>
    <row r="538" spans="1:16" s="32" customFormat="1" ht="10.5">
      <c r="A538" s="32">
        <v>91335000</v>
      </c>
      <c r="B538" s="33">
        <v>6</v>
      </c>
      <c r="C538" s="45" t="s">
        <v>403</v>
      </c>
      <c r="D538" s="46" t="s">
        <v>143</v>
      </c>
      <c r="E538" s="35">
        <v>39834</v>
      </c>
      <c r="F538" s="34" t="s">
        <v>171</v>
      </c>
      <c r="G538" s="37">
        <v>75000000</v>
      </c>
      <c r="H538" s="34" t="s">
        <v>63</v>
      </c>
      <c r="I538" s="38">
        <v>8.5500000000000007</v>
      </c>
      <c r="J538" s="36" t="s">
        <v>68</v>
      </c>
      <c r="K538" s="38">
        <v>9.5</v>
      </c>
      <c r="L538" s="40"/>
      <c r="M538" s="40"/>
      <c r="N538" s="40"/>
      <c r="O538" s="40"/>
      <c r="P538" s="40"/>
    </row>
    <row r="539" spans="1:16" s="32" customFormat="1" ht="10.5">
      <c r="A539" s="32">
        <v>91335000</v>
      </c>
      <c r="B539" s="33">
        <v>6</v>
      </c>
      <c r="C539" s="45" t="s">
        <v>401</v>
      </c>
      <c r="D539" s="46">
        <v>553</v>
      </c>
      <c r="E539" s="35">
        <v>39741</v>
      </c>
      <c r="F539" s="34" t="s">
        <v>37</v>
      </c>
      <c r="G539" s="37">
        <v>3500</v>
      </c>
      <c r="H539" s="34"/>
      <c r="I539" s="38"/>
      <c r="J539" s="36" t="s">
        <v>68</v>
      </c>
      <c r="K539" s="38">
        <v>30</v>
      </c>
      <c r="L539" s="40"/>
      <c r="M539" s="40"/>
      <c r="N539" s="40"/>
      <c r="O539" s="40"/>
      <c r="P539" s="40"/>
    </row>
    <row r="540" spans="1:16" s="32" customFormat="1" ht="10.5">
      <c r="A540" s="32">
        <v>91335000</v>
      </c>
      <c r="B540" s="33">
        <v>6</v>
      </c>
      <c r="C540" s="45" t="s">
        <v>402</v>
      </c>
      <c r="D540" s="46" t="s">
        <v>143</v>
      </c>
      <c r="E540" s="35">
        <v>39834</v>
      </c>
      <c r="F540" s="34" t="s">
        <v>37</v>
      </c>
      <c r="G540" s="37">
        <v>3500</v>
      </c>
      <c r="H540" s="34" t="s">
        <v>56</v>
      </c>
      <c r="I540" s="36">
        <v>6.3</v>
      </c>
      <c r="J540" s="36" t="s">
        <v>68</v>
      </c>
      <c r="K540" s="38">
        <v>21</v>
      </c>
      <c r="L540" s="40">
        <v>3000000</v>
      </c>
      <c r="M540" s="40">
        <v>3000000</v>
      </c>
      <c r="N540" s="40">
        <v>65669670</v>
      </c>
      <c r="O540" s="40">
        <v>1789419</v>
      </c>
      <c r="P540" s="40">
        <v>67459089</v>
      </c>
    </row>
    <row r="541" spans="1:16" s="32" customFormat="1" ht="10.5">
      <c r="A541" s="32">
        <v>81826800</v>
      </c>
      <c r="B541" s="33">
        <v>9</v>
      </c>
      <c r="C541" s="32" t="s">
        <v>319</v>
      </c>
      <c r="D541" s="46">
        <v>555</v>
      </c>
      <c r="E541" s="35">
        <v>39749</v>
      </c>
      <c r="F541" s="34" t="s">
        <v>37</v>
      </c>
      <c r="G541" s="37">
        <v>3250</v>
      </c>
      <c r="H541" s="34"/>
      <c r="I541" s="38"/>
      <c r="J541" s="36" t="s">
        <v>320</v>
      </c>
      <c r="K541" s="38">
        <v>10</v>
      </c>
      <c r="L541" s="40"/>
      <c r="M541" s="40"/>
      <c r="N541" s="40"/>
      <c r="O541" s="40"/>
      <c r="P541" s="40"/>
    </row>
    <row r="542" spans="1:16" s="32" customFormat="1" ht="10.5">
      <c r="A542" s="32">
        <v>81826800</v>
      </c>
      <c r="B542" s="33">
        <v>9</v>
      </c>
      <c r="C542" s="32" t="s">
        <v>404</v>
      </c>
      <c r="D542" s="46" t="s">
        <v>143</v>
      </c>
      <c r="E542" s="35">
        <v>39889</v>
      </c>
      <c r="F542" s="34" t="s">
        <v>171</v>
      </c>
      <c r="G542" s="37">
        <v>60000000</v>
      </c>
      <c r="H542" s="34" t="s">
        <v>90</v>
      </c>
      <c r="I542" s="38">
        <v>5.75</v>
      </c>
      <c r="J542" s="36" t="s">
        <v>320</v>
      </c>
      <c r="K542" s="38">
        <v>4</v>
      </c>
      <c r="L542" s="40"/>
      <c r="M542" s="40"/>
      <c r="N542" s="40"/>
      <c r="O542" s="40"/>
      <c r="P542" s="40"/>
    </row>
    <row r="543" spans="1:16" s="32" customFormat="1" ht="10.5">
      <c r="A543" s="32">
        <v>81826800</v>
      </c>
      <c r="B543" s="33">
        <v>9</v>
      </c>
      <c r="C543" s="32" t="s">
        <v>405</v>
      </c>
      <c r="D543" s="46" t="s">
        <v>152</v>
      </c>
      <c r="E543" s="35">
        <v>39889</v>
      </c>
      <c r="F543" s="34" t="s">
        <v>171</v>
      </c>
      <c r="G543" s="37">
        <v>60000000</v>
      </c>
      <c r="H543" s="34" t="s">
        <v>92</v>
      </c>
      <c r="I543" s="38">
        <v>6.15</v>
      </c>
      <c r="J543" s="36" t="s">
        <v>320</v>
      </c>
      <c r="K543" s="38">
        <v>4</v>
      </c>
      <c r="L543" s="40">
        <v>60000000000</v>
      </c>
      <c r="M543" s="40">
        <v>60000000000</v>
      </c>
      <c r="N543" s="40">
        <v>60000000</v>
      </c>
      <c r="O543" s="40">
        <v>1070282</v>
      </c>
      <c r="P543" s="40">
        <v>61070282</v>
      </c>
    </row>
    <row r="544" spans="1:16" s="32" customFormat="1" ht="10.5">
      <c r="A544" s="32">
        <v>92544000</v>
      </c>
      <c r="B544" s="33">
        <v>0</v>
      </c>
      <c r="C544" s="32" t="s">
        <v>406</v>
      </c>
      <c r="D544" s="46">
        <v>556</v>
      </c>
      <c r="E544" s="35">
        <v>39756</v>
      </c>
      <c r="F544" s="34" t="s">
        <v>37</v>
      </c>
      <c r="G544" s="37">
        <v>1500</v>
      </c>
      <c r="H544" s="34"/>
      <c r="I544" s="38"/>
      <c r="J544" s="36" t="s">
        <v>68</v>
      </c>
      <c r="K544" s="38">
        <v>10</v>
      </c>
      <c r="L544" s="40"/>
      <c r="M544" s="40"/>
      <c r="N544" s="40"/>
      <c r="O544" s="40"/>
      <c r="P544" s="40"/>
    </row>
    <row r="545" spans="1:16" s="32" customFormat="1" ht="10.5">
      <c r="A545" s="32">
        <v>76022072</v>
      </c>
      <c r="B545" s="33">
        <v>8</v>
      </c>
      <c r="C545" s="32" t="s">
        <v>407</v>
      </c>
      <c r="D545" s="46">
        <v>558</v>
      </c>
      <c r="E545" s="35">
        <v>39787</v>
      </c>
      <c r="F545" s="34" t="s">
        <v>37</v>
      </c>
      <c r="G545" s="37">
        <v>4000</v>
      </c>
      <c r="H545" s="34"/>
      <c r="I545" s="38"/>
      <c r="J545" s="36" t="s">
        <v>287</v>
      </c>
      <c r="K545" s="38">
        <v>10</v>
      </c>
      <c r="L545" s="40"/>
      <c r="M545" s="40"/>
      <c r="N545" s="40"/>
      <c r="O545" s="40"/>
      <c r="P545" s="40"/>
    </row>
    <row r="546" spans="1:16" s="32" customFormat="1" ht="10.5">
      <c r="A546" s="32">
        <v>76022072</v>
      </c>
      <c r="B546" s="33">
        <v>8</v>
      </c>
      <c r="C546" s="32" t="s">
        <v>408</v>
      </c>
      <c r="D546" s="46" t="s">
        <v>143</v>
      </c>
      <c r="E546" s="35">
        <v>39793</v>
      </c>
      <c r="F546" s="34" t="s">
        <v>37</v>
      </c>
      <c r="G546" s="37">
        <v>4000</v>
      </c>
      <c r="H546" s="34" t="s">
        <v>90</v>
      </c>
      <c r="I546" s="38">
        <v>5</v>
      </c>
      <c r="J546" s="36" t="s">
        <v>68</v>
      </c>
      <c r="K546" s="38">
        <v>5</v>
      </c>
      <c r="L546" s="40"/>
      <c r="M546" s="40"/>
      <c r="N546" s="40"/>
      <c r="O546" s="40"/>
      <c r="P546" s="40"/>
    </row>
    <row r="547" spans="1:16" s="32" customFormat="1" ht="10.5">
      <c r="A547" s="32">
        <v>76022072</v>
      </c>
      <c r="B547" s="33">
        <v>8</v>
      </c>
      <c r="C547" s="32" t="s">
        <v>408</v>
      </c>
      <c r="D547" s="46" t="s">
        <v>143</v>
      </c>
      <c r="E547" s="35">
        <v>39793</v>
      </c>
      <c r="F547" s="34" t="s">
        <v>171</v>
      </c>
      <c r="G547" s="37">
        <v>85700000</v>
      </c>
      <c r="H547" s="34" t="s">
        <v>92</v>
      </c>
      <c r="I547" s="38">
        <v>7.5</v>
      </c>
      <c r="J547" s="36" t="s">
        <v>68</v>
      </c>
      <c r="K547" s="38">
        <v>5</v>
      </c>
      <c r="L547" s="40"/>
      <c r="M547" s="40"/>
      <c r="N547" s="40"/>
      <c r="O547" s="40"/>
      <c r="P547" s="40"/>
    </row>
    <row r="548" spans="1:16" s="32" customFormat="1" ht="10.5">
      <c r="A548" s="32">
        <v>76022072</v>
      </c>
      <c r="B548" s="33">
        <v>8</v>
      </c>
      <c r="C548" s="32" t="s">
        <v>409</v>
      </c>
      <c r="D548" s="46">
        <v>559</v>
      </c>
      <c r="E548" s="35">
        <v>39787</v>
      </c>
      <c r="F548" s="34" t="s">
        <v>37</v>
      </c>
      <c r="G548" s="37">
        <v>4000</v>
      </c>
      <c r="H548" s="34"/>
      <c r="I548" s="38"/>
      <c r="J548" s="36" t="s">
        <v>287</v>
      </c>
      <c r="K548" s="38">
        <v>30</v>
      </c>
      <c r="L548" s="40"/>
      <c r="M548" s="40"/>
      <c r="N548" s="40"/>
      <c r="O548" s="40"/>
      <c r="P548" s="40"/>
    </row>
    <row r="549" spans="1:16" s="32" customFormat="1" ht="10.5">
      <c r="A549" s="32">
        <v>76022072</v>
      </c>
      <c r="B549" s="33">
        <v>8</v>
      </c>
      <c r="C549" s="32" t="s">
        <v>337</v>
      </c>
      <c r="D549" s="46" t="s">
        <v>143</v>
      </c>
      <c r="E549" s="35">
        <v>39793</v>
      </c>
      <c r="F549" s="34" t="s">
        <v>37</v>
      </c>
      <c r="G549" s="37">
        <v>4000</v>
      </c>
      <c r="H549" s="34" t="s">
        <v>63</v>
      </c>
      <c r="I549" s="38">
        <v>5</v>
      </c>
      <c r="J549" s="36" t="s">
        <v>68</v>
      </c>
      <c r="K549" s="38">
        <v>21</v>
      </c>
      <c r="L549" s="40">
        <v>4000000</v>
      </c>
      <c r="M549" s="40">
        <v>4000000</v>
      </c>
      <c r="N549" s="40">
        <v>87559560</v>
      </c>
      <c r="O549" s="40">
        <v>0</v>
      </c>
      <c r="P549" s="40">
        <v>87559560</v>
      </c>
    </row>
    <row r="550" spans="1:16" s="32" customFormat="1" ht="10.5">
      <c r="A550" s="32">
        <v>96802690</v>
      </c>
      <c r="B550" s="33">
        <v>9</v>
      </c>
      <c r="C550" s="32" t="s">
        <v>273</v>
      </c>
      <c r="D550" s="46">
        <v>560</v>
      </c>
      <c r="E550" s="35">
        <v>39799</v>
      </c>
      <c r="F550" s="34" t="s">
        <v>37</v>
      </c>
      <c r="G550" s="37">
        <v>3500</v>
      </c>
      <c r="H550" s="34"/>
      <c r="I550" s="38"/>
      <c r="J550" s="36" t="s">
        <v>81</v>
      </c>
      <c r="K550" s="38">
        <v>30</v>
      </c>
      <c r="L550" s="40"/>
      <c r="M550" s="40"/>
      <c r="N550" s="40"/>
      <c r="O550" s="40"/>
      <c r="P550" s="40"/>
    </row>
    <row r="551" spans="1:16" s="32" customFormat="1" ht="10.5">
      <c r="A551" s="32">
        <v>96802690</v>
      </c>
      <c r="B551" s="33">
        <v>9</v>
      </c>
      <c r="C551" s="32" t="s">
        <v>196</v>
      </c>
      <c r="D551" s="46" t="s">
        <v>143</v>
      </c>
      <c r="E551" s="35">
        <v>39799</v>
      </c>
      <c r="F551" s="34" t="s">
        <v>37</v>
      </c>
      <c r="G551" s="37">
        <v>3500</v>
      </c>
      <c r="H551" s="34" t="s">
        <v>125</v>
      </c>
      <c r="I551" s="38">
        <v>5.5</v>
      </c>
      <c r="J551" s="36" t="s">
        <v>68</v>
      </c>
      <c r="K551" s="38">
        <v>21</v>
      </c>
      <c r="L551" s="40">
        <v>3500000</v>
      </c>
      <c r="M551" s="40">
        <v>3500000</v>
      </c>
      <c r="N551" s="40">
        <v>76614615</v>
      </c>
      <c r="O551" s="40">
        <v>173226</v>
      </c>
      <c r="P551" s="40">
        <v>76787841</v>
      </c>
    </row>
    <row r="552" spans="1:16" s="32" customFormat="1" ht="10.5">
      <c r="A552" s="55">
        <v>89900400</v>
      </c>
      <c r="B552" s="33">
        <v>0</v>
      </c>
      <c r="C552" s="32" t="s">
        <v>205</v>
      </c>
      <c r="D552" s="46">
        <v>561</v>
      </c>
      <c r="E552" s="35">
        <v>39813</v>
      </c>
      <c r="F552" s="34" t="s">
        <v>37</v>
      </c>
      <c r="G552" s="37">
        <v>2500</v>
      </c>
      <c r="H552" s="34"/>
      <c r="I552" s="38"/>
      <c r="J552" s="36" t="s">
        <v>410</v>
      </c>
      <c r="K552" s="38">
        <v>10</v>
      </c>
      <c r="L552" s="40"/>
      <c r="M552" s="40"/>
      <c r="N552" s="40"/>
      <c r="O552" s="40"/>
      <c r="P552" s="40"/>
    </row>
    <row r="553" spans="1:16" s="32" customFormat="1" ht="10.5">
      <c r="A553" s="55">
        <v>89900400</v>
      </c>
      <c r="B553" s="33">
        <v>0</v>
      </c>
      <c r="C553" s="32" t="s">
        <v>207</v>
      </c>
      <c r="D553" s="46" t="s">
        <v>143</v>
      </c>
      <c r="E553" s="35">
        <v>39834</v>
      </c>
      <c r="F553" s="34" t="s">
        <v>37</v>
      </c>
      <c r="G553" s="37">
        <v>2500</v>
      </c>
      <c r="H553" s="34" t="s">
        <v>75</v>
      </c>
      <c r="I553" s="38">
        <v>4.95</v>
      </c>
      <c r="J553" s="36" t="s">
        <v>410</v>
      </c>
      <c r="K553" s="38">
        <v>5</v>
      </c>
      <c r="L553" s="40">
        <v>500000</v>
      </c>
      <c r="M553" s="40">
        <v>500000</v>
      </c>
      <c r="N553" s="40">
        <v>10944945</v>
      </c>
      <c r="O553" s="40">
        <v>227694</v>
      </c>
      <c r="P553" s="40">
        <v>11172639</v>
      </c>
    </row>
    <row r="554" spans="1:16" s="32" customFormat="1" ht="10.5">
      <c r="A554" s="55">
        <v>89900400</v>
      </c>
      <c r="B554" s="33">
        <v>0</v>
      </c>
      <c r="C554" s="32" t="s">
        <v>411</v>
      </c>
      <c r="D554" s="46" t="s">
        <v>143</v>
      </c>
      <c r="E554" s="35">
        <v>39834</v>
      </c>
      <c r="F554" s="34" t="s">
        <v>37</v>
      </c>
      <c r="G554" s="37">
        <v>2500</v>
      </c>
      <c r="H554" s="34" t="s">
        <v>125</v>
      </c>
      <c r="I554" s="38">
        <v>4.8</v>
      </c>
      <c r="J554" s="36" t="s">
        <v>410</v>
      </c>
      <c r="K554" s="38">
        <v>10</v>
      </c>
      <c r="L554" s="40"/>
      <c r="M554" s="40"/>
      <c r="N554" s="40"/>
      <c r="O554" s="40"/>
      <c r="P554" s="40"/>
    </row>
    <row r="555" spans="1:16" s="32" customFormat="1" ht="10.5">
      <c r="A555" s="55">
        <v>89900400</v>
      </c>
      <c r="B555" s="33">
        <v>0</v>
      </c>
      <c r="C555" s="32" t="s">
        <v>205</v>
      </c>
      <c r="D555" s="46">
        <v>562</v>
      </c>
      <c r="E555" s="35">
        <v>39813</v>
      </c>
      <c r="F555" s="34" t="s">
        <v>37</v>
      </c>
      <c r="G555" s="37">
        <v>2500</v>
      </c>
      <c r="H555" s="34"/>
      <c r="I555" s="38"/>
      <c r="J555" s="36" t="s">
        <v>410</v>
      </c>
      <c r="K555" s="38">
        <v>30</v>
      </c>
      <c r="L555" s="40"/>
      <c r="M555" s="40"/>
      <c r="N555" s="40"/>
      <c r="O555" s="40"/>
      <c r="P555" s="40"/>
    </row>
    <row r="556" spans="1:16" s="32" customFormat="1" ht="10.5">
      <c r="A556" s="55">
        <v>89900400</v>
      </c>
      <c r="B556" s="33">
        <v>0</v>
      </c>
      <c r="C556" s="32" t="s">
        <v>207</v>
      </c>
      <c r="D556" s="46" t="s">
        <v>143</v>
      </c>
      <c r="E556" s="35">
        <v>39834</v>
      </c>
      <c r="F556" s="34" t="s">
        <v>37</v>
      </c>
      <c r="G556" s="37">
        <v>2500</v>
      </c>
      <c r="H556" s="34" t="s">
        <v>132</v>
      </c>
      <c r="I556" s="38">
        <v>4.9000000000000004</v>
      </c>
      <c r="J556" s="36" t="s">
        <v>410</v>
      </c>
      <c r="K556" s="38">
        <v>21</v>
      </c>
      <c r="L556" s="40">
        <v>2000000</v>
      </c>
      <c r="M556" s="40">
        <v>2000000</v>
      </c>
      <c r="N556" s="40">
        <v>43779780</v>
      </c>
      <c r="O556" s="40">
        <v>901689</v>
      </c>
      <c r="P556" s="40">
        <v>44681469</v>
      </c>
    </row>
    <row r="557" spans="1:16" s="32" customFormat="1" ht="10.5">
      <c r="A557" s="55">
        <v>93007000</v>
      </c>
      <c r="B557" s="33">
        <v>9</v>
      </c>
      <c r="C557" s="32" t="s">
        <v>282</v>
      </c>
      <c r="D557" s="46">
        <v>563</v>
      </c>
      <c r="E557" s="35">
        <v>39813</v>
      </c>
      <c r="F557" s="34" t="s">
        <v>37</v>
      </c>
      <c r="G557" s="37">
        <v>5000</v>
      </c>
      <c r="H557" s="34"/>
      <c r="I557" s="38"/>
      <c r="J557" s="36" t="s">
        <v>81</v>
      </c>
      <c r="K557" s="38">
        <v>10</v>
      </c>
      <c r="L557" s="40"/>
      <c r="M557" s="40"/>
      <c r="N557" s="40"/>
      <c r="O557" s="40"/>
      <c r="P557" s="40"/>
    </row>
    <row r="558" spans="1:16" s="32" customFormat="1" ht="10.5">
      <c r="A558" s="55">
        <v>93007000</v>
      </c>
      <c r="B558" s="33">
        <v>9</v>
      </c>
      <c r="C558" s="32" t="s">
        <v>412</v>
      </c>
      <c r="D558" s="46" t="s">
        <v>143</v>
      </c>
      <c r="E558" s="35">
        <v>39822</v>
      </c>
      <c r="F558" s="34" t="s">
        <v>37</v>
      </c>
      <c r="G558" s="37">
        <v>5000</v>
      </c>
      <c r="H558" s="34" t="s">
        <v>51</v>
      </c>
      <c r="I558" s="38">
        <v>5</v>
      </c>
      <c r="J558" s="36" t="s">
        <v>81</v>
      </c>
      <c r="K558" s="38">
        <v>5</v>
      </c>
      <c r="L558" s="40"/>
      <c r="M558" s="40"/>
      <c r="N558" s="40"/>
      <c r="O558" s="40"/>
      <c r="P558" s="40"/>
    </row>
    <row r="559" spans="1:16" s="32" customFormat="1" ht="10.5">
      <c r="A559" s="55">
        <v>93007000</v>
      </c>
      <c r="B559" s="33">
        <v>9</v>
      </c>
      <c r="C559" s="32" t="s">
        <v>413</v>
      </c>
      <c r="D559" s="46" t="s">
        <v>152</v>
      </c>
      <c r="E559" s="35">
        <v>39822</v>
      </c>
      <c r="F559" s="34" t="s">
        <v>171</v>
      </c>
      <c r="G559" s="37">
        <v>107290000</v>
      </c>
      <c r="H559" s="34" t="s">
        <v>53</v>
      </c>
      <c r="I559" s="38">
        <v>7</v>
      </c>
      <c r="J559" s="36" t="s">
        <v>81</v>
      </c>
      <c r="K559" s="38">
        <v>5</v>
      </c>
      <c r="L559" s="40">
        <v>21000000000</v>
      </c>
      <c r="M559" s="40">
        <v>21000000000</v>
      </c>
      <c r="N559" s="40">
        <v>21000000</v>
      </c>
      <c r="O559" s="40">
        <v>702607</v>
      </c>
      <c r="P559" s="40">
        <v>21702607</v>
      </c>
    </row>
    <row r="560" spans="1:16" s="32" customFormat="1" ht="10.5">
      <c r="A560" s="55">
        <v>93007000</v>
      </c>
      <c r="B560" s="33">
        <v>9</v>
      </c>
      <c r="C560" s="32" t="s">
        <v>413</v>
      </c>
      <c r="D560" s="46" t="s">
        <v>162</v>
      </c>
      <c r="E560" s="35">
        <v>39938</v>
      </c>
      <c r="F560" s="34" t="s">
        <v>37</v>
      </c>
      <c r="G560" s="37">
        <v>4000</v>
      </c>
      <c r="H560" s="34" t="s">
        <v>60</v>
      </c>
      <c r="I560" s="38">
        <v>3</v>
      </c>
      <c r="J560" s="36" t="s">
        <v>81</v>
      </c>
      <c r="K560" s="38">
        <v>5</v>
      </c>
      <c r="L560" s="40">
        <v>1500000</v>
      </c>
      <c r="M560" s="40">
        <v>1500000</v>
      </c>
      <c r="N560" s="40">
        <v>32834835</v>
      </c>
      <c r="O560" s="40">
        <v>240431</v>
      </c>
      <c r="P560" s="40">
        <v>33075266</v>
      </c>
    </row>
    <row r="561" spans="1:16" s="32" customFormat="1" ht="10.5">
      <c r="A561" s="55">
        <v>93007000</v>
      </c>
      <c r="B561" s="33">
        <v>9</v>
      </c>
      <c r="C561" s="32" t="s">
        <v>413</v>
      </c>
      <c r="D561" s="46" t="s">
        <v>163</v>
      </c>
      <c r="E561" s="35">
        <v>39938</v>
      </c>
      <c r="F561" s="34" t="s">
        <v>171</v>
      </c>
      <c r="G561" s="37">
        <v>83900000</v>
      </c>
      <c r="H561" s="34" t="s">
        <v>64</v>
      </c>
      <c r="I561" s="38">
        <v>5.5</v>
      </c>
      <c r="J561" s="36" t="s">
        <v>81</v>
      </c>
      <c r="K561" s="38">
        <v>5</v>
      </c>
      <c r="L561" s="40">
        <v>52000000000</v>
      </c>
      <c r="M561" s="40">
        <v>52000000000</v>
      </c>
      <c r="N561" s="40">
        <v>52000000</v>
      </c>
      <c r="O561" s="40">
        <v>693867</v>
      </c>
      <c r="P561" s="40">
        <v>52693867</v>
      </c>
    </row>
    <row r="562" spans="1:16" s="32" customFormat="1" ht="10.5">
      <c r="A562" s="55">
        <v>93007000</v>
      </c>
      <c r="B562" s="33">
        <v>9</v>
      </c>
      <c r="C562" s="32" t="s">
        <v>414</v>
      </c>
      <c r="D562" s="46">
        <v>564</v>
      </c>
      <c r="E562" s="35">
        <v>39813</v>
      </c>
      <c r="F562" s="34" t="s">
        <v>37</v>
      </c>
      <c r="G562" s="37">
        <v>5000</v>
      </c>
      <c r="H562" s="34"/>
      <c r="I562" s="38"/>
      <c r="J562" s="36" t="s">
        <v>81</v>
      </c>
      <c r="K562" s="38">
        <v>30</v>
      </c>
      <c r="L562" s="40"/>
      <c r="M562" s="40"/>
      <c r="N562" s="40"/>
      <c r="O562" s="40"/>
      <c r="P562" s="40"/>
    </row>
    <row r="563" spans="1:16" s="32" customFormat="1" ht="10.5">
      <c r="A563" s="55">
        <v>93007000</v>
      </c>
      <c r="B563" s="33">
        <v>9</v>
      </c>
      <c r="C563" s="32" t="s">
        <v>413</v>
      </c>
      <c r="D563" s="46" t="s">
        <v>143</v>
      </c>
      <c r="E563" s="35">
        <v>39821</v>
      </c>
      <c r="F563" s="34" t="s">
        <v>37</v>
      </c>
      <c r="G563" s="37">
        <v>5000</v>
      </c>
      <c r="H563" s="34" t="s">
        <v>59</v>
      </c>
      <c r="I563" s="38">
        <v>4.9000000000000004</v>
      </c>
      <c r="J563" s="36" t="s">
        <v>81</v>
      </c>
      <c r="K563" s="38">
        <v>21</v>
      </c>
      <c r="L563" s="40">
        <v>4000000</v>
      </c>
      <c r="M563" s="40">
        <v>4000000</v>
      </c>
      <c r="N563" s="40">
        <v>87559560</v>
      </c>
      <c r="O563" s="40">
        <v>2061003</v>
      </c>
      <c r="P563" s="40">
        <v>89620563</v>
      </c>
    </row>
    <row r="564" spans="1:16" s="32" customFormat="1" ht="10.5">
      <c r="A564" s="55">
        <v>93007000</v>
      </c>
      <c r="B564" s="33">
        <v>9</v>
      </c>
      <c r="C564" s="32" t="s">
        <v>415</v>
      </c>
      <c r="D564" s="46" t="s">
        <v>152</v>
      </c>
      <c r="E564" s="35">
        <v>39938</v>
      </c>
      <c r="F564" s="34" t="s">
        <v>37</v>
      </c>
      <c r="G564" s="37">
        <v>1000</v>
      </c>
      <c r="H564" s="34" t="s">
        <v>75</v>
      </c>
      <c r="I564" s="38">
        <v>4.25</v>
      </c>
      <c r="J564" s="36" t="s">
        <v>81</v>
      </c>
      <c r="K564" s="38">
        <v>21</v>
      </c>
      <c r="L564" s="40"/>
      <c r="M564" s="40"/>
      <c r="N564" s="40"/>
      <c r="O564" s="40"/>
      <c r="P564" s="40"/>
    </row>
    <row r="565" spans="1:16" s="32" customFormat="1" ht="10.5">
      <c r="A565" s="56">
        <v>99598300</v>
      </c>
      <c r="B565" s="57">
        <v>1</v>
      </c>
      <c r="C565" s="32" t="s">
        <v>416</v>
      </c>
      <c r="D565" s="46">
        <v>565</v>
      </c>
      <c r="E565" s="35">
        <v>39846</v>
      </c>
      <c r="F565" s="34" t="s">
        <v>37</v>
      </c>
      <c r="G565" s="37">
        <v>3000</v>
      </c>
      <c r="H565" s="34"/>
      <c r="I565" s="38"/>
      <c r="J565" s="36" t="s">
        <v>410</v>
      </c>
      <c r="K565" s="38">
        <v>10</v>
      </c>
      <c r="L565" s="40"/>
      <c r="M565" s="40"/>
      <c r="N565" s="40"/>
      <c r="O565" s="40"/>
      <c r="P565" s="40"/>
    </row>
    <row r="566" spans="1:16" s="32" customFormat="1" ht="10.5">
      <c r="A566" s="56">
        <v>99598300</v>
      </c>
      <c r="B566" s="57">
        <v>1</v>
      </c>
      <c r="C566" s="32" t="s">
        <v>417</v>
      </c>
      <c r="D566" s="46" t="s">
        <v>143</v>
      </c>
      <c r="E566" s="35">
        <v>39862</v>
      </c>
      <c r="F566" s="34" t="s">
        <v>171</v>
      </c>
      <c r="G566" s="37">
        <v>63500000</v>
      </c>
      <c r="H566" s="34" t="s">
        <v>46</v>
      </c>
      <c r="I566" s="38">
        <v>6.75</v>
      </c>
      <c r="J566" s="36" t="s">
        <v>81</v>
      </c>
      <c r="K566" s="38">
        <v>9.5</v>
      </c>
      <c r="L566" s="40"/>
      <c r="M566" s="40"/>
      <c r="N566" s="40"/>
      <c r="O566" s="40"/>
      <c r="P566" s="40"/>
    </row>
    <row r="567" spans="1:16" s="32" customFormat="1" ht="10.5">
      <c r="A567" s="56">
        <v>99598300</v>
      </c>
      <c r="B567" s="57">
        <v>1</v>
      </c>
      <c r="C567" s="32" t="s">
        <v>418</v>
      </c>
      <c r="D567" s="46" t="s">
        <v>143</v>
      </c>
      <c r="E567" s="35">
        <v>39862</v>
      </c>
      <c r="F567" s="34" t="s">
        <v>37</v>
      </c>
      <c r="G567" s="37">
        <v>3000</v>
      </c>
      <c r="H567" s="34" t="s">
        <v>90</v>
      </c>
      <c r="I567" s="38">
        <v>4.55</v>
      </c>
      <c r="J567" s="36" t="s">
        <v>81</v>
      </c>
      <c r="K567" s="38">
        <v>9.5</v>
      </c>
      <c r="L567" s="40">
        <v>1000000</v>
      </c>
      <c r="M567" s="40">
        <v>1000000</v>
      </c>
      <c r="N567" s="40">
        <v>21889890</v>
      </c>
      <c r="O567" s="40">
        <v>296030</v>
      </c>
      <c r="P567" s="40">
        <v>22185920</v>
      </c>
    </row>
    <row r="568" spans="1:16" s="32" customFormat="1" ht="10.5">
      <c r="A568" s="56">
        <v>99598300</v>
      </c>
      <c r="B568" s="57">
        <v>1</v>
      </c>
      <c r="C568" s="32" t="s">
        <v>416</v>
      </c>
      <c r="D568" s="46">
        <v>566</v>
      </c>
      <c r="E568" s="35">
        <v>39846</v>
      </c>
      <c r="F568" s="34" t="s">
        <v>37</v>
      </c>
      <c r="G568" s="37">
        <v>3000</v>
      </c>
      <c r="H568" s="34"/>
      <c r="I568" s="38"/>
      <c r="J568" s="36" t="s">
        <v>410</v>
      </c>
      <c r="K568" s="38">
        <v>30</v>
      </c>
      <c r="L568" s="40"/>
      <c r="M568" s="40"/>
      <c r="N568" s="40"/>
      <c r="O568" s="40"/>
      <c r="P568" s="40"/>
    </row>
    <row r="569" spans="1:16" s="32" customFormat="1" ht="10.5">
      <c r="A569" s="56">
        <v>99598300</v>
      </c>
      <c r="B569" s="57">
        <v>1</v>
      </c>
      <c r="C569" s="32" t="s">
        <v>418</v>
      </c>
      <c r="D569" s="46" t="s">
        <v>143</v>
      </c>
      <c r="E569" s="35">
        <v>39862</v>
      </c>
      <c r="F569" s="34" t="s">
        <v>37</v>
      </c>
      <c r="G569" s="37">
        <v>3000</v>
      </c>
      <c r="H569" s="34" t="s">
        <v>92</v>
      </c>
      <c r="I569" s="38">
        <v>5.3</v>
      </c>
      <c r="J569" s="36" t="s">
        <v>81</v>
      </c>
      <c r="K569" s="38">
        <v>21</v>
      </c>
      <c r="L569" s="40">
        <v>2000000</v>
      </c>
      <c r="M569" s="40">
        <v>2000000</v>
      </c>
      <c r="N569" s="40">
        <v>43779780</v>
      </c>
      <c r="O569" s="40">
        <v>689653</v>
      </c>
      <c r="P569" s="40">
        <v>44469433</v>
      </c>
    </row>
    <row r="570" spans="1:16" s="32" customFormat="1" ht="10.5">
      <c r="A570" s="56">
        <v>96591040</v>
      </c>
      <c r="B570" s="57">
        <v>9</v>
      </c>
      <c r="C570" s="32" t="s">
        <v>164</v>
      </c>
      <c r="D570" s="46">
        <v>567</v>
      </c>
      <c r="E570" s="35">
        <v>39885</v>
      </c>
      <c r="F570" s="34" t="s">
        <v>37</v>
      </c>
      <c r="G570" s="37">
        <v>3500</v>
      </c>
      <c r="H570" s="34"/>
      <c r="I570" s="38"/>
      <c r="J570" s="36" t="s">
        <v>68</v>
      </c>
      <c r="K570" s="38">
        <v>30</v>
      </c>
      <c r="L570" s="40"/>
      <c r="M570" s="40"/>
      <c r="N570" s="40"/>
      <c r="O570" s="40"/>
      <c r="P570" s="40"/>
    </row>
    <row r="571" spans="1:16" s="32" customFormat="1" ht="10.5">
      <c r="A571" s="56">
        <v>96591040</v>
      </c>
      <c r="B571" s="57">
        <v>9</v>
      </c>
      <c r="C571" s="32" t="s">
        <v>308</v>
      </c>
      <c r="D571" s="46" t="s">
        <v>143</v>
      </c>
      <c r="E571" s="35">
        <v>39919</v>
      </c>
      <c r="F571" s="34" t="s">
        <v>37</v>
      </c>
      <c r="G571" s="37">
        <v>3500</v>
      </c>
      <c r="H571" s="34" t="s">
        <v>64</v>
      </c>
      <c r="I571" s="38">
        <v>5.15</v>
      </c>
      <c r="J571" s="36" t="s">
        <v>68</v>
      </c>
      <c r="K571" s="38">
        <v>21</v>
      </c>
      <c r="L571" s="40">
        <v>2500000</v>
      </c>
      <c r="M571" s="40">
        <v>2500000</v>
      </c>
      <c r="N571" s="40">
        <v>54724725</v>
      </c>
      <c r="O571" s="40">
        <v>512980</v>
      </c>
      <c r="P571" s="40">
        <v>55237705</v>
      </c>
    </row>
    <row r="572" spans="1:16" s="32" customFormat="1" ht="10.5">
      <c r="A572" s="56">
        <v>96591040</v>
      </c>
      <c r="B572" s="57">
        <v>9</v>
      </c>
      <c r="C572" s="32" t="s">
        <v>164</v>
      </c>
      <c r="D572" s="46">
        <v>568</v>
      </c>
      <c r="E572" s="35">
        <v>39885</v>
      </c>
      <c r="F572" s="34" t="s">
        <v>37</v>
      </c>
      <c r="G572" s="37">
        <v>3500</v>
      </c>
      <c r="H572" s="34"/>
      <c r="I572" s="38"/>
      <c r="J572" s="36" t="s">
        <v>68</v>
      </c>
      <c r="K572" s="38">
        <v>10</v>
      </c>
      <c r="L572" s="40"/>
      <c r="M572" s="40"/>
      <c r="N572" s="40"/>
      <c r="O572" s="40"/>
      <c r="P572" s="40"/>
    </row>
    <row r="573" spans="1:16" s="32" customFormat="1" ht="10.5">
      <c r="A573" s="56">
        <v>96591040</v>
      </c>
      <c r="B573" s="57">
        <v>9</v>
      </c>
      <c r="C573" s="32" t="s">
        <v>419</v>
      </c>
      <c r="D573" s="46" t="s">
        <v>143</v>
      </c>
      <c r="E573" s="35">
        <v>39919</v>
      </c>
      <c r="F573" s="34" t="s">
        <v>171</v>
      </c>
      <c r="G573" s="37">
        <v>73000000</v>
      </c>
      <c r="H573" s="34" t="s">
        <v>59</v>
      </c>
      <c r="I573" s="38">
        <v>6.9</v>
      </c>
      <c r="J573" s="36" t="s">
        <v>68</v>
      </c>
      <c r="K573" s="38">
        <v>7</v>
      </c>
      <c r="L573" s="40"/>
      <c r="M573" s="40"/>
      <c r="N573" s="40"/>
      <c r="O573" s="40"/>
      <c r="P573" s="40"/>
    </row>
    <row r="574" spans="1:16" s="32" customFormat="1" ht="10.5">
      <c r="A574" s="56">
        <v>96591040</v>
      </c>
      <c r="B574" s="57">
        <v>9</v>
      </c>
      <c r="C574" s="32" t="s">
        <v>308</v>
      </c>
      <c r="D574" s="46" t="s">
        <v>143</v>
      </c>
      <c r="E574" s="35">
        <v>39919</v>
      </c>
      <c r="F574" s="34" t="s">
        <v>37</v>
      </c>
      <c r="G574" s="37">
        <v>3500</v>
      </c>
      <c r="H574" s="34" t="s">
        <v>60</v>
      </c>
      <c r="I574" s="38">
        <v>4</v>
      </c>
      <c r="J574" s="36" t="s">
        <v>68</v>
      </c>
      <c r="K574" s="38">
        <v>7</v>
      </c>
      <c r="L574" s="40">
        <v>1000000</v>
      </c>
      <c r="M574" s="40">
        <v>1000000</v>
      </c>
      <c r="N574" s="40">
        <v>21889890</v>
      </c>
      <c r="O574" s="40">
        <v>160093</v>
      </c>
      <c r="P574" s="40">
        <v>22049983</v>
      </c>
    </row>
    <row r="575" spans="1:16" s="32" customFormat="1" ht="10.5">
      <c r="A575" s="56">
        <v>96596540</v>
      </c>
      <c r="B575" s="57">
        <v>8</v>
      </c>
      <c r="C575" s="32" t="s">
        <v>420</v>
      </c>
      <c r="D575" s="46">
        <v>569</v>
      </c>
      <c r="E575" s="35">
        <v>39888</v>
      </c>
      <c r="F575" s="34" t="s">
        <v>37</v>
      </c>
      <c r="G575" s="37">
        <v>10000</v>
      </c>
      <c r="H575" s="34"/>
      <c r="I575" s="38"/>
      <c r="J575" s="36"/>
      <c r="K575" s="38">
        <v>10</v>
      </c>
      <c r="L575" s="40"/>
      <c r="M575" s="40"/>
      <c r="N575" s="40"/>
      <c r="O575" s="40"/>
      <c r="P575" s="40"/>
    </row>
    <row r="576" spans="1:16" s="32" customFormat="1" ht="10.5">
      <c r="A576" s="56">
        <v>96596540</v>
      </c>
      <c r="B576" s="57">
        <v>8</v>
      </c>
      <c r="C576" s="32" t="s">
        <v>421</v>
      </c>
      <c r="D576" s="46" t="s">
        <v>143</v>
      </c>
      <c r="E576" s="35">
        <v>39892</v>
      </c>
      <c r="F576" s="34" t="s">
        <v>171</v>
      </c>
      <c r="G576" s="37">
        <v>209900000</v>
      </c>
      <c r="H576" s="34" t="s">
        <v>92</v>
      </c>
      <c r="I576" s="38">
        <v>5.5</v>
      </c>
      <c r="J576" s="36" t="s">
        <v>422</v>
      </c>
      <c r="K576" s="38">
        <v>5</v>
      </c>
      <c r="L576" s="40"/>
      <c r="M576" s="40"/>
      <c r="N576" s="40"/>
      <c r="O576" s="40"/>
      <c r="P576" s="40"/>
    </row>
    <row r="577" spans="1:16" s="32" customFormat="1" ht="10.5">
      <c r="A577" s="56">
        <v>96596540</v>
      </c>
      <c r="B577" s="57">
        <v>8</v>
      </c>
      <c r="C577" s="32" t="s">
        <v>423</v>
      </c>
      <c r="D577" s="46" t="s">
        <v>143</v>
      </c>
      <c r="E577" s="35">
        <v>39892</v>
      </c>
      <c r="F577" s="34" t="s">
        <v>37</v>
      </c>
      <c r="G577" s="37">
        <v>10000</v>
      </c>
      <c r="H577" s="34" t="s">
        <v>63</v>
      </c>
      <c r="I577" s="38">
        <v>2.9</v>
      </c>
      <c r="J577" s="36" t="s">
        <v>422</v>
      </c>
      <c r="K577" s="38">
        <v>5</v>
      </c>
      <c r="L577" s="40">
        <v>3000000</v>
      </c>
      <c r="M577" s="40">
        <v>3000000</v>
      </c>
      <c r="N577" s="40">
        <v>65669670</v>
      </c>
      <c r="O577" s="40">
        <v>509455</v>
      </c>
      <c r="P577" s="40">
        <v>66179125</v>
      </c>
    </row>
    <row r="578" spans="1:16" s="32" customFormat="1" ht="10.5">
      <c r="A578" s="56">
        <v>96596540</v>
      </c>
      <c r="B578" s="57">
        <v>8</v>
      </c>
      <c r="C578" s="32" t="s">
        <v>421</v>
      </c>
      <c r="D578" s="46" t="s">
        <v>143</v>
      </c>
      <c r="E578" s="35">
        <v>39892</v>
      </c>
      <c r="F578" s="34" t="s">
        <v>37</v>
      </c>
      <c r="G578" s="37">
        <v>10000</v>
      </c>
      <c r="H578" s="34" t="s">
        <v>56</v>
      </c>
      <c r="I578" s="38">
        <v>3.7</v>
      </c>
      <c r="J578" s="36" t="s">
        <v>422</v>
      </c>
      <c r="K578" s="38">
        <v>10</v>
      </c>
      <c r="L578" s="40"/>
      <c r="M578" s="40"/>
      <c r="N578" s="40"/>
      <c r="O578" s="40"/>
      <c r="P578" s="40"/>
    </row>
    <row r="579" spans="1:16" s="32" customFormat="1" ht="10.5">
      <c r="A579" s="56">
        <v>96596540</v>
      </c>
      <c r="B579" s="57">
        <v>8</v>
      </c>
      <c r="C579" s="32" t="s">
        <v>290</v>
      </c>
      <c r="D579" s="46">
        <v>570</v>
      </c>
      <c r="E579" s="35">
        <v>39888</v>
      </c>
      <c r="F579" s="34" t="s">
        <v>37</v>
      </c>
      <c r="G579" s="37">
        <v>10000</v>
      </c>
      <c r="H579" s="34"/>
      <c r="I579" s="38"/>
      <c r="J579" s="36"/>
      <c r="K579" s="38">
        <v>30</v>
      </c>
      <c r="L579" s="40"/>
      <c r="M579" s="40"/>
      <c r="N579" s="40"/>
      <c r="O579" s="40"/>
      <c r="P579" s="40"/>
    </row>
    <row r="580" spans="1:16" s="32" customFormat="1" ht="10.5">
      <c r="A580" s="56">
        <v>96596540</v>
      </c>
      <c r="B580" s="57">
        <v>8</v>
      </c>
      <c r="C580" s="32" t="s">
        <v>423</v>
      </c>
      <c r="D580" s="46" t="s">
        <v>143</v>
      </c>
      <c r="E580" s="35">
        <v>39892</v>
      </c>
      <c r="F580" s="34" t="s">
        <v>37</v>
      </c>
      <c r="G580" s="37">
        <v>10000</v>
      </c>
      <c r="H580" s="34" t="s">
        <v>51</v>
      </c>
      <c r="I580" s="38">
        <v>4.3</v>
      </c>
      <c r="J580" s="36" t="s">
        <v>422</v>
      </c>
      <c r="K580" s="38">
        <v>21</v>
      </c>
      <c r="L580" s="40">
        <v>7000000</v>
      </c>
      <c r="M580" s="40">
        <v>7000000</v>
      </c>
      <c r="N580" s="40">
        <v>153229230</v>
      </c>
      <c r="O580" s="40">
        <v>1756669</v>
      </c>
      <c r="P580" s="40">
        <v>154985899</v>
      </c>
    </row>
    <row r="581" spans="1:16" s="32" customFormat="1" ht="10.5">
      <c r="A581" s="56">
        <v>90413000</v>
      </c>
      <c r="B581" s="57">
        <v>1</v>
      </c>
      <c r="C581" s="32" t="s">
        <v>424</v>
      </c>
      <c r="D581" s="46">
        <v>572</v>
      </c>
      <c r="E581" s="35">
        <v>39895</v>
      </c>
      <c r="F581" s="34" t="s">
        <v>37</v>
      </c>
      <c r="G581" s="37">
        <v>5000</v>
      </c>
      <c r="H581" s="34"/>
      <c r="I581" s="38"/>
      <c r="J581" s="36" t="s">
        <v>81</v>
      </c>
      <c r="K581" s="38">
        <v>10</v>
      </c>
      <c r="L581" s="40"/>
      <c r="M581" s="40"/>
      <c r="N581" s="40"/>
      <c r="O581" s="40"/>
      <c r="P581" s="40"/>
    </row>
    <row r="582" spans="1:16" s="32" customFormat="1" ht="10.5">
      <c r="A582" s="56">
        <v>90413000</v>
      </c>
      <c r="B582" s="57">
        <v>1</v>
      </c>
      <c r="C582" s="32" t="s">
        <v>425</v>
      </c>
      <c r="D582" s="46" t="s">
        <v>143</v>
      </c>
      <c r="E582" s="35">
        <v>39899</v>
      </c>
      <c r="F582" s="34" t="s">
        <v>171</v>
      </c>
      <c r="G582" s="37">
        <v>100000000</v>
      </c>
      <c r="H582" s="34" t="s">
        <v>51</v>
      </c>
      <c r="I582" s="38">
        <v>5.5</v>
      </c>
      <c r="J582" s="36" t="s">
        <v>68</v>
      </c>
      <c r="K582" s="38">
        <v>5</v>
      </c>
      <c r="L582" s="40"/>
      <c r="M582" s="40"/>
      <c r="N582" s="40"/>
      <c r="O582" s="40"/>
      <c r="P582" s="40"/>
    </row>
    <row r="583" spans="1:16" s="32" customFormat="1" ht="10.5">
      <c r="A583" s="56">
        <v>90413000</v>
      </c>
      <c r="B583" s="57">
        <v>1</v>
      </c>
      <c r="C583" s="32" t="s">
        <v>425</v>
      </c>
      <c r="D583" s="46" t="s">
        <v>143</v>
      </c>
      <c r="E583" s="35">
        <v>39899</v>
      </c>
      <c r="F583" s="34" t="s">
        <v>37</v>
      </c>
      <c r="G583" s="37">
        <v>5000</v>
      </c>
      <c r="H583" s="34" t="s">
        <v>53</v>
      </c>
      <c r="I583" s="38">
        <v>3.9</v>
      </c>
      <c r="J583" s="36" t="s">
        <v>68</v>
      </c>
      <c r="K583" s="38">
        <v>10</v>
      </c>
      <c r="L583" s="40"/>
      <c r="M583" s="40"/>
      <c r="N583" s="40"/>
      <c r="O583" s="40"/>
      <c r="P583" s="40"/>
    </row>
    <row r="584" spans="1:16" s="32" customFormat="1" ht="10.5">
      <c r="A584" s="56">
        <v>90413000</v>
      </c>
      <c r="B584" s="57">
        <v>1</v>
      </c>
      <c r="C584" s="32" t="s">
        <v>224</v>
      </c>
      <c r="D584" s="46" t="s">
        <v>152</v>
      </c>
      <c r="E584" s="35">
        <v>39902</v>
      </c>
      <c r="F584" s="34" t="s">
        <v>37</v>
      </c>
      <c r="G584" s="37">
        <v>5000</v>
      </c>
      <c r="H584" s="34" t="s">
        <v>60</v>
      </c>
      <c r="I584" s="38">
        <v>3</v>
      </c>
      <c r="J584" s="36" t="s">
        <v>68</v>
      </c>
      <c r="K584" s="38">
        <v>5</v>
      </c>
      <c r="L584" s="40">
        <v>3000000</v>
      </c>
      <c r="M584" s="40">
        <v>3000000</v>
      </c>
      <c r="N584" s="40">
        <v>65669670</v>
      </c>
      <c r="O584" s="40">
        <v>568592</v>
      </c>
      <c r="P584" s="40">
        <v>66238262</v>
      </c>
    </row>
    <row r="585" spans="1:16" s="32" customFormat="1" ht="10.5">
      <c r="A585" s="56">
        <v>90413000</v>
      </c>
      <c r="B585" s="57">
        <v>1</v>
      </c>
      <c r="C585" s="32" t="s">
        <v>424</v>
      </c>
      <c r="D585" s="46">
        <v>573</v>
      </c>
      <c r="E585" s="35">
        <v>39895</v>
      </c>
      <c r="F585" s="34" t="s">
        <v>37</v>
      </c>
      <c r="G585" s="37">
        <v>5000</v>
      </c>
      <c r="H585" s="34"/>
      <c r="I585" s="38"/>
      <c r="J585" s="36" t="s">
        <v>81</v>
      </c>
      <c r="K585" s="38">
        <v>30</v>
      </c>
      <c r="L585" s="40"/>
      <c r="M585" s="40"/>
      <c r="N585" s="40"/>
      <c r="O585" s="40"/>
      <c r="P585" s="40"/>
    </row>
    <row r="586" spans="1:16" s="32" customFormat="1" ht="10.5">
      <c r="A586" s="56">
        <v>90413000</v>
      </c>
      <c r="B586" s="57">
        <v>1</v>
      </c>
      <c r="C586" s="32" t="s">
        <v>426</v>
      </c>
      <c r="D586" s="46" t="s">
        <v>143</v>
      </c>
      <c r="E586" s="35">
        <v>39899</v>
      </c>
      <c r="F586" s="34" t="s">
        <v>37</v>
      </c>
      <c r="G586" s="37">
        <v>5000</v>
      </c>
      <c r="H586" s="34" t="s">
        <v>59</v>
      </c>
      <c r="I586" s="38">
        <v>4.25</v>
      </c>
      <c r="J586" s="36" t="s">
        <v>68</v>
      </c>
      <c r="K586" s="38">
        <v>21</v>
      </c>
      <c r="L586" s="40">
        <v>2000000</v>
      </c>
      <c r="M586" s="40">
        <v>2000000</v>
      </c>
      <c r="N586" s="40">
        <v>43779780</v>
      </c>
      <c r="O586" s="40">
        <v>535372</v>
      </c>
      <c r="P586" s="40">
        <v>44315152</v>
      </c>
    </row>
    <row r="587" spans="1:16" s="32" customFormat="1" ht="10.5">
      <c r="A587" s="56">
        <v>90227000</v>
      </c>
      <c r="B587" s="57">
        <v>0</v>
      </c>
      <c r="C587" s="32" t="s">
        <v>427</v>
      </c>
      <c r="D587" s="46">
        <v>574</v>
      </c>
      <c r="E587" s="35">
        <v>39895</v>
      </c>
      <c r="F587" s="34" t="s">
        <v>37</v>
      </c>
      <c r="G587" s="37">
        <v>2000</v>
      </c>
      <c r="H587" s="34"/>
      <c r="I587" s="38"/>
      <c r="J587" s="36" t="s">
        <v>329</v>
      </c>
      <c r="K587" s="38">
        <v>10</v>
      </c>
      <c r="L587" s="40"/>
      <c r="M587" s="40"/>
      <c r="N587" s="40"/>
      <c r="O587" s="40"/>
      <c r="P587" s="40"/>
    </row>
    <row r="588" spans="1:16" s="32" customFormat="1" ht="10.5">
      <c r="A588" s="56">
        <v>90227000</v>
      </c>
      <c r="B588" s="57">
        <v>0</v>
      </c>
      <c r="C588" s="32" t="s">
        <v>428</v>
      </c>
      <c r="D588" s="46" t="s">
        <v>143</v>
      </c>
      <c r="E588" s="35">
        <v>39990</v>
      </c>
      <c r="F588" s="34" t="s">
        <v>37</v>
      </c>
      <c r="G588" s="37">
        <v>1500</v>
      </c>
      <c r="H588" s="34" t="s">
        <v>63</v>
      </c>
      <c r="I588" s="38">
        <v>3.6</v>
      </c>
      <c r="J588" s="36" t="s">
        <v>68</v>
      </c>
      <c r="K588" s="38">
        <v>6</v>
      </c>
      <c r="L588" s="40"/>
      <c r="M588" s="40"/>
      <c r="N588" s="40"/>
      <c r="O588" s="40"/>
      <c r="P588" s="40"/>
    </row>
    <row r="589" spans="1:16" s="32" customFormat="1" ht="10.5">
      <c r="A589" s="56">
        <v>90227000</v>
      </c>
      <c r="B589" s="57">
        <v>0</v>
      </c>
      <c r="C589" s="32" t="s">
        <v>428</v>
      </c>
      <c r="D589" s="46" t="s">
        <v>143</v>
      </c>
      <c r="E589" s="35">
        <v>39990</v>
      </c>
      <c r="F589" s="34" t="s">
        <v>171</v>
      </c>
      <c r="G589" s="37">
        <v>31000000</v>
      </c>
      <c r="H589" s="34" t="s">
        <v>56</v>
      </c>
      <c r="I589" s="38">
        <v>6</v>
      </c>
      <c r="J589" s="36" t="s">
        <v>68</v>
      </c>
      <c r="K589" s="38">
        <v>6</v>
      </c>
      <c r="L589" s="40"/>
      <c r="M589" s="40"/>
      <c r="N589" s="40"/>
      <c r="O589" s="40"/>
      <c r="P589" s="40"/>
    </row>
    <row r="590" spans="1:16" s="32" customFormat="1" ht="10.5">
      <c r="A590" s="56">
        <v>90227000</v>
      </c>
      <c r="B590" s="57">
        <v>0</v>
      </c>
      <c r="C590" s="32" t="s">
        <v>429</v>
      </c>
      <c r="D590" s="46">
        <v>575</v>
      </c>
      <c r="E590" s="35">
        <v>39895</v>
      </c>
      <c r="F590" s="34" t="s">
        <v>37</v>
      </c>
      <c r="G590" s="37">
        <v>2000</v>
      </c>
      <c r="H590" s="34"/>
      <c r="I590" s="38"/>
      <c r="J590" s="36" t="s">
        <v>329</v>
      </c>
      <c r="K590" s="38">
        <v>30</v>
      </c>
      <c r="L590" s="40"/>
      <c r="M590" s="40"/>
      <c r="N590" s="40"/>
      <c r="O590" s="40"/>
      <c r="P590" s="40"/>
    </row>
    <row r="591" spans="1:16" s="32" customFormat="1" ht="10.5">
      <c r="A591" s="56">
        <v>90635000</v>
      </c>
      <c r="B591" s="57">
        <v>9</v>
      </c>
      <c r="C591" s="32" t="s">
        <v>430</v>
      </c>
      <c r="D591" s="46">
        <v>576</v>
      </c>
      <c r="E591" s="35">
        <v>39903</v>
      </c>
      <c r="F591" s="34" t="s">
        <v>37</v>
      </c>
      <c r="G591" s="37">
        <v>8000</v>
      </c>
      <c r="H591" s="34"/>
      <c r="I591" s="38"/>
      <c r="J591" s="36" t="s">
        <v>81</v>
      </c>
      <c r="K591" s="38">
        <v>10</v>
      </c>
      <c r="L591" s="40"/>
      <c r="M591" s="40"/>
      <c r="N591" s="40"/>
      <c r="O591" s="40"/>
      <c r="P591" s="40"/>
    </row>
    <row r="592" spans="1:16" s="32" customFormat="1" ht="10.5">
      <c r="A592" s="56">
        <v>90635000</v>
      </c>
      <c r="B592" s="57">
        <v>9</v>
      </c>
      <c r="C592" s="32" t="s">
        <v>431</v>
      </c>
      <c r="D592" s="46" t="s">
        <v>143</v>
      </c>
      <c r="E592" s="35">
        <v>39910</v>
      </c>
      <c r="F592" s="34" t="s">
        <v>171</v>
      </c>
      <c r="G592" s="37">
        <v>125500000</v>
      </c>
      <c r="H592" s="34" t="s">
        <v>132</v>
      </c>
      <c r="I592" s="38">
        <v>6.05</v>
      </c>
      <c r="J592" s="36" t="s">
        <v>68</v>
      </c>
      <c r="K592" s="38">
        <v>5</v>
      </c>
      <c r="L592" s="40">
        <v>20500000000</v>
      </c>
      <c r="M592" s="40">
        <v>20500000000</v>
      </c>
      <c r="N592" s="40">
        <v>20500000</v>
      </c>
      <c r="O592" s="40">
        <v>298261</v>
      </c>
      <c r="P592" s="40">
        <v>20798261</v>
      </c>
    </row>
    <row r="593" spans="1:16" s="32" customFormat="1" ht="10.5">
      <c r="A593" s="56">
        <v>90635000</v>
      </c>
      <c r="B593" s="57">
        <v>9</v>
      </c>
      <c r="C593" s="32" t="s">
        <v>431</v>
      </c>
      <c r="D593" s="46" t="s">
        <v>143</v>
      </c>
      <c r="E593" s="35">
        <v>39910</v>
      </c>
      <c r="F593" s="34" t="s">
        <v>37</v>
      </c>
      <c r="G593" s="37">
        <v>6000</v>
      </c>
      <c r="H593" s="34" t="s">
        <v>176</v>
      </c>
      <c r="I593" s="38">
        <v>3.5</v>
      </c>
      <c r="J593" s="36" t="s">
        <v>68</v>
      </c>
      <c r="K593" s="38">
        <v>5</v>
      </c>
      <c r="L593" s="40">
        <v>5000000</v>
      </c>
      <c r="M593" s="40">
        <v>5000000</v>
      </c>
      <c r="N593" s="40">
        <v>109449450</v>
      </c>
      <c r="O593" s="40">
        <v>929774</v>
      </c>
      <c r="P593" s="40">
        <v>110379224</v>
      </c>
    </row>
    <row r="594" spans="1:16" s="32" customFormat="1" ht="10.5">
      <c r="A594" s="56">
        <v>90635000</v>
      </c>
      <c r="B594" s="57">
        <v>9</v>
      </c>
      <c r="C594" s="32" t="s">
        <v>432</v>
      </c>
      <c r="D594" s="46" t="s">
        <v>143</v>
      </c>
      <c r="E594" s="35">
        <v>39910</v>
      </c>
      <c r="F594" s="34" t="s">
        <v>171</v>
      </c>
      <c r="G594" s="37">
        <v>125500000</v>
      </c>
      <c r="H594" s="34" t="s">
        <v>177</v>
      </c>
      <c r="I594" s="38">
        <v>7</v>
      </c>
      <c r="J594" s="36" t="s">
        <v>68</v>
      </c>
      <c r="K594" s="38">
        <v>9.5</v>
      </c>
      <c r="L594" s="40"/>
      <c r="M594" s="40"/>
      <c r="N594" s="40"/>
      <c r="O594" s="40"/>
      <c r="P594" s="40"/>
    </row>
    <row r="595" spans="1:16" s="32" customFormat="1" ht="10.5">
      <c r="A595" s="56">
        <v>90635000</v>
      </c>
      <c r="B595" s="57">
        <v>9</v>
      </c>
      <c r="C595" s="32" t="s">
        <v>432</v>
      </c>
      <c r="D595" s="46" t="s">
        <v>143</v>
      </c>
      <c r="E595" s="35">
        <v>39910</v>
      </c>
      <c r="F595" s="34" t="s">
        <v>37</v>
      </c>
      <c r="G595" s="37">
        <v>6000</v>
      </c>
      <c r="H595" s="34" t="s">
        <v>201</v>
      </c>
      <c r="I595" s="38">
        <v>4.25</v>
      </c>
      <c r="J595" s="36" t="s">
        <v>68</v>
      </c>
      <c r="K595" s="38">
        <v>9.5</v>
      </c>
      <c r="L595" s="40"/>
      <c r="M595" s="40"/>
      <c r="N595" s="40"/>
      <c r="O595" s="40"/>
      <c r="P595" s="40"/>
    </row>
    <row r="596" spans="1:16" s="32" customFormat="1" ht="10.5">
      <c r="A596" s="56">
        <v>90635000</v>
      </c>
      <c r="B596" s="57">
        <v>9</v>
      </c>
      <c r="C596" s="32" t="s">
        <v>433</v>
      </c>
      <c r="D596" s="46">
        <v>577</v>
      </c>
      <c r="E596" s="35">
        <v>39903</v>
      </c>
      <c r="F596" s="34" t="s">
        <v>37</v>
      </c>
      <c r="G596" s="37">
        <v>8000</v>
      </c>
      <c r="H596" s="34"/>
      <c r="I596" s="38"/>
      <c r="J596" s="36" t="s">
        <v>81</v>
      </c>
      <c r="K596" s="38">
        <v>30</v>
      </c>
      <c r="L596" s="40"/>
      <c r="M596" s="40"/>
      <c r="N596" s="40"/>
      <c r="O596" s="40"/>
      <c r="P596" s="40"/>
    </row>
    <row r="597" spans="1:16" s="32" customFormat="1" ht="10.5">
      <c r="A597" s="32">
        <v>90749000</v>
      </c>
      <c r="B597" s="33" t="s">
        <v>35</v>
      </c>
      <c r="C597" s="32" t="s">
        <v>231</v>
      </c>
      <c r="D597" s="46">
        <v>578</v>
      </c>
      <c r="E597" s="35">
        <v>39919</v>
      </c>
      <c r="F597" s="34" t="s">
        <v>37</v>
      </c>
      <c r="G597" s="37">
        <v>8000</v>
      </c>
      <c r="H597" s="34"/>
      <c r="I597" s="38"/>
      <c r="J597" s="36" t="s">
        <v>81</v>
      </c>
      <c r="K597" s="38">
        <v>10</v>
      </c>
      <c r="L597" s="40"/>
      <c r="M597" s="40"/>
      <c r="N597" s="40"/>
      <c r="O597" s="40"/>
      <c r="P597" s="40"/>
    </row>
    <row r="598" spans="1:16" s="32" customFormat="1" ht="10.5">
      <c r="A598" s="32">
        <v>90749000</v>
      </c>
      <c r="B598" s="33" t="s">
        <v>35</v>
      </c>
      <c r="C598" s="32" t="s">
        <v>230</v>
      </c>
      <c r="D598" s="46" t="s">
        <v>143</v>
      </c>
      <c r="E598" s="35">
        <v>39926</v>
      </c>
      <c r="F598" s="34" t="s">
        <v>171</v>
      </c>
      <c r="G598" s="37">
        <v>167630000</v>
      </c>
      <c r="H598" s="34" t="s">
        <v>53</v>
      </c>
      <c r="I598" s="38">
        <v>5.3</v>
      </c>
      <c r="J598" s="36" t="s">
        <v>68</v>
      </c>
      <c r="K598" s="38">
        <v>6</v>
      </c>
      <c r="L598" s="40">
        <v>31000000000</v>
      </c>
      <c r="M598" s="40">
        <v>31000000000</v>
      </c>
      <c r="N598" s="40">
        <v>31000000</v>
      </c>
      <c r="O598" s="40">
        <v>405455</v>
      </c>
      <c r="P598" s="40">
        <v>31405455</v>
      </c>
    </row>
    <row r="599" spans="1:16" s="32" customFormat="1" ht="10.5">
      <c r="A599" s="32">
        <v>90749000</v>
      </c>
      <c r="B599" s="33" t="s">
        <v>35</v>
      </c>
      <c r="C599" s="32" t="s">
        <v>434</v>
      </c>
      <c r="D599" s="46" t="s">
        <v>143</v>
      </c>
      <c r="E599" s="35">
        <v>39926</v>
      </c>
      <c r="F599" s="34" t="s">
        <v>37</v>
      </c>
      <c r="G599" s="37">
        <v>8000</v>
      </c>
      <c r="H599" s="34" t="s">
        <v>59</v>
      </c>
      <c r="I599" s="38">
        <v>2.8</v>
      </c>
      <c r="J599" s="36" t="s">
        <v>68</v>
      </c>
      <c r="K599" s="38">
        <v>6</v>
      </c>
      <c r="L599" s="40">
        <v>3000000</v>
      </c>
      <c r="M599" s="40">
        <v>3000000</v>
      </c>
      <c r="N599" s="40">
        <v>65669670</v>
      </c>
      <c r="O599" s="40">
        <v>456503</v>
      </c>
      <c r="P599" s="40">
        <v>66126173</v>
      </c>
    </row>
    <row r="600" spans="1:16" s="32" customFormat="1" ht="10.5">
      <c r="A600" s="32">
        <v>90749000</v>
      </c>
      <c r="B600" s="33">
        <v>9</v>
      </c>
      <c r="C600" s="32" t="s">
        <v>231</v>
      </c>
      <c r="D600" s="46">
        <v>579</v>
      </c>
      <c r="E600" s="35">
        <v>39919</v>
      </c>
      <c r="F600" s="34" t="s">
        <v>37</v>
      </c>
      <c r="G600" s="37">
        <v>8000</v>
      </c>
      <c r="H600" s="34"/>
      <c r="I600" s="38"/>
      <c r="J600" s="36" t="s">
        <v>81</v>
      </c>
      <c r="K600" s="38">
        <v>30</v>
      </c>
      <c r="L600" s="40"/>
      <c r="M600" s="40"/>
      <c r="N600" s="40"/>
      <c r="O600" s="40"/>
      <c r="P600" s="40"/>
    </row>
    <row r="601" spans="1:16" s="32" customFormat="1" ht="10.5">
      <c r="A601" s="32">
        <v>90749000</v>
      </c>
      <c r="B601" s="33">
        <v>9</v>
      </c>
      <c r="C601" s="32" t="s">
        <v>435</v>
      </c>
      <c r="D601" s="46" t="s">
        <v>143</v>
      </c>
      <c r="E601" s="35">
        <v>39926</v>
      </c>
      <c r="F601" s="34" t="s">
        <v>37</v>
      </c>
      <c r="G601" s="37">
        <v>8000</v>
      </c>
      <c r="H601" s="34" t="s">
        <v>60</v>
      </c>
      <c r="I601" s="38">
        <v>3.8</v>
      </c>
      <c r="J601" s="36" t="s">
        <v>81</v>
      </c>
      <c r="K601" s="38">
        <v>12</v>
      </c>
      <c r="L601" s="40"/>
      <c r="M601" s="40"/>
      <c r="N601" s="40"/>
      <c r="O601" s="40"/>
      <c r="P601" s="40"/>
    </row>
    <row r="602" spans="1:16" s="32" customFormat="1" ht="10.5">
      <c r="A602" s="32">
        <v>90749000</v>
      </c>
      <c r="B602" s="33">
        <v>9</v>
      </c>
      <c r="C602" s="32" t="s">
        <v>434</v>
      </c>
      <c r="D602" s="46" t="s">
        <v>143</v>
      </c>
      <c r="E602" s="35">
        <v>39926</v>
      </c>
      <c r="F602" s="34" t="s">
        <v>37</v>
      </c>
      <c r="G602" s="37">
        <v>8000</v>
      </c>
      <c r="H602" s="34" t="s">
        <v>64</v>
      </c>
      <c r="I602" s="38">
        <v>4</v>
      </c>
      <c r="J602" s="36" t="s">
        <v>81</v>
      </c>
      <c r="K602" s="38">
        <v>24</v>
      </c>
      <c r="L602" s="40">
        <v>3500000</v>
      </c>
      <c r="M602" s="40">
        <v>3500000</v>
      </c>
      <c r="N602" s="40">
        <v>76614615</v>
      </c>
      <c r="O602" s="40">
        <v>758638</v>
      </c>
      <c r="P602" s="40">
        <v>77373253</v>
      </c>
    </row>
    <row r="603" spans="1:16" s="32" customFormat="1" ht="10.5">
      <c r="A603" s="32">
        <v>61808000</v>
      </c>
      <c r="B603" s="33" t="s">
        <v>83</v>
      </c>
      <c r="C603" s="32" t="s">
        <v>360</v>
      </c>
      <c r="D603" s="46">
        <v>580</v>
      </c>
      <c r="E603" s="35">
        <v>39924</v>
      </c>
      <c r="F603" s="34" t="s">
        <v>37</v>
      </c>
      <c r="G603" s="37">
        <v>3500</v>
      </c>
      <c r="H603" s="34"/>
      <c r="I603" s="38"/>
      <c r="J603" s="36" t="s">
        <v>81</v>
      </c>
      <c r="K603" s="38">
        <v>10</v>
      </c>
      <c r="L603" s="40"/>
      <c r="M603" s="40"/>
      <c r="N603" s="40"/>
      <c r="O603" s="40"/>
      <c r="P603" s="40"/>
    </row>
    <row r="604" spans="1:16" s="32" customFormat="1" ht="10.5">
      <c r="A604" s="32">
        <v>61808000</v>
      </c>
      <c r="B604" s="33" t="s">
        <v>83</v>
      </c>
      <c r="C604" s="32" t="s">
        <v>158</v>
      </c>
      <c r="D604" s="46" t="s">
        <v>143</v>
      </c>
      <c r="E604" s="35">
        <v>39946</v>
      </c>
      <c r="F604" s="34" t="s">
        <v>37</v>
      </c>
      <c r="G604" s="37">
        <v>3000</v>
      </c>
      <c r="H604" s="34" t="s">
        <v>60</v>
      </c>
      <c r="I604" s="38">
        <v>3.7</v>
      </c>
      <c r="J604" s="36" t="s">
        <v>39</v>
      </c>
      <c r="K604" s="38">
        <v>6.5</v>
      </c>
      <c r="L604" s="40">
        <v>2000000</v>
      </c>
      <c r="M604" s="40">
        <v>1840000</v>
      </c>
      <c r="N604" s="40">
        <v>40277398</v>
      </c>
      <c r="O604" s="40">
        <v>123060</v>
      </c>
      <c r="P604" s="40">
        <v>40400458</v>
      </c>
    </row>
    <row r="605" spans="1:16" s="32" customFormat="1" ht="10.5">
      <c r="A605" s="32">
        <v>61808000</v>
      </c>
      <c r="B605" s="33" t="s">
        <v>83</v>
      </c>
      <c r="C605" s="32" t="s">
        <v>436</v>
      </c>
      <c r="D605" s="46" t="s">
        <v>143</v>
      </c>
      <c r="E605" s="35">
        <v>39946</v>
      </c>
      <c r="F605" s="34" t="s">
        <v>37</v>
      </c>
      <c r="G605" s="37">
        <v>3000</v>
      </c>
      <c r="H605" s="34" t="s">
        <v>64</v>
      </c>
      <c r="I605" s="38">
        <v>4</v>
      </c>
      <c r="J605" s="36" t="s">
        <v>39</v>
      </c>
      <c r="K605" s="38">
        <v>9.5</v>
      </c>
      <c r="L605" s="40">
        <v>1000000</v>
      </c>
      <c r="M605" s="40">
        <v>1000000</v>
      </c>
      <c r="N605" s="40">
        <v>21889890</v>
      </c>
      <c r="O605" s="40">
        <v>72251</v>
      </c>
      <c r="P605" s="40">
        <v>21962141</v>
      </c>
    </row>
    <row r="606" spans="1:16" s="32" customFormat="1" ht="10.5">
      <c r="A606" s="32">
        <v>61808000</v>
      </c>
      <c r="B606" s="33" t="s">
        <v>83</v>
      </c>
      <c r="C606" s="32" t="s">
        <v>437</v>
      </c>
      <c r="D606" s="46">
        <v>581</v>
      </c>
      <c r="E606" s="35">
        <v>39924</v>
      </c>
      <c r="F606" s="34" t="s">
        <v>37</v>
      </c>
      <c r="G606" s="37">
        <v>3500</v>
      </c>
      <c r="H606" s="34"/>
      <c r="I606" s="38"/>
      <c r="J606" s="36" t="s">
        <v>81</v>
      </c>
      <c r="K606" s="38">
        <v>30</v>
      </c>
      <c r="L606" s="40"/>
      <c r="M606" s="40"/>
      <c r="N606" s="40"/>
      <c r="O606" s="40"/>
      <c r="P606" s="40"/>
    </row>
    <row r="607" spans="1:16" s="32" customFormat="1" ht="10.5">
      <c r="A607" s="32">
        <v>76017019</v>
      </c>
      <c r="B607" s="33">
        <v>4</v>
      </c>
      <c r="C607" s="32" t="s">
        <v>438</v>
      </c>
      <c r="D607" s="46">
        <v>583</v>
      </c>
      <c r="E607" s="35">
        <v>39933</v>
      </c>
      <c r="F607" s="34" t="s">
        <v>37</v>
      </c>
      <c r="G607" s="37">
        <v>5000</v>
      </c>
      <c r="H607" s="34"/>
      <c r="I607" s="38"/>
      <c r="J607" s="36" t="s">
        <v>81</v>
      </c>
      <c r="K607" s="38">
        <v>10</v>
      </c>
      <c r="L607" s="40"/>
      <c r="M607" s="40"/>
      <c r="N607" s="40"/>
      <c r="O607" s="40"/>
      <c r="P607" s="40"/>
    </row>
    <row r="608" spans="1:16" s="32" customFormat="1" ht="10.5">
      <c r="A608" s="32">
        <v>76017019</v>
      </c>
      <c r="B608" s="33">
        <v>4</v>
      </c>
      <c r="C608" s="32" t="s">
        <v>439</v>
      </c>
      <c r="D608" s="46" t="s">
        <v>143</v>
      </c>
      <c r="E608" s="35">
        <v>39941</v>
      </c>
      <c r="F608" s="34" t="s">
        <v>37</v>
      </c>
      <c r="G608" s="37">
        <v>5000</v>
      </c>
      <c r="H608" s="34" t="s">
        <v>46</v>
      </c>
      <c r="I608" s="38">
        <v>3</v>
      </c>
      <c r="J608" s="36" t="s">
        <v>68</v>
      </c>
      <c r="K608" s="38">
        <v>5</v>
      </c>
      <c r="L608" s="40">
        <v>2000000</v>
      </c>
      <c r="M608" s="40">
        <v>2000000</v>
      </c>
      <c r="N608" s="40">
        <v>43779780</v>
      </c>
      <c r="O608" s="40">
        <v>215251</v>
      </c>
      <c r="P608" s="40">
        <v>43995031</v>
      </c>
    </row>
    <row r="609" spans="1:16" s="32" customFormat="1" ht="10.5">
      <c r="A609" s="32">
        <v>76017019</v>
      </c>
      <c r="B609" s="33">
        <v>4</v>
      </c>
      <c r="C609" s="32" t="s">
        <v>440</v>
      </c>
      <c r="D609" s="46" t="s">
        <v>143</v>
      </c>
      <c r="E609" s="35">
        <v>39941</v>
      </c>
      <c r="F609" s="34" t="s">
        <v>171</v>
      </c>
      <c r="G609" s="37">
        <v>105000000</v>
      </c>
      <c r="H609" s="34" t="s">
        <v>90</v>
      </c>
      <c r="I609" s="38">
        <v>5</v>
      </c>
      <c r="J609" s="36" t="s">
        <v>68</v>
      </c>
      <c r="K609" s="38">
        <v>5</v>
      </c>
      <c r="L609" s="40"/>
      <c r="M609" s="40"/>
      <c r="N609" s="40"/>
      <c r="O609" s="40"/>
      <c r="P609" s="40"/>
    </row>
    <row r="610" spans="1:16" s="32" customFormat="1" ht="10.5">
      <c r="A610" s="32">
        <v>76017019</v>
      </c>
      <c r="B610" s="33">
        <v>4</v>
      </c>
      <c r="C610" s="32" t="s">
        <v>439</v>
      </c>
      <c r="D610" s="46" t="s">
        <v>152</v>
      </c>
      <c r="E610" s="35">
        <v>40470</v>
      </c>
      <c r="F610" s="34" t="s">
        <v>37</v>
      </c>
      <c r="G610" s="37">
        <v>3000</v>
      </c>
      <c r="H610" s="34" t="s">
        <v>63</v>
      </c>
      <c r="I610" s="38">
        <v>3.85</v>
      </c>
      <c r="J610" s="36" t="s">
        <v>68</v>
      </c>
      <c r="K610" s="38">
        <v>21</v>
      </c>
      <c r="L610" s="40">
        <v>3000000</v>
      </c>
      <c r="M610" s="40">
        <v>3000000</v>
      </c>
      <c r="N610" s="40">
        <v>65669670</v>
      </c>
      <c r="O610" s="40">
        <v>463518</v>
      </c>
      <c r="P610" s="40">
        <v>66133188</v>
      </c>
    </row>
    <row r="611" spans="1:16" s="32" customFormat="1" ht="10.5">
      <c r="A611" s="32">
        <v>76017019</v>
      </c>
      <c r="B611" s="33">
        <v>4</v>
      </c>
      <c r="C611" s="32" t="s">
        <v>438</v>
      </c>
      <c r="D611" s="46">
        <v>584</v>
      </c>
      <c r="E611" s="35">
        <v>39933</v>
      </c>
      <c r="F611" s="34" t="s">
        <v>37</v>
      </c>
      <c r="G611" s="37">
        <v>5000</v>
      </c>
      <c r="H611" s="34"/>
      <c r="I611" s="38"/>
      <c r="J611" s="36" t="s">
        <v>81</v>
      </c>
      <c r="K611" s="38">
        <v>30</v>
      </c>
      <c r="L611" s="40"/>
      <c r="M611" s="40"/>
      <c r="N611" s="40"/>
      <c r="O611" s="40"/>
      <c r="P611" s="40"/>
    </row>
    <row r="612" spans="1:16" s="32" customFormat="1" ht="10.5">
      <c r="A612" s="32">
        <v>76017019</v>
      </c>
      <c r="B612" s="33">
        <v>4</v>
      </c>
      <c r="C612" s="32" t="s">
        <v>439</v>
      </c>
      <c r="D612" s="46" t="s">
        <v>143</v>
      </c>
      <c r="E612" s="35">
        <v>39941</v>
      </c>
      <c r="F612" s="34" t="s">
        <v>37</v>
      </c>
      <c r="G612" s="37">
        <v>5000</v>
      </c>
      <c r="H612" s="34" t="s">
        <v>92</v>
      </c>
      <c r="I612" s="38">
        <v>4.5</v>
      </c>
      <c r="J612" s="36" t="s">
        <v>68</v>
      </c>
      <c r="K612" s="38">
        <v>21</v>
      </c>
      <c r="L612" s="40">
        <v>3000000</v>
      </c>
      <c r="M612" s="40">
        <v>3000000</v>
      </c>
      <c r="N612" s="40">
        <v>65669670</v>
      </c>
      <c r="O612" s="40">
        <v>484314</v>
      </c>
      <c r="P612" s="40">
        <v>66153984</v>
      </c>
    </row>
    <row r="613" spans="1:16" s="32" customFormat="1" ht="10.5">
      <c r="A613" s="32">
        <v>76017019</v>
      </c>
      <c r="B613" s="33">
        <v>4</v>
      </c>
      <c r="C613" s="32" t="s">
        <v>439</v>
      </c>
      <c r="D613" s="46" t="s">
        <v>152</v>
      </c>
      <c r="E613" s="35">
        <v>40470</v>
      </c>
      <c r="F613" s="34" t="s">
        <v>37</v>
      </c>
      <c r="G613" s="37">
        <v>2000</v>
      </c>
      <c r="H613" s="34" t="s">
        <v>56</v>
      </c>
      <c r="I613" s="38">
        <v>3.85</v>
      </c>
      <c r="J613" s="36" t="s">
        <v>68</v>
      </c>
      <c r="K613" s="38">
        <v>21</v>
      </c>
      <c r="L613" s="40">
        <v>2000000</v>
      </c>
      <c r="M613" s="40">
        <v>2000000</v>
      </c>
      <c r="N613" s="40">
        <v>43779780</v>
      </c>
      <c r="O613" s="40">
        <v>309012</v>
      </c>
      <c r="P613" s="40">
        <v>44088792</v>
      </c>
    </row>
    <row r="614" spans="1:16" s="32" customFormat="1" ht="10.5">
      <c r="A614" s="32">
        <v>76017019</v>
      </c>
      <c r="B614" s="33">
        <v>4</v>
      </c>
      <c r="C614" s="32" t="s">
        <v>440</v>
      </c>
      <c r="D614" s="46" t="s">
        <v>152</v>
      </c>
      <c r="E614" s="35">
        <v>40470</v>
      </c>
      <c r="F614" s="34" t="s">
        <v>37</v>
      </c>
      <c r="G614" s="37">
        <v>2000</v>
      </c>
      <c r="H614" s="34" t="s">
        <v>51</v>
      </c>
      <c r="I614" s="38">
        <v>3.55</v>
      </c>
      <c r="J614" s="36" t="s">
        <v>68</v>
      </c>
      <c r="K614" s="38">
        <v>7</v>
      </c>
      <c r="L614" s="40"/>
      <c r="M614" s="40"/>
      <c r="N614" s="40"/>
      <c r="O614" s="40"/>
      <c r="P614" s="40"/>
    </row>
    <row r="615" spans="1:16" s="32" customFormat="1" ht="10.5">
      <c r="A615" s="32">
        <v>92604000</v>
      </c>
      <c r="B615" s="33" t="s">
        <v>96</v>
      </c>
      <c r="C615" s="32" t="s">
        <v>441</v>
      </c>
      <c r="D615" s="46">
        <v>585</v>
      </c>
      <c r="E615" s="35">
        <v>39940</v>
      </c>
      <c r="F615" s="34" t="s">
        <v>37</v>
      </c>
      <c r="G615" s="37">
        <v>14500</v>
      </c>
      <c r="H615" s="34"/>
      <c r="I615" s="38"/>
      <c r="J615" s="36" t="s">
        <v>81</v>
      </c>
      <c r="K615" s="38">
        <v>10</v>
      </c>
      <c r="L615" s="40"/>
      <c r="M615" s="40"/>
      <c r="N615" s="40"/>
      <c r="O615" s="40"/>
      <c r="P615" s="40"/>
    </row>
    <row r="616" spans="1:16" s="32" customFormat="1" ht="10.5">
      <c r="A616" s="32">
        <v>93458000</v>
      </c>
      <c r="B616" s="33">
        <v>1</v>
      </c>
      <c r="C616" s="45" t="s">
        <v>442</v>
      </c>
      <c r="D616" s="46">
        <v>587</v>
      </c>
      <c r="E616" s="35">
        <v>39968</v>
      </c>
      <c r="F616" s="34" t="s">
        <v>37</v>
      </c>
      <c r="G616" s="37">
        <v>20000</v>
      </c>
      <c r="H616" s="34"/>
      <c r="I616" s="38"/>
      <c r="J616" s="36" t="s">
        <v>390</v>
      </c>
      <c r="K616" s="38">
        <v>10</v>
      </c>
      <c r="L616" s="40"/>
      <c r="M616" s="40"/>
      <c r="N616" s="40"/>
      <c r="O616" s="40"/>
      <c r="P616" s="40"/>
    </row>
    <row r="617" spans="1:16" s="32" customFormat="1" ht="10.5">
      <c r="A617" s="32">
        <v>93458000</v>
      </c>
      <c r="B617" s="33">
        <v>1</v>
      </c>
      <c r="C617" s="45" t="s">
        <v>388</v>
      </c>
      <c r="D617" s="46" t="s">
        <v>143</v>
      </c>
      <c r="E617" s="35">
        <v>40413</v>
      </c>
      <c r="F617" s="34" t="s">
        <v>37</v>
      </c>
      <c r="G617" s="37">
        <v>5000</v>
      </c>
      <c r="H617" s="34" t="s">
        <v>60</v>
      </c>
      <c r="I617" s="38">
        <v>3.25</v>
      </c>
      <c r="J617" s="36" t="s">
        <v>68</v>
      </c>
      <c r="K617" s="38">
        <v>8</v>
      </c>
      <c r="L617" s="40"/>
      <c r="M617" s="40"/>
      <c r="N617" s="40"/>
      <c r="O617" s="40"/>
      <c r="P617" s="40"/>
    </row>
    <row r="618" spans="1:16" s="32" customFormat="1" ht="10.5">
      <c r="A618" s="32">
        <v>93458000</v>
      </c>
      <c r="B618" s="33">
        <v>1</v>
      </c>
      <c r="C618" s="45" t="s">
        <v>442</v>
      </c>
      <c r="D618" s="46">
        <v>588</v>
      </c>
      <c r="E618" s="35">
        <v>39968</v>
      </c>
      <c r="F618" s="34" t="s">
        <v>37</v>
      </c>
      <c r="G618" s="37">
        <v>20000</v>
      </c>
      <c r="H618" s="34"/>
      <c r="I618" s="38"/>
      <c r="J618" s="36" t="s">
        <v>390</v>
      </c>
      <c r="K618" s="38">
        <v>30</v>
      </c>
      <c r="L618" s="40"/>
      <c r="M618" s="40"/>
      <c r="N618" s="40"/>
      <c r="O618" s="40"/>
      <c r="P618" s="40"/>
    </row>
    <row r="619" spans="1:16" s="32" customFormat="1" ht="10.5">
      <c r="A619" s="32">
        <v>93458000</v>
      </c>
      <c r="B619" s="33">
        <v>1</v>
      </c>
      <c r="C619" s="45" t="s">
        <v>392</v>
      </c>
      <c r="D619" s="46" t="s">
        <v>143</v>
      </c>
      <c r="E619" s="35">
        <v>40413</v>
      </c>
      <c r="F619" s="34" t="s">
        <v>37</v>
      </c>
      <c r="G619" s="37">
        <v>5000</v>
      </c>
      <c r="H619" s="34" t="s">
        <v>64</v>
      </c>
      <c r="I619" s="38">
        <v>3.25</v>
      </c>
      <c r="J619" s="36" t="s">
        <v>68</v>
      </c>
      <c r="K619" s="38">
        <v>10</v>
      </c>
      <c r="L619" s="40">
        <v>5000000</v>
      </c>
      <c r="M619" s="40">
        <v>5000000</v>
      </c>
      <c r="N619" s="40">
        <v>109449450</v>
      </c>
      <c r="O619" s="40">
        <v>1176217</v>
      </c>
      <c r="P619" s="40">
        <v>110625667</v>
      </c>
    </row>
    <row r="620" spans="1:16" s="32" customFormat="1" ht="10.5">
      <c r="A620" s="32">
        <v>87845500</v>
      </c>
      <c r="B620" s="33">
        <v>2</v>
      </c>
      <c r="C620" s="32" t="s">
        <v>443</v>
      </c>
      <c r="D620" s="46">
        <v>589</v>
      </c>
      <c r="E620" s="35">
        <v>39974</v>
      </c>
      <c r="F620" s="34" t="s">
        <v>37</v>
      </c>
      <c r="G620" s="37">
        <v>11000</v>
      </c>
      <c r="H620" s="34"/>
      <c r="I620" s="38"/>
      <c r="J620" s="36" t="s">
        <v>390</v>
      </c>
      <c r="K620" s="38">
        <v>10</v>
      </c>
      <c r="L620" s="40"/>
      <c r="M620" s="40"/>
      <c r="N620" s="40"/>
      <c r="O620" s="40"/>
      <c r="P620" s="40"/>
    </row>
    <row r="621" spans="1:16" s="32" customFormat="1" ht="10.5">
      <c r="A621" s="32">
        <v>87845500</v>
      </c>
      <c r="B621" s="33">
        <v>2</v>
      </c>
      <c r="C621" s="32" t="s">
        <v>444</v>
      </c>
      <c r="D621" s="46" t="s">
        <v>143</v>
      </c>
      <c r="E621" s="35">
        <v>40015</v>
      </c>
      <c r="F621" s="34" t="s">
        <v>171</v>
      </c>
      <c r="G621" s="37">
        <v>32000000</v>
      </c>
      <c r="H621" s="34" t="s">
        <v>46</v>
      </c>
      <c r="I621" s="38">
        <v>5.6</v>
      </c>
      <c r="J621" s="36" t="s">
        <v>445</v>
      </c>
      <c r="K621" s="38">
        <v>5</v>
      </c>
      <c r="L621" s="40">
        <v>32000000000</v>
      </c>
      <c r="M621" s="40">
        <v>32000000000</v>
      </c>
      <c r="N621" s="40">
        <v>32000000</v>
      </c>
      <c r="O621" s="40">
        <v>809646</v>
      </c>
      <c r="P621" s="40">
        <v>32809646</v>
      </c>
    </row>
    <row r="622" spans="1:16" s="32" customFormat="1" ht="10.5">
      <c r="A622" s="32">
        <v>87845500</v>
      </c>
      <c r="B622" s="33">
        <v>2</v>
      </c>
      <c r="C622" s="32" t="s">
        <v>446</v>
      </c>
      <c r="D622" s="46" t="s">
        <v>143</v>
      </c>
      <c r="E622" s="35">
        <v>40015</v>
      </c>
      <c r="F622" s="34" t="s">
        <v>37</v>
      </c>
      <c r="G622" s="37">
        <v>1500</v>
      </c>
      <c r="H622" s="34" t="s">
        <v>90</v>
      </c>
      <c r="I622" s="38">
        <v>3.5</v>
      </c>
      <c r="J622" s="36" t="s">
        <v>445</v>
      </c>
      <c r="K622" s="38">
        <v>5</v>
      </c>
      <c r="L622" s="40"/>
      <c r="M622" s="40"/>
      <c r="N622" s="40"/>
      <c r="O622" s="40"/>
      <c r="P622" s="40"/>
    </row>
    <row r="623" spans="1:16" s="32" customFormat="1" ht="10.5">
      <c r="A623" s="32">
        <v>87845500</v>
      </c>
      <c r="B623" s="33">
        <v>2</v>
      </c>
      <c r="C623" s="32" t="s">
        <v>447</v>
      </c>
      <c r="D623" s="46">
        <v>590</v>
      </c>
      <c r="E623" s="35">
        <v>39974</v>
      </c>
      <c r="F623" s="34" t="s">
        <v>37</v>
      </c>
      <c r="G623" s="37">
        <v>11000</v>
      </c>
      <c r="H623" s="34"/>
      <c r="I623" s="38"/>
      <c r="J623" s="36" t="s">
        <v>390</v>
      </c>
      <c r="K623" s="38">
        <v>30</v>
      </c>
      <c r="L623" s="40"/>
      <c r="M623" s="40"/>
      <c r="N623" s="40"/>
      <c r="O623" s="40"/>
      <c r="P623" s="40"/>
    </row>
    <row r="624" spans="1:16" s="32" customFormat="1" ht="10.5">
      <c r="A624" s="32">
        <v>91297000</v>
      </c>
      <c r="B624" s="33">
        <v>0</v>
      </c>
      <c r="C624" s="32" t="s">
        <v>448</v>
      </c>
      <c r="D624" s="46">
        <v>591</v>
      </c>
      <c r="E624" s="35">
        <v>39975</v>
      </c>
      <c r="F624" s="34" t="s">
        <v>37</v>
      </c>
      <c r="G624" s="37">
        <v>5000</v>
      </c>
      <c r="H624" s="34"/>
      <c r="I624" s="38"/>
      <c r="J624" s="36" t="s">
        <v>81</v>
      </c>
      <c r="K624" s="38">
        <v>10</v>
      </c>
      <c r="L624" s="40"/>
      <c r="M624" s="40"/>
      <c r="N624" s="40"/>
      <c r="O624" s="40"/>
      <c r="P624" s="40"/>
    </row>
    <row r="625" spans="1:16" s="32" customFormat="1" ht="10.5">
      <c r="A625" s="32">
        <v>91297000</v>
      </c>
      <c r="B625" s="33">
        <v>0</v>
      </c>
      <c r="C625" s="32" t="s">
        <v>448</v>
      </c>
      <c r="D625" s="46">
        <v>592</v>
      </c>
      <c r="E625" s="35">
        <v>39975</v>
      </c>
      <c r="F625" s="34" t="s">
        <v>37</v>
      </c>
      <c r="G625" s="37">
        <v>5000</v>
      </c>
      <c r="H625" s="34"/>
      <c r="I625" s="38"/>
      <c r="J625" s="36" t="s">
        <v>81</v>
      </c>
      <c r="K625" s="38">
        <v>10</v>
      </c>
      <c r="L625" s="40"/>
      <c r="M625" s="40"/>
      <c r="N625" s="40"/>
      <c r="O625" s="40"/>
      <c r="P625" s="40"/>
    </row>
    <row r="626" spans="1:16" s="32" customFormat="1" ht="10.5">
      <c r="A626" s="32">
        <v>90320000</v>
      </c>
      <c r="B626" s="33">
        <v>6</v>
      </c>
      <c r="C626" s="32" t="s">
        <v>449</v>
      </c>
      <c r="D626" s="46">
        <v>593</v>
      </c>
      <c r="E626" s="35">
        <v>39995</v>
      </c>
      <c r="F626" s="34" t="s">
        <v>37</v>
      </c>
      <c r="G626" s="37">
        <v>1500</v>
      </c>
      <c r="H626" s="34"/>
      <c r="I626" s="38"/>
      <c r="J626" s="36" t="s">
        <v>81</v>
      </c>
      <c r="K626" s="38">
        <v>10</v>
      </c>
      <c r="L626" s="40"/>
      <c r="M626" s="40"/>
      <c r="N626" s="40"/>
      <c r="O626" s="40"/>
      <c r="P626" s="40"/>
    </row>
    <row r="627" spans="1:16" s="32" customFormat="1" ht="10.5">
      <c r="A627" s="32">
        <v>90320000</v>
      </c>
      <c r="B627" s="33">
        <v>6</v>
      </c>
      <c r="C627" s="32" t="s">
        <v>450</v>
      </c>
      <c r="D627" s="46">
        <v>594</v>
      </c>
      <c r="E627" s="35">
        <v>39995</v>
      </c>
      <c r="F627" s="34" t="s">
        <v>37</v>
      </c>
      <c r="G627" s="37">
        <v>1500</v>
      </c>
      <c r="H627" s="34"/>
      <c r="I627" s="38"/>
      <c r="J627" s="36" t="s">
        <v>81</v>
      </c>
      <c r="K627" s="38">
        <v>30</v>
      </c>
      <c r="L627" s="40"/>
      <c r="M627" s="40"/>
      <c r="N627" s="40"/>
      <c r="O627" s="40"/>
      <c r="P627" s="40"/>
    </row>
    <row r="628" spans="1:16" s="32" customFormat="1" ht="10.5">
      <c r="A628" s="32">
        <v>90320000</v>
      </c>
      <c r="B628" s="33">
        <v>6</v>
      </c>
      <c r="C628" s="32" t="s">
        <v>451</v>
      </c>
      <c r="D628" s="46" t="s">
        <v>143</v>
      </c>
      <c r="E628" s="35">
        <v>39996</v>
      </c>
      <c r="F628" s="34" t="s">
        <v>37</v>
      </c>
      <c r="G628" s="37">
        <v>1500</v>
      </c>
      <c r="H628" s="34" t="s">
        <v>63</v>
      </c>
      <c r="I628" s="38">
        <v>4.5999999999999996</v>
      </c>
      <c r="J628" s="36" t="s">
        <v>68</v>
      </c>
      <c r="K628" s="38">
        <v>23</v>
      </c>
      <c r="L628" s="40">
        <v>1500000</v>
      </c>
      <c r="M628" s="40">
        <v>1500000</v>
      </c>
      <c r="N628" s="40">
        <v>32834835</v>
      </c>
      <c r="O628" s="40">
        <v>707428</v>
      </c>
      <c r="P628" s="40">
        <v>33542263</v>
      </c>
    </row>
    <row r="629" spans="1:16" s="32" customFormat="1" ht="10.5">
      <c r="A629" s="32">
        <v>91705000</v>
      </c>
      <c r="B629" s="33">
        <v>7</v>
      </c>
      <c r="C629" s="32" t="s">
        <v>871</v>
      </c>
      <c r="D629" s="46">
        <v>595</v>
      </c>
      <c r="E629" s="35">
        <v>40001</v>
      </c>
      <c r="F629" s="34" t="s">
        <v>37</v>
      </c>
      <c r="G629" s="37">
        <v>5000</v>
      </c>
      <c r="H629" s="34"/>
      <c r="I629" s="38"/>
      <c r="J629" s="36" t="s">
        <v>390</v>
      </c>
      <c r="K629" s="38">
        <v>10</v>
      </c>
      <c r="L629" s="40"/>
      <c r="M629" s="40"/>
      <c r="N629" s="40"/>
      <c r="O629" s="40"/>
      <c r="P629" s="40"/>
    </row>
    <row r="630" spans="1:16" s="32" customFormat="1" ht="10.5">
      <c r="A630" s="32">
        <v>91705000</v>
      </c>
      <c r="B630" s="33">
        <v>7</v>
      </c>
      <c r="C630" s="32" t="s">
        <v>872</v>
      </c>
      <c r="D630" s="46" t="s">
        <v>143</v>
      </c>
      <c r="E630" s="35">
        <v>40695</v>
      </c>
      <c r="F630" s="34" t="s">
        <v>37</v>
      </c>
      <c r="G630" s="37">
        <v>5000</v>
      </c>
      <c r="H630" s="34" t="s">
        <v>56</v>
      </c>
      <c r="I630" s="38">
        <v>3.2</v>
      </c>
      <c r="J630" s="36" t="s">
        <v>68</v>
      </c>
      <c r="K630" s="38">
        <v>7</v>
      </c>
      <c r="L630" s="40">
        <v>2500000</v>
      </c>
      <c r="M630" s="40">
        <v>2500000</v>
      </c>
      <c r="N630" s="40">
        <v>54724725</v>
      </c>
      <c r="O630" s="40">
        <v>145260</v>
      </c>
      <c r="P630" s="40">
        <v>54869985</v>
      </c>
    </row>
    <row r="631" spans="1:16" s="32" customFormat="1" ht="10.5">
      <c r="A631" s="32">
        <v>91705000</v>
      </c>
      <c r="B631" s="33">
        <v>7</v>
      </c>
      <c r="C631" s="32" t="s">
        <v>871</v>
      </c>
      <c r="D631" s="46">
        <v>596</v>
      </c>
      <c r="E631" s="35">
        <v>40001</v>
      </c>
      <c r="F631" s="34" t="s">
        <v>37</v>
      </c>
      <c r="G631" s="37">
        <v>7000</v>
      </c>
      <c r="H631" s="34"/>
      <c r="I631" s="38"/>
      <c r="J631" s="36" t="s">
        <v>390</v>
      </c>
      <c r="K631" s="38">
        <v>30</v>
      </c>
      <c r="L631" s="40"/>
      <c r="M631" s="40"/>
      <c r="N631" s="40"/>
      <c r="O631" s="40"/>
      <c r="P631" s="40"/>
    </row>
    <row r="632" spans="1:16" s="32" customFormat="1" ht="10.5">
      <c r="A632" s="32">
        <v>91705000</v>
      </c>
      <c r="B632" s="33">
        <v>7</v>
      </c>
      <c r="C632" s="32" t="s">
        <v>872</v>
      </c>
      <c r="D632" s="46" t="s">
        <v>143</v>
      </c>
      <c r="E632" s="35">
        <v>40695</v>
      </c>
      <c r="F632" s="34" t="s">
        <v>37</v>
      </c>
      <c r="G632" s="37">
        <v>7000</v>
      </c>
      <c r="H632" s="34" t="s">
        <v>51</v>
      </c>
      <c r="I632" s="38">
        <v>3.75</v>
      </c>
      <c r="J632" s="36" t="s">
        <v>390</v>
      </c>
      <c r="K632" s="38">
        <v>21</v>
      </c>
      <c r="L632" s="40">
        <v>4500000</v>
      </c>
      <c r="M632" s="40">
        <v>4500000</v>
      </c>
      <c r="N632" s="40">
        <v>98504505</v>
      </c>
      <c r="O632" s="40">
        <v>300493</v>
      </c>
      <c r="P632" s="40">
        <v>98804998</v>
      </c>
    </row>
    <row r="633" spans="1:16" s="32" customFormat="1" ht="10.5">
      <c r="A633" s="32">
        <v>96929880</v>
      </c>
      <c r="B633" s="33">
        <v>5</v>
      </c>
      <c r="C633" s="32" t="s">
        <v>216</v>
      </c>
      <c r="D633" s="46">
        <v>597</v>
      </c>
      <c r="E633" s="35">
        <v>40004</v>
      </c>
      <c r="F633" s="34" t="s">
        <v>37</v>
      </c>
      <c r="G633" s="37">
        <v>3000</v>
      </c>
      <c r="H633" s="34"/>
      <c r="I633" s="38"/>
      <c r="J633" s="36" t="s">
        <v>390</v>
      </c>
      <c r="K633" s="38">
        <v>30</v>
      </c>
      <c r="L633" s="40"/>
      <c r="M633" s="40"/>
      <c r="N633" s="40"/>
      <c r="O633" s="40"/>
      <c r="P633" s="40"/>
    </row>
    <row r="634" spans="1:16" s="32" customFormat="1" ht="10.5">
      <c r="A634" s="32">
        <v>96929880</v>
      </c>
      <c r="B634" s="33">
        <v>5</v>
      </c>
      <c r="C634" s="32" t="s">
        <v>217</v>
      </c>
      <c r="D634" s="46" t="s">
        <v>143</v>
      </c>
      <c r="E634" s="35">
        <v>40008</v>
      </c>
      <c r="F634" s="34" t="s">
        <v>37</v>
      </c>
      <c r="G634" s="37">
        <v>3000</v>
      </c>
      <c r="H634" s="34" t="s">
        <v>92</v>
      </c>
      <c r="I634" s="38">
        <v>4.8499999999999996</v>
      </c>
      <c r="J634" s="36" t="s">
        <v>68</v>
      </c>
      <c r="K634" s="38">
        <v>30</v>
      </c>
      <c r="L634" s="40">
        <v>3000000</v>
      </c>
      <c r="M634" s="40">
        <v>3000000</v>
      </c>
      <c r="N634" s="40">
        <v>65669670</v>
      </c>
      <c r="O634" s="40">
        <v>406970</v>
      </c>
      <c r="P634" s="40">
        <v>66076640</v>
      </c>
    </row>
    <row r="635" spans="1:16" s="32" customFormat="1" ht="10.5">
      <c r="A635" s="32">
        <v>76555400</v>
      </c>
      <c r="B635" s="33">
        <v>4</v>
      </c>
      <c r="C635" s="32" t="s">
        <v>314</v>
      </c>
      <c r="D635" s="46">
        <v>598</v>
      </c>
      <c r="E635" s="35">
        <v>40025</v>
      </c>
      <c r="F635" s="34" t="s">
        <v>37</v>
      </c>
      <c r="G635" s="37">
        <v>20000</v>
      </c>
      <c r="H635" s="34"/>
      <c r="I635" s="38"/>
      <c r="J635" s="36" t="s">
        <v>390</v>
      </c>
      <c r="K635" s="38">
        <v>10</v>
      </c>
      <c r="L635" s="40"/>
      <c r="M635" s="40"/>
      <c r="N635" s="40"/>
      <c r="O635" s="40"/>
      <c r="P635" s="40"/>
    </row>
    <row r="636" spans="1:16" s="32" customFormat="1" ht="10.5">
      <c r="A636" s="32">
        <v>76555400</v>
      </c>
      <c r="B636" s="33">
        <v>4</v>
      </c>
      <c r="C636" s="32" t="s">
        <v>315</v>
      </c>
      <c r="D636" s="46" t="s">
        <v>143</v>
      </c>
      <c r="E636" s="35">
        <v>40030</v>
      </c>
      <c r="F636" s="34" t="s">
        <v>37</v>
      </c>
      <c r="G636" s="37">
        <v>9000</v>
      </c>
      <c r="H636" s="34" t="s">
        <v>56</v>
      </c>
      <c r="I636" s="38">
        <v>3.9</v>
      </c>
      <c r="J636" s="36" t="s">
        <v>68</v>
      </c>
      <c r="K636" s="38">
        <v>5</v>
      </c>
      <c r="L636" s="40">
        <v>3300000</v>
      </c>
      <c r="M636" s="40">
        <v>3300000</v>
      </c>
      <c r="N636" s="40">
        <v>72236637</v>
      </c>
      <c r="O636" s="40">
        <v>1160731</v>
      </c>
      <c r="P636" s="40">
        <v>73397368</v>
      </c>
    </row>
    <row r="637" spans="1:16" s="32" customFormat="1" ht="10.5">
      <c r="A637" s="32">
        <v>76555400</v>
      </c>
      <c r="B637" s="33">
        <v>4</v>
      </c>
      <c r="C637" s="32" t="s">
        <v>315</v>
      </c>
      <c r="D637" s="46" t="s">
        <v>143</v>
      </c>
      <c r="E637" s="35">
        <v>40030</v>
      </c>
      <c r="F637" s="34" t="s">
        <v>171</v>
      </c>
      <c r="G637" s="37">
        <v>180000000</v>
      </c>
      <c r="H637" s="34" t="s">
        <v>51</v>
      </c>
      <c r="I637" s="38">
        <v>5.7</v>
      </c>
      <c r="J637" s="36" t="s">
        <v>68</v>
      </c>
      <c r="K637" s="38">
        <v>5</v>
      </c>
      <c r="L637" s="40">
        <v>33600000000</v>
      </c>
      <c r="M637" s="40">
        <v>33600000000</v>
      </c>
      <c r="N637" s="40">
        <v>33600000</v>
      </c>
      <c r="O637" s="40">
        <v>785117</v>
      </c>
      <c r="P637" s="40">
        <v>34385117</v>
      </c>
    </row>
    <row r="638" spans="1:16" s="32" customFormat="1" ht="10.5">
      <c r="A638" s="32">
        <v>76555400</v>
      </c>
      <c r="B638" s="33">
        <v>4</v>
      </c>
      <c r="C638" s="32" t="s">
        <v>452</v>
      </c>
      <c r="D638" s="46" t="s">
        <v>152</v>
      </c>
      <c r="E638" s="35">
        <v>40133</v>
      </c>
      <c r="F638" s="34" t="s">
        <v>171</v>
      </c>
      <c r="G638" s="37">
        <v>65020000</v>
      </c>
      <c r="H638" s="34" t="s">
        <v>64</v>
      </c>
      <c r="I638" s="38">
        <v>6.3</v>
      </c>
      <c r="J638" s="36" t="s">
        <v>445</v>
      </c>
      <c r="K638" s="38">
        <v>5</v>
      </c>
      <c r="L638" s="40"/>
      <c r="M638" s="40"/>
      <c r="N638" s="40"/>
      <c r="O638" s="40"/>
      <c r="P638" s="40"/>
    </row>
    <row r="639" spans="1:16" s="32" customFormat="1" ht="10.5">
      <c r="A639" s="32">
        <v>76555400</v>
      </c>
      <c r="B639" s="33">
        <v>4</v>
      </c>
      <c r="C639" s="32" t="s">
        <v>315</v>
      </c>
      <c r="D639" s="46" t="s">
        <v>152</v>
      </c>
      <c r="E639" s="35">
        <v>40133</v>
      </c>
      <c r="F639" s="34" t="s">
        <v>37</v>
      </c>
      <c r="G639" s="37">
        <v>3100</v>
      </c>
      <c r="H639" s="34" t="s">
        <v>60</v>
      </c>
      <c r="I639" s="38">
        <v>3.5</v>
      </c>
      <c r="J639" s="36" t="s">
        <v>445</v>
      </c>
      <c r="K639" s="38">
        <v>5</v>
      </c>
      <c r="L639" s="40">
        <v>1500000</v>
      </c>
      <c r="M639" s="40">
        <v>1500000</v>
      </c>
      <c r="N639" s="40">
        <v>32834835</v>
      </c>
      <c r="O639" s="40">
        <v>378678</v>
      </c>
      <c r="P639" s="40">
        <v>33213513</v>
      </c>
    </row>
    <row r="640" spans="1:16" s="32" customFormat="1" ht="10.5">
      <c r="A640" s="32">
        <v>76555400</v>
      </c>
      <c r="B640" s="33">
        <v>4</v>
      </c>
      <c r="C640" s="32" t="s">
        <v>315</v>
      </c>
      <c r="D640" s="46" t="s">
        <v>162</v>
      </c>
      <c r="E640" s="35">
        <v>40541</v>
      </c>
      <c r="F640" s="34" t="s">
        <v>37</v>
      </c>
      <c r="G640" s="37">
        <v>6500</v>
      </c>
      <c r="H640" s="34" t="s">
        <v>125</v>
      </c>
      <c r="I640" s="38">
        <v>3.65</v>
      </c>
      <c r="J640" s="36" t="s">
        <v>445</v>
      </c>
      <c r="K640" s="38">
        <v>5</v>
      </c>
      <c r="L640" s="40">
        <v>2500000</v>
      </c>
      <c r="M640" s="40">
        <v>2500000</v>
      </c>
      <c r="N640" s="40">
        <v>54724725</v>
      </c>
      <c r="O640" s="40">
        <v>87261</v>
      </c>
      <c r="P640" s="40">
        <v>54811986</v>
      </c>
    </row>
    <row r="641" spans="1:16" s="32" customFormat="1" ht="10.5">
      <c r="A641" s="32">
        <v>76555400</v>
      </c>
      <c r="B641" s="33">
        <v>4</v>
      </c>
      <c r="C641" s="32" t="s">
        <v>314</v>
      </c>
      <c r="D641" s="46">
        <v>599</v>
      </c>
      <c r="E641" s="35">
        <v>40025</v>
      </c>
      <c r="F641" s="34" t="s">
        <v>37</v>
      </c>
      <c r="G641" s="37">
        <v>20000</v>
      </c>
      <c r="H641" s="34"/>
      <c r="I641" s="38"/>
      <c r="J641" s="36" t="s">
        <v>390</v>
      </c>
      <c r="K641" s="38">
        <v>30</v>
      </c>
      <c r="L641" s="40"/>
      <c r="M641" s="40"/>
      <c r="N641" s="40"/>
      <c r="O641" s="40"/>
      <c r="P641" s="40"/>
    </row>
    <row r="642" spans="1:16" s="32" customFormat="1" ht="10.5">
      <c r="A642" s="32">
        <v>76555400</v>
      </c>
      <c r="B642" s="33">
        <v>4</v>
      </c>
      <c r="C642" s="32" t="s">
        <v>452</v>
      </c>
      <c r="D642" s="46" t="s">
        <v>143</v>
      </c>
      <c r="E642" s="35">
        <v>40030</v>
      </c>
      <c r="F642" s="34" t="s">
        <v>37</v>
      </c>
      <c r="G642" s="37">
        <v>9000</v>
      </c>
      <c r="H642" s="34" t="s">
        <v>53</v>
      </c>
      <c r="I642" s="38">
        <v>4.2</v>
      </c>
      <c r="J642" s="36" t="s">
        <v>68</v>
      </c>
      <c r="K642" s="38">
        <v>10</v>
      </c>
      <c r="L642" s="40"/>
      <c r="M642" s="40"/>
      <c r="N642" s="40"/>
      <c r="O642" s="40"/>
      <c r="P642" s="40"/>
    </row>
    <row r="643" spans="1:16" s="32" customFormat="1" ht="10.5">
      <c r="A643" s="32">
        <v>76555400</v>
      </c>
      <c r="B643" s="33">
        <v>4</v>
      </c>
      <c r="C643" s="32" t="s">
        <v>315</v>
      </c>
      <c r="D643" s="46" t="s">
        <v>143</v>
      </c>
      <c r="E643" s="35">
        <v>40030</v>
      </c>
      <c r="F643" s="34" t="s">
        <v>37</v>
      </c>
      <c r="G643" s="37">
        <v>9000</v>
      </c>
      <c r="H643" s="34" t="s">
        <v>59</v>
      </c>
      <c r="I643" s="38">
        <v>4.8</v>
      </c>
      <c r="J643" s="36" t="s">
        <v>68</v>
      </c>
      <c r="K643" s="38">
        <v>22</v>
      </c>
      <c r="L643" s="40">
        <v>3000000</v>
      </c>
      <c r="M643" s="40">
        <v>3000000</v>
      </c>
      <c r="N643" s="40">
        <v>65669670</v>
      </c>
      <c r="O643" s="40">
        <v>1295473</v>
      </c>
      <c r="P643" s="40">
        <v>66965143</v>
      </c>
    </row>
    <row r="644" spans="1:16" s="32" customFormat="1" ht="10.5">
      <c r="A644" s="32">
        <v>76555400</v>
      </c>
      <c r="B644" s="33">
        <v>4</v>
      </c>
      <c r="C644" s="32" t="s">
        <v>453</v>
      </c>
      <c r="D644" s="46" t="s">
        <v>152</v>
      </c>
      <c r="E644" s="35">
        <v>40133</v>
      </c>
      <c r="F644" s="34" t="s">
        <v>37</v>
      </c>
      <c r="G644" s="37">
        <v>3100</v>
      </c>
      <c r="H644" s="34" t="s">
        <v>75</v>
      </c>
      <c r="I644" s="38">
        <v>4.5999999999999996</v>
      </c>
      <c r="J644" s="36" t="s">
        <v>445</v>
      </c>
      <c r="K644" s="38">
        <v>22</v>
      </c>
      <c r="L644" s="40">
        <v>1600000</v>
      </c>
      <c r="M644" s="40">
        <v>1600000</v>
      </c>
      <c r="N644" s="40">
        <v>35023824</v>
      </c>
      <c r="O644" s="40">
        <v>528992</v>
      </c>
      <c r="P644" s="40">
        <v>35552816</v>
      </c>
    </row>
    <row r="645" spans="1:16" s="32" customFormat="1" ht="10.5">
      <c r="A645" s="32">
        <v>76555400</v>
      </c>
      <c r="B645" s="33">
        <v>4</v>
      </c>
      <c r="C645" s="32" t="s">
        <v>315</v>
      </c>
      <c r="D645" s="46" t="s">
        <v>162</v>
      </c>
      <c r="E645" s="35">
        <v>40541</v>
      </c>
      <c r="F645" s="34" t="s">
        <v>37</v>
      </c>
      <c r="G645" s="37">
        <v>6500</v>
      </c>
      <c r="H645" s="34" t="s">
        <v>132</v>
      </c>
      <c r="I645" s="38">
        <v>4.05</v>
      </c>
      <c r="J645" s="36" t="s">
        <v>445</v>
      </c>
      <c r="K645" s="38">
        <v>22</v>
      </c>
      <c r="L645" s="40">
        <v>1500000</v>
      </c>
      <c r="M645" s="40">
        <v>1500000</v>
      </c>
      <c r="N645" s="40">
        <v>32834835</v>
      </c>
      <c r="O645" s="40">
        <v>57988</v>
      </c>
      <c r="P645" s="40">
        <v>32892823</v>
      </c>
    </row>
    <row r="646" spans="1:16" s="32" customFormat="1" ht="10.5">
      <c r="A646" s="32">
        <v>76555400</v>
      </c>
      <c r="B646" s="33">
        <v>4</v>
      </c>
      <c r="C646" s="32" t="s">
        <v>315</v>
      </c>
      <c r="D646" s="46" t="s">
        <v>162</v>
      </c>
      <c r="E646" s="35">
        <v>40541</v>
      </c>
      <c r="F646" s="34" t="s">
        <v>37</v>
      </c>
      <c r="G646" s="37">
        <v>6500</v>
      </c>
      <c r="H646" s="34" t="s">
        <v>176</v>
      </c>
      <c r="I646" s="38">
        <v>3.95</v>
      </c>
      <c r="J646" s="36" t="s">
        <v>445</v>
      </c>
      <c r="K646" s="38">
        <v>28</v>
      </c>
      <c r="L646" s="40">
        <v>3000000</v>
      </c>
      <c r="M646" s="40">
        <v>3000000</v>
      </c>
      <c r="N646" s="40">
        <v>65669670</v>
      </c>
      <c r="O646" s="40">
        <v>113167</v>
      </c>
      <c r="P646" s="40">
        <v>65782837</v>
      </c>
    </row>
    <row r="647" spans="1:16" s="32" customFormat="1" ht="10.5">
      <c r="A647" s="32">
        <v>96505760</v>
      </c>
      <c r="B647" s="33">
        <v>9</v>
      </c>
      <c r="C647" s="32" t="s">
        <v>454</v>
      </c>
      <c r="D647" s="46">
        <v>600</v>
      </c>
      <c r="E647" s="35">
        <v>40039</v>
      </c>
      <c r="F647" s="34" t="s">
        <v>37</v>
      </c>
      <c r="G647" s="37">
        <v>7000</v>
      </c>
      <c r="H647" s="34"/>
      <c r="I647" s="38"/>
      <c r="J647" s="36" t="s">
        <v>455</v>
      </c>
      <c r="K647" s="38">
        <v>10</v>
      </c>
      <c r="L647" s="40"/>
      <c r="M647" s="40"/>
      <c r="N647" s="40"/>
      <c r="O647" s="40"/>
      <c r="P647" s="40"/>
    </row>
    <row r="648" spans="1:16" s="32" customFormat="1" ht="10.5">
      <c r="A648" s="32">
        <v>96505760</v>
      </c>
      <c r="B648" s="33">
        <v>9</v>
      </c>
      <c r="C648" s="32" t="s">
        <v>454</v>
      </c>
      <c r="D648" s="46">
        <v>601</v>
      </c>
      <c r="E648" s="35">
        <v>40039</v>
      </c>
      <c r="F648" s="34" t="s">
        <v>37</v>
      </c>
      <c r="G648" s="37">
        <v>7000</v>
      </c>
      <c r="H648" s="34"/>
      <c r="I648" s="38"/>
      <c r="J648" s="36" t="s">
        <v>455</v>
      </c>
      <c r="K648" s="38">
        <v>30</v>
      </c>
      <c r="L648" s="40"/>
      <c r="M648" s="40"/>
      <c r="N648" s="40"/>
      <c r="O648" s="40"/>
      <c r="P648" s="40"/>
    </row>
    <row r="649" spans="1:16" s="32" customFormat="1" ht="10.5">
      <c r="A649" s="32">
        <v>76023435</v>
      </c>
      <c r="B649" s="33">
        <v>4</v>
      </c>
      <c r="C649" s="32" t="s">
        <v>456</v>
      </c>
      <c r="D649" s="46">
        <v>603</v>
      </c>
      <c r="E649" s="35">
        <v>40043</v>
      </c>
      <c r="F649" s="34" t="s">
        <v>37</v>
      </c>
      <c r="G649" s="37">
        <v>7500</v>
      </c>
      <c r="H649" s="34"/>
      <c r="I649" s="38"/>
      <c r="J649" s="36" t="s">
        <v>455</v>
      </c>
      <c r="K649" s="38">
        <v>10</v>
      </c>
      <c r="L649" s="40"/>
      <c r="M649" s="40"/>
      <c r="N649" s="40"/>
      <c r="O649" s="40"/>
      <c r="P649" s="40"/>
    </row>
    <row r="650" spans="1:16" s="32" customFormat="1" ht="10.5">
      <c r="A650" s="32">
        <v>76023435</v>
      </c>
      <c r="B650" s="33">
        <v>4</v>
      </c>
      <c r="C650" s="32" t="s">
        <v>457</v>
      </c>
      <c r="D650" s="46" t="s">
        <v>143</v>
      </c>
      <c r="E650" s="35">
        <v>40063</v>
      </c>
      <c r="F650" s="34" t="s">
        <v>171</v>
      </c>
      <c r="G650" s="37">
        <v>156675000</v>
      </c>
      <c r="H650" s="34" t="s">
        <v>46</v>
      </c>
      <c r="I650" s="38">
        <v>4.5999999999999996</v>
      </c>
      <c r="J650" s="36" t="s">
        <v>68</v>
      </c>
      <c r="K650" s="38">
        <v>5</v>
      </c>
      <c r="L650" s="40"/>
      <c r="M650" s="40"/>
      <c r="N650" s="40"/>
      <c r="O650" s="40"/>
      <c r="P650" s="40"/>
    </row>
    <row r="651" spans="1:16" s="32" customFormat="1" ht="10.5">
      <c r="A651" s="32">
        <v>76023435</v>
      </c>
      <c r="B651" s="33">
        <v>4</v>
      </c>
      <c r="C651" s="32" t="s">
        <v>457</v>
      </c>
      <c r="D651" s="46" t="s">
        <v>143</v>
      </c>
      <c r="E651" s="35">
        <v>40063</v>
      </c>
      <c r="F651" s="34" t="s">
        <v>171</v>
      </c>
      <c r="G651" s="37">
        <v>156675000</v>
      </c>
      <c r="H651" s="34" t="s">
        <v>90</v>
      </c>
      <c r="I651" s="38">
        <v>5.9</v>
      </c>
      <c r="J651" s="36" t="s">
        <v>68</v>
      </c>
      <c r="K651" s="38">
        <v>5</v>
      </c>
      <c r="L651" s="40"/>
      <c r="M651" s="40"/>
      <c r="N651" s="40"/>
      <c r="O651" s="40"/>
      <c r="P651" s="40"/>
    </row>
    <row r="652" spans="1:16" s="32" customFormat="1" ht="10.5">
      <c r="A652" s="32">
        <v>76023435</v>
      </c>
      <c r="B652" s="33">
        <v>4</v>
      </c>
      <c r="C652" s="32" t="s">
        <v>458</v>
      </c>
      <c r="D652" s="46" t="s">
        <v>143</v>
      </c>
      <c r="E652" s="35">
        <v>40063</v>
      </c>
      <c r="F652" s="34" t="s">
        <v>37</v>
      </c>
      <c r="G652" s="37">
        <v>7500</v>
      </c>
      <c r="H652" s="34" t="s">
        <v>92</v>
      </c>
      <c r="I652" s="38">
        <v>2.9</v>
      </c>
      <c r="J652" s="36" t="s">
        <v>68</v>
      </c>
      <c r="K652" s="38">
        <v>5</v>
      </c>
      <c r="L652" s="40">
        <v>2200000</v>
      </c>
      <c r="M652" s="40">
        <v>1760000</v>
      </c>
      <c r="N652" s="40">
        <v>38526206</v>
      </c>
      <c r="O652" s="40">
        <v>343626</v>
      </c>
      <c r="P652" s="40">
        <v>38869832</v>
      </c>
    </row>
    <row r="653" spans="1:16" s="32" customFormat="1" ht="10.5">
      <c r="A653" s="32">
        <v>76023435</v>
      </c>
      <c r="B653" s="33">
        <v>4</v>
      </c>
      <c r="C653" s="32" t="s">
        <v>457</v>
      </c>
      <c r="D653" s="46" t="s">
        <v>143</v>
      </c>
      <c r="E653" s="35">
        <v>40063</v>
      </c>
      <c r="F653" s="34" t="s">
        <v>37</v>
      </c>
      <c r="G653" s="37">
        <v>7500</v>
      </c>
      <c r="H653" s="34" t="s">
        <v>63</v>
      </c>
      <c r="I653" s="38">
        <v>3.5</v>
      </c>
      <c r="J653" s="36" t="s">
        <v>68</v>
      </c>
      <c r="K653" s="38">
        <v>7</v>
      </c>
      <c r="L653" s="40"/>
      <c r="M653" s="40"/>
      <c r="N653" s="40"/>
      <c r="O653" s="40"/>
      <c r="P653" s="40"/>
    </row>
    <row r="654" spans="1:16" s="32" customFormat="1" ht="10.5">
      <c r="A654" s="32">
        <v>76023435</v>
      </c>
      <c r="B654" s="33">
        <v>4</v>
      </c>
      <c r="C654" s="32" t="s">
        <v>456</v>
      </c>
      <c r="D654" s="46">
        <v>604</v>
      </c>
      <c r="E654" s="35">
        <v>40043</v>
      </c>
      <c r="F654" s="34" t="s">
        <v>37</v>
      </c>
      <c r="G654" s="37">
        <v>7500</v>
      </c>
      <c r="H654" s="34"/>
      <c r="I654" s="38"/>
      <c r="J654" s="36" t="s">
        <v>455</v>
      </c>
      <c r="K654" s="38">
        <v>30</v>
      </c>
      <c r="L654" s="40"/>
      <c r="M654" s="40"/>
      <c r="N654" s="40"/>
      <c r="O654" s="40"/>
      <c r="P654" s="40"/>
    </row>
    <row r="655" spans="1:16" s="32" customFormat="1" ht="10.5">
      <c r="A655" s="32">
        <v>76023435</v>
      </c>
      <c r="B655" s="33">
        <v>4</v>
      </c>
      <c r="C655" s="32" t="s">
        <v>458</v>
      </c>
      <c r="D655" s="46" t="s">
        <v>143</v>
      </c>
      <c r="E655" s="35">
        <v>40063</v>
      </c>
      <c r="F655" s="34" t="s">
        <v>37</v>
      </c>
      <c r="G655" s="37">
        <v>7500</v>
      </c>
      <c r="H655" s="34" t="s">
        <v>56</v>
      </c>
      <c r="I655" s="38">
        <v>4.7</v>
      </c>
      <c r="J655" s="36" t="s">
        <v>68</v>
      </c>
      <c r="K655" s="38">
        <v>25</v>
      </c>
      <c r="L655" s="40">
        <v>5000000</v>
      </c>
      <c r="M655" s="40">
        <v>5000000</v>
      </c>
      <c r="N655" s="40">
        <v>109449450</v>
      </c>
      <c r="O655" s="40">
        <v>1575251</v>
      </c>
      <c r="P655" s="40">
        <v>111024701</v>
      </c>
    </row>
    <row r="656" spans="1:16" s="32" customFormat="1" ht="10.5">
      <c r="A656" s="32">
        <v>76023435</v>
      </c>
      <c r="B656" s="33">
        <v>4</v>
      </c>
      <c r="C656" s="32" t="s">
        <v>457</v>
      </c>
      <c r="D656" s="46" t="s">
        <v>143</v>
      </c>
      <c r="E656" s="35">
        <v>40063</v>
      </c>
      <c r="F656" s="34" t="s">
        <v>37</v>
      </c>
      <c r="G656" s="37">
        <v>7500</v>
      </c>
      <c r="H656" s="34" t="s">
        <v>51</v>
      </c>
      <c r="I656" s="38">
        <v>4.8</v>
      </c>
      <c r="J656" s="36" t="s">
        <v>68</v>
      </c>
      <c r="K656" s="38">
        <v>25</v>
      </c>
      <c r="L656" s="40"/>
      <c r="M656" s="40"/>
      <c r="N656" s="40"/>
      <c r="O656" s="40"/>
      <c r="P656" s="40"/>
    </row>
    <row r="657" spans="1:16" s="32" customFormat="1" ht="10.5">
      <c r="A657" s="32">
        <v>90331000</v>
      </c>
      <c r="B657" s="33">
        <v>6</v>
      </c>
      <c r="C657" s="32" t="s">
        <v>254</v>
      </c>
      <c r="D657" s="46">
        <v>605</v>
      </c>
      <c r="E657" s="35">
        <v>40043</v>
      </c>
      <c r="F657" s="34" t="s">
        <v>37</v>
      </c>
      <c r="G657" s="37">
        <v>2000</v>
      </c>
      <c r="H657" s="34"/>
      <c r="I657" s="38"/>
      <c r="J657" s="36" t="s">
        <v>455</v>
      </c>
      <c r="K657" s="38">
        <v>10</v>
      </c>
      <c r="L657" s="40"/>
      <c r="M657" s="40"/>
      <c r="N657" s="40"/>
      <c r="O657" s="40"/>
      <c r="P657" s="40"/>
    </row>
    <row r="658" spans="1:16" s="32" customFormat="1" ht="10.5">
      <c r="A658" s="32">
        <v>90331000</v>
      </c>
      <c r="B658" s="33">
        <v>6</v>
      </c>
      <c r="C658" s="32" t="s">
        <v>459</v>
      </c>
      <c r="D658" s="46" t="s">
        <v>143</v>
      </c>
      <c r="E658" s="35">
        <v>40044</v>
      </c>
      <c r="F658" s="34" t="s">
        <v>37</v>
      </c>
      <c r="G658" s="37">
        <v>2000</v>
      </c>
      <c r="H658" s="34" t="s">
        <v>53</v>
      </c>
      <c r="I658" s="38">
        <v>3.25</v>
      </c>
      <c r="J658" s="36" t="s">
        <v>68</v>
      </c>
      <c r="K658" s="38">
        <v>5</v>
      </c>
      <c r="L658" s="40">
        <v>1000000</v>
      </c>
      <c r="M658" s="40">
        <v>1000000</v>
      </c>
      <c r="N658" s="40">
        <v>21889890</v>
      </c>
      <c r="O658" s="40">
        <v>254847</v>
      </c>
      <c r="P658" s="40">
        <v>22144737</v>
      </c>
    </row>
    <row r="659" spans="1:16" s="32" customFormat="1" ht="10.5">
      <c r="A659" s="32">
        <v>90331000</v>
      </c>
      <c r="B659" s="33">
        <v>6</v>
      </c>
      <c r="C659" s="32" t="s">
        <v>254</v>
      </c>
      <c r="D659" s="46">
        <v>606</v>
      </c>
      <c r="E659" s="35">
        <v>40043</v>
      </c>
      <c r="F659" s="34" t="s">
        <v>37</v>
      </c>
      <c r="G659" s="37">
        <v>2000</v>
      </c>
      <c r="H659" s="34"/>
      <c r="I659" s="38"/>
      <c r="J659" s="36" t="s">
        <v>455</v>
      </c>
      <c r="K659" s="38">
        <v>30</v>
      </c>
      <c r="L659" s="40"/>
      <c r="M659" s="40"/>
      <c r="N659" s="40"/>
      <c r="O659" s="40"/>
      <c r="P659" s="40"/>
    </row>
    <row r="660" spans="1:16" s="32" customFormat="1" ht="10.5">
      <c r="A660" s="32">
        <v>90331000</v>
      </c>
      <c r="B660" s="33">
        <v>6</v>
      </c>
      <c r="C660" s="32" t="s">
        <v>459</v>
      </c>
      <c r="D660" s="46" t="s">
        <v>143</v>
      </c>
      <c r="E660" s="35">
        <v>40044</v>
      </c>
      <c r="F660" s="34" t="s">
        <v>37</v>
      </c>
      <c r="G660" s="37">
        <v>2000</v>
      </c>
      <c r="H660" s="34" t="s">
        <v>51</v>
      </c>
      <c r="I660" s="38">
        <v>3.75</v>
      </c>
      <c r="J660" s="36" t="s">
        <v>68</v>
      </c>
      <c r="K660" s="38">
        <v>21</v>
      </c>
      <c r="L660" s="40">
        <v>1000000</v>
      </c>
      <c r="M660" s="40">
        <v>1000000</v>
      </c>
      <c r="N660" s="40">
        <v>21889890</v>
      </c>
      <c r="O660" s="40">
        <v>293690</v>
      </c>
      <c r="P660" s="40">
        <v>22183580</v>
      </c>
    </row>
    <row r="661" spans="1:16" s="32" customFormat="1" ht="10.5">
      <c r="A661" s="32">
        <v>61704000</v>
      </c>
      <c r="B661" s="33" t="s">
        <v>75</v>
      </c>
      <c r="C661" s="32" t="s">
        <v>460</v>
      </c>
      <c r="D661" s="46">
        <v>608</v>
      </c>
      <c r="E661" s="35">
        <v>40051</v>
      </c>
      <c r="F661" s="34" t="s">
        <v>37</v>
      </c>
      <c r="G661" s="37">
        <v>11000</v>
      </c>
      <c r="H661" s="34"/>
      <c r="I661" s="38"/>
      <c r="J661" s="36" t="s">
        <v>455</v>
      </c>
      <c r="K661" s="38">
        <v>25</v>
      </c>
      <c r="L661" s="40"/>
      <c r="M661" s="40"/>
      <c r="N661" s="40"/>
      <c r="O661" s="40"/>
      <c r="P661" s="40"/>
    </row>
    <row r="662" spans="1:16" s="32" customFormat="1" ht="10.5">
      <c r="A662" s="32">
        <v>96719210</v>
      </c>
      <c r="B662" s="33">
        <v>4</v>
      </c>
      <c r="C662" s="32" t="s">
        <v>191</v>
      </c>
      <c r="D662" s="46">
        <v>609</v>
      </c>
      <c r="E662" s="35">
        <v>40060</v>
      </c>
      <c r="F662" s="34" t="s">
        <v>37</v>
      </c>
      <c r="G662" s="37">
        <v>3000</v>
      </c>
      <c r="H662" s="34"/>
      <c r="I662" s="38"/>
      <c r="J662" s="36" t="s">
        <v>81</v>
      </c>
      <c r="K662" s="38">
        <v>10</v>
      </c>
      <c r="L662" s="40"/>
      <c r="M662" s="40"/>
      <c r="N662" s="40"/>
      <c r="O662" s="40"/>
      <c r="P662" s="40"/>
    </row>
    <row r="663" spans="1:16" s="32" customFormat="1" ht="10.5">
      <c r="A663" s="32">
        <v>96719210</v>
      </c>
      <c r="B663" s="33">
        <v>4</v>
      </c>
      <c r="C663" s="32" t="s">
        <v>461</v>
      </c>
      <c r="D663" s="46" t="s">
        <v>143</v>
      </c>
      <c r="E663" s="35">
        <v>40065</v>
      </c>
      <c r="F663" s="34" t="s">
        <v>37</v>
      </c>
      <c r="G663" s="37">
        <v>1000</v>
      </c>
      <c r="H663" s="34" t="s">
        <v>92</v>
      </c>
      <c r="I663" s="38">
        <v>3</v>
      </c>
      <c r="J663" s="36" t="s">
        <v>81</v>
      </c>
      <c r="K663" s="38">
        <v>7</v>
      </c>
      <c r="L663" s="40"/>
      <c r="M663" s="40"/>
      <c r="N663" s="40"/>
      <c r="O663" s="40"/>
      <c r="P663" s="40"/>
    </row>
    <row r="664" spans="1:16" s="32" customFormat="1" ht="10.5">
      <c r="A664" s="32">
        <v>96719210</v>
      </c>
      <c r="B664" s="33">
        <v>4</v>
      </c>
      <c r="C664" s="32" t="s">
        <v>191</v>
      </c>
      <c r="D664" s="46">
        <v>610</v>
      </c>
      <c r="E664" s="35">
        <v>40060</v>
      </c>
      <c r="F664" s="34" t="s">
        <v>37</v>
      </c>
      <c r="G664" s="37">
        <v>5000</v>
      </c>
      <c r="H664" s="34"/>
      <c r="I664" s="38"/>
      <c r="J664" s="36" t="s">
        <v>81</v>
      </c>
      <c r="K664" s="38">
        <v>30</v>
      </c>
      <c r="L664" s="40"/>
      <c r="M664" s="40"/>
      <c r="N664" s="40"/>
      <c r="O664" s="40"/>
      <c r="P664" s="40"/>
    </row>
    <row r="665" spans="1:16" s="32" customFormat="1" ht="10.5">
      <c r="A665" s="32">
        <v>96719210</v>
      </c>
      <c r="B665" s="33">
        <v>4</v>
      </c>
      <c r="C665" s="32" t="s">
        <v>462</v>
      </c>
      <c r="D665" s="46" t="s">
        <v>143</v>
      </c>
      <c r="E665" s="35">
        <v>40065</v>
      </c>
      <c r="F665" s="34" t="s">
        <v>37</v>
      </c>
      <c r="G665" s="37">
        <v>3500</v>
      </c>
      <c r="H665" s="34" t="s">
        <v>63</v>
      </c>
      <c r="I665" s="38">
        <v>4.3</v>
      </c>
      <c r="J665" s="36" t="s">
        <v>81</v>
      </c>
      <c r="K665" s="38">
        <v>21</v>
      </c>
      <c r="L665" s="40">
        <v>3500000</v>
      </c>
      <c r="M665" s="40">
        <v>3500000</v>
      </c>
      <c r="N665" s="40">
        <v>76614615</v>
      </c>
      <c r="O665" s="40">
        <v>1000971</v>
      </c>
      <c r="P665" s="40">
        <v>77615586</v>
      </c>
    </row>
    <row r="666" spans="1:16" s="32" customFormat="1" ht="10.5">
      <c r="A666" s="32">
        <v>76045822</v>
      </c>
      <c r="B666" s="33">
        <v>8</v>
      </c>
      <c r="C666" s="32" t="s">
        <v>463</v>
      </c>
      <c r="D666" s="46">
        <v>611</v>
      </c>
      <c r="E666" s="35">
        <v>40067</v>
      </c>
      <c r="F666" s="34" t="s">
        <v>66</v>
      </c>
      <c r="G666" s="37">
        <v>300000</v>
      </c>
      <c r="H666" s="34"/>
      <c r="I666" s="38"/>
      <c r="J666" s="36" t="s">
        <v>374</v>
      </c>
      <c r="K666" s="38">
        <v>10</v>
      </c>
      <c r="L666" s="40"/>
      <c r="M666" s="40"/>
      <c r="N666" s="40"/>
      <c r="O666" s="40"/>
      <c r="P666" s="40"/>
    </row>
    <row r="667" spans="1:16" s="32" customFormat="1" ht="10.5">
      <c r="A667" s="32">
        <v>76045822</v>
      </c>
      <c r="B667" s="33">
        <v>8</v>
      </c>
      <c r="C667" s="32" t="s">
        <v>464</v>
      </c>
      <c r="D667" s="46" t="s">
        <v>143</v>
      </c>
      <c r="E667" s="35">
        <v>40095</v>
      </c>
      <c r="F667" s="34" t="s">
        <v>37</v>
      </c>
      <c r="G667" s="37">
        <v>2700</v>
      </c>
      <c r="H667" s="34" t="s">
        <v>46</v>
      </c>
      <c r="I667" s="38">
        <v>3.5</v>
      </c>
      <c r="J667" s="36" t="s">
        <v>374</v>
      </c>
      <c r="K667" s="38">
        <v>5</v>
      </c>
      <c r="L667" s="40">
        <v>2700000</v>
      </c>
      <c r="M667" s="40">
        <v>2700000</v>
      </c>
      <c r="N667" s="40">
        <v>59102703</v>
      </c>
      <c r="O667" s="40">
        <v>346184</v>
      </c>
      <c r="P667" s="40">
        <v>59448887</v>
      </c>
    </row>
    <row r="668" spans="1:16" s="32" customFormat="1" ht="10.5">
      <c r="A668" s="32">
        <v>76045822</v>
      </c>
      <c r="B668" s="33">
        <v>8</v>
      </c>
      <c r="C668" s="32" t="s">
        <v>465</v>
      </c>
      <c r="D668" s="46" t="s">
        <v>143</v>
      </c>
      <c r="E668" s="35">
        <v>40095</v>
      </c>
      <c r="F668" s="34" t="s">
        <v>171</v>
      </c>
      <c r="G668" s="37">
        <v>41000000</v>
      </c>
      <c r="H668" s="34" t="s">
        <v>90</v>
      </c>
      <c r="I668" s="38">
        <v>6.5</v>
      </c>
      <c r="J668" s="36" t="s">
        <v>374</v>
      </c>
      <c r="K668" s="38">
        <v>5</v>
      </c>
      <c r="L668" s="40"/>
      <c r="M668" s="40"/>
      <c r="N668" s="40"/>
      <c r="O668" s="40"/>
      <c r="P668" s="40"/>
    </row>
    <row r="669" spans="1:16" s="32" customFormat="1" ht="10.5">
      <c r="A669" s="32">
        <v>96686870</v>
      </c>
      <c r="B669" s="33">
        <v>8</v>
      </c>
      <c r="C669" s="32" t="s">
        <v>466</v>
      </c>
      <c r="D669" s="46">
        <v>613</v>
      </c>
      <c r="E669" s="35">
        <v>40094</v>
      </c>
      <c r="F669" s="34" t="s">
        <v>37</v>
      </c>
      <c r="G669" s="37">
        <v>1000</v>
      </c>
      <c r="H669" s="34"/>
      <c r="I669" s="38"/>
      <c r="J669" s="36" t="s">
        <v>81</v>
      </c>
      <c r="K669" s="38">
        <v>10</v>
      </c>
      <c r="L669" s="40"/>
      <c r="M669" s="40"/>
      <c r="N669" s="40"/>
      <c r="O669" s="40"/>
      <c r="P669" s="40"/>
    </row>
    <row r="670" spans="1:16" s="32" customFormat="1" ht="10.5">
      <c r="A670" s="32">
        <v>96686870</v>
      </c>
      <c r="B670" s="33">
        <v>8</v>
      </c>
      <c r="C670" s="32" t="s">
        <v>467</v>
      </c>
      <c r="D670" s="46" t="s">
        <v>143</v>
      </c>
      <c r="E670" s="35">
        <v>40106</v>
      </c>
      <c r="F670" s="34" t="s">
        <v>171</v>
      </c>
      <c r="G670" s="37">
        <v>15000000</v>
      </c>
      <c r="H670" s="34" t="s">
        <v>46</v>
      </c>
      <c r="I670" s="38">
        <v>7</v>
      </c>
      <c r="J670" s="36" t="s">
        <v>81</v>
      </c>
      <c r="K670" s="38">
        <v>6</v>
      </c>
      <c r="L670" s="40"/>
      <c r="M670" s="40"/>
      <c r="N670" s="40"/>
      <c r="O670" s="40"/>
      <c r="P670" s="40"/>
    </row>
    <row r="671" spans="1:16" s="32" customFormat="1" ht="10.5">
      <c r="A671" s="32">
        <v>96686870</v>
      </c>
      <c r="B671" s="33">
        <v>8</v>
      </c>
      <c r="C671" s="32" t="s">
        <v>467</v>
      </c>
      <c r="D671" s="46" t="s">
        <v>143</v>
      </c>
      <c r="E671" s="35">
        <v>40106</v>
      </c>
      <c r="F671" s="34" t="s">
        <v>37</v>
      </c>
      <c r="G671" s="37">
        <v>750</v>
      </c>
      <c r="H671" s="34" t="s">
        <v>90</v>
      </c>
      <c r="I671" s="38">
        <v>4</v>
      </c>
      <c r="J671" s="36" t="s">
        <v>81</v>
      </c>
      <c r="K671" s="38">
        <v>6</v>
      </c>
      <c r="L671" s="40"/>
      <c r="M671" s="40"/>
      <c r="N671" s="40"/>
      <c r="O671" s="40"/>
      <c r="P671" s="40"/>
    </row>
    <row r="672" spans="1:16" s="32" customFormat="1" ht="10.5">
      <c r="A672" s="32">
        <v>96686870</v>
      </c>
      <c r="B672" s="33">
        <v>8</v>
      </c>
      <c r="C672" s="32" t="s">
        <v>467</v>
      </c>
      <c r="D672" s="46" t="s">
        <v>152</v>
      </c>
      <c r="E672" s="35">
        <v>40651</v>
      </c>
      <c r="F672" s="34" t="s">
        <v>171</v>
      </c>
      <c r="G672" s="37">
        <v>15000000</v>
      </c>
      <c r="H672" s="34" t="s">
        <v>92</v>
      </c>
      <c r="I672" s="38" t="s">
        <v>731</v>
      </c>
      <c r="J672" s="36" t="s">
        <v>81</v>
      </c>
      <c r="K672" s="38">
        <v>5</v>
      </c>
      <c r="L672" s="40"/>
      <c r="M672" s="40"/>
      <c r="N672" s="40"/>
      <c r="O672" s="40"/>
      <c r="P672" s="40"/>
    </row>
    <row r="673" spans="1:16" s="32" customFormat="1" ht="10.5">
      <c r="A673" s="32">
        <v>96686870</v>
      </c>
      <c r="B673" s="33">
        <v>8</v>
      </c>
      <c r="C673" s="32" t="s">
        <v>732</v>
      </c>
      <c r="D673" s="46" t="s">
        <v>152</v>
      </c>
      <c r="E673" s="35">
        <v>40651</v>
      </c>
      <c r="F673" s="34" t="s">
        <v>37</v>
      </c>
      <c r="G673" s="37">
        <v>750</v>
      </c>
      <c r="H673" s="34" t="s">
        <v>63</v>
      </c>
      <c r="I673" s="38">
        <v>4.5</v>
      </c>
      <c r="J673" s="36" t="s">
        <v>81</v>
      </c>
      <c r="K673" s="38">
        <v>5</v>
      </c>
      <c r="L673" s="40">
        <v>650000</v>
      </c>
      <c r="M673" s="40">
        <v>650000</v>
      </c>
      <c r="N673" s="40">
        <v>14228429</v>
      </c>
      <c r="O673" s="40">
        <v>167184</v>
      </c>
      <c r="P673" s="40">
        <v>14395613</v>
      </c>
    </row>
    <row r="674" spans="1:16" s="32" customFormat="1" ht="10.5">
      <c r="A674" s="32">
        <v>86547900</v>
      </c>
      <c r="B674" s="33" t="s">
        <v>75</v>
      </c>
      <c r="C674" s="32" t="s">
        <v>468</v>
      </c>
      <c r="D674" s="46">
        <v>615</v>
      </c>
      <c r="E674" s="35">
        <v>40099</v>
      </c>
      <c r="F674" s="34" t="s">
        <v>37</v>
      </c>
      <c r="G674" s="37">
        <v>2000</v>
      </c>
      <c r="H674" s="34"/>
      <c r="I674" s="38"/>
      <c r="J674" s="36" t="s">
        <v>81</v>
      </c>
      <c r="K674" s="38">
        <v>10</v>
      </c>
      <c r="L674" s="40"/>
      <c r="M674" s="40"/>
      <c r="N674" s="40"/>
      <c r="O674" s="40"/>
      <c r="P674" s="40"/>
    </row>
    <row r="675" spans="1:16" s="32" customFormat="1" ht="10.5">
      <c r="A675" s="32">
        <v>86547900</v>
      </c>
      <c r="B675" s="33" t="s">
        <v>75</v>
      </c>
      <c r="C675" s="32" t="s">
        <v>469</v>
      </c>
      <c r="D675" s="46" t="s">
        <v>143</v>
      </c>
      <c r="E675" s="35">
        <v>40108</v>
      </c>
      <c r="F675" s="34" t="s">
        <v>37</v>
      </c>
      <c r="G675" s="37">
        <v>2000</v>
      </c>
      <c r="H675" s="34" t="s">
        <v>56</v>
      </c>
      <c r="I675" s="38">
        <v>3.1</v>
      </c>
      <c r="J675" s="36" t="s">
        <v>81</v>
      </c>
      <c r="K675" s="38">
        <v>7</v>
      </c>
      <c r="L675" s="40"/>
      <c r="M675" s="40"/>
      <c r="N675" s="40"/>
      <c r="O675" s="40"/>
      <c r="P675" s="40"/>
    </row>
    <row r="676" spans="1:16" s="32" customFormat="1" ht="10.5">
      <c r="A676" s="32">
        <v>86547900</v>
      </c>
      <c r="B676" s="33" t="s">
        <v>75</v>
      </c>
      <c r="C676" s="32" t="s">
        <v>468</v>
      </c>
      <c r="D676" s="46">
        <v>616</v>
      </c>
      <c r="E676" s="35">
        <v>40099</v>
      </c>
      <c r="F676" s="34" t="s">
        <v>37</v>
      </c>
      <c r="G676" s="37">
        <v>2000</v>
      </c>
      <c r="H676" s="34"/>
      <c r="I676" s="38"/>
      <c r="J676" s="36" t="s">
        <v>81</v>
      </c>
      <c r="K676" s="38">
        <v>30</v>
      </c>
      <c r="L676" s="40"/>
      <c r="M676" s="40"/>
      <c r="N676" s="40"/>
      <c r="O676" s="40"/>
      <c r="P676" s="40"/>
    </row>
    <row r="677" spans="1:16" s="32" customFormat="1" ht="10.5">
      <c r="A677" s="32">
        <v>86547900</v>
      </c>
      <c r="B677" s="33" t="s">
        <v>75</v>
      </c>
      <c r="C677" s="32" t="s">
        <v>470</v>
      </c>
      <c r="D677" s="46" t="s">
        <v>143</v>
      </c>
      <c r="E677" s="35">
        <v>40108</v>
      </c>
      <c r="F677" s="34" t="s">
        <v>37</v>
      </c>
      <c r="G677" s="37">
        <v>2000</v>
      </c>
      <c r="H677" s="34" t="s">
        <v>51</v>
      </c>
      <c r="I677" s="38">
        <v>4.4000000000000004</v>
      </c>
      <c r="J677" s="36" t="s">
        <v>81</v>
      </c>
      <c r="K677" s="38">
        <v>21</v>
      </c>
      <c r="L677" s="40">
        <v>1750000</v>
      </c>
      <c r="M677" s="40">
        <v>1750000</v>
      </c>
      <c r="N677" s="40">
        <v>38307308</v>
      </c>
      <c r="O677" s="40">
        <v>484800</v>
      </c>
      <c r="P677" s="40">
        <v>38792108</v>
      </c>
    </row>
    <row r="678" spans="1:16" s="32" customFormat="1" ht="10.5">
      <c r="A678" s="32">
        <v>96751830</v>
      </c>
      <c r="B678" s="33">
        <v>1</v>
      </c>
      <c r="C678" s="32" t="s">
        <v>471</v>
      </c>
      <c r="D678" s="46">
        <v>617</v>
      </c>
      <c r="E678" s="35">
        <v>40102</v>
      </c>
      <c r="F678" s="34" t="s">
        <v>37</v>
      </c>
      <c r="G678" s="37">
        <v>6000</v>
      </c>
      <c r="H678" s="34"/>
      <c r="I678" s="38"/>
      <c r="J678" s="36" t="s">
        <v>390</v>
      </c>
      <c r="K678" s="38">
        <v>10</v>
      </c>
      <c r="L678" s="40"/>
      <c r="M678" s="40"/>
      <c r="N678" s="40"/>
      <c r="O678" s="40"/>
      <c r="P678" s="40"/>
    </row>
    <row r="679" spans="1:16" s="32" customFormat="1" ht="10.5">
      <c r="A679" s="32">
        <v>96751830</v>
      </c>
      <c r="B679" s="33">
        <v>1</v>
      </c>
      <c r="C679" s="32" t="s">
        <v>472</v>
      </c>
      <c r="D679" s="46" t="s">
        <v>143</v>
      </c>
      <c r="E679" s="35">
        <v>40107</v>
      </c>
      <c r="F679" s="34" t="s">
        <v>37</v>
      </c>
      <c r="G679" s="37">
        <v>6000</v>
      </c>
      <c r="H679" s="34" t="s">
        <v>46</v>
      </c>
      <c r="I679" s="38">
        <v>3.2</v>
      </c>
      <c r="J679" s="36" t="s">
        <v>39</v>
      </c>
      <c r="K679" s="38">
        <v>7.5</v>
      </c>
      <c r="L679" s="40">
        <v>2500000</v>
      </c>
      <c r="M679" s="40">
        <v>2142857</v>
      </c>
      <c r="N679" s="40">
        <v>46906904</v>
      </c>
      <c r="O679" s="40">
        <v>441972</v>
      </c>
      <c r="P679" s="40">
        <v>47348876</v>
      </c>
    </row>
    <row r="680" spans="1:16" s="32" customFormat="1" ht="10.5">
      <c r="A680" s="32">
        <v>96751830</v>
      </c>
      <c r="B680" s="33">
        <v>1</v>
      </c>
      <c r="C680" s="32" t="s">
        <v>471</v>
      </c>
      <c r="D680" s="46">
        <v>618</v>
      </c>
      <c r="E680" s="35">
        <v>40102</v>
      </c>
      <c r="F680" s="34" t="s">
        <v>37</v>
      </c>
      <c r="G680" s="37">
        <v>6000</v>
      </c>
      <c r="H680" s="34"/>
      <c r="I680" s="38"/>
      <c r="J680" s="36" t="s">
        <v>390</v>
      </c>
      <c r="K680" s="38">
        <v>30</v>
      </c>
      <c r="L680" s="40"/>
      <c r="M680" s="40"/>
      <c r="N680" s="40"/>
      <c r="O680" s="40"/>
      <c r="P680" s="40"/>
    </row>
    <row r="681" spans="1:16" s="32" customFormat="1" ht="10.5">
      <c r="A681" s="32">
        <v>96751830</v>
      </c>
      <c r="B681" s="33">
        <v>1</v>
      </c>
      <c r="C681" s="32" t="s">
        <v>473</v>
      </c>
      <c r="D681" s="46" t="s">
        <v>143</v>
      </c>
      <c r="E681" s="35">
        <v>40107</v>
      </c>
      <c r="F681" s="34" t="s">
        <v>37</v>
      </c>
      <c r="G681" s="37">
        <v>6000</v>
      </c>
      <c r="H681" s="34" t="s">
        <v>90</v>
      </c>
      <c r="I681" s="38">
        <v>4.5</v>
      </c>
      <c r="J681" s="36" t="s">
        <v>39</v>
      </c>
      <c r="K681" s="38">
        <v>20.5</v>
      </c>
      <c r="L681" s="40">
        <v>3200000</v>
      </c>
      <c r="M681" s="40">
        <v>3200000</v>
      </c>
      <c r="N681" s="40">
        <v>70047648</v>
      </c>
      <c r="O681" s="40">
        <v>928131</v>
      </c>
      <c r="P681" s="40">
        <v>70975779</v>
      </c>
    </row>
    <row r="682" spans="1:16" s="32" customFormat="1" ht="10.5">
      <c r="A682" s="32">
        <v>61219000</v>
      </c>
      <c r="B682" s="33">
        <v>3</v>
      </c>
      <c r="C682" s="32" t="s">
        <v>345</v>
      </c>
      <c r="D682" s="46">
        <v>619</v>
      </c>
      <c r="E682" s="35">
        <v>40116</v>
      </c>
      <c r="F682" s="34" t="s">
        <v>37</v>
      </c>
      <c r="G682" s="37">
        <v>4000</v>
      </c>
      <c r="H682" s="34"/>
      <c r="I682" s="38"/>
      <c r="J682" s="36" t="s">
        <v>81</v>
      </c>
      <c r="K682" s="38">
        <v>30</v>
      </c>
      <c r="L682" s="40"/>
      <c r="M682" s="40"/>
      <c r="N682" s="40"/>
      <c r="O682" s="40"/>
      <c r="P682" s="40"/>
    </row>
    <row r="683" spans="1:16" s="32" customFormat="1" ht="10.5">
      <c r="A683" s="32">
        <v>61219000</v>
      </c>
      <c r="B683" s="33">
        <v>3</v>
      </c>
      <c r="C683" s="32" t="s">
        <v>474</v>
      </c>
      <c r="D683" s="46" t="s">
        <v>143</v>
      </c>
      <c r="E683" s="35">
        <v>40126</v>
      </c>
      <c r="F683" s="34" t="s">
        <v>37</v>
      </c>
      <c r="G683" s="37">
        <v>4000</v>
      </c>
      <c r="H683" s="34" t="s">
        <v>64</v>
      </c>
      <c r="I683" s="38">
        <v>4.5</v>
      </c>
      <c r="J683" s="36" t="s">
        <v>81</v>
      </c>
      <c r="K683" s="38">
        <v>25</v>
      </c>
      <c r="L683" s="40">
        <v>4000000</v>
      </c>
      <c r="M683" s="40">
        <v>4000000</v>
      </c>
      <c r="N683" s="40">
        <v>87559560</v>
      </c>
      <c r="O683" s="40">
        <v>465445</v>
      </c>
      <c r="P683" s="40">
        <v>88025005</v>
      </c>
    </row>
    <row r="684" spans="1:16" s="32" customFormat="1" ht="10.5">
      <c r="A684" s="32">
        <v>96604380</v>
      </c>
      <c r="B684" s="33">
        <v>6</v>
      </c>
      <c r="C684" s="32" t="s">
        <v>338</v>
      </c>
      <c r="D684" s="46">
        <v>620</v>
      </c>
      <c r="E684" s="35">
        <v>40137</v>
      </c>
      <c r="F684" s="34" t="s">
        <v>37</v>
      </c>
      <c r="G684" s="37">
        <v>1250</v>
      </c>
      <c r="H684" s="34"/>
      <c r="I684" s="38"/>
      <c r="J684" s="36" t="s">
        <v>81</v>
      </c>
      <c r="K684" s="38">
        <v>25</v>
      </c>
      <c r="L684" s="40"/>
      <c r="M684" s="40"/>
      <c r="N684" s="40"/>
      <c r="O684" s="40"/>
      <c r="P684" s="40"/>
    </row>
    <row r="685" spans="1:16" s="32" customFormat="1" ht="10.5">
      <c r="A685" s="32">
        <v>96604380</v>
      </c>
      <c r="B685" s="33">
        <v>6</v>
      </c>
      <c r="C685" s="32" t="s">
        <v>208</v>
      </c>
      <c r="D685" s="46" t="s">
        <v>143</v>
      </c>
      <c r="E685" s="35">
        <v>40137</v>
      </c>
      <c r="F685" s="34" t="s">
        <v>37</v>
      </c>
      <c r="G685" s="37">
        <v>1250</v>
      </c>
      <c r="H685" s="34" t="s">
        <v>51</v>
      </c>
      <c r="I685" s="38">
        <v>4.5</v>
      </c>
      <c r="J685" s="36" t="s">
        <v>81</v>
      </c>
      <c r="K685" s="38">
        <v>23</v>
      </c>
      <c r="L685" s="40">
        <v>750000</v>
      </c>
      <c r="M685" s="40">
        <v>750000</v>
      </c>
      <c r="N685" s="40">
        <v>16417418</v>
      </c>
      <c r="O685" s="40">
        <v>212442</v>
      </c>
      <c r="P685" s="40">
        <v>16629860</v>
      </c>
    </row>
    <row r="686" spans="1:16" s="32" customFormat="1" ht="10.5">
      <c r="A686" s="32">
        <v>83628100</v>
      </c>
      <c r="B686" s="33">
        <v>4</v>
      </c>
      <c r="C686" s="32" t="s">
        <v>475</v>
      </c>
      <c r="D686" s="46">
        <v>621</v>
      </c>
      <c r="E686" s="35">
        <v>40148</v>
      </c>
      <c r="F686" s="34" t="s">
        <v>37</v>
      </c>
      <c r="G686" s="37">
        <v>3000</v>
      </c>
      <c r="H686" s="34"/>
      <c r="I686" s="38"/>
      <c r="J686" s="36" t="s">
        <v>81</v>
      </c>
      <c r="K686" s="38">
        <v>25</v>
      </c>
      <c r="L686" s="40"/>
      <c r="M686" s="40"/>
      <c r="N686" s="40"/>
      <c r="O686" s="40"/>
      <c r="P686" s="40"/>
    </row>
    <row r="687" spans="1:16" s="32" customFormat="1" ht="10.5">
      <c r="A687" s="32">
        <v>83628100</v>
      </c>
      <c r="B687" s="33">
        <v>4</v>
      </c>
      <c r="C687" s="32" t="s">
        <v>476</v>
      </c>
      <c r="D687" s="46" t="s">
        <v>143</v>
      </c>
      <c r="E687" s="35">
        <v>40154</v>
      </c>
      <c r="F687" s="34" t="s">
        <v>37</v>
      </c>
      <c r="G687" s="37">
        <v>3000</v>
      </c>
      <c r="H687" s="34" t="s">
        <v>92</v>
      </c>
      <c r="I687" s="38">
        <v>4.5</v>
      </c>
      <c r="J687" s="36" t="s">
        <v>39</v>
      </c>
      <c r="K687" s="38">
        <v>21</v>
      </c>
      <c r="L687" s="40">
        <v>1500000</v>
      </c>
      <c r="M687" s="40">
        <v>1500000</v>
      </c>
      <c r="N687" s="40">
        <v>32834835</v>
      </c>
      <c r="O687" s="40">
        <v>115785</v>
      </c>
      <c r="P687" s="40">
        <v>32950620</v>
      </c>
    </row>
    <row r="688" spans="1:16" s="32" customFormat="1" ht="10.5">
      <c r="A688" s="32">
        <v>83628100</v>
      </c>
      <c r="B688" s="33">
        <v>4</v>
      </c>
      <c r="C688" s="32" t="s">
        <v>475</v>
      </c>
      <c r="D688" s="46">
        <v>622</v>
      </c>
      <c r="E688" s="35">
        <v>40148</v>
      </c>
      <c r="F688" s="34" t="s">
        <v>37</v>
      </c>
      <c r="G688" s="37">
        <v>3000</v>
      </c>
      <c r="H688" s="34"/>
      <c r="I688" s="38"/>
      <c r="J688" s="36" t="s">
        <v>81</v>
      </c>
      <c r="K688" s="38">
        <v>10</v>
      </c>
      <c r="L688" s="40"/>
      <c r="M688" s="40"/>
      <c r="N688" s="40"/>
      <c r="O688" s="40"/>
      <c r="P688" s="40"/>
    </row>
    <row r="689" spans="1:16" s="32" customFormat="1" ht="10.5">
      <c r="A689" s="32">
        <v>83628100</v>
      </c>
      <c r="B689" s="33">
        <v>4</v>
      </c>
      <c r="C689" s="32" t="s">
        <v>476</v>
      </c>
      <c r="D689" s="46" t="s">
        <v>143</v>
      </c>
      <c r="E689" s="35">
        <v>40154</v>
      </c>
      <c r="F689" s="34" t="s">
        <v>37</v>
      </c>
      <c r="G689" s="37">
        <v>3000</v>
      </c>
      <c r="H689" s="34" t="s">
        <v>46</v>
      </c>
      <c r="I689" s="38">
        <v>3.5</v>
      </c>
      <c r="J689" s="36" t="s">
        <v>39</v>
      </c>
      <c r="K689" s="38">
        <v>5</v>
      </c>
      <c r="L689" s="40">
        <v>1500000</v>
      </c>
      <c r="M689" s="40">
        <v>1500000</v>
      </c>
      <c r="N689" s="40">
        <v>32834835</v>
      </c>
      <c r="O689" s="40">
        <v>90273</v>
      </c>
      <c r="P689" s="40">
        <v>32925108</v>
      </c>
    </row>
    <row r="690" spans="1:16" s="32" customFormat="1" ht="10.5">
      <c r="A690" s="32">
        <v>83628100</v>
      </c>
      <c r="B690" s="33">
        <v>4</v>
      </c>
      <c r="C690" s="32" t="s">
        <v>477</v>
      </c>
      <c r="D690" s="46" t="s">
        <v>143</v>
      </c>
      <c r="E690" s="35">
        <v>40154</v>
      </c>
      <c r="F690" s="34" t="s">
        <v>171</v>
      </c>
      <c r="G690" s="37">
        <v>60000000</v>
      </c>
      <c r="H690" s="34" t="s">
        <v>90</v>
      </c>
      <c r="I690" s="38">
        <v>6</v>
      </c>
      <c r="J690" s="36" t="s">
        <v>39</v>
      </c>
      <c r="K690" s="38">
        <v>5</v>
      </c>
      <c r="L690" s="40"/>
      <c r="M690" s="40"/>
      <c r="N690" s="40"/>
      <c r="O690" s="40"/>
      <c r="P690" s="40"/>
    </row>
    <row r="691" spans="1:16" s="32" customFormat="1" ht="10.5">
      <c r="A691" s="32">
        <v>90690000</v>
      </c>
      <c r="B691" s="33">
        <v>9</v>
      </c>
      <c r="C691" s="32" t="s">
        <v>478</v>
      </c>
      <c r="D691" s="46">
        <v>623</v>
      </c>
      <c r="E691" s="35">
        <v>40158</v>
      </c>
      <c r="F691" s="34" t="s">
        <v>37</v>
      </c>
      <c r="G691" s="37">
        <v>10000</v>
      </c>
      <c r="H691" s="34"/>
      <c r="I691" s="38"/>
      <c r="J691" s="36" t="s">
        <v>390</v>
      </c>
      <c r="K691" s="38">
        <v>10</v>
      </c>
      <c r="L691" s="40"/>
      <c r="M691" s="40"/>
      <c r="N691" s="40"/>
      <c r="O691" s="40"/>
      <c r="P691" s="40"/>
    </row>
    <row r="692" spans="1:16" s="32" customFormat="1" ht="10.5">
      <c r="A692" s="32">
        <v>90690000</v>
      </c>
      <c r="B692" s="33">
        <v>9</v>
      </c>
      <c r="C692" s="32" t="s">
        <v>479</v>
      </c>
      <c r="D692" s="46" t="s">
        <v>143</v>
      </c>
      <c r="E692" s="35">
        <v>40158</v>
      </c>
      <c r="F692" s="34" t="s">
        <v>37</v>
      </c>
      <c r="G692" s="37">
        <v>10000</v>
      </c>
      <c r="H692" s="34" t="s">
        <v>46</v>
      </c>
      <c r="I692" s="38">
        <v>3.25</v>
      </c>
      <c r="J692" s="36" t="s">
        <v>81</v>
      </c>
      <c r="K692" s="38">
        <v>5</v>
      </c>
      <c r="L692" s="40"/>
      <c r="M692" s="40"/>
      <c r="N692" s="40"/>
      <c r="O692" s="40"/>
      <c r="P692" s="40"/>
    </row>
    <row r="693" spans="1:16" s="32" customFormat="1" ht="10.5">
      <c r="A693" s="32">
        <v>90690000</v>
      </c>
      <c r="B693" s="33">
        <v>9</v>
      </c>
      <c r="C693" s="32" t="s">
        <v>479</v>
      </c>
      <c r="D693" s="46" t="s">
        <v>143</v>
      </c>
      <c r="E693" s="35">
        <v>40158</v>
      </c>
      <c r="F693" s="34" t="s">
        <v>171</v>
      </c>
      <c r="G693" s="37">
        <v>209500000</v>
      </c>
      <c r="H693" s="34" t="s">
        <v>90</v>
      </c>
      <c r="I693" s="38">
        <v>5.75</v>
      </c>
      <c r="J693" s="36" t="s">
        <v>81</v>
      </c>
      <c r="K693" s="38">
        <v>5</v>
      </c>
      <c r="L693" s="40"/>
      <c r="M693" s="40"/>
      <c r="N693" s="40"/>
      <c r="O693" s="40"/>
      <c r="P693" s="40"/>
    </row>
    <row r="694" spans="1:16" s="32" customFormat="1" ht="10.5">
      <c r="A694" s="32">
        <v>90690000</v>
      </c>
      <c r="B694" s="33">
        <v>9</v>
      </c>
      <c r="C694" s="32" t="s">
        <v>478</v>
      </c>
      <c r="D694" s="46">
        <v>624</v>
      </c>
      <c r="E694" s="35">
        <v>40158</v>
      </c>
      <c r="F694" s="34" t="s">
        <v>37</v>
      </c>
      <c r="G694" s="37">
        <v>10000</v>
      </c>
      <c r="H694" s="34"/>
      <c r="I694" s="38"/>
      <c r="J694" s="36" t="s">
        <v>390</v>
      </c>
      <c r="K694" s="38">
        <v>30</v>
      </c>
      <c r="L694" s="40"/>
      <c r="M694" s="40"/>
      <c r="N694" s="40"/>
      <c r="O694" s="40"/>
      <c r="P694" s="40"/>
    </row>
    <row r="695" spans="1:16" s="32" customFormat="1" ht="10.5">
      <c r="A695" s="32">
        <v>90690000</v>
      </c>
      <c r="B695" s="33">
        <v>9</v>
      </c>
      <c r="C695" s="32" t="s">
        <v>480</v>
      </c>
      <c r="D695" s="46" t="s">
        <v>143</v>
      </c>
      <c r="E695" s="35">
        <v>40158</v>
      </c>
      <c r="F695" s="34" t="s">
        <v>37</v>
      </c>
      <c r="G695" s="37">
        <v>10000</v>
      </c>
      <c r="H695" s="34" t="s">
        <v>92</v>
      </c>
      <c r="I695" s="38">
        <v>4.25</v>
      </c>
      <c r="J695" s="36" t="s">
        <v>81</v>
      </c>
      <c r="K695" s="38">
        <v>21</v>
      </c>
      <c r="L695" s="40">
        <v>7000000</v>
      </c>
      <c r="M695" s="40">
        <v>7000000</v>
      </c>
      <c r="N695" s="40">
        <v>153229230</v>
      </c>
      <c r="O695" s="40">
        <v>542880</v>
      </c>
      <c r="P695" s="40">
        <v>153772110</v>
      </c>
    </row>
    <row r="696" spans="1:16" s="32" customFormat="1" ht="10.5">
      <c r="A696" s="32">
        <v>90690000</v>
      </c>
      <c r="B696" s="33">
        <v>9</v>
      </c>
      <c r="C696" s="32" t="s">
        <v>479</v>
      </c>
      <c r="D696" s="46" t="s">
        <v>143</v>
      </c>
      <c r="E696" s="35">
        <v>40158</v>
      </c>
      <c r="F696" s="34" t="s">
        <v>37</v>
      </c>
      <c r="G696" s="37">
        <v>10000</v>
      </c>
      <c r="H696" s="34" t="s">
        <v>63</v>
      </c>
      <c r="I696" s="38">
        <v>4.25</v>
      </c>
      <c r="J696" s="36" t="s">
        <v>81</v>
      </c>
      <c r="K696" s="38">
        <v>21</v>
      </c>
      <c r="L696" s="40"/>
      <c r="M696" s="40"/>
      <c r="N696" s="40"/>
      <c r="O696" s="40"/>
      <c r="P696" s="40"/>
    </row>
    <row r="697" spans="1:16" s="32" customFormat="1" ht="10.5">
      <c r="A697" s="32">
        <v>96667560</v>
      </c>
      <c r="B697" s="33">
        <v>8</v>
      </c>
      <c r="C697" s="32" t="s">
        <v>339</v>
      </c>
      <c r="D697" s="46">
        <v>625</v>
      </c>
      <c r="E697" s="35">
        <v>40162</v>
      </c>
      <c r="F697" s="34" t="s">
        <v>37</v>
      </c>
      <c r="G697" s="37">
        <v>2000</v>
      </c>
      <c r="H697" s="34"/>
      <c r="I697" s="38"/>
      <c r="J697" s="36" t="s">
        <v>81</v>
      </c>
      <c r="K697" s="38">
        <v>10</v>
      </c>
      <c r="L697" s="40"/>
      <c r="M697" s="40"/>
      <c r="N697" s="40"/>
      <c r="O697" s="40"/>
      <c r="P697" s="40"/>
    </row>
    <row r="698" spans="1:16" s="32" customFormat="1" ht="10.5">
      <c r="A698" s="32">
        <v>96667560</v>
      </c>
      <c r="B698" s="33">
        <v>8</v>
      </c>
      <c r="C698" s="32" t="s">
        <v>340</v>
      </c>
      <c r="D698" s="46" t="s">
        <v>143</v>
      </c>
      <c r="E698" s="35">
        <v>40164</v>
      </c>
      <c r="F698" s="34" t="s">
        <v>171</v>
      </c>
      <c r="G698" s="37">
        <v>20000000</v>
      </c>
      <c r="H698" s="34" t="s">
        <v>92</v>
      </c>
      <c r="I698" s="38">
        <v>6.5</v>
      </c>
      <c r="J698" s="36" t="s">
        <v>39</v>
      </c>
      <c r="K698" s="38">
        <v>4.5</v>
      </c>
      <c r="L698" s="40">
        <v>20000000000</v>
      </c>
      <c r="M698" s="40">
        <v>20000000000</v>
      </c>
      <c r="N698" s="40">
        <v>20000000</v>
      </c>
      <c r="O698" s="40">
        <v>53313</v>
      </c>
      <c r="P698" s="40">
        <v>20053313</v>
      </c>
    </row>
    <row r="699" spans="1:16" s="32" customFormat="1" ht="10.5">
      <c r="A699" s="32">
        <v>96667560</v>
      </c>
      <c r="B699" s="33">
        <v>8</v>
      </c>
      <c r="C699" s="32" t="s">
        <v>481</v>
      </c>
      <c r="D699" s="46" t="s">
        <v>152</v>
      </c>
      <c r="E699" s="35">
        <v>40399</v>
      </c>
      <c r="F699" s="34" t="s">
        <v>171</v>
      </c>
      <c r="G699" s="37">
        <v>20000000</v>
      </c>
      <c r="H699" s="34" t="s">
        <v>56</v>
      </c>
      <c r="I699" s="38">
        <v>7</v>
      </c>
      <c r="J699" s="36" t="s">
        <v>39</v>
      </c>
      <c r="K699" s="38">
        <v>5</v>
      </c>
      <c r="L699" s="40">
        <v>20000000000</v>
      </c>
      <c r="M699" s="40">
        <v>20000000000</v>
      </c>
      <c r="N699" s="40">
        <v>20000000</v>
      </c>
      <c r="O699" s="40">
        <v>519943</v>
      </c>
      <c r="P699" s="40">
        <v>20519943</v>
      </c>
    </row>
    <row r="700" spans="1:16" s="32" customFormat="1" ht="10.5">
      <c r="A700" s="32">
        <v>96667560</v>
      </c>
      <c r="B700" s="33">
        <v>8</v>
      </c>
      <c r="C700" s="32" t="s">
        <v>482</v>
      </c>
      <c r="D700" s="46" t="s">
        <v>152</v>
      </c>
      <c r="E700" s="35">
        <v>40399</v>
      </c>
      <c r="F700" s="34" t="s">
        <v>37</v>
      </c>
      <c r="G700" s="37">
        <v>1000</v>
      </c>
      <c r="H700" s="34" t="s">
        <v>63</v>
      </c>
      <c r="I700" s="38">
        <v>3.3</v>
      </c>
      <c r="J700" s="36" t="s">
        <v>39</v>
      </c>
      <c r="K700" s="38">
        <v>5</v>
      </c>
      <c r="L700" s="40"/>
      <c r="M700" s="40"/>
      <c r="N700" s="40"/>
      <c r="O700" s="40"/>
      <c r="P700" s="40"/>
    </row>
    <row r="701" spans="1:16" s="32" customFormat="1" ht="10.5">
      <c r="A701" s="32">
        <v>95819000</v>
      </c>
      <c r="B701" s="33" t="s">
        <v>75</v>
      </c>
      <c r="C701" s="32" t="s">
        <v>483</v>
      </c>
      <c r="D701" s="46">
        <v>627</v>
      </c>
      <c r="E701" s="35">
        <v>40199</v>
      </c>
      <c r="F701" s="34" t="s">
        <v>37</v>
      </c>
      <c r="G701" s="37">
        <v>1000</v>
      </c>
      <c r="H701" s="34"/>
      <c r="I701" s="38"/>
      <c r="J701" s="36" t="s">
        <v>484</v>
      </c>
      <c r="K701" s="38">
        <v>10</v>
      </c>
      <c r="L701" s="40"/>
      <c r="M701" s="40"/>
      <c r="N701" s="40"/>
      <c r="O701" s="40"/>
      <c r="P701" s="40"/>
    </row>
    <row r="702" spans="1:16" s="32" customFormat="1" ht="10.5">
      <c r="A702" s="32">
        <v>95819000</v>
      </c>
      <c r="B702" s="33" t="s">
        <v>75</v>
      </c>
      <c r="C702" s="32" t="s">
        <v>485</v>
      </c>
      <c r="D702" s="46" t="s">
        <v>143</v>
      </c>
      <c r="E702" s="35">
        <v>40210</v>
      </c>
      <c r="F702" s="34" t="s">
        <v>171</v>
      </c>
      <c r="G702" s="37">
        <v>20900000</v>
      </c>
      <c r="H702" s="34" t="s">
        <v>46</v>
      </c>
      <c r="I702" s="38">
        <v>6.5</v>
      </c>
      <c r="J702" s="36" t="s">
        <v>81</v>
      </c>
      <c r="K702" s="38">
        <v>5</v>
      </c>
      <c r="L702" s="40"/>
      <c r="M702" s="40"/>
      <c r="N702" s="40"/>
      <c r="O702" s="40"/>
      <c r="P702" s="40"/>
    </row>
    <row r="703" spans="1:16" s="32" customFormat="1" ht="10.5">
      <c r="A703" s="32">
        <v>61808000</v>
      </c>
      <c r="B703" s="33">
        <v>5</v>
      </c>
      <c r="C703" s="32" t="s">
        <v>360</v>
      </c>
      <c r="D703" s="46">
        <v>629</v>
      </c>
      <c r="E703" s="35">
        <v>40252</v>
      </c>
      <c r="F703" s="34" t="s">
        <v>37</v>
      </c>
      <c r="G703" s="37">
        <v>4000</v>
      </c>
      <c r="H703" s="34"/>
      <c r="I703" s="38"/>
      <c r="J703" s="36" t="s">
        <v>81</v>
      </c>
      <c r="K703" s="38">
        <v>10</v>
      </c>
      <c r="L703" s="40"/>
      <c r="M703" s="40"/>
      <c r="N703" s="40"/>
      <c r="O703" s="40"/>
      <c r="P703" s="40"/>
    </row>
    <row r="704" spans="1:16" s="32" customFormat="1" ht="10.5">
      <c r="A704" s="32">
        <v>61808000</v>
      </c>
      <c r="B704" s="33">
        <v>5</v>
      </c>
      <c r="C704" s="32" t="s">
        <v>158</v>
      </c>
      <c r="D704" s="46" t="s">
        <v>143</v>
      </c>
      <c r="E704" s="35">
        <v>40267</v>
      </c>
      <c r="F704" s="34" t="s">
        <v>37</v>
      </c>
      <c r="G704" s="37">
        <v>4000</v>
      </c>
      <c r="H704" s="34" t="s">
        <v>75</v>
      </c>
      <c r="I704" s="38">
        <v>20.9</v>
      </c>
      <c r="J704" s="36" t="s">
        <v>39</v>
      </c>
      <c r="K704" s="38">
        <v>6.5</v>
      </c>
      <c r="L704" s="40">
        <v>1000000</v>
      </c>
      <c r="M704" s="40">
        <v>1000000</v>
      </c>
      <c r="N704" s="40">
        <v>21889890</v>
      </c>
      <c r="O704" s="40">
        <v>157563</v>
      </c>
      <c r="P704" s="40">
        <v>22047453</v>
      </c>
    </row>
    <row r="705" spans="1:16" s="32" customFormat="1" ht="10.5">
      <c r="A705" s="32">
        <v>61808000</v>
      </c>
      <c r="B705" s="33">
        <v>5</v>
      </c>
      <c r="C705" s="32" t="s">
        <v>486</v>
      </c>
      <c r="D705" s="46" t="s">
        <v>143</v>
      </c>
      <c r="E705" s="35">
        <v>40267</v>
      </c>
      <c r="F705" s="34" t="s">
        <v>37</v>
      </c>
      <c r="G705" s="37">
        <v>4000</v>
      </c>
      <c r="H705" s="34" t="s">
        <v>125</v>
      </c>
      <c r="I705" s="38">
        <v>3.9</v>
      </c>
      <c r="J705" s="36" t="s">
        <v>39</v>
      </c>
      <c r="K705" s="38">
        <v>9.5</v>
      </c>
      <c r="L705" s="40"/>
      <c r="M705" s="40"/>
      <c r="N705" s="40"/>
      <c r="O705" s="40"/>
      <c r="P705" s="40"/>
    </row>
    <row r="706" spans="1:16" s="32" customFormat="1" ht="10.5">
      <c r="A706" s="32">
        <v>61808000</v>
      </c>
      <c r="B706" s="33">
        <v>5</v>
      </c>
      <c r="C706" s="32" t="s">
        <v>156</v>
      </c>
      <c r="D706" s="46">
        <v>630</v>
      </c>
      <c r="E706" s="35">
        <v>40252</v>
      </c>
      <c r="F706" s="34" t="s">
        <v>37</v>
      </c>
      <c r="G706" s="37">
        <v>4000</v>
      </c>
      <c r="H706" s="34"/>
      <c r="I706" s="38"/>
      <c r="J706" s="36" t="s">
        <v>81</v>
      </c>
      <c r="K706" s="38">
        <v>30</v>
      </c>
      <c r="L706" s="40"/>
      <c r="M706" s="40"/>
      <c r="N706" s="40"/>
      <c r="O706" s="40"/>
      <c r="P706" s="40"/>
    </row>
    <row r="707" spans="1:16" s="32" customFormat="1" ht="10.5">
      <c r="A707" s="32">
        <v>61808000</v>
      </c>
      <c r="B707" s="33">
        <v>5</v>
      </c>
      <c r="C707" s="32" t="s">
        <v>118</v>
      </c>
      <c r="D707" s="46" t="s">
        <v>143</v>
      </c>
      <c r="E707" s="35">
        <v>40267</v>
      </c>
      <c r="F707" s="34" t="s">
        <v>37</v>
      </c>
      <c r="G707" s="37">
        <v>4000</v>
      </c>
      <c r="H707" s="34" t="s">
        <v>132</v>
      </c>
      <c r="I707" s="38">
        <v>4.2</v>
      </c>
      <c r="J707" s="36" t="s">
        <v>39</v>
      </c>
      <c r="K707" s="38">
        <v>21</v>
      </c>
      <c r="L707" s="40">
        <v>1750000</v>
      </c>
      <c r="M707" s="40">
        <v>1750000</v>
      </c>
      <c r="N707" s="40">
        <v>38307308</v>
      </c>
      <c r="O707" s="40">
        <v>398089</v>
      </c>
      <c r="P707" s="40">
        <v>38705397</v>
      </c>
    </row>
    <row r="708" spans="1:16" s="32" customFormat="1" ht="10.5">
      <c r="A708" s="32">
        <v>90299000</v>
      </c>
      <c r="B708" s="33">
        <v>3</v>
      </c>
      <c r="C708" s="32" t="s">
        <v>487</v>
      </c>
      <c r="D708" s="46">
        <v>632</v>
      </c>
      <c r="E708" s="35">
        <v>40324</v>
      </c>
      <c r="F708" s="34" t="s">
        <v>37</v>
      </c>
      <c r="G708" s="37">
        <v>2000</v>
      </c>
      <c r="H708" s="34"/>
      <c r="I708" s="38"/>
      <c r="J708" s="36" t="s">
        <v>390</v>
      </c>
      <c r="K708" s="38">
        <v>10</v>
      </c>
      <c r="L708" s="40"/>
      <c r="M708" s="40"/>
      <c r="N708" s="40"/>
      <c r="O708" s="40"/>
      <c r="P708" s="40"/>
    </row>
    <row r="709" spans="1:16" s="32" customFormat="1" ht="10.5">
      <c r="A709" s="32">
        <v>90299000</v>
      </c>
      <c r="B709" s="33">
        <v>3</v>
      </c>
      <c r="C709" s="32" t="s">
        <v>488</v>
      </c>
      <c r="D709" s="46" t="s">
        <v>143</v>
      </c>
      <c r="E709" s="35">
        <v>40325</v>
      </c>
      <c r="F709" s="34" t="s">
        <v>37</v>
      </c>
      <c r="G709" s="37">
        <v>2000</v>
      </c>
      <c r="H709" s="34" t="s">
        <v>60</v>
      </c>
      <c r="I709" s="38">
        <v>2.75</v>
      </c>
      <c r="J709" s="36" t="s">
        <v>68</v>
      </c>
      <c r="K709" s="38">
        <v>5</v>
      </c>
      <c r="L709" s="40"/>
      <c r="M709" s="40"/>
      <c r="N709" s="40"/>
      <c r="O709" s="40"/>
      <c r="P709" s="40"/>
    </row>
    <row r="710" spans="1:16" s="32" customFormat="1" ht="10.5">
      <c r="A710" s="32">
        <v>90299000</v>
      </c>
      <c r="B710" s="33">
        <v>3</v>
      </c>
      <c r="C710" s="32" t="s">
        <v>488</v>
      </c>
      <c r="D710" s="46" t="s">
        <v>143</v>
      </c>
      <c r="E710" s="35">
        <v>40325</v>
      </c>
      <c r="F710" s="34" t="s">
        <v>171</v>
      </c>
      <c r="G710" s="37">
        <v>42000000</v>
      </c>
      <c r="H710" s="34" t="s">
        <v>64</v>
      </c>
      <c r="I710" s="38">
        <v>6.25</v>
      </c>
      <c r="J710" s="36" t="s">
        <v>68</v>
      </c>
      <c r="K710" s="38">
        <v>5</v>
      </c>
      <c r="L710" s="40"/>
      <c r="M710" s="40"/>
      <c r="N710" s="40"/>
      <c r="O710" s="40"/>
      <c r="P710" s="40"/>
    </row>
    <row r="711" spans="1:16" s="32" customFormat="1" ht="10.5">
      <c r="A711" s="32">
        <v>90299000</v>
      </c>
      <c r="B711" s="33">
        <v>3</v>
      </c>
      <c r="C711" s="32" t="s">
        <v>488</v>
      </c>
      <c r="D711" s="46" t="s">
        <v>152</v>
      </c>
      <c r="E711" s="35">
        <v>40690</v>
      </c>
      <c r="F711" s="34" t="s">
        <v>171</v>
      </c>
      <c r="G711" s="37">
        <v>43000000</v>
      </c>
      <c r="H711" s="34" t="s">
        <v>132</v>
      </c>
      <c r="I711" s="38">
        <v>7</v>
      </c>
      <c r="J711" s="36" t="s">
        <v>68</v>
      </c>
      <c r="K711" s="38">
        <v>5</v>
      </c>
      <c r="L711" s="40"/>
      <c r="M711" s="40"/>
      <c r="N711" s="40"/>
      <c r="O711" s="40"/>
      <c r="P711" s="40"/>
    </row>
    <row r="712" spans="1:16" s="32" customFormat="1" ht="10.5">
      <c r="A712" s="32">
        <v>90299000</v>
      </c>
      <c r="B712" s="33">
        <v>3</v>
      </c>
      <c r="C712" s="32" t="s">
        <v>488</v>
      </c>
      <c r="D712" s="46" t="s">
        <v>152</v>
      </c>
      <c r="E712" s="35">
        <v>40690</v>
      </c>
      <c r="F712" s="34" t="s">
        <v>37</v>
      </c>
      <c r="G712" s="37">
        <v>2000</v>
      </c>
      <c r="H712" s="34" t="s">
        <v>176</v>
      </c>
      <c r="I712" s="38">
        <v>3.25</v>
      </c>
      <c r="J712" s="36" t="s">
        <v>68</v>
      </c>
      <c r="K712" s="38">
        <v>5</v>
      </c>
      <c r="L712" s="40"/>
      <c r="M712" s="40"/>
      <c r="N712" s="40"/>
      <c r="O712" s="40"/>
      <c r="P712" s="40"/>
    </row>
    <row r="713" spans="1:16" s="32" customFormat="1" ht="10.5">
      <c r="A713" s="32">
        <v>90299000</v>
      </c>
      <c r="B713" s="33">
        <v>3</v>
      </c>
      <c r="C713" s="32" t="s">
        <v>489</v>
      </c>
      <c r="D713" s="46">
        <v>633</v>
      </c>
      <c r="E713" s="35">
        <v>40324</v>
      </c>
      <c r="F713" s="34" t="s">
        <v>37</v>
      </c>
      <c r="G713" s="37">
        <v>2000</v>
      </c>
      <c r="H713" s="34"/>
      <c r="I713" s="38"/>
      <c r="J713" s="36" t="s">
        <v>390</v>
      </c>
      <c r="K713" s="38">
        <v>30</v>
      </c>
      <c r="L713" s="40"/>
      <c r="M713" s="40"/>
      <c r="N713" s="40"/>
      <c r="O713" s="40"/>
      <c r="P713" s="40"/>
    </row>
    <row r="714" spans="1:16" s="32" customFormat="1" ht="10.5">
      <c r="A714" s="32">
        <v>90299000</v>
      </c>
      <c r="B714" s="33">
        <v>3</v>
      </c>
      <c r="C714" s="32" t="s">
        <v>490</v>
      </c>
      <c r="D714" s="46" t="s">
        <v>143</v>
      </c>
      <c r="E714" s="35">
        <v>40325</v>
      </c>
      <c r="F714" s="34" t="s">
        <v>37</v>
      </c>
      <c r="G714" s="37">
        <v>2000</v>
      </c>
      <c r="H714" s="34" t="s">
        <v>75</v>
      </c>
      <c r="I714" s="38">
        <v>4.2</v>
      </c>
      <c r="J714" s="36" t="s">
        <v>68</v>
      </c>
      <c r="K714" s="38">
        <v>21</v>
      </c>
      <c r="L714" s="40">
        <v>1770000</v>
      </c>
      <c r="M714" s="40">
        <v>1770000</v>
      </c>
      <c r="N714" s="40">
        <v>38745105</v>
      </c>
      <c r="O714" s="40">
        <v>134213</v>
      </c>
      <c r="P714" s="40">
        <v>38879318</v>
      </c>
    </row>
    <row r="715" spans="1:16" s="32" customFormat="1" ht="10.5">
      <c r="A715" s="32">
        <v>91755000</v>
      </c>
      <c r="B715" s="33" t="s">
        <v>75</v>
      </c>
      <c r="C715" s="32" t="s">
        <v>491</v>
      </c>
      <c r="D715" s="46">
        <v>635</v>
      </c>
      <c r="E715" s="35">
        <v>40346</v>
      </c>
      <c r="F715" s="34" t="s">
        <v>37</v>
      </c>
      <c r="G715" s="37">
        <v>5000</v>
      </c>
      <c r="H715" s="34"/>
      <c r="I715" s="38"/>
      <c r="J715" s="36" t="s">
        <v>492</v>
      </c>
      <c r="K715" s="38">
        <v>10</v>
      </c>
      <c r="L715" s="40"/>
      <c r="M715" s="40"/>
      <c r="N715" s="40"/>
      <c r="O715" s="40"/>
      <c r="P715" s="40"/>
    </row>
    <row r="716" spans="1:16" s="32" customFormat="1" ht="10.5">
      <c r="A716" s="32">
        <v>91755000</v>
      </c>
      <c r="B716" s="33" t="s">
        <v>75</v>
      </c>
      <c r="C716" s="32" t="s">
        <v>491</v>
      </c>
      <c r="D716" s="46">
        <v>636</v>
      </c>
      <c r="E716" s="35">
        <v>40346</v>
      </c>
      <c r="F716" s="34" t="s">
        <v>37</v>
      </c>
      <c r="G716" s="37">
        <v>5000</v>
      </c>
      <c r="H716" s="34"/>
      <c r="I716" s="38"/>
      <c r="J716" s="36" t="s">
        <v>492</v>
      </c>
      <c r="K716" s="38">
        <v>30</v>
      </c>
      <c r="L716" s="40"/>
      <c r="M716" s="40"/>
      <c r="N716" s="40"/>
      <c r="O716" s="40"/>
      <c r="P716" s="40"/>
    </row>
    <row r="717" spans="1:16" s="32" customFormat="1" ht="10.5">
      <c r="A717" s="32">
        <v>96970380</v>
      </c>
      <c r="B717" s="33">
        <v>7</v>
      </c>
      <c r="C717" s="32" t="s">
        <v>493</v>
      </c>
      <c r="D717" s="46">
        <v>637</v>
      </c>
      <c r="E717" s="35">
        <v>40346</v>
      </c>
      <c r="F717" s="34" t="s">
        <v>37</v>
      </c>
      <c r="G717" s="37">
        <v>3000</v>
      </c>
      <c r="H717" s="34"/>
      <c r="I717" s="38"/>
      <c r="J717" s="36" t="s">
        <v>390</v>
      </c>
      <c r="K717" s="38">
        <v>10</v>
      </c>
      <c r="L717" s="40"/>
      <c r="M717" s="40"/>
      <c r="N717" s="40"/>
      <c r="O717" s="40"/>
      <c r="P717" s="40"/>
    </row>
    <row r="718" spans="1:16" s="32" customFormat="1" ht="10.5">
      <c r="A718" s="32">
        <v>96970380</v>
      </c>
      <c r="B718" s="33">
        <v>7</v>
      </c>
      <c r="C718" s="32" t="s">
        <v>494</v>
      </c>
      <c r="D718" s="46" t="s">
        <v>143</v>
      </c>
      <c r="E718" s="35">
        <v>40346</v>
      </c>
      <c r="F718" s="34" t="s">
        <v>37</v>
      </c>
      <c r="G718" s="37">
        <v>3000</v>
      </c>
      <c r="H718" s="34" t="s">
        <v>46</v>
      </c>
      <c r="I718" s="38">
        <v>4</v>
      </c>
      <c r="J718" s="36" t="s">
        <v>68</v>
      </c>
      <c r="K718" s="38">
        <v>5</v>
      </c>
      <c r="L718" s="40">
        <v>1000000</v>
      </c>
      <c r="M718" s="40">
        <v>1000000</v>
      </c>
      <c r="N718" s="40">
        <v>21889890</v>
      </c>
      <c r="O718" s="40">
        <v>23689</v>
      </c>
      <c r="P718" s="40">
        <v>21913579</v>
      </c>
    </row>
    <row r="719" spans="1:16" s="32" customFormat="1" ht="10.5">
      <c r="A719" s="32">
        <v>96970380</v>
      </c>
      <c r="B719" s="33">
        <v>7</v>
      </c>
      <c r="C719" s="32" t="s">
        <v>495</v>
      </c>
      <c r="D719" s="46" t="s">
        <v>143</v>
      </c>
      <c r="E719" s="35">
        <v>40346</v>
      </c>
      <c r="F719" s="34" t="s">
        <v>171</v>
      </c>
      <c r="G719" s="37">
        <v>63400000</v>
      </c>
      <c r="H719" s="34" t="s">
        <v>90</v>
      </c>
      <c r="I719" s="38">
        <v>7.25</v>
      </c>
      <c r="J719" s="36" t="s">
        <v>68</v>
      </c>
      <c r="K719" s="38">
        <v>5</v>
      </c>
      <c r="L719" s="40"/>
      <c r="M719" s="40"/>
      <c r="N719" s="40"/>
      <c r="O719" s="40"/>
      <c r="P719" s="40"/>
    </row>
    <row r="720" spans="1:16" s="32" customFormat="1" ht="10.5">
      <c r="A720" s="32">
        <v>96970380</v>
      </c>
      <c r="B720" s="33">
        <v>7</v>
      </c>
      <c r="C720" s="32" t="s">
        <v>494</v>
      </c>
      <c r="D720" s="46" t="s">
        <v>152</v>
      </c>
      <c r="E720" s="35">
        <v>40423</v>
      </c>
      <c r="F720" s="34" t="s">
        <v>171</v>
      </c>
      <c r="G720" s="37">
        <v>42630000</v>
      </c>
      <c r="H720" s="34" t="s">
        <v>63</v>
      </c>
      <c r="I720" s="38">
        <v>7</v>
      </c>
      <c r="J720" s="36" t="s">
        <v>81</v>
      </c>
      <c r="K720" s="38">
        <v>5</v>
      </c>
      <c r="L720" s="40">
        <v>21300000000</v>
      </c>
      <c r="M720" s="40">
        <v>21300000000</v>
      </c>
      <c r="N720" s="40">
        <v>21300000</v>
      </c>
      <c r="O720" s="40">
        <v>40049</v>
      </c>
      <c r="P720" s="40">
        <v>21340049</v>
      </c>
    </row>
    <row r="721" spans="1:16" s="32" customFormat="1" ht="10.5">
      <c r="A721" s="32">
        <v>96970380</v>
      </c>
      <c r="B721" s="33">
        <v>7</v>
      </c>
      <c r="C721" s="32" t="s">
        <v>493</v>
      </c>
      <c r="D721" s="46">
        <v>638</v>
      </c>
      <c r="E721" s="35">
        <v>40346</v>
      </c>
      <c r="F721" s="34" t="s">
        <v>37</v>
      </c>
      <c r="G721" s="37">
        <v>3000</v>
      </c>
      <c r="H721" s="34"/>
      <c r="I721" s="38"/>
      <c r="J721" s="36" t="s">
        <v>390</v>
      </c>
      <c r="K721" s="38">
        <v>30</v>
      </c>
      <c r="L721" s="40"/>
      <c r="M721" s="40"/>
      <c r="N721" s="40"/>
      <c r="O721" s="40"/>
      <c r="P721" s="40"/>
    </row>
    <row r="722" spans="1:16" s="32" customFormat="1" ht="10.5">
      <c r="A722" s="32">
        <v>96970380</v>
      </c>
      <c r="B722" s="33">
        <v>7</v>
      </c>
      <c r="C722" s="32" t="s">
        <v>494</v>
      </c>
      <c r="D722" s="46" t="s">
        <v>143</v>
      </c>
      <c r="E722" s="35">
        <v>40346</v>
      </c>
      <c r="F722" s="34" t="s">
        <v>37</v>
      </c>
      <c r="G722" s="37">
        <v>3000</v>
      </c>
      <c r="H722" s="34" t="s">
        <v>92</v>
      </c>
      <c r="I722" s="38">
        <v>4.75</v>
      </c>
      <c r="J722" s="36" t="s">
        <v>68</v>
      </c>
      <c r="K722" s="38">
        <v>14</v>
      </c>
      <c r="L722" s="40">
        <v>2000000</v>
      </c>
      <c r="M722" s="40">
        <v>2000000</v>
      </c>
      <c r="N722" s="40">
        <v>43779780</v>
      </c>
      <c r="O722" s="40">
        <v>56158</v>
      </c>
      <c r="P722" s="40">
        <v>43835938</v>
      </c>
    </row>
    <row r="723" spans="1:16" s="32" customFormat="1" ht="10.5">
      <c r="A723" s="32">
        <v>96970380</v>
      </c>
      <c r="B723" s="33">
        <v>7</v>
      </c>
      <c r="C723" s="32" t="s">
        <v>496</v>
      </c>
      <c r="D723" s="46" t="s">
        <v>152</v>
      </c>
      <c r="E723" s="35">
        <v>40423</v>
      </c>
      <c r="F723" s="34" t="s">
        <v>37</v>
      </c>
      <c r="G723" s="37">
        <v>1000</v>
      </c>
      <c r="H723" s="34" t="s">
        <v>56</v>
      </c>
      <c r="I723" s="38">
        <v>4.25</v>
      </c>
      <c r="J723" s="36" t="s">
        <v>81</v>
      </c>
      <c r="K723" s="38">
        <v>14</v>
      </c>
      <c r="L723" s="40">
        <v>1000000</v>
      </c>
      <c r="M723" s="40">
        <v>1000000</v>
      </c>
      <c r="N723" s="40">
        <v>21889890</v>
      </c>
      <c r="O723" s="40">
        <v>25154</v>
      </c>
      <c r="P723" s="40">
        <v>21915044</v>
      </c>
    </row>
    <row r="724" spans="1:16" s="32" customFormat="1" ht="10.5">
      <c r="A724" s="32">
        <v>76100458</v>
      </c>
      <c r="B724" s="33">
        <v>1</v>
      </c>
      <c r="C724" s="32" t="s">
        <v>497</v>
      </c>
      <c r="D724" s="46">
        <v>639</v>
      </c>
      <c r="E724" s="35">
        <v>40382</v>
      </c>
      <c r="F724" s="34" t="s">
        <v>66</v>
      </c>
      <c r="G724" s="37">
        <v>200000</v>
      </c>
      <c r="H724" s="34"/>
      <c r="I724" s="38"/>
      <c r="J724" s="36" t="s">
        <v>390</v>
      </c>
      <c r="K724" s="38">
        <v>10</v>
      </c>
      <c r="L724" s="40"/>
      <c r="M724" s="40"/>
      <c r="N724" s="40"/>
      <c r="O724" s="40"/>
      <c r="P724" s="40"/>
    </row>
    <row r="725" spans="1:16" s="32" customFormat="1" ht="10.5">
      <c r="A725" s="32">
        <v>76100458</v>
      </c>
      <c r="B725" s="33">
        <v>1</v>
      </c>
      <c r="C725" s="32" t="s">
        <v>498</v>
      </c>
      <c r="D725" s="46" t="s">
        <v>143</v>
      </c>
      <c r="E725" s="35">
        <v>40555</v>
      </c>
      <c r="F725" s="34" t="s">
        <v>37</v>
      </c>
      <c r="G725" s="37">
        <v>2500</v>
      </c>
      <c r="H725" s="34" t="s">
        <v>46</v>
      </c>
      <c r="I725" s="38">
        <v>3.3</v>
      </c>
      <c r="J725" s="36" t="s">
        <v>499</v>
      </c>
      <c r="K725" s="38">
        <v>3</v>
      </c>
      <c r="L725" s="40"/>
      <c r="M725" s="40"/>
      <c r="N725" s="40"/>
      <c r="O725" s="40"/>
      <c r="P725" s="40"/>
    </row>
    <row r="726" spans="1:16" s="32" customFormat="1" ht="10.5">
      <c r="A726" s="32">
        <v>76100458</v>
      </c>
      <c r="B726" s="33">
        <v>1</v>
      </c>
      <c r="C726" s="32" t="s">
        <v>498</v>
      </c>
      <c r="D726" s="46" t="s">
        <v>143</v>
      </c>
      <c r="E726" s="35">
        <v>40555</v>
      </c>
      <c r="F726" s="34" t="s">
        <v>37</v>
      </c>
      <c r="G726" s="37">
        <v>2500</v>
      </c>
      <c r="H726" s="34" t="s">
        <v>90</v>
      </c>
      <c r="I726" s="38">
        <v>3.85</v>
      </c>
      <c r="J726" s="36" t="s">
        <v>499</v>
      </c>
      <c r="K726" s="38">
        <v>5</v>
      </c>
      <c r="L726" s="40"/>
      <c r="M726" s="40"/>
      <c r="N726" s="40"/>
      <c r="O726" s="40"/>
      <c r="P726" s="40"/>
    </row>
    <row r="727" spans="1:16" s="32" customFormat="1" ht="10.5">
      <c r="A727" s="32">
        <v>93473000</v>
      </c>
      <c r="B727" s="33">
        <v>3</v>
      </c>
      <c r="C727" s="32" t="s">
        <v>256</v>
      </c>
      <c r="D727" s="46">
        <v>640</v>
      </c>
      <c r="E727" s="35">
        <v>40413</v>
      </c>
      <c r="F727" s="34" t="s">
        <v>37</v>
      </c>
      <c r="G727" s="37">
        <v>2500</v>
      </c>
      <c r="H727" s="34"/>
      <c r="I727" s="38"/>
      <c r="J727" s="36" t="s">
        <v>390</v>
      </c>
      <c r="K727" s="38">
        <v>10</v>
      </c>
      <c r="L727" s="40"/>
      <c r="M727" s="40"/>
      <c r="N727" s="40"/>
      <c r="O727" s="40"/>
      <c r="P727" s="40"/>
    </row>
    <row r="728" spans="1:16" s="32" customFormat="1" ht="10.5">
      <c r="A728" s="32">
        <v>93473000</v>
      </c>
      <c r="B728" s="33">
        <v>3</v>
      </c>
      <c r="C728" s="32" t="s">
        <v>500</v>
      </c>
      <c r="D728" s="46" t="s">
        <v>143</v>
      </c>
      <c r="E728" s="35">
        <v>40413</v>
      </c>
      <c r="F728" s="34" t="s">
        <v>37</v>
      </c>
      <c r="G728" s="37">
        <v>2500</v>
      </c>
      <c r="H728" s="34" t="s">
        <v>46</v>
      </c>
      <c r="I728" s="38">
        <v>3</v>
      </c>
      <c r="J728" s="36" t="s">
        <v>81</v>
      </c>
      <c r="K728" s="38">
        <v>7</v>
      </c>
      <c r="L728" s="40">
        <v>1000000</v>
      </c>
      <c r="M728" s="40">
        <v>1000000</v>
      </c>
      <c r="N728" s="40">
        <v>21889890</v>
      </c>
      <c r="O728" s="40">
        <v>243088</v>
      </c>
      <c r="P728" s="40">
        <v>22132978</v>
      </c>
    </row>
    <row r="729" spans="1:16" s="32" customFormat="1" ht="10.5">
      <c r="A729" s="32">
        <v>93473000</v>
      </c>
      <c r="B729" s="33">
        <v>3</v>
      </c>
      <c r="C729" s="32" t="s">
        <v>501</v>
      </c>
      <c r="D729" s="46" t="s">
        <v>143</v>
      </c>
      <c r="E729" s="35">
        <v>40413</v>
      </c>
      <c r="F729" s="34" t="s">
        <v>171</v>
      </c>
      <c r="G729" s="37">
        <v>53000000</v>
      </c>
      <c r="H729" s="34" t="s">
        <v>90</v>
      </c>
      <c r="I729" s="38">
        <v>6.5</v>
      </c>
      <c r="J729" s="36" t="s">
        <v>81</v>
      </c>
      <c r="K729" s="38">
        <v>7</v>
      </c>
      <c r="L729" s="40"/>
      <c r="M729" s="40"/>
      <c r="N729" s="40"/>
      <c r="O729" s="40"/>
      <c r="P729" s="40"/>
    </row>
    <row r="730" spans="1:16" s="32" customFormat="1" ht="10.5">
      <c r="A730" s="32">
        <v>93473000</v>
      </c>
      <c r="B730" s="33">
        <v>3</v>
      </c>
      <c r="C730" s="32" t="s">
        <v>256</v>
      </c>
      <c r="D730" s="46">
        <v>641</v>
      </c>
      <c r="E730" s="35">
        <v>40413</v>
      </c>
      <c r="F730" s="34" t="s">
        <v>37</v>
      </c>
      <c r="G730" s="37">
        <v>2500</v>
      </c>
      <c r="H730" s="34"/>
      <c r="I730" s="38"/>
      <c r="J730" s="36" t="s">
        <v>390</v>
      </c>
      <c r="K730" s="38">
        <v>30</v>
      </c>
      <c r="L730" s="40"/>
      <c r="M730" s="40"/>
      <c r="N730" s="40"/>
      <c r="O730" s="40"/>
      <c r="P730" s="40"/>
    </row>
    <row r="731" spans="1:16" s="32" customFormat="1" ht="10.5">
      <c r="A731" s="32">
        <v>93473000</v>
      </c>
      <c r="B731" s="33">
        <v>3</v>
      </c>
      <c r="C731" s="32" t="s">
        <v>500</v>
      </c>
      <c r="D731" s="46" t="s">
        <v>143</v>
      </c>
      <c r="E731" s="35">
        <v>40413</v>
      </c>
      <c r="F731" s="34" t="s">
        <v>37</v>
      </c>
      <c r="G731" s="37">
        <v>2500</v>
      </c>
      <c r="H731" s="34" t="s">
        <v>92</v>
      </c>
      <c r="I731" s="38">
        <v>4</v>
      </c>
      <c r="J731" s="36" t="s">
        <v>81</v>
      </c>
      <c r="K731" s="38">
        <v>21</v>
      </c>
      <c r="L731" s="40">
        <v>1500000</v>
      </c>
      <c r="M731" s="40">
        <v>1500000</v>
      </c>
      <c r="N731" s="40">
        <v>32834835</v>
      </c>
      <c r="O731" s="40">
        <v>485001</v>
      </c>
      <c r="P731" s="40">
        <v>33319836</v>
      </c>
    </row>
    <row r="732" spans="1:16" s="32" customFormat="1" ht="10.5">
      <c r="A732" s="32">
        <v>96885880</v>
      </c>
      <c r="B732" s="33">
        <v>7</v>
      </c>
      <c r="C732" s="32" t="s">
        <v>502</v>
      </c>
      <c r="D732" s="46">
        <v>642</v>
      </c>
      <c r="E732" s="35">
        <v>40423</v>
      </c>
      <c r="F732" s="34" t="s">
        <v>37</v>
      </c>
      <c r="G732" s="37">
        <v>2000</v>
      </c>
      <c r="H732" s="34"/>
      <c r="I732" s="38"/>
      <c r="J732" s="36" t="s">
        <v>371</v>
      </c>
      <c r="K732" s="38">
        <v>10</v>
      </c>
      <c r="L732" s="40"/>
      <c r="M732" s="40"/>
      <c r="N732" s="40"/>
      <c r="O732" s="40"/>
      <c r="P732" s="40"/>
    </row>
    <row r="733" spans="1:16" s="32" customFormat="1" ht="10.5">
      <c r="A733" s="32">
        <v>96885880</v>
      </c>
      <c r="B733" s="33">
        <v>7</v>
      </c>
      <c r="C733" s="32" t="s">
        <v>369</v>
      </c>
      <c r="D733" s="46" t="s">
        <v>143</v>
      </c>
      <c r="E733" s="35">
        <v>40424</v>
      </c>
      <c r="F733" s="34" t="s">
        <v>37</v>
      </c>
      <c r="G733" s="37">
        <v>2000</v>
      </c>
      <c r="H733" s="34" t="s">
        <v>51</v>
      </c>
      <c r="I733" s="38">
        <v>3.25</v>
      </c>
      <c r="J733" s="36" t="s">
        <v>68</v>
      </c>
      <c r="K733" s="38">
        <v>5</v>
      </c>
      <c r="L733" s="40">
        <v>1000000</v>
      </c>
      <c r="M733" s="40">
        <v>1000000</v>
      </c>
      <c r="N733" s="40">
        <v>21889890</v>
      </c>
      <c r="O733" s="40">
        <v>146545</v>
      </c>
      <c r="P733" s="40">
        <v>22036435</v>
      </c>
    </row>
    <row r="734" spans="1:16" s="32" customFormat="1" ht="10.5">
      <c r="A734" s="32">
        <v>96885880</v>
      </c>
      <c r="B734" s="33">
        <v>7</v>
      </c>
      <c r="C734" s="32" t="s">
        <v>639</v>
      </c>
      <c r="D734" s="46" t="s">
        <v>152</v>
      </c>
      <c r="E734" s="35">
        <v>40590</v>
      </c>
      <c r="F734" s="34" t="s">
        <v>37</v>
      </c>
      <c r="G734" s="37">
        <v>1000</v>
      </c>
      <c r="H734" s="34" t="s">
        <v>59</v>
      </c>
      <c r="I734" s="38">
        <v>3.5</v>
      </c>
      <c r="J734" s="36" t="s">
        <v>68</v>
      </c>
      <c r="K734" s="38">
        <v>5</v>
      </c>
      <c r="L734" s="40"/>
      <c r="M734" s="40"/>
      <c r="N734" s="40"/>
      <c r="O734" s="40"/>
      <c r="P734" s="40"/>
    </row>
    <row r="735" spans="1:16" s="32" customFormat="1" ht="10.5">
      <c r="A735" s="32">
        <v>96885880</v>
      </c>
      <c r="B735" s="33">
        <v>7</v>
      </c>
      <c r="C735" s="32" t="s">
        <v>368</v>
      </c>
      <c r="D735" s="46">
        <v>643</v>
      </c>
      <c r="E735" s="35">
        <v>40423</v>
      </c>
      <c r="F735" s="34" t="s">
        <v>37</v>
      </c>
      <c r="G735" s="37">
        <v>2000</v>
      </c>
      <c r="H735" s="34"/>
      <c r="I735" s="38"/>
      <c r="J735" s="36" t="s">
        <v>371</v>
      </c>
      <c r="K735" s="38">
        <v>30</v>
      </c>
      <c r="L735" s="40"/>
      <c r="M735" s="40"/>
      <c r="N735" s="40"/>
      <c r="O735" s="40"/>
      <c r="P735" s="40"/>
    </row>
    <row r="736" spans="1:16" s="32" customFormat="1" ht="10.5">
      <c r="A736" s="32">
        <v>96885880</v>
      </c>
      <c r="B736" s="33">
        <v>7</v>
      </c>
      <c r="C736" s="32" t="s">
        <v>370</v>
      </c>
      <c r="D736" s="46" t="s">
        <v>143</v>
      </c>
      <c r="E736" s="35">
        <v>40424</v>
      </c>
      <c r="F736" s="34" t="s">
        <v>37</v>
      </c>
      <c r="G736" s="37">
        <v>2000</v>
      </c>
      <c r="H736" s="34" t="s">
        <v>53</v>
      </c>
      <c r="I736" s="38">
        <v>4</v>
      </c>
      <c r="J736" s="36" t="s">
        <v>68</v>
      </c>
      <c r="K736" s="38">
        <v>21</v>
      </c>
      <c r="L736" s="40">
        <v>1000000</v>
      </c>
      <c r="M736" s="40">
        <v>1000000</v>
      </c>
      <c r="N736" s="40">
        <v>21889890</v>
      </c>
      <c r="O736" s="40">
        <v>180036</v>
      </c>
      <c r="P736" s="40">
        <v>22069926</v>
      </c>
    </row>
    <row r="737" spans="1:16" s="32" customFormat="1" ht="10.5">
      <c r="A737" s="32">
        <v>96885880</v>
      </c>
      <c r="B737" s="33">
        <v>7</v>
      </c>
      <c r="C737" s="32" t="s">
        <v>640</v>
      </c>
      <c r="D737" s="46" t="s">
        <v>152</v>
      </c>
      <c r="E737" s="35">
        <v>40590</v>
      </c>
      <c r="F737" s="34" t="s">
        <v>37</v>
      </c>
      <c r="G737" s="37">
        <v>1000</v>
      </c>
      <c r="H737" s="34" t="s">
        <v>60</v>
      </c>
      <c r="I737" s="38">
        <v>4</v>
      </c>
      <c r="J737" s="36" t="s">
        <v>68</v>
      </c>
      <c r="K737" s="38">
        <v>14</v>
      </c>
      <c r="L737" s="40"/>
      <c r="M737" s="40"/>
      <c r="N737" s="40"/>
      <c r="O737" s="40"/>
      <c r="P737" s="40"/>
    </row>
    <row r="738" spans="1:16" s="32" customFormat="1" ht="10.5">
      <c r="A738" s="32">
        <v>96885880</v>
      </c>
      <c r="B738" s="33">
        <v>7</v>
      </c>
      <c r="C738" s="32" t="s">
        <v>640</v>
      </c>
      <c r="D738" s="46" t="s">
        <v>152</v>
      </c>
      <c r="E738" s="35">
        <v>40590</v>
      </c>
      <c r="F738" s="34" t="s">
        <v>37</v>
      </c>
      <c r="G738" s="37">
        <v>1000</v>
      </c>
      <c r="H738" s="34" t="s">
        <v>64</v>
      </c>
      <c r="I738" s="38">
        <v>4.25</v>
      </c>
      <c r="J738" s="36" t="s">
        <v>68</v>
      </c>
      <c r="K738" s="38">
        <v>21</v>
      </c>
      <c r="L738" s="40"/>
      <c r="M738" s="40"/>
      <c r="N738" s="40"/>
      <c r="O738" s="40"/>
      <c r="P738" s="40"/>
    </row>
    <row r="739" spans="1:16" s="32" customFormat="1" ht="11.25" customHeight="1">
      <c r="A739" s="32">
        <v>91550000</v>
      </c>
      <c r="B739" s="33">
        <v>5</v>
      </c>
      <c r="C739" s="32" t="s">
        <v>503</v>
      </c>
      <c r="D739" s="46">
        <v>644</v>
      </c>
      <c r="E739" s="35">
        <v>40485</v>
      </c>
      <c r="F739" s="34" t="s">
        <v>37</v>
      </c>
      <c r="G739" s="37">
        <v>2000</v>
      </c>
      <c r="H739" s="34"/>
      <c r="I739" s="38"/>
      <c r="J739" s="36" t="s">
        <v>445</v>
      </c>
      <c r="K739" s="38">
        <v>10</v>
      </c>
      <c r="L739" s="40"/>
      <c r="M739" s="40"/>
      <c r="N739" s="40"/>
      <c r="O739" s="40"/>
      <c r="P739" s="40"/>
    </row>
    <row r="740" spans="1:16" s="32" customFormat="1" ht="10.5">
      <c r="A740" s="32">
        <v>91550000</v>
      </c>
      <c r="B740" s="33">
        <v>5</v>
      </c>
      <c r="C740" s="32" t="s">
        <v>504</v>
      </c>
      <c r="D740" s="46" t="s">
        <v>143</v>
      </c>
      <c r="E740" s="35">
        <v>40486</v>
      </c>
      <c r="F740" s="34" t="s">
        <v>37</v>
      </c>
      <c r="G740" s="37">
        <v>2000</v>
      </c>
      <c r="H740" s="34" t="s">
        <v>46</v>
      </c>
      <c r="I740" s="38">
        <v>4</v>
      </c>
      <c r="J740" s="36" t="s">
        <v>68</v>
      </c>
      <c r="K740" s="38">
        <v>7</v>
      </c>
      <c r="L740" s="40">
        <v>1590000</v>
      </c>
      <c r="M740" s="40">
        <v>1590000</v>
      </c>
      <c r="N740" s="40">
        <v>34804925</v>
      </c>
      <c r="O740" s="40">
        <v>167210</v>
      </c>
      <c r="P740" s="40">
        <v>34972135</v>
      </c>
    </row>
    <row r="741" spans="1:16" s="32" customFormat="1" ht="10.5">
      <c r="A741" s="32">
        <v>70016160</v>
      </c>
      <c r="B741" s="33">
        <v>9</v>
      </c>
      <c r="C741" s="32" t="s">
        <v>505</v>
      </c>
      <c r="D741" s="46">
        <v>645</v>
      </c>
      <c r="E741" s="35">
        <v>40498</v>
      </c>
      <c r="F741" s="34" t="s">
        <v>171</v>
      </c>
      <c r="G741" s="37">
        <v>45000000</v>
      </c>
      <c r="H741" s="34"/>
      <c r="I741" s="38"/>
      <c r="J741" s="36" t="s">
        <v>250</v>
      </c>
      <c r="K741" s="38">
        <v>10</v>
      </c>
      <c r="L741" s="40"/>
      <c r="M741" s="40"/>
      <c r="N741" s="40"/>
      <c r="O741" s="40"/>
      <c r="P741" s="40"/>
    </row>
    <row r="742" spans="1:16" s="32" customFormat="1" ht="10.5">
      <c r="A742" s="32">
        <v>70016160</v>
      </c>
      <c r="B742" s="33">
        <v>9</v>
      </c>
      <c r="C742" s="32" t="s">
        <v>506</v>
      </c>
      <c r="D742" s="46" t="s">
        <v>143</v>
      </c>
      <c r="E742" s="35">
        <v>40501</v>
      </c>
      <c r="F742" s="34" t="s">
        <v>171</v>
      </c>
      <c r="G742" s="37">
        <v>45000000</v>
      </c>
      <c r="H742" s="34" t="s">
        <v>46</v>
      </c>
      <c r="I742" s="38">
        <v>7</v>
      </c>
      <c r="J742" s="36" t="s">
        <v>250</v>
      </c>
      <c r="K742" s="38">
        <v>5</v>
      </c>
      <c r="L742" s="40">
        <v>45000000000</v>
      </c>
      <c r="M742" s="40">
        <v>45000000000</v>
      </c>
      <c r="N742" s="40">
        <v>45000000</v>
      </c>
      <c r="O742" s="40">
        <v>393582</v>
      </c>
      <c r="P742" s="40">
        <v>45393582</v>
      </c>
    </row>
    <row r="743" spans="1:16" s="32" customFormat="1" ht="10.5">
      <c r="A743" s="32">
        <v>76022072</v>
      </c>
      <c r="B743" s="33">
        <v>8</v>
      </c>
      <c r="C743" s="32" t="s">
        <v>407</v>
      </c>
      <c r="D743" s="46">
        <v>646</v>
      </c>
      <c r="E743" s="35">
        <v>40499</v>
      </c>
      <c r="F743" s="34" t="s">
        <v>37</v>
      </c>
      <c r="G743" s="37">
        <v>10000</v>
      </c>
      <c r="H743" s="34"/>
      <c r="I743" s="38"/>
      <c r="J743" s="36" t="s">
        <v>390</v>
      </c>
      <c r="K743" s="38">
        <v>30</v>
      </c>
      <c r="L743" s="40"/>
      <c r="M743" s="40"/>
      <c r="N743" s="40"/>
      <c r="O743" s="40"/>
      <c r="P743" s="40"/>
    </row>
    <row r="744" spans="1:16" s="32" customFormat="1" ht="10.5">
      <c r="A744" s="32">
        <v>76022072</v>
      </c>
      <c r="B744" s="33">
        <v>8</v>
      </c>
      <c r="C744" s="32" t="s">
        <v>337</v>
      </c>
      <c r="D744" s="46" t="s">
        <v>143</v>
      </c>
      <c r="E744" s="35">
        <v>40504</v>
      </c>
      <c r="F744" s="34" t="s">
        <v>37</v>
      </c>
      <c r="G744" s="37">
        <v>4500</v>
      </c>
      <c r="H744" s="34" t="s">
        <v>56</v>
      </c>
      <c r="I744" s="38">
        <v>4</v>
      </c>
      <c r="J744" s="36" t="s">
        <v>68</v>
      </c>
      <c r="K744" s="38">
        <v>21</v>
      </c>
      <c r="L744" s="40">
        <v>4000000</v>
      </c>
      <c r="M744" s="40">
        <v>4000000</v>
      </c>
      <c r="N744" s="40">
        <v>87559560</v>
      </c>
      <c r="O744" s="40">
        <v>0</v>
      </c>
      <c r="P744" s="40">
        <v>87559560</v>
      </c>
    </row>
    <row r="745" spans="1:16" s="32" customFormat="1" ht="10.5">
      <c r="A745" s="32">
        <v>96874030</v>
      </c>
      <c r="B745" s="33" t="s">
        <v>75</v>
      </c>
      <c r="C745" s="32" t="s">
        <v>341</v>
      </c>
      <c r="D745" s="46">
        <v>647</v>
      </c>
      <c r="E745" s="35">
        <v>40528</v>
      </c>
      <c r="F745" s="34" t="s">
        <v>37</v>
      </c>
      <c r="G745" s="37">
        <v>5000</v>
      </c>
      <c r="H745" s="34"/>
      <c r="I745" s="38"/>
      <c r="J745" s="36" t="s">
        <v>390</v>
      </c>
      <c r="K745" s="38">
        <v>10</v>
      </c>
      <c r="L745" s="40"/>
      <c r="M745" s="40"/>
      <c r="N745" s="40"/>
      <c r="O745" s="40"/>
      <c r="P745" s="40"/>
    </row>
    <row r="746" spans="1:16" s="32" customFormat="1" ht="10.5">
      <c r="A746" s="32">
        <v>96874030</v>
      </c>
      <c r="B746" s="33" t="s">
        <v>75</v>
      </c>
      <c r="C746" s="32" t="s">
        <v>507</v>
      </c>
      <c r="D746" s="46" t="s">
        <v>143</v>
      </c>
      <c r="E746" s="35">
        <v>40534</v>
      </c>
      <c r="F746" s="34" t="s">
        <v>37</v>
      </c>
      <c r="G746" s="37">
        <v>5000</v>
      </c>
      <c r="H746" s="34" t="s">
        <v>92</v>
      </c>
      <c r="I746" s="38">
        <v>3.85</v>
      </c>
      <c r="J746" s="36" t="s">
        <v>68</v>
      </c>
      <c r="K746" s="38">
        <v>6</v>
      </c>
      <c r="L746" s="40">
        <v>1000000</v>
      </c>
      <c r="M746" s="40">
        <v>1000000</v>
      </c>
      <c r="N746" s="40">
        <v>21889890</v>
      </c>
      <c r="O746" s="40">
        <v>46377</v>
      </c>
      <c r="P746" s="40">
        <v>21936267</v>
      </c>
    </row>
    <row r="747" spans="1:16" s="32" customFormat="1" ht="10.5">
      <c r="A747" s="32">
        <v>96874030</v>
      </c>
      <c r="B747" s="33" t="s">
        <v>75</v>
      </c>
      <c r="C747" s="32" t="s">
        <v>507</v>
      </c>
      <c r="D747" s="46" t="s">
        <v>143</v>
      </c>
      <c r="E747" s="35">
        <v>40534</v>
      </c>
      <c r="F747" s="34" t="s">
        <v>37</v>
      </c>
      <c r="G747" s="37">
        <v>5000</v>
      </c>
      <c r="H747" s="34" t="s">
        <v>63</v>
      </c>
      <c r="I747" s="38">
        <v>4.25</v>
      </c>
      <c r="J747" s="36" t="s">
        <v>68</v>
      </c>
      <c r="K747" s="38">
        <v>10</v>
      </c>
      <c r="L747" s="40">
        <v>1000000</v>
      </c>
      <c r="M747" s="40">
        <v>1000000</v>
      </c>
      <c r="N747" s="40">
        <v>21889890</v>
      </c>
      <c r="O747" s="40">
        <v>51147</v>
      </c>
      <c r="P747" s="40">
        <v>21941037</v>
      </c>
    </row>
    <row r="748" spans="1:16" s="32" customFormat="1" ht="10.5">
      <c r="A748" s="32">
        <v>96874030</v>
      </c>
      <c r="B748" s="33" t="s">
        <v>75</v>
      </c>
      <c r="C748" s="32" t="s">
        <v>341</v>
      </c>
      <c r="D748" s="46">
        <v>648</v>
      </c>
      <c r="E748" s="35">
        <v>40528</v>
      </c>
      <c r="F748" s="34" t="s">
        <v>37</v>
      </c>
      <c r="G748" s="37">
        <v>5000</v>
      </c>
      <c r="H748" s="34"/>
      <c r="I748" s="38"/>
      <c r="J748" s="36" t="s">
        <v>390</v>
      </c>
      <c r="K748" s="38">
        <v>25</v>
      </c>
      <c r="L748" s="40"/>
      <c r="M748" s="40"/>
      <c r="N748" s="40"/>
      <c r="O748" s="40"/>
      <c r="P748" s="40"/>
    </row>
    <row r="749" spans="1:16" s="32" customFormat="1" ht="10.5">
      <c r="A749" s="32">
        <v>96874030</v>
      </c>
      <c r="B749" s="33" t="s">
        <v>75</v>
      </c>
      <c r="C749" s="32" t="s">
        <v>507</v>
      </c>
      <c r="D749" s="46" t="s">
        <v>143</v>
      </c>
      <c r="E749" s="35">
        <v>40534</v>
      </c>
      <c r="F749" s="34" t="s">
        <v>37</v>
      </c>
      <c r="G749" s="37">
        <v>5000</v>
      </c>
      <c r="H749" s="34" t="s">
        <v>56</v>
      </c>
      <c r="I749" s="38">
        <v>4.55</v>
      </c>
      <c r="J749" s="36" t="s">
        <v>68</v>
      </c>
      <c r="K749" s="38">
        <v>21</v>
      </c>
      <c r="L749" s="40">
        <v>3000000</v>
      </c>
      <c r="M749" s="40">
        <v>3000000</v>
      </c>
      <c r="N749" s="40">
        <v>65669670</v>
      </c>
      <c r="O749" s="40">
        <v>164152</v>
      </c>
      <c r="P749" s="40">
        <v>65833822</v>
      </c>
    </row>
    <row r="750" spans="1:16" s="32" customFormat="1" ht="10.5">
      <c r="A750" s="32">
        <v>76007675</v>
      </c>
      <c r="B750" s="33">
        <v>9</v>
      </c>
      <c r="C750" s="32" t="s">
        <v>508</v>
      </c>
      <c r="D750" s="46">
        <v>649</v>
      </c>
      <c r="E750" s="35">
        <v>40532</v>
      </c>
      <c r="F750" s="34" t="s">
        <v>37</v>
      </c>
      <c r="G750" s="37">
        <v>5500</v>
      </c>
      <c r="H750" s="34"/>
      <c r="I750" s="38"/>
      <c r="J750" s="36" t="s">
        <v>509</v>
      </c>
      <c r="K750" s="38">
        <v>10</v>
      </c>
      <c r="L750" s="40"/>
      <c r="M750" s="40"/>
      <c r="N750" s="40"/>
      <c r="O750" s="40"/>
      <c r="P750" s="40"/>
    </row>
    <row r="751" spans="1:16" s="32" customFormat="1" ht="10.5">
      <c r="A751" s="32">
        <v>76007675</v>
      </c>
      <c r="B751" s="33">
        <v>9</v>
      </c>
      <c r="C751" s="32" t="s">
        <v>510</v>
      </c>
      <c r="D751" s="46" t="s">
        <v>143</v>
      </c>
      <c r="E751" s="35">
        <v>40556</v>
      </c>
      <c r="F751" s="34" t="s">
        <v>37</v>
      </c>
      <c r="G751" s="37">
        <v>3000</v>
      </c>
      <c r="H751" s="34" t="s">
        <v>46</v>
      </c>
      <c r="I751" s="38">
        <v>4.0999999999999996</v>
      </c>
      <c r="J751" s="36" t="s">
        <v>492</v>
      </c>
      <c r="K751" s="38">
        <v>4.8</v>
      </c>
      <c r="L751" s="40">
        <v>2000000</v>
      </c>
      <c r="M751" s="40">
        <v>2000000</v>
      </c>
      <c r="N751" s="40">
        <v>43779780</v>
      </c>
      <c r="O751" s="40">
        <v>259274</v>
      </c>
      <c r="P751" s="40">
        <v>44039054</v>
      </c>
    </row>
    <row r="752" spans="1:16" s="32" customFormat="1" ht="10.5">
      <c r="A752" s="32">
        <v>76007675</v>
      </c>
      <c r="B752" s="33">
        <v>9</v>
      </c>
      <c r="C752" s="32" t="s">
        <v>511</v>
      </c>
      <c r="D752" s="46" t="s">
        <v>143</v>
      </c>
      <c r="E752" s="35">
        <v>40556</v>
      </c>
      <c r="F752" s="34" t="s">
        <v>171</v>
      </c>
      <c r="G752" s="37">
        <v>60000000</v>
      </c>
      <c r="H752" s="34" t="s">
        <v>90</v>
      </c>
      <c r="I752" s="38">
        <v>7.2</v>
      </c>
      <c r="J752" s="36" t="s">
        <v>492</v>
      </c>
      <c r="K752" s="38">
        <v>4.8</v>
      </c>
      <c r="L752" s="40"/>
      <c r="M752" s="40"/>
      <c r="N752" s="40"/>
      <c r="O752" s="40"/>
      <c r="P752" s="40"/>
    </row>
    <row r="753" spans="1:16" s="32" customFormat="1" ht="10.5">
      <c r="A753" s="32">
        <v>76007675</v>
      </c>
      <c r="B753" s="33">
        <v>9</v>
      </c>
      <c r="C753" s="32" t="s">
        <v>511</v>
      </c>
      <c r="D753" s="46" t="s">
        <v>143</v>
      </c>
      <c r="E753" s="35">
        <v>40556</v>
      </c>
      <c r="F753" s="34" t="s">
        <v>37</v>
      </c>
      <c r="G753" s="37">
        <v>3000</v>
      </c>
      <c r="H753" s="34" t="s">
        <v>92</v>
      </c>
      <c r="I753" s="38">
        <v>4.3</v>
      </c>
      <c r="J753" s="36" t="s">
        <v>492</v>
      </c>
      <c r="K753" s="38">
        <v>9.8000000000000007</v>
      </c>
      <c r="L753" s="40"/>
      <c r="M753" s="40"/>
      <c r="N753" s="40"/>
      <c r="O753" s="40"/>
      <c r="P753" s="40"/>
    </row>
    <row r="754" spans="1:16" s="32" customFormat="1" ht="10.5">
      <c r="A754" s="32">
        <v>76007675</v>
      </c>
      <c r="B754" s="33">
        <v>9</v>
      </c>
      <c r="C754" s="32" t="s">
        <v>511</v>
      </c>
      <c r="D754" s="46" t="s">
        <v>152</v>
      </c>
      <c r="E754" s="35">
        <v>40680</v>
      </c>
      <c r="F754" s="34" t="s">
        <v>37</v>
      </c>
      <c r="G754" s="37">
        <v>2500</v>
      </c>
      <c r="H754" s="34" t="s">
        <v>56</v>
      </c>
      <c r="I754" s="38">
        <v>3.7</v>
      </c>
      <c r="J754" s="36" t="s">
        <v>798</v>
      </c>
      <c r="K754" s="38">
        <v>4</v>
      </c>
      <c r="L754" s="40"/>
      <c r="M754" s="40"/>
      <c r="N754" s="40"/>
      <c r="O754" s="40"/>
      <c r="P754" s="40"/>
    </row>
    <row r="755" spans="1:16" s="32" customFormat="1" ht="10.5">
      <c r="A755" s="32">
        <v>76007675</v>
      </c>
      <c r="B755" s="33">
        <v>9</v>
      </c>
      <c r="C755" s="32" t="s">
        <v>508</v>
      </c>
      <c r="D755" s="46">
        <v>650</v>
      </c>
      <c r="E755" s="35">
        <v>40532</v>
      </c>
      <c r="F755" s="34" t="s">
        <v>37</v>
      </c>
      <c r="G755" s="37">
        <v>5500</v>
      </c>
      <c r="H755" s="34"/>
      <c r="I755" s="38"/>
      <c r="J755" s="36" t="s">
        <v>509</v>
      </c>
      <c r="K755" s="38">
        <v>30</v>
      </c>
      <c r="L755" s="40"/>
      <c r="M755" s="40"/>
      <c r="N755" s="40"/>
      <c r="O755" s="40"/>
      <c r="P755" s="40"/>
    </row>
    <row r="756" spans="1:16" s="32" customFormat="1" ht="10.5">
      <c r="A756" s="32">
        <v>76007675</v>
      </c>
      <c r="B756" s="33">
        <v>9</v>
      </c>
      <c r="C756" s="32" t="s">
        <v>510</v>
      </c>
      <c r="D756" s="46" t="s">
        <v>143</v>
      </c>
      <c r="E756" s="35">
        <v>40556</v>
      </c>
      <c r="F756" s="34" t="s">
        <v>37</v>
      </c>
      <c r="G756" s="37">
        <v>3000</v>
      </c>
      <c r="H756" s="34" t="s">
        <v>63</v>
      </c>
      <c r="I756" s="38">
        <v>4.7</v>
      </c>
      <c r="J756" s="36" t="s">
        <v>492</v>
      </c>
      <c r="K756" s="38">
        <v>27.8</v>
      </c>
      <c r="L756" s="40">
        <v>1000000</v>
      </c>
      <c r="M756" s="40">
        <v>1000000</v>
      </c>
      <c r="N756" s="40">
        <v>21889890</v>
      </c>
      <c r="O756" s="40">
        <v>148608</v>
      </c>
      <c r="P756" s="40">
        <v>22038498</v>
      </c>
    </row>
    <row r="757" spans="1:16" s="32" customFormat="1" ht="10.5">
      <c r="A757" s="32">
        <v>76007675</v>
      </c>
      <c r="B757" s="33">
        <v>9</v>
      </c>
      <c r="C757" s="32" t="s">
        <v>511</v>
      </c>
      <c r="D757" s="46" t="s">
        <v>152</v>
      </c>
      <c r="E757" s="35">
        <v>40680</v>
      </c>
      <c r="F757" s="34" t="s">
        <v>37</v>
      </c>
      <c r="G757" s="37">
        <v>2500</v>
      </c>
      <c r="H757" s="34" t="s">
        <v>51</v>
      </c>
      <c r="I757" s="38">
        <v>4.4000000000000004</v>
      </c>
      <c r="J757" s="36" t="s">
        <v>798</v>
      </c>
      <c r="K757" s="38">
        <v>17</v>
      </c>
      <c r="L757" s="40"/>
      <c r="M757" s="40"/>
      <c r="N757" s="40"/>
      <c r="O757" s="40"/>
      <c r="P757" s="40"/>
    </row>
    <row r="758" spans="1:16" s="32" customFormat="1" ht="10.5">
      <c r="A758" s="32">
        <v>90146000</v>
      </c>
      <c r="B758" s="33">
        <v>0</v>
      </c>
      <c r="C758" s="32" t="s">
        <v>873</v>
      </c>
      <c r="D758" s="46">
        <v>651</v>
      </c>
      <c r="E758" s="35">
        <v>40561</v>
      </c>
      <c r="F758" s="34" t="s">
        <v>37</v>
      </c>
      <c r="G758" s="37">
        <v>1000</v>
      </c>
      <c r="H758" s="34"/>
      <c r="I758" s="38"/>
      <c r="J758" s="36" t="s">
        <v>513</v>
      </c>
      <c r="K758" s="38">
        <v>10</v>
      </c>
      <c r="L758" s="40"/>
      <c r="M758" s="40"/>
      <c r="N758" s="40"/>
      <c r="O758" s="40"/>
      <c r="P758" s="40"/>
    </row>
    <row r="759" spans="1:16" s="32" customFormat="1" ht="10.5">
      <c r="A759" s="32">
        <v>90146000</v>
      </c>
      <c r="B759" s="33">
        <v>0</v>
      </c>
      <c r="C759" s="32" t="s">
        <v>874</v>
      </c>
      <c r="D759" s="46" t="s">
        <v>143</v>
      </c>
      <c r="E759" s="35">
        <v>40703</v>
      </c>
      <c r="F759" s="34" t="s">
        <v>37</v>
      </c>
      <c r="G759" s="37">
        <v>500</v>
      </c>
      <c r="H759" s="34" t="s">
        <v>46</v>
      </c>
      <c r="I759" s="38">
        <v>3.7</v>
      </c>
      <c r="J759" s="36" t="s">
        <v>39</v>
      </c>
      <c r="K759" s="38">
        <v>4</v>
      </c>
      <c r="L759" s="40"/>
      <c r="M759" s="40"/>
      <c r="N759" s="40"/>
      <c r="O759" s="40"/>
      <c r="P759" s="40"/>
    </row>
    <row r="760" spans="1:16" s="32" customFormat="1" ht="10.5">
      <c r="A760" s="32">
        <v>76038659</v>
      </c>
      <c r="B760" s="33">
        <v>6</v>
      </c>
      <c r="C760" s="32" t="s">
        <v>514</v>
      </c>
      <c r="D760" s="46">
        <v>652</v>
      </c>
      <c r="E760" s="35">
        <v>40564</v>
      </c>
      <c r="F760" s="34" t="s">
        <v>37</v>
      </c>
      <c r="G760" s="37">
        <v>5500</v>
      </c>
      <c r="H760" s="34"/>
      <c r="I760" s="38"/>
      <c r="J760" s="36" t="s">
        <v>68</v>
      </c>
      <c r="K760" s="38">
        <v>24</v>
      </c>
      <c r="L760" s="40"/>
      <c r="M760" s="40"/>
      <c r="N760" s="40"/>
      <c r="O760" s="40"/>
      <c r="P760" s="40"/>
    </row>
    <row r="761" spans="1:16" s="32" customFormat="1" ht="10.5">
      <c r="A761" s="32">
        <v>76038659</v>
      </c>
      <c r="B761" s="33">
        <v>6</v>
      </c>
      <c r="C761" s="32" t="s">
        <v>515</v>
      </c>
      <c r="D761" s="46" t="s">
        <v>143</v>
      </c>
      <c r="E761" s="35">
        <v>40564</v>
      </c>
      <c r="F761" s="34" t="s">
        <v>37</v>
      </c>
      <c r="G761" s="37">
        <v>5500</v>
      </c>
      <c r="H761" s="34" t="s">
        <v>46</v>
      </c>
      <c r="I761" s="38">
        <v>4.7</v>
      </c>
      <c r="J761" s="36" t="s">
        <v>68</v>
      </c>
      <c r="K761" s="38">
        <v>21</v>
      </c>
      <c r="L761" s="40">
        <v>5500000</v>
      </c>
      <c r="M761" s="40">
        <v>5500000</v>
      </c>
      <c r="N761" s="40">
        <v>120394395</v>
      </c>
      <c r="O761" s="40">
        <v>233065</v>
      </c>
      <c r="P761" s="40">
        <v>120627460</v>
      </c>
    </row>
    <row r="762" spans="1:16" s="32" customFormat="1" ht="10.5">
      <c r="A762" s="32">
        <v>96678790</v>
      </c>
      <c r="B762" s="33">
        <v>2</v>
      </c>
      <c r="C762" s="32" t="s">
        <v>293</v>
      </c>
      <c r="D762" s="46">
        <v>653</v>
      </c>
      <c r="E762" s="35">
        <v>40568</v>
      </c>
      <c r="F762" s="34" t="s">
        <v>37</v>
      </c>
      <c r="G762" s="37">
        <v>1000</v>
      </c>
      <c r="H762" s="34"/>
      <c r="I762" s="38"/>
      <c r="J762" s="36" t="s">
        <v>390</v>
      </c>
      <c r="K762" s="38">
        <v>10</v>
      </c>
      <c r="L762" s="40"/>
      <c r="M762" s="40"/>
      <c r="N762" s="40"/>
      <c r="O762" s="40"/>
      <c r="P762" s="40"/>
    </row>
    <row r="763" spans="1:16" s="32" customFormat="1" ht="10.5">
      <c r="A763" s="32">
        <v>96678790</v>
      </c>
      <c r="B763" s="67">
        <v>2</v>
      </c>
      <c r="C763" s="130" t="s">
        <v>677</v>
      </c>
      <c r="D763" s="46" t="s">
        <v>143</v>
      </c>
      <c r="E763" s="35">
        <v>40603</v>
      </c>
      <c r="F763" s="34" t="s">
        <v>171</v>
      </c>
      <c r="G763" s="37">
        <v>20000000</v>
      </c>
      <c r="H763" s="34" t="s">
        <v>292</v>
      </c>
      <c r="I763" s="38">
        <v>7.25</v>
      </c>
      <c r="J763" s="36" t="s">
        <v>39</v>
      </c>
      <c r="K763" s="38">
        <v>4.5</v>
      </c>
      <c r="L763" s="40"/>
      <c r="M763" s="40"/>
      <c r="N763" s="40"/>
      <c r="O763" s="40"/>
      <c r="P763" s="40"/>
    </row>
    <row r="764" spans="1:16" s="32" customFormat="1" ht="10.5">
      <c r="A764" s="32">
        <v>96678790</v>
      </c>
      <c r="B764" s="67">
        <v>2</v>
      </c>
      <c r="C764" s="130" t="s">
        <v>327</v>
      </c>
      <c r="D764" s="46" t="s">
        <v>143</v>
      </c>
      <c r="E764" s="35">
        <v>40603</v>
      </c>
      <c r="F764" s="34" t="s">
        <v>171</v>
      </c>
      <c r="G764" s="37">
        <v>20000000</v>
      </c>
      <c r="H764" s="34" t="s">
        <v>265</v>
      </c>
      <c r="I764" s="38">
        <v>6.75</v>
      </c>
      <c r="J764" s="36" t="s">
        <v>39</v>
      </c>
      <c r="K764" s="38">
        <v>2.5</v>
      </c>
      <c r="L764" s="40">
        <v>20000000000</v>
      </c>
      <c r="M764" s="40">
        <v>20000000000</v>
      </c>
      <c r="N764" s="40">
        <v>20000000</v>
      </c>
      <c r="O764" s="40">
        <v>436639</v>
      </c>
      <c r="P764" s="40">
        <v>20436639</v>
      </c>
    </row>
    <row r="765" spans="1:16" s="32" customFormat="1" ht="10.5">
      <c r="A765" s="32">
        <v>96678790</v>
      </c>
      <c r="B765" s="67">
        <v>2</v>
      </c>
      <c r="C765" s="130" t="s">
        <v>677</v>
      </c>
      <c r="D765" s="46" t="s">
        <v>143</v>
      </c>
      <c r="E765" s="35">
        <v>40603</v>
      </c>
      <c r="F765" s="34" t="s">
        <v>37</v>
      </c>
      <c r="G765" s="37">
        <v>1000</v>
      </c>
      <c r="H765" s="34" t="s">
        <v>678</v>
      </c>
      <c r="I765" s="38">
        <v>3.5</v>
      </c>
      <c r="J765" s="36" t="s">
        <v>39</v>
      </c>
      <c r="K765" s="38">
        <v>5</v>
      </c>
      <c r="L765" s="40"/>
      <c r="M765" s="40"/>
      <c r="N765" s="40"/>
      <c r="O765" s="40"/>
      <c r="P765" s="40"/>
    </row>
    <row r="766" spans="1:16" s="32" customFormat="1" ht="10.5">
      <c r="A766" s="32">
        <v>61808000</v>
      </c>
      <c r="B766" s="67">
        <v>5</v>
      </c>
      <c r="C766" s="130" t="s">
        <v>360</v>
      </c>
      <c r="D766" s="46">
        <v>654</v>
      </c>
      <c r="E766" s="35">
        <v>40617</v>
      </c>
      <c r="F766" s="34" t="s">
        <v>37</v>
      </c>
      <c r="G766" s="37">
        <v>4400</v>
      </c>
      <c r="H766" s="34"/>
      <c r="I766" s="38"/>
      <c r="J766" s="36" t="s">
        <v>81</v>
      </c>
      <c r="K766" s="38">
        <v>10</v>
      </c>
      <c r="L766" s="40"/>
      <c r="M766" s="40"/>
      <c r="N766" s="40"/>
      <c r="O766" s="40"/>
      <c r="P766" s="40"/>
    </row>
    <row r="767" spans="1:16" s="32" customFormat="1" ht="10.5">
      <c r="A767" s="32">
        <v>61808000</v>
      </c>
      <c r="B767" s="67">
        <v>5</v>
      </c>
      <c r="C767" s="130" t="s">
        <v>158</v>
      </c>
      <c r="D767" s="46" t="s">
        <v>143</v>
      </c>
      <c r="E767" s="35">
        <v>40633</v>
      </c>
      <c r="F767" s="34" t="s">
        <v>37</v>
      </c>
      <c r="G767" s="37">
        <v>4400</v>
      </c>
      <c r="H767" s="34" t="s">
        <v>176</v>
      </c>
      <c r="I767" s="38">
        <v>3.17</v>
      </c>
      <c r="J767" s="36" t="s">
        <v>39</v>
      </c>
      <c r="K767" s="38">
        <v>5</v>
      </c>
      <c r="L767" s="40">
        <v>1250000</v>
      </c>
      <c r="M767" s="40">
        <v>1250000</v>
      </c>
      <c r="N767" s="40">
        <v>27362363</v>
      </c>
      <c r="O767" s="40">
        <v>215150</v>
      </c>
      <c r="P767" s="40">
        <v>27577513</v>
      </c>
    </row>
    <row r="768" spans="1:16" s="32" customFormat="1" ht="10.5">
      <c r="A768" s="32">
        <v>61808000</v>
      </c>
      <c r="B768" s="67">
        <v>5</v>
      </c>
      <c r="C768" s="130" t="s">
        <v>486</v>
      </c>
      <c r="D768" s="46" t="s">
        <v>143</v>
      </c>
      <c r="E768" s="35">
        <v>40633</v>
      </c>
      <c r="F768" s="34" t="s">
        <v>37</v>
      </c>
      <c r="G768" s="37">
        <v>4400</v>
      </c>
      <c r="H768" s="34" t="s">
        <v>177</v>
      </c>
      <c r="I768" s="38">
        <v>3.44</v>
      </c>
      <c r="J768" s="36" t="s">
        <v>39</v>
      </c>
      <c r="K768" s="38">
        <v>8</v>
      </c>
      <c r="L768" s="40"/>
      <c r="M768" s="40"/>
      <c r="N768" s="40"/>
      <c r="O768" s="40"/>
      <c r="P768" s="40"/>
    </row>
    <row r="769" spans="1:16" s="32" customFormat="1" ht="10.5">
      <c r="A769" s="32">
        <v>61808000</v>
      </c>
      <c r="B769" s="67">
        <v>5</v>
      </c>
      <c r="C769" s="130" t="s">
        <v>360</v>
      </c>
      <c r="D769" s="46">
        <v>655</v>
      </c>
      <c r="E769" s="35">
        <v>40617</v>
      </c>
      <c r="F769" s="34" t="s">
        <v>37</v>
      </c>
      <c r="G769" s="37">
        <v>4400</v>
      </c>
      <c r="H769" s="34"/>
      <c r="I769" s="38"/>
      <c r="J769" s="36" t="s">
        <v>81</v>
      </c>
      <c r="K769" s="38">
        <v>30</v>
      </c>
      <c r="L769" s="40"/>
      <c r="M769" s="40"/>
      <c r="N769" s="40"/>
      <c r="O769" s="40"/>
      <c r="P769" s="40"/>
    </row>
    <row r="770" spans="1:16" s="32" customFormat="1" ht="10.5">
      <c r="A770" s="32">
        <v>61808000</v>
      </c>
      <c r="B770" s="67">
        <v>5</v>
      </c>
      <c r="C770" s="130" t="s">
        <v>158</v>
      </c>
      <c r="D770" s="46" t="s">
        <v>143</v>
      </c>
      <c r="E770" s="35">
        <v>40633</v>
      </c>
      <c r="F770" s="34" t="s">
        <v>37</v>
      </c>
      <c r="G770" s="37">
        <v>4400</v>
      </c>
      <c r="H770" s="34" t="s">
        <v>201</v>
      </c>
      <c r="I770" s="38">
        <v>3.86</v>
      </c>
      <c r="J770" s="36" t="s">
        <v>39</v>
      </c>
      <c r="K770" s="38">
        <v>22.5</v>
      </c>
      <c r="L770" s="40">
        <v>1500000</v>
      </c>
      <c r="M770" s="40">
        <v>1500000</v>
      </c>
      <c r="N770" s="40">
        <v>32834835</v>
      </c>
      <c r="O770" s="40">
        <v>313852</v>
      </c>
      <c r="P770" s="40">
        <v>33148687</v>
      </c>
    </row>
    <row r="771" spans="1:16" s="32" customFormat="1" ht="10.5">
      <c r="A771" s="32">
        <v>96667560</v>
      </c>
      <c r="B771" s="67">
        <v>8</v>
      </c>
      <c r="C771" s="130" t="s">
        <v>679</v>
      </c>
      <c r="D771" s="46">
        <v>656</v>
      </c>
      <c r="E771" s="35">
        <v>40625</v>
      </c>
      <c r="F771" s="34" t="s">
        <v>171</v>
      </c>
      <c r="G771" s="37">
        <v>50000000</v>
      </c>
      <c r="H771" s="34"/>
      <c r="I771" s="38"/>
      <c r="J771" s="36" t="s">
        <v>250</v>
      </c>
      <c r="K771" s="38">
        <v>10</v>
      </c>
      <c r="L771" s="40"/>
      <c r="M771" s="40"/>
      <c r="N771" s="40"/>
      <c r="O771" s="40"/>
      <c r="P771" s="40"/>
    </row>
    <row r="772" spans="1:16" s="32" customFormat="1" ht="10.5">
      <c r="A772" s="32">
        <v>96667560</v>
      </c>
      <c r="B772" s="67">
        <v>8</v>
      </c>
      <c r="C772" s="130" t="s">
        <v>680</v>
      </c>
      <c r="D772" s="46" t="s">
        <v>143</v>
      </c>
      <c r="E772" s="35">
        <v>40631</v>
      </c>
      <c r="F772" s="34" t="s">
        <v>37</v>
      </c>
      <c r="G772" s="37">
        <v>2300</v>
      </c>
      <c r="H772" s="34" t="s">
        <v>60</v>
      </c>
      <c r="I772" s="38">
        <v>3.8</v>
      </c>
      <c r="J772" s="36" t="s">
        <v>250</v>
      </c>
      <c r="K772" s="38">
        <v>10</v>
      </c>
      <c r="L772" s="40">
        <v>1600000</v>
      </c>
      <c r="M772" s="40">
        <v>1600000</v>
      </c>
      <c r="N772" s="40">
        <v>35023824</v>
      </c>
      <c r="O772" s="40">
        <v>278349</v>
      </c>
      <c r="P772" s="40">
        <v>35302173</v>
      </c>
    </row>
    <row r="773" spans="1:16" s="32" customFormat="1" ht="10.5">
      <c r="A773" s="32">
        <v>96667560</v>
      </c>
      <c r="B773" s="67">
        <v>8</v>
      </c>
      <c r="C773" s="130" t="s">
        <v>733</v>
      </c>
      <c r="D773" s="46" t="s">
        <v>143</v>
      </c>
      <c r="E773" s="35">
        <v>40631</v>
      </c>
      <c r="F773" s="34" t="s">
        <v>171</v>
      </c>
      <c r="G773" s="37">
        <v>25000000</v>
      </c>
      <c r="H773" s="34" t="s">
        <v>53</v>
      </c>
      <c r="I773" s="38">
        <v>7</v>
      </c>
      <c r="J773" s="36" t="s">
        <v>250</v>
      </c>
      <c r="K773" s="38">
        <v>5</v>
      </c>
      <c r="L773" s="40">
        <v>15000000000</v>
      </c>
      <c r="M773" s="40">
        <v>15000000000</v>
      </c>
      <c r="N773" s="40">
        <v>15000000</v>
      </c>
      <c r="O773" s="40">
        <v>223652</v>
      </c>
      <c r="P773" s="40">
        <v>15223652</v>
      </c>
    </row>
    <row r="774" spans="1:16" s="32" customFormat="1" ht="10.5">
      <c r="A774" s="32">
        <v>96667560</v>
      </c>
      <c r="B774" s="67">
        <v>8</v>
      </c>
      <c r="C774" s="130" t="s">
        <v>680</v>
      </c>
      <c r="D774" s="46" t="s">
        <v>143</v>
      </c>
      <c r="E774" s="35">
        <v>40631</v>
      </c>
      <c r="F774" s="34" t="s">
        <v>37</v>
      </c>
      <c r="G774" s="37">
        <v>2300</v>
      </c>
      <c r="H774" s="34" t="s">
        <v>59</v>
      </c>
      <c r="I774" s="38">
        <v>3.5</v>
      </c>
      <c r="J774" s="36" t="s">
        <v>250</v>
      </c>
      <c r="K774" s="38">
        <v>7</v>
      </c>
      <c r="L774" s="40"/>
      <c r="M774" s="40"/>
      <c r="N774" s="40"/>
      <c r="O774" s="40"/>
      <c r="P774" s="40"/>
    </row>
    <row r="775" spans="1:16" s="32" customFormat="1" ht="10.5">
      <c r="A775" s="32">
        <v>95134000</v>
      </c>
      <c r="B775" s="67">
        <v>6</v>
      </c>
      <c r="C775" s="130" t="s">
        <v>734</v>
      </c>
      <c r="D775" s="46">
        <v>659</v>
      </c>
      <c r="E775" s="35">
        <v>40645</v>
      </c>
      <c r="F775" s="34" t="s">
        <v>37</v>
      </c>
      <c r="G775" s="37">
        <v>2000</v>
      </c>
      <c r="H775" s="34"/>
      <c r="I775" s="38"/>
      <c r="J775" s="36" t="s">
        <v>513</v>
      </c>
      <c r="K775" s="38">
        <v>30</v>
      </c>
      <c r="L775" s="40"/>
      <c r="M775" s="40"/>
      <c r="N775" s="40"/>
      <c r="O775" s="40"/>
      <c r="P775" s="40"/>
    </row>
    <row r="776" spans="1:16" s="32" customFormat="1" ht="10.5">
      <c r="A776" s="32">
        <v>95134000</v>
      </c>
      <c r="B776" s="67">
        <v>6</v>
      </c>
      <c r="C776" s="130" t="s">
        <v>735</v>
      </c>
      <c r="D776" s="46" t="s">
        <v>143</v>
      </c>
      <c r="E776" s="35">
        <v>40647</v>
      </c>
      <c r="F776" s="34" t="s">
        <v>37</v>
      </c>
      <c r="G776" s="37">
        <v>1200</v>
      </c>
      <c r="H776" s="34" t="s">
        <v>46</v>
      </c>
      <c r="I776" s="38">
        <v>4.2</v>
      </c>
      <c r="J776" s="36" t="s">
        <v>513</v>
      </c>
      <c r="K776" s="38">
        <v>14</v>
      </c>
      <c r="L776" s="40">
        <v>1200000</v>
      </c>
      <c r="M776" s="40">
        <v>1200000</v>
      </c>
      <c r="N776" s="40">
        <v>26267868</v>
      </c>
      <c r="O776" s="40">
        <v>404964</v>
      </c>
      <c r="P776" s="40">
        <v>26672832</v>
      </c>
    </row>
    <row r="777" spans="1:16" s="32" customFormat="1" ht="10.5">
      <c r="A777" s="32">
        <v>92236000</v>
      </c>
      <c r="B777" s="33">
        <v>6</v>
      </c>
      <c r="C777" s="45" t="s">
        <v>801</v>
      </c>
      <c r="D777" s="46">
        <v>660</v>
      </c>
      <c r="E777" s="35">
        <v>40668</v>
      </c>
      <c r="F777" s="34" t="s">
        <v>37</v>
      </c>
      <c r="G777" s="37">
        <v>3000</v>
      </c>
      <c r="H777" s="34"/>
      <c r="I777" s="38"/>
      <c r="J777" s="36" t="s">
        <v>492</v>
      </c>
      <c r="K777" s="38">
        <v>10</v>
      </c>
      <c r="L777" s="40"/>
      <c r="M777" s="40"/>
      <c r="N777" s="40"/>
      <c r="O777" s="40"/>
      <c r="P777" s="40"/>
    </row>
    <row r="778" spans="1:16" s="32" customFormat="1" ht="10.5">
      <c r="A778" s="32">
        <v>92236000</v>
      </c>
      <c r="B778" s="33">
        <v>6</v>
      </c>
      <c r="C778" s="45" t="s">
        <v>800</v>
      </c>
      <c r="D778" s="46" t="s">
        <v>143</v>
      </c>
      <c r="E778" s="35">
        <v>40672</v>
      </c>
      <c r="F778" s="34" t="s">
        <v>37</v>
      </c>
      <c r="G778" s="37">
        <v>2000</v>
      </c>
      <c r="H778" s="34" t="s">
        <v>53</v>
      </c>
      <c r="I778" s="38">
        <v>3.4</v>
      </c>
      <c r="J778" s="36" t="s">
        <v>68</v>
      </c>
      <c r="K778" s="38">
        <v>5</v>
      </c>
      <c r="L778" s="40">
        <v>1000000</v>
      </c>
      <c r="M778" s="40">
        <v>1000000</v>
      </c>
      <c r="N778" s="40">
        <v>21889890</v>
      </c>
      <c r="O778" s="40">
        <v>181485</v>
      </c>
      <c r="P778" s="40">
        <v>22071375</v>
      </c>
    </row>
    <row r="779" spans="1:16" s="32" customFormat="1" ht="10.5">
      <c r="A779" s="32">
        <v>92236000</v>
      </c>
      <c r="B779" s="33">
        <v>6</v>
      </c>
      <c r="C779" s="45" t="s">
        <v>395</v>
      </c>
      <c r="D779" s="46" t="s">
        <v>143</v>
      </c>
      <c r="E779" s="35">
        <v>40672</v>
      </c>
      <c r="F779" s="34" t="s">
        <v>37</v>
      </c>
      <c r="G779" s="37">
        <v>2000</v>
      </c>
      <c r="H779" s="34" t="s">
        <v>59</v>
      </c>
      <c r="I779" s="38">
        <v>3.8</v>
      </c>
      <c r="J779" s="36" t="s">
        <v>68</v>
      </c>
      <c r="K779" s="38">
        <v>10</v>
      </c>
      <c r="L779" s="40"/>
      <c r="M779" s="40"/>
      <c r="N779" s="40"/>
      <c r="O779" s="40"/>
      <c r="P779" s="40"/>
    </row>
    <row r="780" spans="1:16" s="32" customFormat="1" ht="10.5">
      <c r="A780" s="32">
        <v>92236000</v>
      </c>
      <c r="B780" s="33">
        <v>6</v>
      </c>
      <c r="C780" s="45" t="s">
        <v>801</v>
      </c>
      <c r="D780" s="46">
        <v>661</v>
      </c>
      <c r="E780" s="35">
        <v>40668</v>
      </c>
      <c r="F780" s="34" t="s">
        <v>37</v>
      </c>
      <c r="G780" s="37">
        <v>3000</v>
      </c>
      <c r="H780" s="34"/>
      <c r="I780" s="38"/>
      <c r="J780" s="36" t="s">
        <v>492</v>
      </c>
      <c r="K780" s="38">
        <v>30</v>
      </c>
      <c r="L780" s="40"/>
      <c r="M780" s="40"/>
      <c r="N780" s="40"/>
      <c r="O780" s="40"/>
      <c r="P780" s="40"/>
    </row>
    <row r="781" spans="1:16" s="32" customFormat="1" ht="10.5">
      <c r="A781" s="32">
        <v>92236000</v>
      </c>
      <c r="B781" s="33">
        <v>6</v>
      </c>
      <c r="C781" s="45" t="s">
        <v>394</v>
      </c>
      <c r="D781" s="46" t="s">
        <v>143</v>
      </c>
      <c r="E781" s="35">
        <v>40672</v>
      </c>
      <c r="F781" s="34" t="s">
        <v>37</v>
      </c>
      <c r="G781" s="37">
        <v>2000</v>
      </c>
      <c r="H781" s="34" t="s">
        <v>60</v>
      </c>
      <c r="I781" s="38">
        <v>4.2</v>
      </c>
      <c r="J781" s="36" t="s">
        <v>68</v>
      </c>
      <c r="K781" s="38">
        <v>20</v>
      </c>
      <c r="L781" s="40">
        <v>1000000</v>
      </c>
      <c r="M781" s="40">
        <v>1000000</v>
      </c>
      <c r="N781" s="40">
        <v>21889890</v>
      </c>
      <c r="O781" s="40">
        <v>223751</v>
      </c>
      <c r="P781" s="40">
        <v>22113641</v>
      </c>
    </row>
    <row r="782" spans="1:16" s="32" customFormat="1" ht="10.5">
      <c r="A782" s="32">
        <v>76073164</v>
      </c>
      <c r="B782" s="33">
        <v>1</v>
      </c>
      <c r="C782" s="32" t="s">
        <v>875</v>
      </c>
      <c r="D782" s="46">
        <v>662</v>
      </c>
      <c r="E782" s="35">
        <v>40682</v>
      </c>
      <c r="F782" s="34" t="s">
        <v>37</v>
      </c>
      <c r="G782" s="37">
        <v>3000</v>
      </c>
      <c r="H782" s="34"/>
      <c r="I782" s="38"/>
      <c r="J782" s="36" t="s">
        <v>513</v>
      </c>
      <c r="K782" s="38">
        <v>10</v>
      </c>
      <c r="L782" s="40"/>
      <c r="M782" s="40"/>
      <c r="N782" s="40"/>
      <c r="O782" s="40"/>
      <c r="P782" s="40"/>
    </row>
    <row r="783" spans="1:16" s="32" customFormat="1" ht="10.5">
      <c r="A783" s="32">
        <v>76073164</v>
      </c>
      <c r="B783" s="33">
        <v>1</v>
      </c>
      <c r="C783" s="32" t="s">
        <v>875</v>
      </c>
      <c r="D783" s="46">
        <v>663</v>
      </c>
      <c r="E783" s="35">
        <v>40682</v>
      </c>
      <c r="F783" s="34" t="s">
        <v>37</v>
      </c>
      <c r="G783" s="37">
        <v>3000</v>
      </c>
      <c r="H783" s="34"/>
      <c r="I783" s="38"/>
      <c r="J783" s="36" t="s">
        <v>513</v>
      </c>
      <c r="K783" s="38">
        <v>30</v>
      </c>
      <c r="L783" s="40"/>
      <c r="M783" s="40"/>
      <c r="N783" s="40"/>
      <c r="O783" s="40"/>
      <c r="P783" s="40"/>
    </row>
    <row r="784" spans="1:16" s="32" customFormat="1" ht="10.5">
      <c r="A784" s="32">
        <v>76073162</v>
      </c>
      <c r="B784" s="33">
        <v>5</v>
      </c>
      <c r="C784" s="32" t="s">
        <v>876</v>
      </c>
      <c r="D784" s="46">
        <v>664</v>
      </c>
      <c r="E784" s="35">
        <v>40682</v>
      </c>
      <c r="F784" s="34" t="s">
        <v>37</v>
      </c>
      <c r="G784" s="37">
        <v>10000</v>
      </c>
      <c r="H784" s="34"/>
      <c r="I784" s="38"/>
      <c r="J784" s="36" t="s">
        <v>513</v>
      </c>
      <c r="K784" s="38">
        <v>10</v>
      </c>
      <c r="L784" s="40"/>
      <c r="M784" s="40"/>
      <c r="N784" s="40"/>
      <c r="O784" s="40"/>
      <c r="P784" s="40"/>
    </row>
    <row r="785" spans="1:17" s="32" customFormat="1" ht="10.5">
      <c r="A785" s="32">
        <v>76073162</v>
      </c>
      <c r="B785" s="33">
        <v>5</v>
      </c>
      <c r="C785" s="32" t="s">
        <v>876</v>
      </c>
      <c r="D785" s="46">
        <v>665</v>
      </c>
      <c r="E785" s="35">
        <v>40682</v>
      </c>
      <c r="F785" s="34" t="s">
        <v>37</v>
      </c>
      <c r="G785" s="37">
        <v>10000</v>
      </c>
      <c r="H785" s="34"/>
      <c r="I785" s="38"/>
      <c r="J785" s="36" t="s">
        <v>513</v>
      </c>
      <c r="K785" s="38">
        <v>30</v>
      </c>
      <c r="L785" s="40"/>
      <c r="M785" s="40"/>
      <c r="N785" s="40"/>
      <c r="O785" s="40"/>
      <c r="P785" s="40"/>
    </row>
    <row r="786" spans="1:17" s="32" customFormat="1" ht="10.5">
      <c r="A786" s="32">
        <v>90299000</v>
      </c>
      <c r="B786" s="33">
        <v>3</v>
      </c>
      <c r="C786" s="32" t="s">
        <v>489</v>
      </c>
      <c r="D786" s="46">
        <v>666</v>
      </c>
      <c r="E786" s="35">
        <v>40689</v>
      </c>
      <c r="F786" s="34" t="s">
        <v>37</v>
      </c>
      <c r="G786" s="37">
        <v>2000</v>
      </c>
      <c r="H786" s="34"/>
      <c r="I786" s="38"/>
      <c r="J786" s="36" t="s">
        <v>513</v>
      </c>
      <c r="K786" s="38">
        <v>30</v>
      </c>
      <c r="L786" s="40"/>
      <c r="M786" s="40"/>
      <c r="N786" s="40"/>
      <c r="O786" s="40"/>
      <c r="P786" s="40"/>
    </row>
    <row r="787" spans="1:17" s="32" customFormat="1" ht="10.5">
      <c r="A787" s="32">
        <v>90299000</v>
      </c>
      <c r="B787" s="33">
        <v>3</v>
      </c>
      <c r="C787" s="32" t="s">
        <v>490</v>
      </c>
      <c r="D787" s="46" t="s">
        <v>143</v>
      </c>
      <c r="E787" s="35">
        <v>40690</v>
      </c>
      <c r="F787" s="34" t="s">
        <v>37</v>
      </c>
      <c r="G787" s="37">
        <v>2000</v>
      </c>
      <c r="H787" s="34" t="s">
        <v>125</v>
      </c>
      <c r="I787" s="38">
        <v>4</v>
      </c>
      <c r="J787" s="36" t="s">
        <v>68</v>
      </c>
      <c r="K787" s="38">
        <v>21</v>
      </c>
      <c r="L787" s="40">
        <v>440000</v>
      </c>
      <c r="M787" s="40">
        <v>440000</v>
      </c>
      <c r="N787" s="40">
        <v>9631552</v>
      </c>
      <c r="O787" s="40">
        <v>47686</v>
      </c>
      <c r="P787" s="40">
        <v>9679238</v>
      </c>
    </row>
    <row r="788" spans="1:17" s="32" customFormat="1" ht="10.5">
      <c r="A788" s="32">
        <v>76012676</v>
      </c>
      <c r="B788" s="33">
        <v>4</v>
      </c>
      <c r="C788" s="32" t="s">
        <v>877</v>
      </c>
      <c r="D788" s="46">
        <v>667</v>
      </c>
      <c r="E788" s="35">
        <v>40689</v>
      </c>
      <c r="F788" s="34" t="s">
        <v>37</v>
      </c>
      <c r="G788" s="37">
        <v>7000</v>
      </c>
      <c r="H788" s="34"/>
      <c r="I788" s="38"/>
      <c r="J788" s="36" t="s">
        <v>513</v>
      </c>
      <c r="K788" s="38">
        <v>10</v>
      </c>
      <c r="L788" s="40"/>
      <c r="M788" s="40"/>
      <c r="N788" s="40"/>
      <c r="O788" s="40"/>
      <c r="P788" s="40"/>
    </row>
    <row r="789" spans="1:17" s="32" customFormat="1" ht="10.5">
      <c r="A789" s="32">
        <v>76012676</v>
      </c>
      <c r="B789" s="33">
        <v>4</v>
      </c>
      <c r="C789" s="32" t="s">
        <v>878</v>
      </c>
      <c r="D789" s="46" t="s">
        <v>143</v>
      </c>
      <c r="E789" s="35">
        <v>40695</v>
      </c>
      <c r="F789" s="34" t="s">
        <v>37</v>
      </c>
      <c r="G789" s="37">
        <v>2000</v>
      </c>
      <c r="H789" s="34" t="s">
        <v>46</v>
      </c>
      <c r="I789" s="38">
        <v>3.4</v>
      </c>
      <c r="J789" s="36" t="s">
        <v>68</v>
      </c>
      <c r="K789" s="38">
        <v>5</v>
      </c>
      <c r="L789" s="40">
        <v>2000000</v>
      </c>
      <c r="M789" s="40">
        <v>2000000</v>
      </c>
      <c r="N789" s="40">
        <v>43779780</v>
      </c>
      <c r="O789" s="40">
        <v>116957</v>
      </c>
      <c r="P789" s="40">
        <v>43896737</v>
      </c>
    </row>
    <row r="790" spans="1:17" s="32" customFormat="1" ht="10.5">
      <c r="A790" s="32">
        <v>76012676</v>
      </c>
      <c r="B790" s="33">
        <v>4</v>
      </c>
      <c r="C790" s="32" t="s">
        <v>877</v>
      </c>
      <c r="D790" s="46">
        <v>668</v>
      </c>
      <c r="E790" s="35">
        <v>40689</v>
      </c>
      <c r="F790" s="34" t="s">
        <v>37</v>
      </c>
      <c r="G790" s="37">
        <v>7000</v>
      </c>
      <c r="H790" s="34"/>
      <c r="I790" s="38"/>
      <c r="J790" s="36" t="s">
        <v>513</v>
      </c>
      <c r="K790" s="38">
        <v>30</v>
      </c>
      <c r="L790" s="40"/>
      <c r="M790" s="40"/>
      <c r="N790" s="40"/>
      <c r="O790" s="40"/>
      <c r="P790" s="40"/>
    </row>
    <row r="791" spans="1:17" s="32" customFormat="1" ht="10.5">
      <c r="A791" s="32">
        <v>76012676</v>
      </c>
      <c r="B791" s="33">
        <v>4</v>
      </c>
      <c r="C791" s="32" t="s">
        <v>878</v>
      </c>
      <c r="D791" s="46" t="s">
        <v>143</v>
      </c>
      <c r="E791" s="35">
        <v>40695</v>
      </c>
      <c r="F791" s="34" t="s">
        <v>37</v>
      </c>
      <c r="G791" s="37">
        <v>3000</v>
      </c>
      <c r="H791" s="34" t="s">
        <v>90</v>
      </c>
      <c r="I791" s="38">
        <v>3.8</v>
      </c>
      <c r="J791" s="36" t="s">
        <v>68</v>
      </c>
      <c r="K791" s="38">
        <v>21</v>
      </c>
      <c r="L791" s="40">
        <v>3000000</v>
      </c>
      <c r="M791" s="40">
        <v>3000000</v>
      </c>
      <c r="N791" s="40">
        <v>65669670</v>
      </c>
      <c r="O791" s="40">
        <v>195885</v>
      </c>
      <c r="P791" s="40">
        <v>65865555</v>
      </c>
    </row>
    <row r="792" spans="1:17" s="32" customFormat="1" ht="10.5">
      <c r="A792" s="32">
        <v>76017019</v>
      </c>
      <c r="B792" s="33">
        <v>4</v>
      </c>
      <c r="C792" s="32" t="s">
        <v>438</v>
      </c>
      <c r="D792" s="46">
        <v>669</v>
      </c>
      <c r="E792" s="35">
        <v>40693</v>
      </c>
      <c r="F792" s="34" t="s">
        <v>37</v>
      </c>
      <c r="G792" s="37">
        <v>3000</v>
      </c>
      <c r="H792" s="34"/>
      <c r="I792" s="38"/>
      <c r="J792" s="36" t="s">
        <v>492</v>
      </c>
      <c r="K792" s="38">
        <v>10</v>
      </c>
      <c r="L792" s="40"/>
      <c r="M792" s="40"/>
      <c r="N792" s="40"/>
      <c r="O792" s="40"/>
      <c r="P792" s="40"/>
    </row>
    <row r="793" spans="1:17" s="32" customFormat="1" ht="10.5">
      <c r="A793" s="32">
        <v>76017019</v>
      </c>
      <c r="B793" s="33">
        <v>4</v>
      </c>
      <c r="C793" s="32" t="s">
        <v>439</v>
      </c>
      <c r="D793" s="46" t="s">
        <v>143</v>
      </c>
      <c r="E793" s="35">
        <v>40694</v>
      </c>
      <c r="F793" s="34" t="s">
        <v>37</v>
      </c>
      <c r="G793" s="37">
        <v>3000</v>
      </c>
      <c r="H793" s="34" t="s">
        <v>53</v>
      </c>
      <c r="I793" s="38">
        <v>3</v>
      </c>
      <c r="J793" s="36" t="s">
        <v>68</v>
      </c>
      <c r="K793" s="38">
        <v>5</v>
      </c>
      <c r="L793" s="40">
        <v>1000000</v>
      </c>
      <c r="M793" s="40">
        <v>1000000</v>
      </c>
      <c r="N793" s="40">
        <v>21889890</v>
      </c>
      <c r="O793" s="40">
        <v>83911</v>
      </c>
      <c r="P793" s="40">
        <v>21973801</v>
      </c>
    </row>
    <row r="794" spans="1:17" s="32" customFormat="1" ht="10.5">
      <c r="A794" s="32">
        <v>76017019</v>
      </c>
      <c r="B794" s="33">
        <v>4</v>
      </c>
      <c r="C794" s="32" t="s">
        <v>806</v>
      </c>
      <c r="D794" s="46">
        <v>670</v>
      </c>
      <c r="E794" s="35">
        <v>40693</v>
      </c>
      <c r="F794" s="34" t="s">
        <v>37</v>
      </c>
      <c r="G794" s="37">
        <v>6000</v>
      </c>
      <c r="H794" s="34"/>
      <c r="I794" s="38"/>
      <c r="J794" s="36" t="s">
        <v>492</v>
      </c>
      <c r="K794" s="38">
        <v>30</v>
      </c>
      <c r="L794" s="40"/>
      <c r="M794" s="40"/>
      <c r="N794" s="40"/>
      <c r="O794" s="40"/>
      <c r="P794" s="40"/>
    </row>
    <row r="795" spans="1:17" s="32" customFormat="1" ht="10.5">
      <c r="A795" s="32">
        <v>76017019</v>
      </c>
      <c r="B795" s="33">
        <v>4</v>
      </c>
      <c r="C795" s="32" t="s">
        <v>439</v>
      </c>
      <c r="D795" s="46" t="s">
        <v>143</v>
      </c>
      <c r="E795" s="35">
        <v>40694</v>
      </c>
      <c r="F795" s="34" t="s">
        <v>37</v>
      </c>
      <c r="G795" s="37">
        <v>4000</v>
      </c>
      <c r="H795" s="34" t="s">
        <v>59</v>
      </c>
      <c r="I795" s="38">
        <v>3.5</v>
      </c>
      <c r="J795" s="36" t="s">
        <v>68</v>
      </c>
      <c r="K795" s="38">
        <v>22</v>
      </c>
      <c r="L795" s="40">
        <v>2500000</v>
      </c>
      <c r="M795" s="40">
        <v>2500000</v>
      </c>
      <c r="N795" s="40">
        <v>54724725</v>
      </c>
      <c r="O795" s="40">
        <v>244741</v>
      </c>
      <c r="P795" s="40">
        <v>54969466</v>
      </c>
    </row>
    <row r="796" spans="1:17" s="32" customFormat="1" ht="18.75" customHeight="1">
      <c r="B796" s="67"/>
      <c r="C796" s="62" t="s">
        <v>517</v>
      </c>
      <c r="D796" s="63"/>
      <c r="E796" s="63"/>
      <c r="F796" s="60"/>
      <c r="G796" s="64"/>
      <c r="H796" s="60"/>
      <c r="I796" s="60"/>
      <c r="J796" s="60" t="s">
        <v>1</v>
      </c>
      <c r="K796" s="65"/>
      <c r="L796" s="60"/>
      <c r="M796" s="66"/>
      <c r="N796" s="66">
        <f>SUM(N10:N795)</f>
        <v>15322222853</v>
      </c>
      <c r="O796" s="66">
        <f>SUM(O10:O795)</f>
        <v>159359389</v>
      </c>
      <c r="P796" s="66">
        <f>SUM(P10:P795)</f>
        <v>15481582242</v>
      </c>
      <c r="Q796" s="66"/>
    </row>
    <row r="797" spans="1:17" s="32" customFormat="1" ht="36" customHeight="1">
      <c r="B797" s="67"/>
      <c r="C797" s="356" t="s">
        <v>807</v>
      </c>
      <c r="D797" s="356"/>
      <c r="E797" s="356"/>
      <c r="F797" s="356"/>
      <c r="G797" s="356"/>
      <c r="K797" s="68"/>
      <c r="M797" s="155"/>
      <c r="N797" s="156">
        <v>0</v>
      </c>
      <c r="O797" s="156">
        <v>0</v>
      </c>
      <c r="P797" s="156">
        <v>0</v>
      </c>
      <c r="Q797" s="155"/>
    </row>
    <row r="798" spans="1:17" s="32" customFormat="1" ht="10.5" customHeight="1">
      <c r="B798" s="67"/>
      <c r="C798" s="338" t="s">
        <v>518</v>
      </c>
      <c r="D798" s="351"/>
      <c r="E798" s="351"/>
      <c r="F798" s="351"/>
      <c r="G798" s="351"/>
      <c r="H798" s="351"/>
      <c r="I798" s="56"/>
      <c r="J798" s="56"/>
      <c r="K798" s="68"/>
      <c r="L798" s="70"/>
      <c r="M798" s="70"/>
      <c r="N798" s="156">
        <v>0</v>
      </c>
      <c r="O798" s="156">
        <v>0</v>
      </c>
      <c r="P798" s="156">
        <v>0</v>
      </c>
      <c r="Q798" s="40"/>
    </row>
    <row r="799" spans="1:17" s="32" customFormat="1" ht="10.5">
      <c r="B799" s="67"/>
      <c r="C799" s="351"/>
      <c r="D799" s="351"/>
      <c r="E799" s="351"/>
      <c r="F799" s="351"/>
      <c r="G799" s="351"/>
      <c r="H799" s="351"/>
      <c r="I799" s="56"/>
      <c r="J799" s="56"/>
      <c r="K799" s="68"/>
      <c r="L799" s="70"/>
      <c r="M799" s="70"/>
      <c r="N799" s="156">
        <v>0</v>
      </c>
      <c r="O799" s="156">
        <v>0</v>
      </c>
      <c r="P799" s="156">
        <v>0</v>
      </c>
      <c r="Q799" s="40"/>
    </row>
    <row r="800" spans="1:17" s="32" customFormat="1" ht="10.5">
      <c r="B800" s="67"/>
      <c r="C800" s="334" t="s">
        <v>879</v>
      </c>
      <c r="D800" s="335"/>
      <c r="E800" s="46"/>
      <c r="G800" s="72"/>
      <c r="I800" s="73"/>
      <c r="J800" s="74"/>
      <c r="K800" s="68"/>
      <c r="L800" s="70"/>
      <c r="M800" s="70"/>
      <c r="N800" s="156">
        <v>0</v>
      </c>
      <c r="O800" s="156">
        <v>0</v>
      </c>
      <c r="P800" s="156">
        <v>0</v>
      </c>
    </row>
    <row r="801" spans="2:16" s="32" customFormat="1" ht="10.5">
      <c r="B801" s="67"/>
      <c r="C801" s="53" t="s">
        <v>880</v>
      </c>
      <c r="D801" s="46"/>
      <c r="E801" s="46"/>
      <c r="G801" s="72"/>
      <c r="L801" s="70"/>
      <c r="M801" s="70"/>
      <c r="N801" s="156">
        <v>0</v>
      </c>
      <c r="O801" s="156">
        <v>0</v>
      </c>
      <c r="P801" s="156">
        <v>0</v>
      </c>
    </row>
    <row r="802" spans="2:16" s="32" customFormat="1" ht="10.5">
      <c r="B802" s="67"/>
      <c r="C802" s="53" t="s">
        <v>521</v>
      </c>
      <c r="D802" s="46"/>
      <c r="E802" s="46"/>
      <c r="G802" s="72"/>
      <c r="L802" s="70"/>
      <c r="M802" s="70"/>
      <c r="N802" s="156">
        <v>0</v>
      </c>
      <c r="O802" s="156">
        <v>0</v>
      </c>
      <c r="P802" s="156">
        <v>0</v>
      </c>
    </row>
    <row r="803" spans="2:16" s="32" customFormat="1" ht="10.5">
      <c r="B803" s="67"/>
      <c r="C803" s="53" t="s">
        <v>522</v>
      </c>
      <c r="D803" s="46"/>
      <c r="E803" s="46"/>
      <c r="G803" s="72"/>
      <c r="L803" s="70"/>
      <c r="M803" s="70"/>
      <c r="N803" s="156">
        <v>0</v>
      </c>
      <c r="O803" s="156">
        <v>0</v>
      </c>
      <c r="P803" s="156">
        <v>0</v>
      </c>
    </row>
    <row r="804" spans="2:16" s="32" customFormat="1" ht="10.5">
      <c r="B804" s="67"/>
      <c r="C804" s="53" t="s">
        <v>523</v>
      </c>
      <c r="D804" s="46"/>
      <c r="E804" s="46"/>
      <c r="G804" s="72"/>
      <c r="K804" s="159"/>
      <c r="L804" s="70"/>
      <c r="M804" s="70"/>
      <c r="N804" s="156">
        <v>0</v>
      </c>
      <c r="O804" s="156">
        <v>0</v>
      </c>
      <c r="P804" s="156">
        <v>0</v>
      </c>
    </row>
    <row r="805" spans="2:16" s="32" customFormat="1" ht="10.5">
      <c r="B805" s="67"/>
      <c r="C805" s="53" t="s">
        <v>881</v>
      </c>
      <c r="D805" s="46"/>
      <c r="E805" s="46"/>
      <c r="G805" s="72"/>
      <c r="L805" s="70"/>
      <c r="M805" s="70"/>
      <c r="N805" s="156">
        <v>0</v>
      </c>
      <c r="O805" s="156">
        <v>0</v>
      </c>
      <c r="P805" s="156">
        <v>0</v>
      </c>
    </row>
    <row r="806" spans="2:16" s="32" customFormat="1" ht="10.5">
      <c r="B806" s="67"/>
      <c r="C806" s="53" t="s">
        <v>525</v>
      </c>
      <c r="D806" s="46"/>
      <c r="E806" s="46"/>
      <c r="G806" s="72"/>
      <c r="L806" s="70"/>
      <c r="M806" s="70"/>
      <c r="N806" s="156">
        <v>0</v>
      </c>
      <c r="O806" s="156">
        <v>0</v>
      </c>
      <c r="P806" s="156">
        <v>0</v>
      </c>
    </row>
    <row r="807" spans="2:16" s="32" customFormat="1" ht="10.5">
      <c r="B807" s="67"/>
      <c r="C807" s="53" t="s">
        <v>526</v>
      </c>
      <c r="D807" s="46"/>
      <c r="E807" s="46"/>
      <c r="G807" s="72"/>
      <c r="L807" s="70"/>
      <c r="M807" s="70"/>
      <c r="N807" s="156">
        <v>0</v>
      </c>
      <c r="O807" s="156">
        <v>0</v>
      </c>
      <c r="P807" s="156">
        <v>0</v>
      </c>
    </row>
    <row r="808" spans="2:16" s="32" customFormat="1" ht="10.5">
      <c r="B808" s="67"/>
      <c r="C808" s="53" t="s">
        <v>527</v>
      </c>
      <c r="D808" s="46"/>
      <c r="E808" s="46"/>
      <c r="G808" s="72"/>
      <c r="L808" s="70"/>
      <c r="M808" s="70"/>
      <c r="N808" s="156">
        <v>0</v>
      </c>
      <c r="O808" s="156">
        <v>0</v>
      </c>
      <c r="P808" s="156">
        <v>0</v>
      </c>
    </row>
    <row r="809" spans="2:16" s="32" customFormat="1" ht="12" customHeight="1">
      <c r="B809" s="67"/>
      <c r="C809" s="53" t="s">
        <v>528</v>
      </c>
      <c r="D809" s="46"/>
      <c r="E809" s="46"/>
      <c r="G809" s="72"/>
      <c r="L809" s="70"/>
      <c r="M809" s="70"/>
      <c r="N809" s="156">
        <v>0</v>
      </c>
      <c r="O809" s="156">
        <v>0</v>
      </c>
      <c r="P809" s="156">
        <v>0</v>
      </c>
    </row>
    <row r="810" spans="2:16" s="32" customFormat="1" ht="12" customHeight="1">
      <c r="B810" s="67"/>
      <c r="C810" s="45" t="s">
        <v>529</v>
      </c>
      <c r="D810" s="46"/>
      <c r="E810" s="46"/>
      <c r="G810" s="72"/>
      <c r="L810" s="70"/>
      <c r="M810" s="70"/>
      <c r="N810" s="156">
        <v>0</v>
      </c>
      <c r="O810" s="156">
        <v>0</v>
      </c>
      <c r="P810" s="156">
        <v>0</v>
      </c>
    </row>
    <row r="811" spans="2:16" s="32" customFormat="1" ht="12" customHeight="1">
      <c r="B811" s="67"/>
      <c r="C811" s="53" t="s">
        <v>530</v>
      </c>
      <c r="D811" s="46"/>
      <c r="E811" s="46"/>
      <c r="G811" s="72"/>
      <c r="L811" s="70"/>
      <c r="M811" s="70"/>
      <c r="N811" s="156">
        <v>0</v>
      </c>
      <c r="O811" s="156">
        <v>0</v>
      </c>
      <c r="P811" s="156">
        <v>0</v>
      </c>
    </row>
    <row r="812" spans="2:16" s="32" customFormat="1" ht="12" customHeight="1">
      <c r="B812" s="67"/>
      <c r="C812" s="53" t="s">
        <v>531</v>
      </c>
      <c r="D812" s="46"/>
      <c r="E812" s="46"/>
      <c r="G812" s="72"/>
      <c r="L812" s="70"/>
      <c r="M812" s="70"/>
      <c r="N812" s="156">
        <v>0</v>
      </c>
      <c r="O812" s="156">
        <v>0</v>
      </c>
      <c r="P812" s="156">
        <v>0</v>
      </c>
    </row>
    <row r="813" spans="2:16" s="32" customFormat="1" ht="12" customHeight="1">
      <c r="B813" s="67"/>
      <c r="C813" s="45" t="s">
        <v>532</v>
      </c>
      <c r="D813" s="46"/>
      <c r="E813" s="46"/>
      <c r="G813" s="72"/>
      <c r="L813" s="70"/>
      <c r="M813" s="70"/>
      <c r="N813" s="156">
        <v>0</v>
      </c>
      <c r="O813" s="156">
        <v>0</v>
      </c>
      <c r="P813" s="156">
        <v>0</v>
      </c>
    </row>
    <row r="814" spans="2:16" s="32" customFormat="1" ht="12" customHeight="1">
      <c r="B814" s="67"/>
      <c r="C814" s="45" t="s">
        <v>533</v>
      </c>
      <c r="D814" s="46"/>
      <c r="E814" s="46"/>
      <c r="G814" s="72"/>
      <c r="L814" s="70"/>
      <c r="M814" s="70"/>
      <c r="N814" s="156">
        <v>0</v>
      </c>
      <c r="O814" s="156">
        <v>0</v>
      </c>
      <c r="P814" s="156">
        <v>0</v>
      </c>
    </row>
    <row r="815" spans="2:16" s="32" customFormat="1" ht="12" customHeight="1">
      <c r="B815" s="67"/>
      <c r="C815" s="53" t="s">
        <v>534</v>
      </c>
      <c r="D815" s="46"/>
      <c r="E815" s="46"/>
      <c r="G815" s="72"/>
      <c r="L815" s="70"/>
      <c r="M815" s="70"/>
      <c r="N815" s="156">
        <v>0</v>
      </c>
      <c r="O815" s="156">
        <v>0</v>
      </c>
      <c r="P815" s="156">
        <v>0</v>
      </c>
    </row>
    <row r="816" spans="2:16" s="32" customFormat="1" ht="12" customHeight="1">
      <c r="B816" s="67"/>
      <c r="C816" s="53" t="s">
        <v>535</v>
      </c>
      <c r="D816" s="46"/>
      <c r="E816" s="46"/>
      <c r="G816" s="72"/>
      <c r="L816" s="70"/>
      <c r="M816" s="70"/>
      <c r="N816" s="156">
        <v>0</v>
      </c>
      <c r="O816" s="156">
        <v>0</v>
      </c>
      <c r="P816" s="156">
        <v>0</v>
      </c>
    </row>
    <row r="817" spans="2:16" s="32" customFormat="1" ht="12" customHeight="1">
      <c r="B817" s="67"/>
      <c r="C817" s="45" t="s">
        <v>643</v>
      </c>
      <c r="D817" s="46"/>
      <c r="E817" s="46"/>
      <c r="G817" s="72"/>
      <c r="L817" s="70"/>
      <c r="M817" s="70"/>
      <c r="N817" s="156">
        <v>0</v>
      </c>
      <c r="O817" s="156">
        <v>0</v>
      </c>
      <c r="P817" s="156">
        <v>0</v>
      </c>
    </row>
    <row r="818" spans="2:16" s="32" customFormat="1" ht="12" customHeight="1">
      <c r="B818" s="67"/>
      <c r="C818" s="45" t="s">
        <v>882</v>
      </c>
      <c r="D818" s="46"/>
      <c r="E818" s="46"/>
      <c r="G818" s="72"/>
      <c r="L818" s="70"/>
      <c r="M818" s="70"/>
      <c r="N818" s="156"/>
      <c r="O818" s="156"/>
      <c r="P818" s="156"/>
    </row>
    <row r="819" spans="2:16" s="32" customFormat="1" ht="12" customHeight="1">
      <c r="B819" s="67"/>
      <c r="C819" s="45" t="s">
        <v>883</v>
      </c>
      <c r="D819" s="46"/>
      <c r="E819" s="46"/>
      <c r="G819" s="72"/>
      <c r="L819" s="70"/>
      <c r="M819" s="70"/>
      <c r="N819" s="156"/>
      <c r="O819" s="156"/>
      <c r="P819" s="156"/>
    </row>
    <row r="820" spans="2:16" s="32" customFormat="1" ht="12" customHeight="1">
      <c r="B820" s="67"/>
      <c r="C820" s="45" t="s">
        <v>884</v>
      </c>
      <c r="D820" s="46"/>
      <c r="E820" s="46"/>
      <c r="G820" s="72"/>
      <c r="L820" s="70"/>
      <c r="M820" s="70"/>
      <c r="N820" s="156"/>
      <c r="O820" s="156"/>
      <c r="P820" s="156"/>
    </row>
    <row r="821" spans="2:16" s="32" customFormat="1" ht="10.5">
      <c r="B821" s="67"/>
      <c r="C821" s="76" t="s">
        <v>536</v>
      </c>
      <c r="D821" s="46"/>
      <c r="E821" s="46"/>
      <c r="G821" s="72"/>
      <c r="L821" s="70"/>
      <c r="M821" s="70"/>
      <c r="N821" s="156">
        <v>0</v>
      </c>
      <c r="O821" s="156">
        <v>0</v>
      </c>
      <c r="P821" s="156">
        <v>0</v>
      </c>
    </row>
    <row r="822" spans="2:16" s="32" customFormat="1" ht="10.5">
      <c r="B822" s="67"/>
      <c r="C822" s="77" t="s">
        <v>537</v>
      </c>
      <c r="D822" s="46"/>
      <c r="E822" s="46"/>
      <c r="G822" s="72"/>
      <c r="L822" s="70"/>
      <c r="M822" s="70"/>
      <c r="N822" s="156">
        <v>0</v>
      </c>
      <c r="O822" s="156">
        <v>0</v>
      </c>
      <c r="P822" s="156">
        <v>0</v>
      </c>
    </row>
    <row r="823" spans="2:16" s="32" customFormat="1" ht="10.5">
      <c r="B823" s="67"/>
      <c r="C823" s="76" t="s">
        <v>538</v>
      </c>
      <c r="D823" s="46"/>
      <c r="E823" s="46"/>
      <c r="G823" s="72"/>
      <c r="L823" s="70"/>
      <c r="M823" s="70"/>
      <c r="N823" s="156">
        <v>0</v>
      </c>
      <c r="O823" s="156">
        <v>0</v>
      </c>
      <c r="P823" s="156">
        <v>0</v>
      </c>
    </row>
    <row r="824" spans="2:16" s="32" customFormat="1" ht="10.5">
      <c r="B824" s="67"/>
      <c r="C824" s="77" t="s">
        <v>539</v>
      </c>
      <c r="D824" s="78"/>
      <c r="E824" s="46"/>
      <c r="G824" s="72"/>
      <c r="L824" s="70"/>
      <c r="M824" s="70"/>
      <c r="N824" s="156">
        <v>0</v>
      </c>
      <c r="O824" s="156">
        <v>0</v>
      </c>
      <c r="P824" s="156">
        <v>0</v>
      </c>
    </row>
    <row r="825" spans="2:16" s="32" customFormat="1" ht="10.5">
      <c r="B825" s="67"/>
      <c r="C825" s="77" t="s">
        <v>540</v>
      </c>
      <c r="D825" s="78"/>
      <c r="E825" s="79"/>
      <c r="G825" s="72"/>
      <c r="L825" s="70"/>
      <c r="M825" s="70"/>
      <c r="N825" s="156">
        <v>0</v>
      </c>
      <c r="O825" s="156">
        <v>0</v>
      </c>
      <c r="P825" s="156">
        <v>0</v>
      </c>
    </row>
    <row r="826" spans="2:16" s="32" customFormat="1" ht="10.5">
      <c r="B826" s="67"/>
      <c r="C826" s="76" t="s">
        <v>541</v>
      </c>
      <c r="D826" s="46"/>
      <c r="E826" s="46"/>
      <c r="G826" s="72"/>
      <c r="L826" s="70"/>
      <c r="M826" s="70"/>
      <c r="N826" s="156">
        <v>0</v>
      </c>
      <c r="O826" s="156">
        <v>0</v>
      </c>
      <c r="P826" s="156">
        <v>0</v>
      </c>
    </row>
    <row r="827" spans="2:16" s="32" customFormat="1" ht="10.5">
      <c r="B827" s="67"/>
      <c r="C827" s="76" t="s">
        <v>542</v>
      </c>
      <c r="D827" s="46"/>
      <c r="E827" s="46"/>
      <c r="G827" s="72"/>
      <c r="L827" s="70"/>
      <c r="M827" s="70"/>
      <c r="N827" s="156">
        <v>0</v>
      </c>
      <c r="O827" s="156">
        <v>0</v>
      </c>
      <c r="P827" s="156">
        <v>0</v>
      </c>
    </row>
    <row r="828" spans="2:16" s="32" customFormat="1" ht="10.5">
      <c r="B828" s="67"/>
      <c r="C828" s="77" t="s">
        <v>543</v>
      </c>
      <c r="D828" s="46"/>
      <c r="E828" s="46"/>
      <c r="G828" s="72"/>
      <c r="L828" s="70"/>
      <c r="M828" s="70"/>
      <c r="N828" s="156">
        <v>0</v>
      </c>
      <c r="O828" s="156">
        <v>0</v>
      </c>
      <c r="P828" s="156">
        <v>0</v>
      </c>
    </row>
    <row r="829" spans="2:16" s="32" customFormat="1" ht="10.5">
      <c r="B829" s="67"/>
      <c r="C829" s="77" t="s">
        <v>544</v>
      </c>
      <c r="D829" s="46"/>
      <c r="E829" s="46"/>
      <c r="G829" s="72"/>
      <c r="L829" s="70"/>
      <c r="M829" s="70"/>
      <c r="N829" s="156">
        <v>0</v>
      </c>
      <c r="O829" s="156">
        <v>0</v>
      </c>
      <c r="P829" s="156">
        <v>0</v>
      </c>
    </row>
    <row r="830" spans="2:16" s="32" customFormat="1" ht="10.5">
      <c r="B830" s="67"/>
      <c r="L830" s="70"/>
      <c r="M830" s="70"/>
      <c r="N830" s="156">
        <v>0</v>
      </c>
      <c r="O830" s="156">
        <v>0</v>
      </c>
      <c r="P830" s="156">
        <v>0</v>
      </c>
    </row>
    <row r="831" spans="2:16" s="32" customFormat="1" ht="10.5">
      <c r="B831" s="67"/>
      <c r="D831" s="46"/>
      <c r="E831" s="46"/>
      <c r="G831" s="72"/>
      <c r="L831" s="70"/>
      <c r="M831" s="70"/>
      <c r="N831" s="156">
        <v>0</v>
      </c>
      <c r="O831" s="156">
        <v>0</v>
      </c>
      <c r="P831" s="156">
        <v>0</v>
      </c>
    </row>
    <row r="832" spans="2:16" s="32" customFormat="1" ht="10.5">
      <c r="B832" s="67"/>
      <c r="C832" s="160" t="s">
        <v>885</v>
      </c>
      <c r="D832" s="46"/>
      <c r="E832" s="46"/>
      <c r="G832" s="72"/>
      <c r="L832" s="70"/>
      <c r="M832" s="70"/>
      <c r="N832" s="156">
        <v>0</v>
      </c>
      <c r="O832" s="156">
        <v>0</v>
      </c>
      <c r="P832" s="156">
        <v>0</v>
      </c>
    </row>
    <row r="833" spans="1:17" s="32" customFormat="1" ht="10.5">
      <c r="B833" s="67"/>
      <c r="D833" s="46"/>
      <c r="E833" s="46"/>
      <c r="G833" s="72"/>
      <c r="L833" s="70"/>
      <c r="M833" s="70"/>
      <c r="N833" s="156">
        <v>0</v>
      </c>
      <c r="O833" s="156">
        <v>0</v>
      </c>
      <c r="P833" s="156">
        <v>0</v>
      </c>
    </row>
    <row r="834" spans="1:17" s="32" customFormat="1" ht="10.5">
      <c r="B834" s="67"/>
      <c r="D834" s="46"/>
      <c r="E834" s="46"/>
      <c r="G834" s="72"/>
      <c r="L834" s="70"/>
      <c r="M834" s="70"/>
      <c r="N834" s="156">
        <v>0</v>
      </c>
      <c r="O834" s="156">
        <v>0</v>
      </c>
      <c r="P834" s="156">
        <v>0</v>
      </c>
    </row>
    <row r="835" spans="1:17" s="32" customFormat="1">
      <c r="B835" s="67"/>
      <c r="C835" s="89" t="s">
        <v>545</v>
      </c>
      <c r="D835" s="84"/>
      <c r="E835" s="84"/>
      <c r="F835" s="1"/>
      <c r="G835" s="1"/>
      <c r="H835" s="1"/>
      <c r="I835" s="90"/>
      <c r="J835" s="5"/>
      <c r="K835" s="1"/>
      <c r="L835" s="1"/>
      <c r="M835" s="1"/>
      <c r="N835" s="1"/>
      <c r="O835" s="91"/>
      <c r="P835" s="156">
        <v>0</v>
      </c>
    </row>
    <row r="836" spans="1:17" s="32" customFormat="1">
      <c r="B836" s="67"/>
      <c r="C836" s="3" t="s">
        <v>2</v>
      </c>
      <c r="D836" s="84"/>
      <c r="E836" s="84"/>
      <c r="F836" s="1"/>
      <c r="G836" s="1"/>
      <c r="H836" s="1"/>
      <c r="I836" s="90"/>
      <c r="J836" s="5"/>
      <c r="K836" s="1"/>
      <c r="L836" s="1"/>
      <c r="M836" s="1"/>
      <c r="N836" s="1"/>
      <c r="O836" s="91"/>
      <c r="P836" s="156">
        <v>0</v>
      </c>
    </row>
    <row r="837" spans="1:17" s="32" customFormat="1">
      <c r="B837" s="67"/>
      <c r="C837" s="119" t="s">
        <v>886</v>
      </c>
      <c r="D837" s="1"/>
      <c r="E837" s="1"/>
      <c r="F837" s="1"/>
      <c r="G837" s="1"/>
      <c r="H837" s="1"/>
      <c r="I837" s="90"/>
      <c r="J837" s="5"/>
      <c r="K837" s="1"/>
      <c r="L837" s="1"/>
      <c r="M837" s="1"/>
      <c r="N837" s="1"/>
      <c r="O837" s="91"/>
      <c r="P837" s="156">
        <v>0</v>
      </c>
    </row>
    <row r="838" spans="1:17" s="32" customFormat="1" ht="10.5">
      <c r="B838" s="67"/>
      <c r="C838" s="11"/>
      <c r="D838" s="11"/>
      <c r="E838" s="11"/>
      <c r="F838" s="11"/>
      <c r="G838" s="11"/>
      <c r="H838" s="11"/>
      <c r="I838" s="93"/>
      <c r="J838" s="4"/>
      <c r="K838" s="11"/>
      <c r="L838" s="11"/>
      <c r="M838" s="11"/>
      <c r="N838" s="11"/>
      <c r="O838" s="91"/>
      <c r="P838" s="156">
        <v>0</v>
      </c>
    </row>
    <row r="839" spans="1:17" s="32" customFormat="1">
      <c r="B839" s="67"/>
      <c r="C839" s="94"/>
      <c r="D839" s="95" t="s">
        <v>546</v>
      </c>
      <c r="E839" s="95"/>
      <c r="F839" s="95"/>
      <c r="G839" s="95"/>
      <c r="H839" s="96"/>
      <c r="I839" s="97" t="s">
        <v>547</v>
      </c>
      <c r="J839" s="95" t="s">
        <v>548</v>
      </c>
      <c r="K839" s="95" t="s">
        <v>549</v>
      </c>
      <c r="L839" s="95" t="s">
        <v>550</v>
      </c>
      <c r="M839" s="95" t="s">
        <v>549</v>
      </c>
      <c r="N839" s="95" t="s">
        <v>551</v>
      </c>
      <c r="O839" s="98" t="s">
        <v>552</v>
      </c>
      <c r="P839" s="156">
        <v>0</v>
      </c>
    </row>
    <row r="840" spans="1:17" s="32" customFormat="1">
      <c r="B840" s="67"/>
      <c r="C840" s="99" t="s">
        <v>5</v>
      </c>
      <c r="D840" s="100" t="s">
        <v>553</v>
      </c>
      <c r="E840" s="100" t="s">
        <v>554</v>
      </c>
      <c r="F840" s="100" t="s">
        <v>6</v>
      </c>
      <c r="G840" s="100" t="s">
        <v>6</v>
      </c>
      <c r="H840" s="100" t="s">
        <v>8</v>
      </c>
      <c r="I840" s="101" t="s">
        <v>555</v>
      </c>
      <c r="J840" s="100" t="s">
        <v>556</v>
      </c>
      <c r="K840" s="100" t="s">
        <v>557</v>
      </c>
      <c r="L840" s="100" t="s">
        <v>558</v>
      </c>
      <c r="M840" s="100" t="s">
        <v>559</v>
      </c>
      <c r="N840" s="100" t="s">
        <v>560</v>
      </c>
      <c r="O840" s="102" t="s">
        <v>561</v>
      </c>
      <c r="P840" s="156">
        <v>0</v>
      </c>
    </row>
    <row r="841" spans="1:17" s="32" customFormat="1">
      <c r="B841" s="67"/>
      <c r="C841" s="99" t="s">
        <v>562</v>
      </c>
      <c r="D841" s="100" t="s">
        <v>563</v>
      </c>
      <c r="E841" s="100" t="s">
        <v>564</v>
      </c>
      <c r="F841" s="100" t="s">
        <v>565</v>
      </c>
      <c r="G841" s="100" t="s">
        <v>565</v>
      </c>
      <c r="H841" s="18"/>
      <c r="I841" s="101" t="s">
        <v>566</v>
      </c>
      <c r="J841" s="100" t="s">
        <v>567</v>
      </c>
      <c r="K841" s="100" t="s">
        <v>559</v>
      </c>
      <c r="L841" s="100" t="s">
        <v>568</v>
      </c>
      <c r="M841" s="100" t="s">
        <v>21</v>
      </c>
      <c r="N841" s="103" t="s">
        <v>21</v>
      </c>
      <c r="O841" s="104" t="s">
        <v>569</v>
      </c>
      <c r="P841" s="156">
        <v>0</v>
      </c>
    </row>
    <row r="842" spans="1:17" s="32" customFormat="1">
      <c r="B842" s="67"/>
      <c r="C842" s="105"/>
      <c r="D842" s="106" t="s">
        <v>570</v>
      </c>
      <c r="E842" s="106"/>
      <c r="F842" s="106"/>
      <c r="G842" s="106"/>
      <c r="H842" s="28"/>
      <c r="I842" s="107"/>
      <c r="J842" s="106"/>
      <c r="K842" s="106"/>
      <c r="L842" s="106" t="s">
        <v>34</v>
      </c>
      <c r="M842" s="106"/>
      <c r="N842" s="108"/>
      <c r="O842" s="109" t="s">
        <v>571</v>
      </c>
      <c r="P842" s="156">
        <v>0</v>
      </c>
    </row>
    <row r="843" spans="1:17" s="32" customFormat="1" ht="10.5">
      <c r="B843" s="67"/>
      <c r="C843" s="11"/>
      <c r="D843" s="11"/>
      <c r="E843" s="11"/>
      <c r="F843" s="11"/>
      <c r="G843" s="11"/>
      <c r="H843" s="11"/>
      <c r="I843" s="93"/>
      <c r="J843" s="4"/>
      <c r="K843" s="11"/>
      <c r="L843" s="11"/>
      <c r="M843" s="11"/>
      <c r="N843" s="11"/>
      <c r="O843" s="91"/>
      <c r="P843" s="156">
        <v>0</v>
      </c>
    </row>
    <row r="844" spans="1:17" s="32" customFormat="1" ht="10.5">
      <c r="B844" s="67"/>
      <c r="C844" s="45" t="s">
        <v>120</v>
      </c>
      <c r="D844" s="32" t="s">
        <v>740</v>
      </c>
      <c r="E844" s="32" t="s">
        <v>817</v>
      </c>
      <c r="F844" s="46">
        <v>551</v>
      </c>
      <c r="G844" s="46" t="s">
        <v>887</v>
      </c>
      <c r="H844" s="34" t="s">
        <v>177</v>
      </c>
      <c r="I844" s="111">
        <v>40695</v>
      </c>
      <c r="J844" s="34" t="s">
        <v>171</v>
      </c>
      <c r="K844" s="113">
        <v>54000000</v>
      </c>
      <c r="L844" s="113">
        <v>54144986</v>
      </c>
      <c r="M844" s="113">
        <v>51935494</v>
      </c>
      <c r="N844" s="113">
        <v>3386698</v>
      </c>
      <c r="O844" s="114">
        <v>7.3999999999999996E-2</v>
      </c>
      <c r="P844" s="156">
        <v>0</v>
      </c>
    </row>
    <row r="845" spans="1:17" s="32" customFormat="1" ht="10.5">
      <c r="B845" s="67"/>
      <c r="C845" s="32" t="s">
        <v>80</v>
      </c>
      <c r="D845" s="32" t="s">
        <v>685</v>
      </c>
      <c r="E845" s="32" t="s">
        <v>817</v>
      </c>
      <c r="F845" s="46">
        <v>595</v>
      </c>
      <c r="G845" s="46" t="s">
        <v>888</v>
      </c>
      <c r="H845" s="34" t="s">
        <v>56</v>
      </c>
      <c r="I845" s="111">
        <v>40690</v>
      </c>
      <c r="J845" s="112" t="s">
        <v>37</v>
      </c>
      <c r="K845" s="113">
        <v>2500000</v>
      </c>
      <c r="L845" s="113">
        <v>54841851</v>
      </c>
      <c r="M845" s="113">
        <v>54445877</v>
      </c>
      <c r="N845" s="113">
        <v>54260</v>
      </c>
      <c r="O845" s="114">
        <v>3.5099999999999999E-2</v>
      </c>
      <c r="P845" s="156">
        <v>0</v>
      </c>
    </row>
    <row r="846" spans="1:17" s="32" customFormat="1" ht="10.5">
      <c r="B846" s="67"/>
      <c r="C846" s="32" t="s">
        <v>80</v>
      </c>
      <c r="D846" s="110" t="s">
        <v>889</v>
      </c>
      <c r="E846" s="32" t="s">
        <v>817</v>
      </c>
      <c r="F846" s="46">
        <v>596</v>
      </c>
      <c r="G846" s="46" t="s">
        <v>890</v>
      </c>
      <c r="H846" s="34" t="s">
        <v>51</v>
      </c>
      <c r="I846" s="111">
        <v>40690</v>
      </c>
      <c r="J846" s="112" t="s">
        <v>37</v>
      </c>
      <c r="K846" s="113">
        <v>4500000</v>
      </c>
      <c r="L846" s="113">
        <v>98746799</v>
      </c>
      <c r="M846" s="113">
        <v>97370688</v>
      </c>
      <c r="N846" s="113">
        <v>206392</v>
      </c>
      <c r="O846" s="114">
        <v>3.9699999999999999E-2</v>
      </c>
      <c r="P846" s="156">
        <v>0</v>
      </c>
    </row>
    <row r="847" spans="1:17" s="83" customFormat="1">
      <c r="A847" s="32"/>
      <c r="B847" s="82"/>
      <c r="C847" s="32" t="s">
        <v>878</v>
      </c>
      <c r="D847" s="32" t="s">
        <v>891</v>
      </c>
      <c r="E847" s="32" t="s">
        <v>817</v>
      </c>
      <c r="F847" s="46">
        <v>667</v>
      </c>
      <c r="G847" s="46" t="s">
        <v>892</v>
      </c>
      <c r="H847" s="34" t="s">
        <v>46</v>
      </c>
      <c r="I847" s="111">
        <v>40695</v>
      </c>
      <c r="J847" s="34" t="s">
        <v>37</v>
      </c>
      <c r="K847" s="113">
        <v>2000000</v>
      </c>
      <c r="L847" s="113">
        <v>43812044</v>
      </c>
      <c r="M847" s="113">
        <v>42980937</v>
      </c>
      <c r="N847" s="113">
        <v>285831</v>
      </c>
      <c r="O847" s="114">
        <v>3.7499999999999999E-2</v>
      </c>
      <c r="P847" s="156">
        <v>0</v>
      </c>
      <c r="Q847" s="1"/>
    </row>
    <row r="848" spans="1:17">
      <c r="C848" s="32" t="s">
        <v>893</v>
      </c>
      <c r="D848" s="32" t="s">
        <v>891</v>
      </c>
      <c r="E848" s="32" t="s">
        <v>817</v>
      </c>
      <c r="F848" s="46">
        <v>668</v>
      </c>
      <c r="G848" s="46" t="s">
        <v>894</v>
      </c>
      <c r="H848" s="34" t="s">
        <v>90</v>
      </c>
      <c r="I848" s="111">
        <v>40695</v>
      </c>
      <c r="J848" s="34" t="s">
        <v>37</v>
      </c>
      <c r="K848" s="113">
        <v>3000000</v>
      </c>
      <c r="L848" s="113">
        <v>65723707</v>
      </c>
      <c r="M848" s="113">
        <v>63059403</v>
      </c>
      <c r="N848" s="113">
        <v>1211052</v>
      </c>
      <c r="O848" s="114">
        <v>4.1300000000000003E-2</v>
      </c>
      <c r="P848" s="156">
        <v>0</v>
      </c>
    </row>
    <row r="849" spans="2:17">
      <c r="C849" s="32" t="s">
        <v>439</v>
      </c>
      <c r="D849" s="32" t="s">
        <v>895</v>
      </c>
      <c r="E849" s="32" t="s">
        <v>573</v>
      </c>
      <c r="F849" s="46">
        <v>669</v>
      </c>
      <c r="G849" s="46" t="s">
        <v>896</v>
      </c>
      <c r="H849" s="34" t="s">
        <v>53</v>
      </c>
      <c r="I849" s="111">
        <v>40678</v>
      </c>
      <c r="J849" s="34" t="s">
        <v>37</v>
      </c>
      <c r="K849" s="113">
        <v>1000000</v>
      </c>
      <c r="L849" s="113">
        <v>21931493</v>
      </c>
      <c r="M849" s="113">
        <v>21391493</v>
      </c>
      <c r="N849" s="113">
        <v>153959</v>
      </c>
      <c r="O849" s="114">
        <v>3.4129E-2</v>
      </c>
      <c r="P849" s="70"/>
    </row>
    <row r="850" spans="2:17">
      <c r="C850" s="32" t="s">
        <v>439</v>
      </c>
      <c r="D850" s="32" t="s">
        <v>895</v>
      </c>
      <c r="E850" s="32" t="s">
        <v>573</v>
      </c>
      <c r="F850" s="46">
        <v>670</v>
      </c>
      <c r="G850" s="46" t="s">
        <v>897</v>
      </c>
      <c r="H850" s="34" t="s">
        <v>59</v>
      </c>
      <c r="I850" s="111">
        <v>40678</v>
      </c>
      <c r="J850" s="34" t="s">
        <v>37</v>
      </c>
      <c r="K850" s="113">
        <v>2500000</v>
      </c>
      <c r="L850" s="113">
        <v>54847096</v>
      </c>
      <c r="M850" s="113">
        <v>51166920</v>
      </c>
      <c r="N850" s="113">
        <v>843473</v>
      </c>
      <c r="O850" s="114">
        <v>3.9E-2</v>
      </c>
      <c r="P850" s="70"/>
    </row>
    <row r="851" spans="2:17">
      <c r="C851" s="115" t="s">
        <v>517</v>
      </c>
      <c r="D851" s="60"/>
      <c r="E851" s="60"/>
      <c r="F851" s="60"/>
      <c r="G851" s="60"/>
      <c r="H851" s="60"/>
      <c r="I851" s="116"/>
      <c r="J851" s="63"/>
      <c r="K851" s="62"/>
      <c r="L851" s="62">
        <f>SUM(L844:L850)</f>
        <v>394047976</v>
      </c>
      <c r="M851" s="62">
        <f>SUM(M844:M850)</f>
        <v>382350812</v>
      </c>
      <c r="N851" s="62">
        <f>SUM(N844:N850)</f>
        <v>6141665</v>
      </c>
      <c r="O851" s="117"/>
      <c r="P851" s="70"/>
      <c r="Q851" s="84"/>
    </row>
    <row r="852" spans="2:17">
      <c r="C852" s="355" t="s">
        <v>581</v>
      </c>
      <c r="D852" s="355"/>
      <c r="E852" s="355"/>
      <c r="F852" s="355"/>
      <c r="G852" s="355"/>
      <c r="H852" s="355"/>
      <c r="I852" s="355"/>
      <c r="J852" s="355"/>
      <c r="K852" s="118" t="s">
        <v>86</v>
      </c>
      <c r="L852" s="158">
        <v>0</v>
      </c>
      <c r="M852" s="158">
        <v>0</v>
      </c>
      <c r="N852" s="158">
        <v>0</v>
      </c>
      <c r="O852" s="158">
        <v>0</v>
      </c>
      <c r="P852" s="70"/>
    </row>
    <row r="853" spans="2:17">
      <c r="C853" s="32"/>
      <c r="D853" s="32"/>
      <c r="E853" s="32"/>
      <c r="F853" s="32"/>
      <c r="G853" s="32"/>
      <c r="H853" s="32"/>
      <c r="I853" s="32"/>
      <c r="J853" s="32"/>
      <c r="K853" s="32"/>
      <c r="L853" s="158">
        <v>0</v>
      </c>
      <c r="M853" s="158">
        <v>0</v>
      </c>
      <c r="N853" s="158">
        <v>0</v>
      </c>
      <c r="O853" s="158">
        <v>0</v>
      </c>
      <c r="P853" s="70"/>
    </row>
    <row r="854" spans="2:17">
      <c r="B854" s="126"/>
      <c r="C854" s="92" t="s">
        <v>582</v>
      </c>
      <c r="E854" s="1"/>
      <c r="G854" s="1"/>
      <c r="L854" s="70"/>
      <c r="M854" s="70"/>
      <c r="N854" s="70"/>
      <c r="O854" s="70"/>
      <c r="P854" s="70"/>
    </row>
    <row r="855" spans="2:17">
      <c r="B855" s="126"/>
      <c r="C855" s="3" t="s">
        <v>2</v>
      </c>
      <c r="E855" s="1"/>
      <c r="G855" s="1"/>
      <c r="L855" s="70"/>
      <c r="M855" s="70"/>
      <c r="N855" s="70"/>
      <c r="O855" s="70"/>
      <c r="P855" s="70"/>
    </row>
    <row r="856" spans="2:17">
      <c r="B856" s="126"/>
      <c r="C856" s="119" t="s">
        <v>886</v>
      </c>
      <c r="E856" s="1"/>
      <c r="G856" s="1"/>
      <c r="K856" s="84"/>
      <c r="L856" s="70"/>
      <c r="M856" s="70"/>
      <c r="N856" s="70"/>
      <c r="O856" s="70"/>
      <c r="P856" s="70"/>
      <c r="Q856" s="84"/>
    </row>
    <row r="857" spans="2:17">
      <c r="B857" s="126"/>
      <c r="C857" s="11"/>
      <c r="D857" s="4"/>
      <c r="E857" s="11"/>
      <c r="F857" s="11"/>
      <c r="G857" s="11"/>
      <c r="H857" s="11"/>
      <c r="I857" s="84"/>
      <c r="J857" s="84"/>
      <c r="K857" s="7"/>
      <c r="L857" s="70"/>
      <c r="M857" s="70"/>
      <c r="N857" s="70"/>
      <c r="O857" s="70"/>
      <c r="P857" s="70"/>
    </row>
    <row r="858" spans="2:17">
      <c r="B858" s="126"/>
      <c r="C858" s="94"/>
      <c r="D858" s="95"/>
      <c r="E858" s="120"/>
      <c r="F858" s="120" t="s">
        <v>584</v>
      </c>
      <c r="G858" s="95"/>
      <c r="H858" s="98" t="s">
        <v>585</v>
      </c>
      <c r="I858" s="86"/>
      <c r="K858" s="7"/>
      <c r="L858" s="70"/>
      <c r="M858" s="70"/>
      <c r="N858" s="70"/>
      <c r="O858" s="70"/>
      <c r="P858" s="70"/>
    </row>
    <row r="859" spans="2:17">
      <c r="B859" s="126"/>
      <c r="C859" s="99" t="s">
        <v>5</v>
      </c>
      <c r="D859" s="100" t="s">
        <v>6</v>
      </c>
      <c r="E859" s="18"/>
      <c r="F859" s="100" t="s">
        <v>586</v>
      </c>
      <c r="G859" s="100" t="s">
        <v>587</v>
      </c>
      <c r="H859" s="102" t="s">
        <v>588</v>
      </c>
      <c r="I859" s="86"/>
      <c r="K859" s="7"/>
      <c r="L859" s="70"/>
      <c r="M859" s="70"/>
      <c r="N859" s="70"/>
      <c r="O859" s="70"/>
      <c r="P859" s="70"/>
    </row>
    <row r="860" spans="2:17">
      <c r="B860" s="126"/>
      <c r="C860" s="99" t="s">
        <v>562</v>
      </c>
      <c r="D860" s="100" t="s">
        <v>589</v>
      </c>
      <c r="E860" s="100" t="s">
        <v>8</v>
      </c>
      <c r="F860" s="100" t="s">
        <v>590</v>
      </c>
      <c r="G860" s="100" t="s">
        <v>591</v>
      </c>
      <c r="H860" s="102" t="s">
        <v>592</v>
      </c>
      <c r="I860" s="86"/>
      <c r="K860" s="7"/>
      <c r="L860" s="70"/>
      <c r="M860" s="70"/>
      <c r="N860" s="70"/>
      <c r="O860" s="70"/>
      <c r="P860" s="70"/>
    </row>
    <row r="861" spans="2:17">
      <c r="B861" s="126"/>
      <c r="C861" s="105"/>
      <c r="D861" s="106"/>
      <c r="E861" s="28"/>
      <c r="F861" s="106" t="s">
        <v>34</v>
      </c>
      <c r="G861" s="106" t="s">
        <v>34</v>
      </c>
      <c r="H861" s="121" t="s">
        <v>34</v>
      </c>
      <c r="I861" s="86"/>
      <c r="K861" s="7"/>
      <c r="L861" s="70"/>
      <c r="M861" s="70"/>
      <c r="N861" s="70"/>
      <c r="O861" s="70"/>
      <c r="P861" s="70"/>
    </row>
    <row r="862" spans="2:17">
      <c r="B862" s="126"/>
      <c r="C862" s="11"/>
      <c r="D862" s="4"/>
      <c r="E862" s="11"/>
      <c r="F862" s="11"/>
      <c r="G862" s="11"/>
      <c r="H862" s="11"/>
      <c r="I862" s="86"/>
      <c r="K862" s="7"/>
      <c r="L862" s="70"/>
      <c r="M862" s="70"/>
      <c r="N862" s="70"/>
      <c r="O862" s="70"/>
      <c r="P862" s="70"/>
    </row>
    <row r="863" spans="2:17">
      <c r="B863" s="42"/>
      <c r="C863" s="45" t="s">
        <v>898</v>
      </c>
      <c r="D863" s="34">
        <v>251</v>
      </c>
      <c r="E863" s="34" t="s">
        <v>101</v>
      </c>
      <c r="F863" s="122">
        <v>4815775</v>
      </c>
      <c r="G863" s="122">
        <v>142369</v>
      </c>
      <c r="H863" s="113"/>
      <c r="K863" s="7"/>
      <c r="L863" s="70"/>
      <c r="M863" s="70"/>
      <c r="N863" s="70"/>
      <c r="O863" s="70"/>
      <c r="P863" s="70"/>
    </row>
    <row r="864" spans="2:17">
      <c r="B864" s="42"/>
      <c r="C864" s="45" t="s">
        <v>898</v>
      </c>
      <c r="D864" s="34">
        <v>251</v>
      </c>
      <c r="E864" s="34" t="s">
        <v>102</v>
      </c>
      <c r="F864" s="122">
        <v>4815775</v>
      </c>
      <c r="G864" s="122">
        <v>142369</v>
      </c>
      <c r="H864" s="113"/>
      <c r="I864" s="86"/>
      <c r="K864" s="7"/>
      <c r="L864" s="70"/>
      <c r="M864" s="70"/>
      <c r="N864" s="70"/>
      <c r="O864" s="70"/>
      <c r="P864" s="70"/>
    </row>
    <row r="865" spans="2:16">
      <c r="B865" s="42"/>
      <c r="C865" s="45" t="s">
        <v>108</v>
      </c>
      <c r="D865" s="34">
        <v>254</v>
      </c>
      <c r="E865" s="34" t="s">
        <v>71</v>
      </c>
      <c r="F865" s="122">
        <v>321157</v>
      </c>
      <c r="G865" s="122">
        <v>531229</v>
      </c>
      <c r="H865" s="113"/>
      <c r="I865" s="86"/>
      <c r="K865" s="7"/>
      <c r="L865" s="70"/>
      <c r="M865" s="70"/>
      <c r="N865" s="70"/>
      <c r="O865" s="70"/>
      <c r="P865" s="70"/>
    </row>
    <row r="866" spans="2:16">
      <c r="B866" s="42"/>
      <c r="C866" s="45" t="s">
        <v>108</v>
      </c>
      <c r="D866" s="34">
        <v>254</v>
      </c>
      <c r="E866" s="34" t="s">
        <v>72</v>
      </c>
      <c r="F866" s="122">
        <v>1164194</v>
      </c>
      <c r="G866" s="122">
        <v>1925705</v>
      </c>
      <c r="H866" s="113"/>
      <c r="I866" s="86"/>
      <c r="K866" s="7"/>
      <c r="L866" s="70"/>
      <c r="M866" s="70"/>
      <c r="N866" s="70"/>
      <c r="O866" s="70"/>
      <c r="P866" s="70"/>
    </row>
    <row r="867" spans="2:16">
      <c r="B867" s="42"/>
      <c r="C867" s="45" t="s">
        <v>77</v>
      </c>
      <c r="D867" s="34">
        <v>259</v>
      </c>
      <c r="E867" s="34" t="s">
        <v>48</v>
      </c>
      <c r="F867" s="122"/>
      <c r="G867" s="122">
        <v>558183</v>
      </c>
      <c r="H867" s="113"/>
      <c r="I867" s="86"/>
      <c r="K867" s="7"/>
      <c r="L867" s="70"/>
      <c r="M867" s="70"/>
      <c r="N867" s="70"/>
      <c r="O867" s="70"/>
      <c r="P867" s="70"/>
    </row>
    <row r="868" spans="2:16">
      <c r="B868" s="42"/>
      <c r="C868" s="45" t="s">
        <v>77</v>
      </c>
      <c r="D868" s="34">
        <v>259</v>
      </c>
      <c r="E868" s="34" t="s">
        <v>111</v>
      </c>
      <c r="F868" s="122"/>
      <c r="G868" s="122">
        <v>2232731</v>
      </c>
      <c r="H868" s="113"/>
      <c r="I868" s="86"/>
      <c r="K868" s="7"/>
      <c r="L868" s="70"/>
      <c r="M868" s="70"/>
      <c r="N868" s="70"/>
      <c r="O868" s="70"/>
      <c r="P868" s="70"/>
    </row>
    <row r="869" spans="2:16">
      <c r="B869" s="42"/>
      <c r="C869" s="45" t="s">
        <v>122</v>
      </c>
      <c r="D869" s="34">
        <v>269</v>
      </c>
      <c r="E869" s="34" t="s">
        <v>72</v>
      </c>
      <c r="F869" s="122">
        <v>1067810</v>
      </c>
      <c r="G869" s="122">
        <v>963221</v>
      </c>
      <c r="H869" s="113"/>
      <c r="I869" s="86"/>
      <c r="K869" s="7"/>
      <c r="L869" s="70"/>
      <c r="M869" s="70"/>
      <c r="N869" s="70"/>
      <c r="O869" s="70"/>
      <c r="P869" s="70"/>
    </row>
    <row r="870" spans="2:16">
      <c r="B870" s="42"/>
      <c r="C870" s="45" t="s">
        <v>434</v>
      </c>
      <c r="D870" s="34">
        <v>276</v>
      </c>
      <c r="E870" s="34" t="s">
        <v>90</v>
      </c>
      <c r="F870" s="122">
        <v>1368118</v>
      </c>
      <c r="G870" s="122">
        <v>1050333</v>
      </c>
      <c r="H870" s="113"/>
      <c r="I870" s="86"/>
      <c r="K870" s="7"/>
      <c r="L870" s="70"/>
      <c r="M870" s="70"/>
      <c r="N870" s="70"/>
      <c r="O870" s="70"/>
      <c r="P870" s="70"/>
    </row>
    <row r="871" spans="2:16">
      <c r="B871" s="42"/>
      <c r="C871" s="77" t="s">
        <v>899</v>
      </c>
      <c r="D871" s="34">
        <v>284</v>
      </c>
      <c r="E871" s="34" t="s">
        <v>71</v>
      </c>
      <c r="F871" s="122">
        <v>1267309</v>
      </c>
      <c r="G871" s="122">
        <v>1311291</v>
      </c>
      <c r="H871" s="113"/>
      <c r="I871" s="86"/>
      <c r="K871" s="7"/>
      <c r="L871" s="70"/>
      <c r="M871" s="70"/>
      <c r="N871" s="70"/>
      <c r="O871" s="70"/>
      <c r="P871" s="70"/>
    </row>
    <row r="872" spans="2:16">
      <c r="B872" s="42"/>
      <c r="C872" s="45" t="s">
        <v>900</v>
      </c>
      <c r="D872" s="34">
        <v>289</v>
      </c>
      <c r="E872" s="34" t="s">
        <v>136</v>
      </c>
      <c r="F872" s="122">
        <v>302326</v>
      </c>
      <c r="G872" s="122">
        <v>206450</v>
      </c>
      <c r="H872" s="113"/>
      <c r="I872" s="86"/>
      <c r="K872" s="7"/>
      <c r="L872" s="87"/>
      <c r="M872" s="87"/>
      <c r="N872" s="87"/>
      <c r="O872" s="87"/>
      <c r="P872" s="87"/>
    </row>
    <row r="873" spans="2:16">
      <c r="B873" s="42"/>
      <c r="C873" s="45" t="s">
        <v>900</v>
      </c>
      <c r="D873" s="34">
        <v>289</v>
      </c>
      <c r="E873" s="34" t="s">
        <v>137</v>
      </c>
      <c r="F873" s="122">
        <v>4503348</v>
      </c>
      <c r="G873" s="122">
        <v>5726291</v>
      </c>
      <c r="H873" s="113"/>
      <c r="I873" s="86"/>
      <c r="K873" s="7"/>
      <c r="L873" s="87"/>
      <c r="M873" s="87"/>
      <c r="N873" s="87"/>
      <c r="O873" s="87"/>
      <c r="P873" s="87"/>
    </row>
    <row r="874" spans="2:16">
      <c r="B874" s="42"/>
      <c r="C874" s="45" t="s">
        <v>900</v>
      </c>
      <c r="D874" s="34">
        <v>289</v>
      </c>
      <c r="E874" s="34" t="s">
        <v>92</v>
      </c>
      <c r="F874" s="122">
        <v>255</v>
      </c>
      <c r="G874" s="122">
        <v>631</v>
      </c>
      <c r="H874" s="113"/>
      <c r="I874" s="86"/>
      <c r="K874" s="7"/>
      <c r="L874" s="87"/>
      <c r="M874" s="87"/>
      <c r="N874" s="87"/>
      <c r="O874" s="87"/>
      <c r="P874" s="87"/>
    </row>
    <row r="875" spans="2:16">
      <c r="B875" s="42"/>
      <c r="C875" s="45" t="s">
        <v>118</v>
      </c>
      <c r="D875" s="34" t="s">
        <v>901</v>
      </c>
      <c r="E875" s="34" t="s">
        <v>56</v>
      </c>
      <c r="F875" s="122"/>
      <c r="G875" s="122">
        <v>715287</v>
      </c>
      <c r="H875" s="113"/>
      <c r="K875" s="7"/>
    </row>
    <row r="876" spans="2:16">
      <c r="B876" s="42"/>
      <c r="C876" s="45" t="s">
        <v>118</v>
      </c>
      <c r="D876" s="34" t="s">
        <v>902</v>
      </c>
      <c r="E876" s="34" t="s">
        <v>51</v>
      </c>
      <c r="F876" s="122">
        <v>2880250</v>
      </c>
      <c r="G876" s="122">
        <v>1893038</v>
      </c>
      <c r="H876" s="32"/>
      <c r="I876" s="86"/>
      <c r="K876" s="7"/>
      <c r="L876" s="87"/>
      <c r="M876" s="87"/>
      <c r="N876" s="87"/>
      <c r="O876" s="87"/>
      <c r="P876" s="87"/>
    </row>
    <row r="877" spans="2:16">
      <c r="B877" s="42"/>
      <c r="C877" s="45" t="s">
        <v>903</v>
      </c>
      <c r="D877" s="46">
        <v>335</v>
      </c>
      <c r="E877" s="34" t="s">
        <v>46</v>
      </c>
      <c r="F877" s="122"/>
      <c r="G877" s="122">
        <v>397129</v>
      </c>
      <c r="H877" s="113"/>
      <c r="I877" s="86"/>
      <c r="K877" s="7"/>
      <c r="L877" s="87"/>
      <c r="M877" s="87"/>
      <c r="N877" s="87"/>
      <c r="O877" s="87"/>
      <c r="P877" s="87"/>
    </row>
    <row r="878" spans="2:16">
      <c r="B878" s="42"/>
      <c r="C878" s="45" t="s">
        <v>184</v>
      </c>
      <c r="D878" s="46" t="s">
        <v>904</v>
      </c>
      <c r="E878" s="46" t="s">
        <v>72</v>
      </c>
      <c r="F878" s="122"/>
      <c r="G878" s="122">
        <v>412033</v>
      </c>
      <c r="H878" s="113"/>
      <c r="I878" s="86"/>
      <c r="K878" s="7"/>
      <c r="L878" s="87"/>
      <c r="M878" s="87"/>
      <c r="N878" s="87"/>
      <c r="O878" s="87"/>
      <c r="P878" s="87"/>
    </row>
    <row r="879" spans="2:16">
      <c r="B879" s="42"/>
      <c r="C879" s="45" t="s">
        <v>193</v>
      </c>
      <c r="D879" s="46">
        <v>355</v>
      </c>
      <c r="E879" s="34" t="s">
        <v>90</v>
      </c>
      <c r="F879" s="122">
        <v>548811</v>
      </c>
      <c r="G879" s="122">
        <v>472926</v>
      </c>
      <c r="H879" s="113"/>
      <c r="I879" s="86"/>
      <c r="K879" s="7"/>
      <c r="L879" s="87"/>
      <c r="M879" s="87"/>
      <c r="N879" s="87"/>
      <c r="O879" s="87"/>
      <c r="P879" s="87"/>
    </row>
    <row r="880" spans="2:16">
      <c r="B880" s="42"/>
      <c r="C880" s="45" t="s">
        <v>905</v>
      </c>
      <c r="D880" s="46">
        <v>359</v>
      </c>
      <c r="E880" s="34" t="s">
        <v>67</v>
      </c>
      <c r="F880" s="122">
        <v>711421</v>
      </c>
      <c r="G880" s="122">
        <v>7406493</v>
      </c>
      <c r="H880" s="113"/>
      <c r="I880" s="86"/>
      <c r="K880" s="7"/>
      <c r="L880" s="87"/>
      <c r="M880" s="87"/>
      <c r="N880" s="87"/>
      <c r="O880" s="87"/>
      <c r="P880" s="87"/>
    </row>
    <row r="881" spans="2:17">
      <c r="B881" s="42"/>
      <c r="C881" s="45" t="s">
        <v>905</v>
      </c>
      <c r="D881" s="46">
        <v>359</v>
      </c>
      <c r="E881" s="34" t="s">
        <v>73</v>
      </c>
      <c r="F881" s="122">
        <v>27</v>
      </c>
      <c r="G881" s="122">
        <v>284</v>
      </c>
      <c r="H881" s="113"/>
      <c r="I881" s="86"/>
      <c r="K881" s="7"/>
    </row>
    <row r="882" spans="2:17">
      <c r="B882" s="42"/>
      <c r="C882" s="45" t="s">
        <v>906</v>
      </c>
      <c r="D882" s="46">
        <v>360</v>
      </c>
      <c r="E882" s="34" t="s">
        <v>67</v>
      </c>
      <c r="F882" s="122">
        <v>348413</v>
      </c>
      <c r="G882" s="122">
        <v>160264</v>
      </c>
      <c r="H882" s="113"/>
      <c r="I882" s="86"/>
      <c r="K882" s="7"/>
      <c r="L882" s="87"/>
      <c r="M882" s="87"/>
      <c r="N882" s="87"/>
      <c r="O882" s="87"/>
      <c r="P882" s="87"/>
    </row>
    <row r="883" spans="2:17">
      <c r="B883" s="42"/>
      <c r="C883" s="45" t="s">
        <v>906</v>
      </c>
      <c r="D883" s="46">
        <v>360</v>
      </c>
      <c r="E883" s="34" t="s">
        <v>73</v>
      </c>
      <c r="F883" s="122">
        <v>1598601</v>
      </c>
      <c r="G883" s="122">
        <v>735327</v>
      </c>
      <c r="H883" s="113"/>
      <c r="I883" s="86"/>
      <c r="K883" s="7"/>
      <c r="L883" s="87"/>
      <c r="M883" s="87"/>
      <c r="N883" s="87"/>
      <c r="O883" s="87"/>
      <c r="P883" s="87"/>
    </row>
    <row r="884" spans="2:17">
      <c r="B884" s="42"/>
      <c r="C884" s="45" t="s">
        <v>906</v>
      </c>
      <c r="D884" s="46">
        <v>360</v>
      </c>
      <c r="E884" s="34" t="s">
        <v>71</v>
      </c>
      <c r="F884" s="122"/>
      <c r="G884" s="122">
        <v>486582</v>
      </c>
      <c r="H884" s="113"/>
      <c r="I884" s="86"/>
      <c r="K884" s="7"/>
      <c r="L884" s="87"/>
      <c r="M884" s="87"/>
      <c r="N884" s="87"/>
      <c r="O884" s="87"/>
      <c r="P884" s="87"/>
    </row>
    <row r="885" spans="2:17">
      <c r="B885" s="42"/>
      <c r="C885" s="45" t="s">
        <v>906</v>
      </c>
      <c r="D885" s="46">
        <v>360</v>
      </c>
      <c r="E885" s="34" t="s">
        <v>72</v>
      </c>
      <c r="F885" s="122"/>
      <c r="G885" s="122">
        <v>4796318</v>
      </c>
      <c r="H885" s="113"/>
      <c r="I885" s="86"/>
      <c r="K885" s="7"/>
      <c r="L885" s="87"/>
      <c r="M885" s="87"/>
      <c r="N885" s="87"/>
      <c r="O885" s="87"/>
      <c r="P885" s="87"/>
    </row>
    <row r="886" spans="2:17">
      <c r="B886" s="42"/>
      <c r="C886" s="45" t="s">
        <v>907</v>
      </c>
      <c r="D886" s="46" t="s">
        <v>908</v>
      </c>
      <c r="E886" s="34" t="s">
        <v>67</v>
      </c>
      <c r="F886" s="122">
        <v>875596</v>
      </c>
      <c r="G886" s="122">
        <v>9115682</v>
      </c>
      <c r="H886" s="113"/>
      <c r="I886" s="86"/>
      <c r="K886" s="7"/>
      <c r="L886" s="87"/>
      <c r="M886" s="87"/>
      <c r="N886" s="87"/>
      <c r="O886" s="87"/>
      <c r="P886" s="87"/>
    </row>
    <row r="887" spans="2:17">
      <c r="B887" s="42"/>
      <c r="C887" s="45" t="s">
        <v>907</v>
      </c>
      <c r="D887" s="46" t="s">
        <v>908</v>
      </c>
      <c r="E887" s="34" t="s">
        <v>73</v>
      </c>
      <c r="F887" s="122">
        <v>27</v>
      </c>
      <c r="G887" s="122">
        <v>285</v>
      </c>
      <c r="H887" s="113"/>
      <c r="I887" s="86"/>
      <c r="K887" s="7"/>
    </row>
    <row r="888" spans="2:17">
      <c r="B888" s="42"/>
      <c r="C888" s="45" t="s">
        <v>208</v>
      </c>
      <c r="D888" s="46" t="s">
        <v>909</v>
      </c>
      <c r="E888" s="34" t="s">
        <v>159</v>
      </c>
      <c r="F888" s="122">
        <v>288025</v>
      </c>
      <c r="G888" s="122">
        <v>191562</v>
      </c>
      <c r="H888" s="113"/>
      <c r="I888" s="86"/>
      <c r="K888" s="7"/>
      <c r="L888" s="87"/>
      <c r="M888" s="87"/>
      <c r="N888" s="87"/>
      <c r="O888" s="87"/>
      <c r="P888" s="87"/>
    </row>
    <row r="889" spans="2:17">
      <c r="B889" s="42"/>
      <c r="C889" s="45" t="s">
        <v>910</v>
      </c>
      <c r="D889" s="46" t="s">
        <v>911</v>
      </c>
      <c r="E889" s="34" t="s">
        <v>67</v>
      </c>
      <c r="F889" s="122"/>
      <c r="G889" s="122">
        <v>3042360</v>
      </c>
      <c r="H889" s="113"/>
      <c r="I889" s="86"/>
      <c r="K889" s="7"/>
      <c r="L889" s="87"/>
      <c r="M889" s="87"/>
      <c r="N889" s="87"/>
      <c r="O889" s="87"/>
      <c r="P889" s="87"/>
    </row>
    <row r="890" spans="2:17">
      <c r="B890" s="42"/>
      <c r="C890" s="45" t="s">
        <v>912</v>
      </c>
      <c r="D890" s="46" t="s">
        <v>911</v>
      </c>
      <c r="E890" s="34" t="s">
        <v>73</v>
      </c>
      <c r="F890" s="122"/>
      <c r="G890" s="122">
        <v>262</v>
      </c>
      <c r="H890" s="113"/>
      <c r="I890" s="86"/>
      <c r="K890" s="7"/>
      <c r="L890" s="87"/>
      <c r="M890" s="87"/>
      <c r="N890" s="87"/>
      <c r="O890" s="87"/>
      <c r="P890" s="87"/>
    </row>
    <row r="891" spans="2:17">
      <c r="B891" s="42"/>
      <c r="C891" s="45" t="s">
        <v>913</v>
      </c>
      <c r="D891" s="46" t="s">
        <v>914</v>
      </c>
      <c r="E891" s="34" t="s">
        <v>67</v>
      </c>
      <c r="F891" s="122">
        <v>1029370</v>
      </c>
      <c r="G891" s="122">
        <v>2478417</v>
      </c>
      <c r="H891" s="113"/>
      <c r="I891" s="86"/>
      <c r="K891" s="7"/>
      <c r="L891" s="87"/>
      <c r="M891" s="87"/>
      <c r="N891" s="87"/>
      <c r="O891" s="87"/>
      <c r="P891" s="87"/>
      <c r="Q891" s="84"/>
    </row>
    <row r="892" spans="2:17">
      <c r="B892" s="42"/>
      <c r="C892" s="45" t="s">
        <v>913</v>
      </c>
      <c r="D892" s="46" t="s">
        <v>914</v>
      </c>
      <c r="E892" s="34" t="s">
        <v>73</v>
      </c>
      <c r="F892" s="122">
        <v>103</v>
      </c>
      <c r="G892" s="122">
        <v>248</v>
      </c>
      <c r="H892" s="113"/>
      <c r="I892" s="86"/>
      <c r="K892" s="7"/>
    </row>
    <row r="893" spans="2:17">
      <c r="B893" s="42"/>
      <c r="C893" s="45" t="s">
        <v>224</v>
      </c>
      <c r="D893" s="46">
        <v>388</v>
      </c>
      <c r="E893" s="34" t="s">
        <v>56</v>
      </c>
      <c r="F893" s="122">
        <v>1094495</v>
      </c>
      <c r="G893" s="122">
        <v>606907</v>
      </c>
      <c r="H893" s="113"/>
      <c r="I893" s="86"/>
      <c r="K893" s="7"/>
      <c r="L893" s="87"/>
      <c r="M893" s="87"/>
      <c r="N893" s="87"/>
      <c r="O893" s="87"/>
      <c r="P893" s="87"/>
    </row>
    <row r="894" spans="2:17">
      <c r="B894" s="42"/>
      <c r="C894" s="45" t="s">
        <v>230</v>
      </c>
      <c r="D894" s="46">
        <v>394</v>
      </c>
      <c r="E894" s="34" t="s">
        <v>63</v>
      </c>
      <c r="F894" s="122">
        <v>2394207</v>
      </c>
      <c r="G894" s="122">
        <v>1598275</v>
      </c>
      <c r="H894" s="113"/>
      <c r="I894" s="86"/>
      <c r="K894" s="7"/>
      <c r="L894" s="87"/>
      <c r="M894" s="87"/>
      <c r="N894" s="87"/>
      <c r="O894" s="87"/>
      <c r="P894" s="87"/>
    </row>
    <row r="895" spans="2:17">
      <c r="B895" s="42"/>
      <c r="C895" s="45" t="s">
        <v>915</v>
      </c>
      <c r="D895" s="46" t="s">
        <v>916</v>
      </c>
      <c r="E895" s="34" t="s">
        <v>136</v>
      </c>
      <c r="F895" s="122">
        <v>4821432</v>
      </c>
      <c r="G895" s="122">
        <v>1416037</v>
      </c>
      <c r="H895" s="113"/>
      <c r="I895" s="86"/>
      <c r="K895" s="7"/>
      <c r="L895" s="87"/>
      <c r="M895" s="87"/>
      <c r="N895" s="87"/>
      <c r="O895" s="87"/>
      <c r="P895" s="87"/>
    </row>
    <row r="896" spans="2:17">
      <c r="B896" s="42"/>
      <c r="C896" s="45" t="s">
        <v>915</v>
      </c>
      <c r="D896" s="46" t="s">
        <v>916</v>
      </c>
      <c r="E896" s="34" t="s">
        <v>137</v>
      </c>
      <c r="F896" s="122">
        <v>412</v>
      </c>
      <c r="G896" s="122">
        <v>121</v>
      </c>
      <c r="H896" s="113"/>
      <c r="I896" s="86"/>
      <c r="K896" s="7"/>
      <c r="L896" s="87"/>
      <c r="M896" s="87"/>
      <c r="N896" s="87"/>
      <c r="O896" s="87"/>
      <c r="P896" s="87"/>
    </row>
    <row r="897" spans="2:16">
      <c r="B897" s="42"/>
      <c r="C897" s="45" t="s">
        <v>915</v>
      </c>
      <c r="D897" s="46" t="s">
        <v>917</v>
      </c>
      <c r="E897" s="34" t="s">
        <v>157</v>
      </c>
      <c r="F897" s="122"/>
      <c r="G897" s="122">
        <v>426871</v>
      </c>
      <c r="H897" s="113"/>
    </row>
    <row r="898" spans="2:16">
      <c r="B898" s="42"/>
      <c r="C898" s="45" t="s">
        <v>915</v>
      </c>
      <c r="D898" s="46" t="s">
        <v>917</v>
      </c>
      <c r="E898" s="34" t="s">
        <v>159</v>
      </c>
      <c r="F898" s="122"/>
      <c r="G898" s="122">
        <v>190</v>
      </c>
      <c r="H898" s="113"/>
      <c r="I898" s="86"/>
      <c r="K898" s="7"/>
      <c r="L898" s="87"/>
      <c r="M898" s="87"/>
      <c r="N898" s="87"/>
      <c r="O898" s="87"/>
      <c r="P898" s="87"/>
    </row>
    <row r="899" spans="2:16">
      <c r="B899" s="42"/>
      <c r="C899" s="45" t="s">
        <v>918</v>
      </c>
      <c r="D899" s="46" t="s">
        <v>919</v>
      </c>
      <c r="E899" s="34" t="s">
        <v>46</v>
      </c>
      <c r="F899" s="122">
        <v>10507156</v>
      </c>
      <c r="G899" s="122">
        <v>1458342</v>
      </c>
      <c r="H899" s="113"/>
      <c r="I899" s="86"/>
      <c r="K899" s="7"/>
      <c r="L899" s="87"/>
      <c r="M899" s="87"/>
      <c r="N899" s="87"/>
      <c r="O899" s="87"/>
      <c r="P899" s="87"/>
    </row>
    <row r="900" spans="2:16">
      <c r="B900" s="42"/>
      <c r="C900" s="45" t="s">
        <v>277</v>
      </c>
      <c r="D900" s="46" t="s">
        <v>920</v>
      </c>
      <c r="E900" s="34" t="s">
        <v>92</v>
      </c>
      <c r="F900" s="122"/>
      <c r="G900" s="122">
        <v>1999327</v>
      </c>
      <c r="H900" s="113"/>
      <c r="I900" s="86"/>
      <c r="K900" s="7"/>
      <c r="L900" s="87"/>
      <c r="M900" s="87"/>
      <c r="N900" s="87"/>
      <c r="O900" s="87"/>
      <c r="P900" s="87"/>
    </row>
    <row r="901" spans="2:16">
      <c r="B901" s="42"/>
      <c r="C901" s="45" t="s">
        <v>277</v>
      </c>
      <c r="D901" s="46" t="s">
        <v>921</v>
      </c>
      <c r="E901" s="34" t="s">
        <v>63</v>
      </c>
      <c r="F901" s="122"/>
      <c r="G901" s="122">
        <v>650345</v>
      </c>
      <c r="H901" s="113"/>
      <c r="I901" s="86"/>
      <c r="K901" s="7"/>
      <c r="L901" s="87"/>
      <c r="M901" s="87"/>
      <c r="N901" s="87"/>
      <c r="O901" s="87"/>
      <c r="P901" s="87"/>
    </row>
    <row r="902" spans="2:16">
      <c r="B902" s="42"/>
      <c r="C902" s="45" t="s">
        <v>413</v>
      </c>
      <c r="D902" s="46" t="s">
        <v>922</v>
      </c>
      <c r="E902" s="34" t="s">
        <v>92</v>
      </c>
      <c r="F902" s="122">
        <v>1641742</v>
      </c>
      <c r="G902" s="122">
        <v>1040417</v>
      </c>
      <c r="H902" s="113"/>
      <c r="I902" s="86"/>
      <c r="K902" s="7"/>
    </row>
    <row r="903" spans="2:16">
      <c r="B903" s="42"/>
      <c r="C903" s="45" t="s">
        <v>923</v>
      </c>
      <c r="D903" s="46">
        <v>448</v>
      </c>
      <c r="E903" s="34" t="s">
        <v>46</v>
      </c>
      <c r="F903" s="122">
        <v>391751</v>
      </c>
      <c r="G903" s="122">
        <v>526960</v>
      </c>
      <c r="H903" s="113"/>
      <c r="I903" s="86"/>
      <c r="K903" s="7"/>
      <c r="L903" s="87"/>
      <c r="M903" s="87"/>
      <c r="N903" s="87"/>
      <c r="O903" s="87"/>
      <c r="P903" s="87"/>
    </row>
    <row r="904" spans="2:16">
      <c r="B904" s="42"/>
      <c r="C904" s="45" t="s">
        <v>184</v>
      </c>
      <c r="D904" s="46" t="s">
        <v>924</v>
      </c>
      <c r="E904" s="34" t="s">
        <v>63</v>
      </c>
      <c r="F904" s="122">
        <v>864075</v>
      </c>
      <c r="G904" s="122">
        <v>574686</v>
      </c>
      <c r="H904" s="113"/>
      <c r="I904" s="86"/>
      <c r="K904" s="7"/>
      <c r="L904" s="87"/>
      <c r="M904" s="87"/>
      <c r="N904" s="87"/>
      <c r="O904" s="87"/>
      <c r="P904" s="87"/>
    </row>
    <row r="905" spans="2:16">
      <c r="B905" s="42"/>
      <c r="C905" s="45" t="s">
        <v>315</v>
      </c>
      <c r="D905" s="46" t="s">
        <v>925</v>
      </c>
      <c r="E905" s="34" t="s">
        <v>63</v>
      </c>
      <c r="F905" s="122"/>
      <c r="G905" s="122">
        <v>6201936</v>
      </c>
      <c r="H905" s="113"/>
      <c r="I905" s="86"/>
      <c r="K905" s="7"/>
      <c r="L905" s="87"/>
      <c r="M905" s="87"/>
      <c r="N905" s="87"/>
      <c r="O905" s="87"/>
      <c r="P905" s="87"/>
    </row>
    <row r="906" spans="2:16">
      <c r="B906" s="42"/>
      <c r="C906" s="45" t="s">
        <v>335</v>
      </c>
      <c r="D906" s="46" t="s">
        <v>926</v>
      </c>
      <c r="E906" s="34" t="s">
        <v>46</v>
      </c>
      <c r="F906" s="122"/>
      <c r="G906" s="122">
        <v>618043</v>
      </c>
      <c r="H906" s="113"/>
      <c r="I906" s="86"/>
      <c r="K906" s="7"/>
      <c r="L906" s="87"/>
      <c r="M906" s="87"/>
      <c r="N906" s="87"/>
      <c r="O906" s="87"/>
      <c r="P906" s="87"/>
    </row>
    <row r="907" spans="2:16">
      <c r="B907" s="42"/>
      <c r="C907" s="45" t="s">
        <v>208</v>
      </c>
      <c r="D907" s="46" t="s">
        <v>927</v>
      </c>
      <c r="E907" s="34" t="s">
        <v>56</v>
      </c>
      <c r="F907" s="122"/>
      <c r="G907" s="122">
        <v>206017</v>
      </c>
      <c r="H907" s="113"/>
      <c r="I907" s="86"/>
    </row>
    <row r="908" spans="2:16">
      <c r="B908" s="42"/>
      <c r="C908" s="45" t="s">
        <v>327</v>
      </c>
      <c r="D908" s="46" t="s">
        <v>928</v>
      </c>
      <c r="E908" s="34" t="s">
        <v>125</v>
      </c>
      <c r="F908" s="122">
        <v>5000000</v>
      </c>
      <c r="G908" s="122">
        <v>688160</v>
      </c>
      <c r="H908" s="113"/>
      <c r="I908" s="86"/>
      <c r="K908" s="7"/>
      <c r="L908" s="87"/>
      <c r="M908" s="87"/>
      <c r="N908" s="87"/>
      <c r="O908" s="87"/>
      <c r="P908" s="87"/>
    </row>
    <row r="909" spans="2:16">
      <c r="B909" s="42"/>
      <c r="C909" s="45" t="s">
        <v>349</v>
      </c>
      <c r="D909" s="46" t="s">
        <v>929</v>
      </c>
      <c r="E909" s="34" t="s">
        <v>177</v>
      </c>
      <c r="F909" s="122"/>
      <c r="G909" s="122">
        <v>442824</v>
      </c>
      <c r="H909" s="113"/>
      <c r="I909" s="86"/>
      <c r="K909" s="7"/>
      <c r="L909" s="87"/>
      <c r="M909" s="87"/>
      <c r="N909" s="87"/>
      <c r="O909" s="87"/>
      <c r="P909" s="87"/>
    </row>
    <row r="910" spans="2:16">
      <c r="B910" s="42"/>
      <c r="C910" s="45" t="s">
        <v>349</v>
      </c>
      <c r="D910" s="46" t="s">
        <v>930</v>
      </c>
      <c r="E910" s="34" t="s">
        <v>176</v>
      </c>
      <c r="F910" s="122"/>
      <c r="G910" s="122">
        <v>1954627</v>
      </c>
      <c r="H910" s="113"/>
      <c r="I910" s="86"/>
      <c r="K910" s="7"/>
      <c r="L910" s="87"/>
      <c r="M910" s="87"/>
      <c r="N910" s="87"/>
      <c r="O910" s="87"/>
      <c r="P910" s="87"/>
    </row>
    <row r="911" spans="2:16">
      <c r="B911" s="42"/>
      <c r="C911" s="45" t="s">
        <v>615</v>
      </c>
      <c r="D911" s="46" t="s">
        <v>931</v>
      </c>
      <c r="E911" s="34" t="s">
        <v>63</v>
      </c>
      <c r="F911" s="122"/>
      <c r="G911" s="122">
        <v>407907</v>
      </c>
      <c r="H911" s="113"/>
      <c r="I911" s="86"/>
      <c r="K911" s="7"/>
      <c r="L911" s="87"/>
      <c r="M911" s="87"/>
      <c r="N911" s="87"/>
      <c r="O911" s="87"/>
      <c r="P911" s="87"/>
    </row>
    <row r="912" spans="2:16">
      <c r="B912" s="42"/>
      <c r="C912" s="45" t="s">
        <v>358</v>
      </c>
      <c r="D912" s="46" t="s">
        <v>932</v>
      </c>
      <c r="E912" s="34" t="s">
        <v>132</v>
      </c>
      <c r="F912" s="122"/>
      <c r="G912" s="122">
        <v>5138433</v>
      </c>
      <c r="H912" s="113"/>
      <c r="I912" s="86"/>
      <c r="K912" s="7"/>
      <c r="L912" s="87"/>
      <c r="M912" s="87"/>
      <c r="N912" s="87"/>
      <c r="O912" s="87"/>
      <c r="P912" s="87"/>
    </row>
    <row r="913" spans="2:16">
      <c r="B913" s="42"/>
      <c r="C913" s="45" t="s">
        <v>933</v>
      </c>
      <c r="D913" s="46" t="s">
        <v>934</v>
      </c>
      <c r="E913" s="34" t="s">
        <v>53</v>
      </c>
      <c r="F913" s="122"/>
      <c r="G913" s="122">
        <v>824067</v>
      </c>
      <c r="H913" s="113"/>
      <c r="I913" s="86"/>
    </row>
    <row r="914" spans="2:16">
      <c r="B914" s="42"/>
      <c r="C914" s="45" t="s">
        <v>933</v>
      </c>
      <c r="D914" s="46" t="s">
        <v>934</v>
      </c>
      <c r="E914" s="34" t="s">
        <v>59</v>
      </c>
      <c r="F914" s="122"/>
      <c r="G914" s="122">
        <v>483648</v>
      </c>
      <c r="H914" s="113"/>
      <c r="I914" s="86"/>
      <c r="K914" s="7"/>
      <c r="L914" s="87"/>
      <c r="M914" s="87"/>
      <c r="N914" s="87"/>
      <c r="O914" s="87"/>
      <c r="P914" s="87"/>
    </row>
    <row r="915" spans="2:16">
      <c r="B915" s="42"/>
      <c r="C915" s="45" t="s">
        <v>933</v>
      </c>
      <c r="D915" s="46" t="s">
        <v>935</v>
      </c>
      <c r="E915" s="34" t="s">
        <v>60</v>
      </c>
      <c r="F915" s="122"/>
      <c r="G915" s="122">
        <v>1461281</v>
      </c>
      <c r="H915" s="113"/>
      <c r="I915" s="86"/>
      <c r="K915" s="7"/>
      <c r="L915" s="87"/>
      <c r="M915" s="87"/>
      <c r="N915" s="87"/>
      <c r="O915" s="87"/>
      <c r="P915" s="87"/>
    </row>
    <row r="916" spans="2:16">
      <c r="B916" s="42"/>
      <c r="C916" s="161" t="s">
        <v>936</v>
      </c>
      <c r="D916" s="63" t="s">
        <v>937</v>
      </c>
      <c r="E916" s="162" t="s">
        <v>46</v>
      </c>
      <c r="F916" s="163"/>
      <c r="G916" s="163">
        <v>1135272</v>
      </c>
      <c r="H916" s="164"/>
      <c r="I916" s="86"/>
      <c r="K916" s="7"/>
      <c r="L916" s="87"/>
      <c r="M916" s="87"/>
      <c r="N916" s="87"/>
      <c r="O916" s="87"/>
      <c r="P916" s="87"/>
    </row>
    <row r="917" spans="2:16">
      <c r="B917" s="42"/>
      <c r="C917" s="45" t="s">
        <v>936</v>
      </c>
      <c r="D917" s="46" t="s">
        <v>938</v>
      </c>
      <c r="E917" s="34" t="s">
        <v>92</v>
      </c>
      <c r="F917" s="122"/>
      <c r="G917" s="122">
        <v>917358</v>
      </c>
      <c r="H917" s="113"/>
      <c r="I917" s="86"/>
      <c r="K917" s="7"/>
      <c r="L917" s="87"/>
      <c r="M917" s="87"/>
      <c r="N917" s="87"/>
      <c r="O917" s="87"/>
      <c r="P917" s="87"/>
    </row>
    <row r="918" spans="2:16">
      <c r="B918" s="42"/>
      <c r="C918" s="53" t="s">
        <v>617</v>
      </c>
      <c r="D918" s="46" t="s">
        <v>939</v>
      </c>
      <c r="E918" s="34" t="s">
        <v>75</v>
      </c>
      <c r="F918" s="122"/>
      <c r="G918" s="122">
        <v>867015</v>
      </c>
      <c r="H918" s="113"/>
      <c r="I918" s="86"/>
      <c r="K918" s="7"/>
      <c r="L918" s="87"/>
      <c r="M918" s="87"/>
      <c r="N918" s="87"/>
      <c r="O918" s="87"/>
      <c r="P918" s="87"/>
    </row>
    <row r="919" spans="2:16">
      <c r="B919" s="42"/>
      <c r="C919" s="45" t="s">
        <v>386</v>
      </c>
      <c r="D919" s="46" t="s">
        <v>940</v>
      </c>
      <c r="E919" s="34" t="s">
        <v>56</v>
      </c>
      <c r="F919" s="122"/>
      <c r="G919" s="122">
        <v>540571</v>
      </c>
      <c r="H919" s="113"/>
      <c r="I919" s="86"/>
      <c r="K919" s="7"/>
    </row>
    <row r="920" spans="2:16">
      <c r="B920" s="42"/>
      <c r="C920" s="45" t="s">
        <v>386</v>
      </c>
      <c r="D920" s="46" t="s">
        <v>940</v>
      </c>
      <c r="E920" s="34" t="s">
        <v>51</v>
      </c>
      <c r="F920" s="122"/>
      <c r="G920" s="122">
        <v>867015</v>
      </c>
      <c r="H920" s="113"/>
      <c r="I920" s="86"/>
      <c r="K920" s="7"/>
      <c r="L920" s="87"/>
      <c r="M920" s="87"/>
      <c r="N920" s="87"/>
      <c r="O920" s="87"/>
      <c r="P920" s="87"/>
    </row>
    <row r="921" spans="2:16">
      <c r="B921" s="42"/>
      <c r="C921" s="32" t="s">
        <v>941</v>
      </c>
      <c r="D921" s="46" t="s">
        <v>942</v>
      </c>
      <c r="E921" s="34" t="s">
        <v>63</v>
      </c>
      <c r="F921" s="122"/>
      <c r="G921" s="122">
        <v>4377978</v>
      </c>
      <c r="H921" s="113"/>
      <c r="I921" s="86"/>
      <c r="K921" s="7"/>
      <c r="L921" s="87"/>
      <c r="M921" s="87"/>
      <c r="N921" s="87"/>
      <c r="O921" s="87"/>
      <c r="P921" s="87"/>
    </row>
    <row r="922" spans="2:16">
      <c r="B922" s="42"/>
      <c r="C922" s="32" t="s">
        <v>193</v>
      </c>
      <c r="D922" s="46" t="s">
        <v>943</v>
      </c>
      <c r="E922" s="34" t="s">
        <v>125</v>
      </c>
      <c r="F922" s="32"/>
      <c r="G922" s="122">
        <v>2078707</v>
      </c>
      <c r="H922" s="113"/>
      <c r="I922" s="86"/>
      <c r="K922" s="7"/>
      <c r="L922" s="87"/>
      <c r="M922" s="87"/>
      <c r="N922" s="87"/>
      <c r="O922" s="87"/>
      <c r="P922" s="87"/>
    </row>
    <row r="923" spans="2:16">
      <c r="B923" s="42"/>
      <c r="C923" s="32" t="s">
        <v>158</v>
      </c>
      <c r="D923" s="46" t="s">
        <v>785</v>
      </c>
      <c r="E923" s="34" t="s">
        <v>60</v>
      </c>
      <c r="F923" s="122">
        <v>3502382</v>
      </c>
      <c r="G923" s="122">
        <v>802571</v>
      </c>
      <c r="H923" s="113"/>
      <c r="I923" s="86"/>
      <c r="K923" s="7"/>
      <c r="L923" s="87"/>
      <c r="M923" s="87"/>
      <c r="N923" s="87"/>
      <c r="O923" s="87"/>
      <c r="P923" s="87"/>
    </row>
    <row r="924" spans="2:16">
      <c r="B924" s="42"/>
      <c r="C924" s="32" t="s">
        <v>158</v>
      </c>
      <c r="D924" s="46" t="s">
        <v>785</v>
      </c>
      <c r="E924" s="34" t="s">
        <v>64</v>
      </c>
      <c r="F924" s="122"/>
      <c r="G924" s="122">
        <v>433507</v>
      </c>
      <c r="H924" s="113"/>
      <c r="I924" s="86"/>
      <c r="K924" s="7"/>
      <c r="L924" s="87"/>
      <c r="M924" s="87"/>
      <c r="N924" s="87"/>
      <c r="O924" s="87"/>
      <c r="P924" s="87"/>
    </row>
    <row r="925" spans="2:16">
      <c r="B925" s="42"/>
      <c r="C925" s="32" t="s">
        <v>315</v>
      </c>
      <c r="D925" s="46" t="s">
        <v>574</v>
      </c>
      <c r="E925" s="34" t="s">
        <v>125</v>
      </c>
      <c r="F925" s="122"/>
      <c r="G925" s="122">
        <v>656994</v>
      </c>
      <c r="H925" s="113"/>
      <c r="I925" s="86"/>
      <c r="K925" s="7"/>
    </row>
    <row r="926" spans="2:16">
      <c r="B926" s="42"/>
      <c r="C926" s="32" t="s">
        <v>315</v>
      </c>
      <c r="D926" s="46" t="s">
        <v>575</v>
      </c>
      <c r="E926" s="34" t="s">
        <v>132</v>
      </c>
      <c r="F926" s="122"/>
      <c r="G926" s="122">
        <v>987778</v>
      </c>
      <c r="H926" s="113"/>
      <c r="I926" s="86"/>
      <c r="K926" s="7"/>
      <c r="L926" s="87"/>
      <c r="M926" s="87"/>
      <c r="N926" s="87"/>
      <c r="O926" s="87"/>
      <c r="P926" s="87"/>
    </row>
    <row r="927" spans="2:16">
      <c r="B927" s="42"/>
      <c r="C927" s="32" t="s">
        <v>315</v>
      </c>
      <c r="D927" s="46" t="s">
        <v>575</v>
      </c>
      <c r="E927" s="34" t="s">
        <v>176</v>
      </c>
      <c r="F927" s="122"/>
      <c r="G927" s="122">
        <v>1281872</v>
      </c>
      <c r="H927" s="113"/>
      <c r="I927" s="86"/>
      <c r="K927" s="7"/>
      <c r="L927" s="87"/>
      <c r="M927" s="87"/>
      <c r="N927" s="87"/>
      <c r="O927" s="87"/>
      <c r="P927" s="87"/>
    </row>
    <row r="928" spans="2:16">
      <c r="B928" s="42"/>
      <c r="C928" s="32" t="s">
        <v>476</v>
      </c>
      <c r="D928" s="46" t="s">
        <v>944</v>
      </c>
      <c r="E928" s="46" t="s">
        <v>92</v>
      </c>
      <c r="F928" s="32"/>
      <c r="G928" s="122">
        <v>728039</v>
      </c>
      <c r="H928" s="113"/>
      <c r="I928" s="86"/>
      <c r="K928" s="7"/>
      <c r="L928" s="87"/>
      <c r="M928" s="87"/>
      <c r="N928" s="87"/>
      <c r="O928" s="87"/>
      <c r="P928" s="87"/>
    </row>
    <row r="929" spans="2:17">
      <c r="B929" s="42"/>
      <c r="C929" s="32" t="s">
        <v>476</v>
      </c>
      <c r="D929" s="46" t="s">
        <v>945</v>
      </c>
      <c r="E929" s="46" t="s">
        <v>46</v>
      </c>
      <c r="F929" s="32"/>
      <c r="G929" s="122">
        <v>567623</v>
      </c>
      <c r="H929" s="113"/>
      <c r="I929" s="86"/>
      <c r="K929" s="7"/>
      <c r="L929" s="87"/>
      <c r="M929" s="87"/>
      <c r="N929" s="87"/>
      <c r="O929" s="87"/>
      <c r="P929" s="87"/>
    </row>
    <row r="930" spans="2:17">
      <c r="B930" s="42"/>
      <c r="C930" s="32" t="s">
        <v>665</v>
      </c>
      <c r="D930" s="46" t="s">
        <v>946</v>
      </c>
      <c r="E930" s="46" t="s">
        <v>92</v>
      </c>
      <c r="F930" s="32"/>
      <c r="G930" s="122">
        <v>639760</v>
      </c>
      <c r="H930" s="113"/>
      <c r="I930" s="86"/>
      <c r="K930" s="7"/>
      <c r="L930" s="87"/>
      <c r="M930" s="87"/>
      <c r="N930" s="87"/>
      <c r="O930" s="87"/>
      <c r="P930" s="87"/>
    </row>
    <row r="931" spans="2:17">
      <c r="B931" s="42"/>
      <c r="C931" s="32" t="s">
        <v>494</v>
      </c>
      <c r="D931" s="46" t="s">
        <v>947</v>
      </c>
      <c r="E931" s="46" t="s">
        <v>46</v>
      </c>
      <c r="F931" s="32"/>
      <c r="G931" s="122">
        <v>433507</v>
      </c>
      <c r="H931" s="113"/>
      <c r="I931" s="86"/>
      <c r="K931" s="7"/>
    </row>
    <row r="932" spans="2:17">
      <c r="B932" s="42"/>
      <c r="C932" s="32" t="s">
        <v>494</v>
      </c>
      <c r="D932" s="46" t="s">
        <v>948</v>
      </c>
      <c r="E932" s="46" t="s">
        <v>63</v>
      </c>
      <c r="F932" s="32"/>
      <c r="G932" s="122">
        <v>732890</v>
      </c>
      <c r="H932" s="113"/>
      <c r="I932" s="86"/>
      <c r="K932" s="7"/>
      <c r="L932" s="87"/>
      <c r="M932" s="87"/>
      <c r="N932" s="87"/>
      <c r="O932" s="87"/>
      <c r="P932" s="87"/>
      <c r="Q932" s="87"/>
    </row>
    <row r="933" spans="2:17">
      <c r="B933" s="42"/>
      <c r="C933" s="32" t="s">
        <v>494</v>
      </c>
      <c r="D933" s="46" t="s">
        <v>949</v>
      </c>
      <c r="E933" s="46" t="s">
        <v>92</v>
      </c>
      <c r="F933" s="32"/>
      <c r="G933" s="122">
        <v>1027686</v>
      </c>
      <c r="H933" s="113"/>
      <c r="I933" s="86"/>
      <c r="K933" s="7"/>
      <c r="L933" s="87"/>
      <c r="M933" s="87"/>
      <c r="N933" s="87"/>
      <c r="O933" s="87"/>
      <c r="P933" s="87"/>
      <c r="Q933" s="87"/>
    </row>
    <row r="934" spans="2:17">
      <c r="B934" s="42"/>
      <c r="C934" s="32" t="s">
        <v>494</v>
      </c>
      <c r="D934" s="46" t="s">
        <v>950</v>
      </c>
      <c r="E934" s="46" t="s">
        <v>56</v>
      </c>
      <c r="F934" s="32"/>
      <c r="G934" s="122">
        <v>460322</v>
      </c>
      <c r="H934" s="113"/>
      <c r="I934" s="86"/>
      <c r="K934" s="7"/>
      <c r="L934" s="87"/>
      <c r="M934" s="87"/>
      <c r="N934" s="87"/>
      <c r="O934" s="87"/>
      <c r="P934" s="87"/>
      <c r="Q934" s="87"/>
    </row>
    <row r="935" spans="2:17">
      <c r="B935" s="42"/>
      <c r="C935" s="32" t="s">
        <v>941</v>
      </c>
      <c r="D935" s="46" t="s">
        <v>951</v>
      </c>
      <c r="E935" s="46" t="s">
        <v>56</v>
      </c>
      <c r="F935" s="32"/>
      <c r="G935" s="122">
        <v>2143542</v>
      </c>
      <c r="H935" s="113"/>
      <c r="I935" s="88"/>
      <c r="K935" s="7"/>
      <c r="L935" s="87"/>
      <c r="M935" s="87"/>
      <c r="N935" s="87"/>
      <c r="O935" s="87"/>
      <c r="P935" s="87"/>
      <c r="Q935" s="87"/>
    </row>
    <row r="936" spans="2:17">
      <c r="B936" s="42"/>
      <c r="C936" s="32" t="s">
        <v>507</v>
      </c>
      <c r="D936" s="46" t="s">
        <v>952</v>
      </c>
      <c r="E936" s="46" t="s">
        <v>92</v>
      </c>
      <c r="F936" s="32"/>
      <c r="G936" s="122">
        <v>416287</v>
      </c>
      <c r="H936" s="113"/>
      <c r="I936" s="88"/>
      <c r="K936" s="7"/>
      <c r="L936" s="87"/>
      <c r="M936" s="87"/>
      <c r="N936" s="87"/>
      <c r="O936" s="87"/>
      <c r="P936" s="87"/>
      <c r="Q936" s="87"/>
    </row>
    <row r="937" spans="2:17">
      <c r="B937" s="42"/>
      <c r="C937" s="32" t="s">
        <v>507</v>
      </c>
      <c r="D937" s="46" t="s">
        <v>952</v>
      </c>
      <c r="E937" s="46" t="s">
        <v>63</v>
      </c>
      <c r="F937" s="32"/>
      <c r="G937" s="122">
        <v>459099</v>
      </c>
      <c r="H937" s="113"/>
      <c r="I937" s="88"/>
      <c r="K937" s="7"/>
    </row>
    <row r="938" spans="2:17">
      <c r="B938" s="42"/>
      <c r="C938" s="32" t="s">
        <v>507</v>
      </c>
      <c r="D938" s="46" t="s">
        <v>953</v>
      </c>
      <c r="E938" s="46" t="s">
        <v>56</v>
      </c>
      <c r="F938" s="32"/>
      <c r="G938" s="122">
        <v>1473444</v>
      </c>
      <c r="H938" s="113"/>
      <c r="I938" s="88"/>
      <c r="K938" s="7"/>
    </row>
    <row r="939" spans="2:17">
      <c r="B939" s="42"/>
      <c r="C939" s="32" t="s">
        <v>515</v>
      </c>
      <c r="D939" s="46" t="s">
        <v>580</v>
      </c>
      <c r="E939" s="46" t="s">
        <v>46</v>
      </c>
      <c r="F939" s="32"/>
      <c r="G939" s="122">
        <v>2791186</v>
      </c>
      <c r="H939" s="113"/>
      <c r="I939" s="88"/>
      <c r="K939" s="7"/>
    </row>
    <row r="940" spans="2:17">
      <c r="B940" s="126"/>
      <c r="C940" s="123" t="s">
        <v>517</v>
      </c>
      <c r="D940" s="63"/>
      <c r="E940" s="60"/>
      <c r="F940" s="62">
        <f>SUM(F863:F939)</f>
        <v>58124363</v>
      </c>
      <c r="G940" s="62">
        <f>SUM(G863:G939)</f>
        <v>102640744</v>
      </c>
      <c r="H940" s="62">
        <f>SUM(H863:H939)</f>
        <v>0</v>
      </c>
      <c r="I940" s="84"/>
      <c r="J940" s="84"/>
      <c r="K940" s="84"/>
      <c r="L940" s="87"/>
      <c r="M940" s="87"/>
      <c r="N940" s="87"/>
      <c r="O940" s="87"/>
      <c r="P940" s="87"/>
      <c r="Q940" s="84"/>
    </row>
    <row r="941" spans="2:17" ht="36" customHeight="1">
      <c r="B941" s="126"/>
      <c r="C941" s="337" t="s">
        <v>518</v>
      </c>
      <c r="D941" s="337"/>
      <c r="E941" s="337"/>
      <c r="F941" s="69">
        <v>0</v>
      </c>
      <c r="G941" s="69">
        <v>0</v>
      </c>
      <c r="H941" s="69">
        <v>0</v>
      </c>
      <c r="L941" s="87"/>
      <c r="M941" s="87"/>
      <c r="N941" s="87"/>
      <c r="O941" s="87"/>
      <c r="P941" s="87"/>
      <c r="Q941" s="87"/>
    </row>
    <row r="942" spans="2:17">
      <c r="B942" s="42"/>
      <c r="C942" s="129"/>
      <c r="D942" s="129"/>
      <c r="E942" s="129"/>
      <c r="F942" s="70">
        <v>0</v>
      </c>
      <c r="G942" s="70">
        <v>0</v>
      </c>
      <c r="H942" s="70">
        <v>0</v>
      </c>
    </row>
    <row r="943" spans="2:17">
      <c r="B943" s="42"/>
      <c r="C943" s="32"/>
      <c r="D943" s="32"/>
      <c r="E943" s="32"/>
      <c r="F943" s="70">
        <v>0</v>
      </c>
      <c r="G943" s="70">
        <v>0</v>
      </c>
      <c r="H943" s="70">
        <v>0</v>
      </c>
    </row>
    <row r="944" spans="2:17">
      <c r="C944" s="84"/>
    </row>
  </sheetData>
  <mergeCells count="10">
    <mergeCell ref="C798:H799"/>
    <mergeCell ref="C800:D800"/>
    <mergeCell ref="C852:J852"/>
    <mergeCell ref="C941:E941"/>
    <mergeCell ref="A5:B8"/>
    <mergeCell ref="C5:C7"/>
    <mergeCell ref="D5:E5"/>
    <mergeCell ref="F5:G5"/>
    <mergeCell ref="F7:G7"/>
    <mergeCell ref="C797:G79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54"/>
  <sheetViews>
    <sheetView topLeftCell="A833" workbookViewId="0">
      <selection activeCell="C838" sqref="C838"/>
    </sheetView>
  </sheetViews>
  <sheetFormatPr baseColWidth="10" defaultColWidth="11.7109375" defaultRowHeight="12.75"/>
  <cols>
    <col min="1" max="1" width="10.85546875" style="1" bestFit="1" customWidth="1"/>
    <col min="2" max="2" width="2.85546875" style="2" bestFit="1" customWidth="1"/>
    <col min="3" max="3" width="51.85546875" style="1" customWidth="1"/>
    <col min="4" max="4" width="53.42578125" style="5" customWidth="1"/>
    <col min="5" max="5" width="21.28515625" style="5" customWidth="1"/>
    <col min="6" max="6" width="20.7109375" style="5" customWidth="1"/>
    <col min="7" max="7" width="15.85546875" style="5" customWidth="1"/>
    <col min="8" max="8" width="17.7109375" style="5" customWidth="1"/>
    <col min="9" max="9" width="15.85546875" style="5" hidden="1" customWidth="1"/>
    <col min="10" max="10" width="10.140625" style="1" bestFit="1" customWidth="1"/>
    <col min="11" max="11" width="13" style="10" bestFit="1" customWidth="1"/>
    <col min="12" max="12" width="16.5703125" style="1" bestFit="1" customWidth="1"/>
    <col min="13" max="13" width="12.7109375" style="1" customWidth="1"/>
    <col min="14" max="14" width="17.28515625" style="1" customWidth="1"/>
    <col min="15" max="15" width="13.85546875" style="1" customWidth="1"/>
    <col min="16" max="17" width="15" style="1" bestFit="1" customWidth="1"/>
    <col min="18" max="18" width="17.5703125" style="1" customWidth="1"/>
    <col min="19" max="19" width="15.28515625" style="1" customWidth="1"/>
    <col min="20" max="20" width="17.85546875" style="1" customWidth="1"/>
    <col min="21" max="21" width="3.140625" style="1" customWidth="1"/>
    <col min="22" max="256" width="11.7109375" style="8"/>
    <col min="257" max="257" width="10.85546875" style="8" bestFit="1" customWidth="1"/>
    <col min="258" max="258" width="2.85546875" style="8" bestFit="1" customWidth="1"/>
    <col min="259" max="259" width="59.5703125" style="8" customWidth="1"/>
    <col min="260" max="260" width="6.7109375" style="8" customWidth="1"/>
    <col min="261" max="261" width="11" style="8" customWidth="1"/>
    <col min="262" max="265" width="0" style="8" hidden="1" customWidth="1"/>
    <col min="266" max="266" width="5.7109375" style="8" customWidth="1"/>
    <col min="267" max="267" width="12.28515625" style="8" customWidth="1"/>
    <col min="268" max="268" width="9.7109375" style="8" customWidth="1"/>
    <col min="269" max="269" width="12.7109375" style="8" customWidth="1"/>
    <col min="270" max="270" width="17.28515625" style="8" customWidth="1"/>
    <col min="271" max="271" width="13.85546875" style="8" customWidth="1"/>
    <col min="272" max="273" width="15" style="8" bestFit="1" customWidth="1"/>
    <col min="274" max="274" width="17.5703125" style="8" customWidth="1"/>
    <col min="275" max="275" width="15.28515625" style="8" customWidth="1"/>
    <col min="276" max="276" width="17.85546875" style="8" customWidth="1"/>
    <col min="277" max="277" width="3.140625" style="8" customWidth="1"/>
    <col min="278" max="512" width="11.7109375" style="8"/>
    <col min="513" max="513" width="10.85546875" style="8" bestFit="1" customWidth="1"/>
    <col min="514" max="514" width="2.85546875" style="8" bestFit="1" customWidth="1"/>
    <col min="515" max="515" width="59.5703125" style="8" customWidth="1"/>
    <col min="516" max="516" width="6.7109375" style="8" customWidth="1"/>
    <col min="517" max="517" width="11" style="8" customWidth="1"/>
    <col min="518" max="521" width="0" style="8" hidden="1" customWidth="1"/>
    <col min="522" max="522" width="5.7109375" style="8" customWidth="1"/>
    <col min="523" max="523" width="12.28515625" style="8" customWidth="1"/>
    <col min="524" max="524" width="9.7109375" style="8" customWidth="1"/>
    <col min="525" max="525" width="12.7109375" style="8" customWidth="1"/>
    <col min="526" max="526" width="17.28515625" style="8" customWidth="1"/>
    <col min="527" max="527" width="13.85546875" style="8" customWidth="1"/>
    <col min="528" max="529" width="15" style="8" bestFit="1" customWidth="1"/>
    <col min="530" max="530" width="17.5703125" style="8" customWidth="1"/>
    <col min="531" max="531" width="15.28515625" style="8" customWidth="1"/>
    <col min="532" max="532" width="17.85546875" style="8" customWidth="1"/>
    <col min="533" max="533" width="3.140625" style="8" customWidth="1"/>
    <col min="534" max="768" width="11.7109375" style="8"/>
    <col min="769" max="769" width="10.85546875" style="8" bestFit="1" customWidth="1"/>
    <col min="770" max="770" width="2.85546875" style="8" bestFit="1" customWidth="1"/>
    <col min="771" max="771" width="59.5703125" style="8" customWidth="1"/>
    <col min="772" max="772" width="6.7109375" style="8" customWidth="1"/>
    <col min="773" max="773" width="11" style="8" customWidth="1"/>
    <col min="774" max="777" width="0" style="8" hidden="1" customWidth="1"/>
    <col min="778" max="778" width="5.7109375" style="8" customWidth="1"/>
    <col min="779" max="779" width="12.28515625" style="8" customWidth="1"/>
    <col min="780" max="780" width="9.7109375" style="8" customWidth="1"/>
    <col min="781" max="781" width="12.7109375" style="8" customWidth="1"/>
    <col min="782" max="782" width="17.28515625" style="8" customWidth="1"/>
    <col min="783" max="783" width="13.85546875" style="8" customWidth="1"/>
    <col min="784" max="785" width="15" style="8" bestFit="1" customWidth="1"/>
    <col min="786" max="786" width="17.5703125" style="8" customWidth="1"/>
    <col min="787" max="787" width="15.28515625" style="8" customWidth="1"/>
    <col min="788" max="788" width="17.85546875" style="8" customWidth="1"/>
    <col min="789" max="789" width="3.140625" style="8" customWidth="1"/>
    <col min="790" max="1024" width="11.7109375" style="8"/>
    <col min="1025" max="1025" width="10.85546875" style="8" bestFit="1" customWidth="1"/>
    <col min="1026" max="1026" width="2.85546875" style="8" bestFit="1" customWidth="1"/>
    <col min="1027" max="1027" width="59.5703125" style="8" customWidth="1"/>
    <col min="1028" max="1028" width="6.7109375" style="8" customWidth="1"/>
    <col min="1029" max="1029" width="11" style="8" customWidth="1"/>
    <col min="1030" max="1033" width="0" style="8" hidden="1" customWidth="1"/>
    <col min="1034" max="1034" width="5.7109375" style="8" customWidth="1"/>
    <col min="1035" max="1035" width="12.28515625" style="8" customWidth="1"/>
    <col min="1036" max="1036" width="9.7109375" style="8" customWidth="1"/>
    <col min="1037" max="1037" width="12.7109375" style="8" customWidth="1"/>
    <col min="1038" max="1038" width="17.28515625" style="8" customWidth="1"/>
    <col min="1039" max="1039" width="13.85546875" style="8" customWidth="1"/>
    <col min="1040" max="1041" width="15" style="8" bestFit="1" customWidth="1"/>
    <col min="1042" max="1042" width="17.5703125" style="8" customWidth="1"/>
    <col min="1043" max="1043" width="15.28515625" style="8" customWidth="1"/>
    <col min="1044" max="1044" width="17.85546875" style="8" customWidth="1"/>
    <col min="1045" max="1045" width="3.140625" style="8" customWidth="1"/>
    <col min="1046" max="1280" width="11.7109375" style="8"/>
    <col min="1281" max="1281" width="10.85546875" style="8" bestFit="1" customWidth="1"/>
    <col min="1282" max="1282" width="2.85546875" style="8" bestFit="1" customWidth="1"/>
    <col min="1283" max="1283" width="59.5703125" style="8" customWidth="1"/>
    <col min="1284" max="1284" width="6.7109375" style="8" customWidth="1"/>
    <col min="1285" max="1285" width="11" style="8" customWidth="1"/>
    <col min="1286" max="1289" width="0" style="8" hidden="1" customWidth="1"/>
    <col min="1290" max="1290" width="5.7109375" style="8" customWidth="1"/>
    <col min="1291" max="1291" width="12.28515625" style="8" customWidth="1"/>
    <col min="1292" max="1292" width="9.7109375" style="8" customWidth="1"/>
    <col min="1293" max="1293" width="12.7109375" style="8" customWidth="1"/>
    <col min="1294" max="1294" width="17.28515625" style="8" customWidth="1"/>
    <col min="1295" max="1295" width="13.85546875" style="8" customWidth="1"/>
    <col min="1296" max="1297" width="15" style="8" bestFit="1" customWidth="1"/>
    <col min="1298" max="1298" width="17.5703125" style="8" customWidth="1"/>
    <col min="1299" max="1299" width="15.28515625" style="8" customWidth="1"/>
    <col min="1300" max="1300" width="17.85546875" style="8" customWidth="1"/>
    <col min="1301" max="1301" width="3.140625" style="8" customWidth="1"/>
    <col min="1302" max="1536" width="11.7109375" style="8"/>
    <col min="1537" max="1537" width="10.85546875" style="8" bestFit="1" customWidth="1"/>
    <col min="1538" max="1538" width="2.85546875" style="8" bestFit="1" customWidth="1"/>
    <col min="1539" max="1539" width="59.5703125" style="8" customWidth="1"/>
    <col min="1540" max="1540" width="6.7109375" style="8" customWidth="1"/>
    <col min="1541" max="1541" width="11" style="8" customWidth="1"/>
    <col min="1542" max="1545" width="0" style="8" hidden="1" customWidth="1"/>
    <col min="1546" max="1546" width="5.7109375" style="8" customWidth="1"/>
    <col min="1547" max="1547" width="12.28515625" style="8" customWidth="1"/>
    <col min="1548" max="1548" width="9.7109375" style="8" customWidth="1"/>
    <col min="1549" max="1549" width="12.7109375" style="8" customWidth="1"/>
    <col min="1550" max="1550" width="17.28515625" style="8" customWidth="1"/>
    <col min="1551" max="1551" width="13.85546875" style="8" customWidth="1"/>
    <col min="1552" max="1553" width="15" style="8" bestFit="1" customWidth="1"/>
    <col min="1554" max="1554" width="17.5703125" style="8" customWidth="1"/>
    <col min="1555" max="1555" width="15.28515625" style="8" customWidth="1"/>
    <col min="1556" max="1556" width="17.85546875" style="8" customWidth="1"/>
    <col min="1557" max="1557" width="3.140625" style="8" customWidth="1"/>
    <col min="1558" max="1792" width="11.7109375" style="8"/>
    <col min="1793" max="1793" width="10.85546875" style="8" bestFit="1" customWidth="1"/>
    <col min="1794" max="1794" width="2.85546875" style="8" bestFit="1" customWidth="1"/>
    <col min="1795" max="1795" width="59.5703125" style="8" customWidth="1"/>
    <col min="1796" max="1796" width="6.7109375" style="8" customWidth="1"/>
    <col min="1797" max="1797" width="11" style="8" customWidth="1"/>
    <col min="1798" max="1801" width="0" style="8" hidden="1" customWidth="1"/>
    <col min="1802" max="1802" width="5.7109375" style="8" customWidth="1"/>
    <col min="1803" max="1803" width="12.28515625" style="8" customWidth="1"/>
    <col min="1804" max="1804" width="9.7109375" style="8" customWidth="1"/>
    <col min="1805" max="1805" width="12.7109375" style="8" customWidth="1"/>
    <col min="1806" max="1806" width="17.28515625" style="8" customWidth="1"/>
    <col min="1807" max="1807" width="13.85546875" style="8" customWidth="1"/>
    <col min="1808" max="1809" width="15" style="8" bestFit="1" customWidth="1"/>
    <col min="1810" max="1810" width="17.5703125" style="8" customWidth="1"/>
    <col min="1811" max="1811" width="15.28515625" style="8" customWidth="1"/>
    <col min="1812" max="1812" width="17.85546875" style="8" customWidth="1"/>
    <col min="1813" max="1813" width="3.140625" style="8" customWidth="1"/>
    <col min="1814" max="2048" width="11.7109375" style="8"/>
    <col min="2049" max="2049" width="10.85546875" style="8" bestFit="1" customWidth="1"/>
    <col min="2050" max="2050" width="2.85546875" style="8" bestFit="1" customWidth="1"/>
    <col min="2051" max="2051" width="59.5703125" style="8" customWidth="1"/>
    <col min="2052" max="2052" width="6.7109375" style="8" customWidth="1"/>
    <col min="2053" max="2053" width="11" style="8" customWidth="1"/>
    <col min="2054" max="2057" width="0" style="8" hidden="1" customWidth="1"/>
    <col min="2058" max="2058" width="5.7109375" style="8" customWidth="1"/>
    <col min="2059" max="2059" width="12.28515625" style="8" customWidth="1"/>
    <col min="2060" max="2060" width="9.7109375" style="8" customWidth="1"/>
    <col min="2061" max="2061" width="12.7109375" style="8" customWidth="1"/>
    <col min="2062" max="2062" width="17.28515625" style="8" customWidth="1"/>
    <col min="2063" max="2063" width="13.85546875" style="8" customWidth="1"/>
    <col min="2064" max="2065" width="15" style="8" bestFit="1" customWidth="1"/>
    <col min="2066" max="2066" width="17.5703125" style="8" customWidth="1"/>
    <col min="2067" max="2067" width="15.28515625" style="8" customWidth="1"/>
    <col min="2068" max="2068" width="17.85546875" style="8" customWidth="1"/>
    <col min="2069" max="2069" width="3.140625" style="8" customWidth="1"/>
    <col min="2070" max="2304" width="11.7109375" style="8"/>
    <col min="2305" max="2305" width="10.85546875" style="8" bestFit="1" customWidth="1"/>
    <col min="2306" max="2306" width="2.85546875" style="8" bestFit="1" customWidth="1"/>
    <col min="2307" max="2307" width="59.5703125" style="8" customWidth="1"/>
    <col min="2308" max="2308" width="6.7109375" style="8" customWidth="1"/>
    <col min="2309" max="2309" width="11" style="8" customWidth="1"/>
    <col min="2310" max="2313" width="0" style="8" hidden="1" customWidth="1"/>
    <col min="2314" max="2314" width="5.7109375" style="8" customWidth="1"/>
    <col min="2315" max="2315" width="12.28515625" style="8" customWidth="1"/>
    <col min="2316" max="2316" width="9.7109375" style="8" customWidth="1"/>
    <col min="2317" max="2317" width="12.7109375" style="8" customWidth="1"/>
    <col min="2318" max="2318" width="17.28515625" style="8" customWidth="1"/>
    <col min="2319" max="2319" width="13.85546875" style="8" customWidth="1"/>
    <col min="2320" max="2321" width="15" style="8" bestFit="1" customWidth="1"/>
    <col min="2322" max="2322" width="17.5703125" style="8" customWidth="1"/>
    <col min="2323" max="2323" width="15.28515625" style="8" customWidth="1"/>
    <col min="2324" max="2324" width="17.85546875" style="8" customWidth="1"/>
    <col min="2325" max="2325" width="3.140625" style="8" customWidth="1"/>
    <col min="2326" max="2560" width="11.7109375" style="8"/>
    <col min="2561" max="2561" width="10.85546875" style="8" bestFit="1" customWidth="1"/>
    <col min="2562" max="2562" width="2.85546875" style="8" bestFit="1" customWidth="1"/>
    <col min="2563" max="2563" width="59.5703125" style="8" customWidth="1"/>
    <col min="2564" max="2564" width="6.7109375" style="8" customWidth="1"/>
    <col min="2565" max="2565" width="11" style="8" customWidth="1"/>
    <col min="2566" max="2569" width="0" style="8" hidden="1" customWidth="1"/>
    <col min="2570" max="2570" width="5.7109375" style="8" customWidth="1"/>
    <col min="2571" max="2571" width="12.28515625" style="8" customWidth="1"/>
    <col min="2572" max="2572" width="9.7109375" style="8" customWidth="1"/>
    <col min="2573" max="2573" width="12.7109375" style="8" customWidth="1"/>
    <col min="2574" max="2574" width="17.28515625" style="8" customWidth="1"/>
    <col min="2575" max="2575" width="13.85546875" style="8" customWidth="1"/>
    <col min="2576" max="2577" width="15" style="8" bestFit="1" customWidth="1"/>
    <col min="2578" max="2578" width="17.5703125" style="8" customWidth="1"/>
    <col min="2579" max="2579" width="15.28515625" style="8" customWidth="1"/>
    <col min="2580" max="2580" width="17.85546875" style="8" customWidth="1"/>
    <col min="2581" max="2581" width="3.140625" style="8" customWidth="1"/>
    <col min="2582" max="2816" width="11.7109375" style="8"/>
    <col min="2817" max="2817" width="10.85546875" style="8" bestFit="1" customWidth="1"/>
    <col min="2818" max="2818" width="2.85546875" style="8" bestFit="1" customWidth="1"/>
    <col min="2819" max="2819" width="59.5703125" style="8" customWidth="1"/>
    <col min="2820" max="2820" width="6.7109375" style="8" customWidth="1"/>
    <col min="2821" max="2821" width="11" style="8" customWidth="1"/>
    <col min="2822" max="2825" width="0" style="8" hidden="1" customWidth="1"/>
    <col min="2826" max="2826" width="5.7109375" style="8" customWidth="1"/>
    <col min="2827" max="2827" width="12.28515625" style="8" customWidth="1"/>
    <col min="2828" max="2828" width="9.7109375" style="8" customWidth="1"/>
    <col min="2829" max="2829" width="12.7109375" style="8" customWidth="1"/>
    <col min="2830" max="2830" width="17.28515625" style="8" customWidth="1"/>
    <col min="2831" max="2831" width="13.85546875" style="8" customWidth="1"/>
    <col min="2832" max="2833" width="15" style="8" bestFit="1" customWidth="1"/>
    <col min="2834" max="2834" width="17.5703125" style="8" customWidth="1"/>
    <col min="2835" max="2835" width="15.28515625" style="8" customWidth="1"/>
    <col min="2836" max="2836" width="17.85546875" style="8" customWidth="1"/>
    <col min="2837" max="2837" width="3.140625" style="8" customWidth="1"/>
    <col min="2838" max="3072" width="11.7109375" style="8"/>
    <col min="3073" max="3073" width="10.85546875" style="8" bestFit="1" customWidth="1"/>
    <col min="3074" max="3074" width="2.85546875" style="8" bestFit="1" customWidth="1"/>
    <col min="3075" max="3075" width="59.5703125" style="8" customWidth="1"/>
    <col min="3076" max="3076" width="6.7109375" style="8" customWidth="1"/>
    <col min="3077" max="3077" width="11" style="8" customWidth="1"/>
    <col min="3078" max="3081" width="0" style="8" hidden="1" customWidth="1"/>
    <col min="3082" max="3082" width="5.7109375" style="8" customWidth="1"/>
    <col min="3083" max="3083" width="12.28515625" style="8" customWidth="1"/>
    <col min="3084" max="3084" width="9.7109375" style="8" customWidth="1"/>
    <col min="3085" max="3085" width="12.7109375" style="8" customWidth="1"/>
    <col min="3086" max="3086" width="17.28515625" style="8" customWidth="1"/>
    <col min="3087" max="3087" width="13.85546875" style="8" customWidth="1"/>
    <col min="3088" max="3089" width="15" style="8" bestFit="1" customWidth="1"/>
    <col min="3090" max="3090" width="17.5703125" style="8" customWidth="1"/>
    <col min="3091" max="3091" width="15.28515625" style="8" customWidth="1"/>
    <col min="3092" max="3092" width="17.85546875" style="8" customWidth="1"/>
    <col min="3093" max="3093" width="3.140625" style="8" customWidth="1"/>
    <col min="3094" max="3328" width="11.7109375" style="8"/>
    <col min="3329" max="3329" width="10.85546875" style="8" bestFit="1" customWidth="1"/>
    <col min="3330" max="3330" width="2.85546875" style="8" bestFit="1" customWidth="1"/>
    <col min="3331" max="3331" width="59.5703125" style="8" customWidth="1"/>
    <col min="3332" max="3332" width="6.7109375" style="8" customWidth="1"/>
    <col min="3333" max="3333" width="11" style="8" customWidth="1"/>
    <col min="3334" max="3337" width="0" style="8" hidden="1" customWidth="1"/>
    <col min="3338" max="3338" width="5.7109375" style="8" customWidth="1"/>
    <col min="3339" max="3339" width="12.28515625" style="8" customWidth="1"/>
    <col min="3340" max="3340" width="9.7109375" style="8" customWidth="1"/>
    <col min="3341" max="3341" width="12.7109375" style="8" customWidth="1"/>
    <col min="3342" max="3342" width="17.28515625" style="8" customWidth="1"/>
    <col min="3343" max="3343" width="13.85546875" style="8" customWidth="1"/>
    <col min="3344" max="3345" width="15" style="8" bestFit="1" customWidth="1"/>
    <col min="3346" max="3346" width="17.5703125" style="8" customWidth="1"/>
    <col min="3347" max="3347" width="15.28515625" style="8" customWidth="1"/>
    <col min="3348" max="3348" width="17.85546875" style="8" customWidth="1"/>
    <col min="3349" max="3349" width="3.140625" style="8" customWidth="1"/>
    <col min="3350" max="3584" width="11.7109375" style="8"/>
    <col min="3585" max="3585" width="10.85546875" style="8" bestFit="1" customWidth="1"/>
    <col min="3586" max="3586" width="2.85546875" style="8" bestFit="1" customWidth="1"/>
    <col min="3587" max="3587" width="59.5703125" style="8" customWidth="1"/>
    <col min="3588" max="3588" width="6.7109375" style="8" customWidth="1"/>
    <col min="3589" max="3589" width="11" style="8" customWidth="1"/>
    <col min="3590" max="3593" width="0" style="8" hidden="1" customWidth="1"/>
    <col min="3594" max="3594" width="5.7109375" style="8" customWidth="1"/>
    <col min="3595" max="3595" width="12.28515625" style="8" customWidth="1"/>
    <col min="3596" max="3596" width="9.7109375" style="8" customWidth="1"/>
    <col min="3597" max="3597" width="12.7109375" style="8" customWidth="1"/>
    <col min="3598" max="3598" width="17.28515625" style="8" customWidth="1"/>
    <col min="3599" max="3599" width="13.85546875" style="8" customWidth="1"/>
    <col min="3600" max="3601" width="15" style="8" bestFit="1" customWidth="1"/>
    <col min="3602" max="3602" width="17.5703125" style="8" customWidth="1"/>
    <col min="3603" max="3603" width="15.28515625" style="8" customWidth="1"/>
    <col min="3604" max="3604" width="17.85546875" style="8" customWidth="1"/>
    <col min="3605" max="3605" width="3.140625" style="8" customWidth="1"/>
    <col min="3606" max="3840" width="11.7109375" style="8"/>
    <col min="3841" max="3841" width="10.85546875" style="8" bestFit="1" customWidth="1"/>
    <col min="3842" max="3842" width="2.85546875" style="8" bestFit="1" customWidth="1"/>
    <col min="3843" max="3843" width="59.5703125" style="8" customWidth="1"/>
    <col min="3844" max="3844" width="6.7109375" style="8" customWidth="1"/>
    <col min="3845" max="3845" width="11" style="8" customWidth="1"/>
    <col min="3846" max="3849" width="0" style="8" hidden="1" customWidth="1"/>
    <col min="3850" max="3850" width="5.7109375" style="8" customWidth="1"/>
    <col min="3851" max="3851" width="12.28515625" style="8" customWidth="1"/>
    <col min="3852" max="3852" width="9.7109375" style="8" customWidth="1"/>
    <col min="3853" max="3853" width="12.7109375" style="8" customWidth="1"/>
    <col min="3854" max="3854" width="17.28515625" style="8" customWidth="1"/>
    <col min="3855" max="3855" width="13.85546875" style="8" customWidth="1"/>
    <col min="3856" max="3857" width="15" style="8" bestFit="1" customWidth="1"/>
    <col min="3858" max="3858" width="17.5703125" style="8" customWidth="1"/>
    <col min="3859" max="3859" width="15.28515625" style="8" customWidth="1"/>
    <col min="3860" max="3860" width="17.85546875" style="8" customWidth="1"/>
    <col min="3861" max="3861" width="3.140625" style="8" customWidth="1"/>
    <col min="3862" max="4096" width="11.7109375" style="8"/>
    <col min="4097" max="4097" width="10.85546875" style="8" bestFit="1" customWidth="1"/>
    <col min="4098" max="4098" width="2.85546875" style="8" bestFit="1" customWidth="1"/>
    <col min="4099" max="4099" width="59.5703125" style="8" customWidth="1"/>
    <col min="4100" max="4100" width="6.7109375" style="8" customWidth="1"/>
    <col min="4101" max="4101" width="11" style="8" customWidth="1"/>
    <col min="4102" max="4105" width="0" style="8" hidden="1" customWidth="1"/>
    <col min="4106" max="4106" width="5.7109375" style="8" customWidth="1"/>
    <col min="4107" max="4107" width="12.28515625" style="8" customWidth="1"/>
    <col min="4108" max="4108" width="9.7109375" style="8" customWidth="1"/>
    <col min="4109" max="4109" width="12.7109375" style="8" customWidth="1"/>
    <col min="4110" max="4110" width="17.28515625" style="8" customWidth="1"/>
    <col min="4111" max="4111" width="13.85546875" style="8" customWidth="1"/>
    <col min="4112" max="4113" width="15" style="8" bestFit="1" customWidth="1"/>
    <col min="4114" max="4114" width="17.5703125" style="8" customWidth="1"/>
    <col min="4115" max="4115" width="15.28515625" style="8" customWidth="1"/>
    <col min="4116" max="4116" width="17.85546875" style="8" customWidth="1"/>
    <col min="4117" max="4117" width="3.140625" style="8" customWidth="1"/>
    <col min="4118" max="4352" width="11.7109375" style="8"/>
    <col min="4353" max="4353" width="10.85546875" style="8" bestFit="1" customWidth="1"/>
    <col min="4354" max="4354" width="2.85546875" style="8" bestFit="1" customWidth="1"/>
    <col min="4355" max="4355" width="59.5703125" style="8" customWidth="1"/>
    <col min="4356" max="4356" width="6.7109375" style="8" customWidth="1"/>
    <col min="4357" max="4357" width="11" style="8" customWidth="1"/>
    <col min="4358" max="4361" width="0" style="8" hidden="1" customWidth="1"/>
    <col min="4362" max="4362" width="5.7109375" style="8" customWidth="1"/>
    <col min="4363" max="4363" width="12.28515625" style="8" customWidth="1"/>
    <col min="4364" max="4364" width="9.7109375" style="8" customWidth="1"/>
    <col min="4365" max="4365" width="12.7109375" style="8" customWidth="1"/>
    <col min="4366" max="4366" width="17.28515625" style="8" customWidth="1"/>
    <col min="4367" max="4367" width="13.85546875" style="8" customWidth="1"/>
    <col min="4368" max="4369" width="15" style="8" bestFit="1" customWidth="1"/>
    <col min="4370" max="4370" width="17.5703125" style="8" customWidth="1"/>
    <col min="4371" max="4371" width="15.28515625" style="8" customWidth="1"/>
    <col min="4372" max="4372" width="17.85546875" style="8" customWidth="1"/>
    <col min="4373" max="4373" width="3.140625" style="8" customWidth="1"/>
    <col min="4374" max="4608" width="11.7109375" style="8"/>
    <col min="4609" max="4609" width="10.85546875" style="8" bestFit="1" customWidth="1"/>
    <col min="4610" max="4610" width="2.85546875" style="8" bestFit="1" customWidth="1"/>
    <col min="4611" max="4611" width="59.5703125" style="8" customWidth="1"/>
    <col min="4612" max="4612" width="6.7109375" style="8" customWidth="1"/>
    <col min="4613" max="4613" width="11" style="8" customWidth="1"/>
    <col min="4614" max="4617" width="0" style="8" hidden="1" customWidth="1"/>
    <col min="4618" max="4618" width="5.7109375" style="8" customWidth="1"/>
    <col min="4619" max="4619" width="12.28515625" style="8" customWidth="1"/>
    <col min="4620" max="4620" width="9.7109375" style="8" customWidth="1"/>
    <col min="4621" max="4621" width="12.7109375" style="8" customWidth="1"/>
    <col min="4622" max="4622" width="17.28515625" style="8" customWidth="1"/>
    <col min="4623" max="4623" width="13.85546875" style="8" customWidth="1"/>
    <col min="4624" max="4625" width="15" style="8" bestFit="1" customWidth="1"/>
    <col min="4626" max="4626" width="17.5703125" style="8" customWidth="1"/>
    <col min="4627" max="4627" width="15.28515625" style="8" customWidth="1"/>
    <col min="4628" max="4628" width="17.85546875" style="8" customWidth="1"/>
    <col min="4629" max="4629" width="3.140625" style="8" customWidth="1"/>
    <col min="4630" max="4864" width="11.7109375" style="8"/>
    <col min="4865" max="4865" width="10.85546875" style="8" bestFit="1" customWidth="1"/>
    <col min="4866" max="4866" width="2.85546875" style="8" bestFit="1" customWidth="1"/>
    <col min="4867" max="4867" width="59.5703125" style="8" customWidth="1"/>
    <col min="4868" max="4868" width="6.7109375" style="8" customWidth="1"/>
    <col min="4869" max="4869" width="11" style="8" customWidth="1"/>
    <col min="4870" max="4873" width="0" style="8" hidden="1" customWidth="1"/>
    <col min="4874" max="4874" width="5.7109375" style="8" customWidth="1"/>
    <col min="4875" max="4875" width="12.28515625" style="8" customWidth="1"/>
    <col min="4876" max="4876" width="9.7109375" style="8" customWidth="1"/>
    <col min="4877" max="4877" width="12.7109375" style="8" customWidth="1"/>
    <col min="4878" max="4878" width="17.28515625" style="8" customWidth="1"/>
    <col min="4879" max="4879" width="13.85546875" style="8" customWidth="1"/>
    <col min="4880" max="4881" width="15" style="8" bestFit="1" customWidth="1"/>
    <col min="4882" max="4882" width="17.5703125" style="8" customWidth="1"/>
    <col min="4883" max="4883" width="15.28515625" style="8" customWidth="1"/>
    <col min="4884" max="4884" width="17.85546875" style="8" customWidth="1"/>
    <col min="4885" max="4885" width="3.140625" style="8" customWidth="1"/>
    <col min="4886" max="5120" width="11.7109375" style="8"/>
    <col min="5121" max="5121" width="10.85546875" style="8" bestFit="1" customWidth="1"/>
    <col min="5122" max="5122" width="2.85546875" style="8" bestFit="1" customWidth="1"/>
    <col min="5123" max="5123" width="59.5703125" style="8" customWidth="1"/>
    <col min="5124" max="5124" width="6.7109375" style="8" customWidth="1"/>
    <col min="5125" max="5125" width="11" style="8" customWidth="1"/>
    <col min="5126" max="5129" width="0" style="8" hidden="1" customWidth="1"/>
    <col min="5130" max="5130" width="5.7109375" style="8" customWidth="1"/>
    <col min="5131" max="5131" width="12.28515625" style="8" customWidth="1"/>
    <col min="5132" max="5132" width="9.7109375" style="8" customWidth="1"/>
    <col min="5133" max="5133" width="12.7109375" style="8" customWidth="1"/>
    <col min="5134" max="5134" width="17.28515625" style="8" customWidth="1"/>
    <col min="5135" max="5135" width="13.85546875" style="8" customWidth="1"/>
    <col min="5136" max="5137" width="15" style="8" bestFit="1" customWidth="1"/>
    <col min="5138" max="5138" width="17.5703125" style="8" customWidth="1"/>
    <col min="5139" max="5139" width="15.28515625" style="8" customWidth="1"/>
    <col min="5140" max="5140" width="17.85546875" style="8" customWidth="1"/>
    <col min="5141" max="5141" width="3.140625" style="8" customWidth="1"/>
    <col min="5142" max="5376" width="11.7109375" style="8"/>
    <col min="5377" max="5377" width="10.85546875" style="8" bestFit="1" customWidth="1"/>
    <col min="5378" max="5378" width="2.85546875" style="8" bestFit="1" customWidth="1"/>
    <col min="5379" max="5379" width="59.5703125" style="8" customWidth="1"/>
    <col min="5380" max="5380" width="6.7109375" style="8" customWidth="1"/>
    <col min="5381" max="5381" width="11" style="8" customWidth="1"/>
    <col min="5382" max="5385" width="0" style="8" hidden="1" customWidth="1"/>
    <col min="5386" max="5386" width="5.7109375" style="8" customWidth="1"/>
    <col min="5387" max="5387" width="12.28515625" style="8" customWidth="1"/>
    <col min="5388" max="5388" width="9.7109375" style="8" customWidth="1"/>
    <col min="5389" max="5389" width="12.7109375" style="8" customWidth="1"/>
    <col min="5390" max="5390" width="17.28515625" style="8" customWidth="1"/>
    <col min="5391" max="5391" width="13.85546875" style="8" customWidth="1"/>
    <col min="5392" max="5393" width="15" style="8" bestFit="1" customWidth="1"/>
    <col min="5394" max="5394" width="17.5703125" style="8" customWidth="1"/>
    <col min="5395" max="5395" width="15.28515625" style="8" customWidth="1"/>
    <col min="5396" max="5396" width="17.85546875" style="8" customWidth="1"/>
    <col min="5397" max="5397" width="3.140625" style="8" customWidth="1"/>
    <col min="5398" max="5632" width="11.7109375" style="8"/>
    <col min="5633" max="5633" width="10.85546875" style="8" bestFit="1" customWidth="1"/>
    <col min="5634" max="5634" width="2.85546875" style="8" bestFit="1" customWidth="1"/>
    <col min="5635" max="5635" width="59.5703125" style="8" customWidth="1"/>
    <col min="5636" max="5636" width="6.7109375" style="8" customWidth="1"/>
    <col min="5637" max="5637" width="11" style="8" customWidth="1"/>
    <col min="5638" max="5641" width="0" style="8" hidden="1" customWidth="1"/>
    <col min="5642" max="5642" width="5.7109375" style="8" customWidth="1"/>
    <col min="5643" max="5643" width="12.28515625" style="8" customWidth="1"/>
    <col min="5644" max="5644" width="9.7109375" style="8" customWidth="1"/>
    <col min="5645" max="5645" width="12.7109375" style="8" customWidth="1"/>
    <col min="5646" max="5646" width="17.28515625" style="8" customWidth="1"/>
    <col min="5647" max="5647" width="13.85546875" style="8" customWidth="1"/>
    <col min="5648" max="5649" width="15" style="8" bestFit="1" customWidth="1"/>
    <col min="5650" max="5650" width="17.5703125" style="8" customWidth="1"/>
    <col min="5651" max="5651" width="15.28515625" style="8" customWidth="1"/>
    <col min="5652" max="5652" width="17.85546875" style="8" customWidth="1"/>
    <col min="5653" max="5653" width="3.140625" style="8" customWidth="1"/>
    <col min="5654" max="5888" width="11.7109375" style="8"/>
    <col min="5889" max="5889" width="10.85546875" style="8" bestFit="1" customWidth="1"/>
    <col min="5890" max="5890" width="2.85546875" style="8" bestFit="1" customWidth="1"/>
    <col min="5891" max="5891" width="59.5703125" style="8" customWidth="1"/>
    <col min="5892" max="5892" width="6.7109375" style="8" customWidth="1"/>
    <col min="5893" max="5893" width="11" style="8" customWidth="1"/>
    <col min="5894" max="5897" width="0" style="8" hidden="1" customWidth="1"/>
    <col min="5898" max="5898" width="5.7109375" style="8" customWidth="1"/>
    <col min="5899" max="5899" width="12.28515625" style="8" customWidth="1"/>
    <col min="5900" max="5900" width="9.7109375" style="8" customWidth="1"/>
    <col min="5901" max="5901" width="12.7109375" style="8" customWidth="1"/>
    <col min="5902" max="5902" width="17.28515625" style="8" customWidth="1"/>
    <col min="5903" max="5903" width="13.85546875" style="8" customWidth="1"/>
    <col min="5904" max="5905" width="15" style="8" bestFit="1" customWidth="1"/>
    <col min="5906" max="5906" width="17.5703125" style="8" customWidth="1"/>
    <col min="5907" max="5907" width="15.28515625" style="8" customWidth="1"/>
    <col min="5908" max="5908" width="17.85546875" style="8" customWidth="1"/>
    <col min="5909" max="5909" width="3.140625" style="8" customWidth="1"/>
    <col min="5910" max="6144" width="11.7109375" style="8"/>
    <col min="6145" max="6145" width="10.85546875" style="8" bestFit="1" customWidth="1"/>
    <col min="6146" max="6146" width="2.85546875" style="8" bestFit="1" customWidth="1"/>
    <col min="6147" max="6147" width="59.5703125" style="8" customWidth="1"/>
    <col min="6148" max="6148" width="6.7109375" style="8" customWidth="1"/>
    <col min="6149" max="6149" width="11" style="8" customWidth="1"/>
    <col min="6150" max="6153" width="0" style="8" hidden="1" customWidth="1"/>
    <col min="6154" max="6154" width="5.7109375" style="8" customWidth="1"/>
    <col min="6155" max="6155" width="12.28515625" style="8" customWidth="1"/>
    <col min="6156" max="6156" width="9.7109375" style="8" customWidth="1"/>
    <col min="6157" max="6157" width="12.7109375" style="8" customWidth="1"/>
    <col min="6158" max="6158" width="17.28515625" style="8" customWidth="1"/>
    <col min="6159" max="6159" width="13.85546875" style="8" customWidth="1"/>
    <col min="6160" max="6161" width="15" style="8" bestFit="1" customWidth="1"/>
    <col min="6162" max="6162" width="17.5703125" style="8" customWidth="1"/>
    <col min="6163" max="6163" width="15.28515625" style="8" customWidth="1"/>
    <col min="6164" max="6164" width="17.85546875" style="8" customWidth="1"/>
    <col min="6165" max="6165" width="3.140625" style="8" customWidth="1"/>
    <col min="6166" max="6400" width="11.7109375" style="8"/>
    <col min="6401" max="6401" width="10.85546875" style="8" bestFit="1" customWidth="1"/>
    <col min="6402" max="6402" width="2.85546875" style="8" bestFit="1" customWidth="1"/>
    <col min="6403" max="6403" width="59.5703125" style="8" customWidth="1"/>
    <col min="6404" max="6404" width="6.7109375" style="8" customWidth="1"/>
    <col min="6405" max="6405" width="11" style="8" customWidth="1"/>
    <col min="6406" max="6409" width="0" style="8" hidden="1" customWidth="1"/>
    <col min="6410" max="6410" width="5.7109375" style="8" customWidth="1"/>
    <col min="6411" max="6411" width="12.28515625" style="8" customWidth="1"/>
    <col min="6412" max="6412" width="9.7109375" style="8" customWidth="1"/>
    <col min="6413" max="6413" width="12.7109375" style="8" customWidth="1"/>
    <col min="6414" max="6414" width="17.28515625" style="8" customWidth="1"/>
    <col min="6415" max="6415" width="13.85546875" style="8" customWidth="1"/>
    <col min="6416" max="6417" width="15" style="8" bestFit="1" customWidth="1"/>
    <col min="6418" max="6418" width="17.5703125" style="8" customWidth="1"/>
    <col min="6419" max="6419" width="15.28515625" style="8" customWidth="1"/>
    <col min="6420" max="6420" width="17.85546875" style="8" customWidth="1"/>
    <col min="6421" max="6421" width="3.140625" style="8" customWidth="1"/>
    <col min="6422" max="6656" width="11.7109375" style="8"/>
    <col min="6657" max="6657" width="10.85546875" style="8" bestFit="1" customWidth="1"/>
    <col min="6658" max="6658" width="2.85546875" style="8" bestFit="1" customWidth="1"/>
    <col min="6659" max="6659" width="59.5703125" style="8" customWidth="1"/>
    <col min="6660" max="6660" width="6.7109375" style="8" customWidth="1"/>
    <col min="6661" max="6661" width="11" style="8" customWidth="1"/>
    <col min="6662" max="6665" width="0" style="8" hidden="1" customWidth="1"/>
    <col min="6666" max="6666" width="5.7109375" style="8" customWidth="1"/>
    <col min="6667" max="6667" width="12.28515625" style="8" customWidth="1"/>
    <col min="6668" max="6668" width="9.7109375" style="8" customWidth="1"/>
    <col min="6669" max="6669" width="12.7109375" style="8" customWidth="1"/>
    <col min="6670" max="6670" width="17.28515625" style="8" customWidth="1"/>
    <col min="6671" max="6671" width="13.85546875" style="8" customWidth="1"/>
    <col min="6672" max="6673" width="15" style="8" bestFit="1" customWidth="1"/>
    <col min="6674" max="6674" width="17.5703125" style="8" customWidth="1"/>
    <col min="6675" max="6675" width="15.28515625" style="8" customWidth="1"/>
    <col min="6676" max="6676" width="17.85546875" style="8" customWidth="1"/>
    <col min="6677" max="6677" width="3.140625" style="8" customWidth="1"/>
    <col min="6678" max="6912" width="11.7109375" style="8"/>
    <col min="6913" max="6913" width="10.85546875" style="8" bestFit="1" customWidth="1"/>
    <col min="6914" max="6914" width="2.85546875" style="8" bestFit="1" customWidth="1"/>
    <col min="6915" max="6915" width="59.5703125" style="8" customWidth="1"/>
    <col min="6916" max="6916" width="6.7109375" style="8" customWidth="1"/>
    <col min="6917" max="6917" width="11" style="8" customWidth="1"/>
    <col min="6918" max="6921" width="0" style="8" hidden="1" customWidth="1"/>
    <col min="6922" max="6922" width="5.7109375" style="8" customWidth="1"/>
    <col min="6923" max="6923" width="12.28515625" style="8" customWidth="1"/>
    <col min="6924" max="6924" width="9.7109375" style="8" customWidth="1"/>
    <col min="6925" max="6925" width="12.7109375" style="8" customWidth="1"/>
    <col min="6926" max="6926" width="17.28515625" style="8" customWidth="1"/>
    <col min="6927" max="6927" width="13.85546875" style="8" customWidth="1"/>
    <col min="6928" max="6929" width="15" style="8" bestFit="1" customWidth="1"/>
    <col min="6930" max="6930" width="17.5703125" style="8" customWidth="1"/>
    <col min="6931" max="6931" width="15.28515625" style="8" customWidth="1"/>
    <col min="6932" max="6932" width="17.85546875" style="8" customWidth="1"/>
    <col min="6933" max="6933" width="3.140625" style="8" customWidth="1"/>
    <col min="6934" max="7168" width="11.7109375" style="8"/>
    <col min="7169" max="7169" width="10.85546875" style="8" bestFit="1" customWidth="1"/>
    <col min="7170" max="7170" width="2.85546875" style="8" bestFit="1" customWidth="1"/>
    <col min="7171" max="7171" width="59.5703125" style="8" customWidth="1"/>
    <col min="7172" max="7172" width="6.7109375" style="8" customWidth="1"/>
    <col min="7173" max="7173" width="11" style="8" customWidth="1"/>
    <col min="7174" max="7177" width="0" style="8" hidden="1" customWidth="1"/>
    <col min="7178" max="7178" width="5.7109375" style="8" customWidth="1"/>
    <col min="7179" max="7179" width="12.28515625" style="8" customWidth="1"/>
    <col min="7180" max="7180" width="9.7109375" style="8" customWidth="1"/>
    <col min="7181" max="7181" width="12.7109375" style="8" customWidth="1"/>
    <col min="7182" max="7182" width="17.28515625" style="8" customWidth="1"/>
    <col min="7183" max="7183" width="13.85546875" style="8" customWidth="1"/>
    <col min="7184" max="7185" width="15" style="8" bestFit="1" customWidth="1"/>
    <col min="7186" max="7186" width="17.5703125" style="8" customWidth="1"/>
    <col min="7187" max="7187" width="15.28515625" style="8" customWidth="1"/>
    <col min="7188" max="7188" width="17.85546875" style="8" customWidth="1"/>
    <col min="7189" max="7189" width="3.140625" style="8" customWidth="1"/>
    <col min="7190" max="7424" width="11.7109375" style="8"/>
    <col min="7425" max="7425" width="10.85546875" style="8" bestFit="1" customWidth="1"/>
    <col min="7426" max="7426" width="2.85546875" style="8" bestFit="1" customWidth="1"/>
    <col min="7427" max="7427" width="59.5703125" style="8" customWidth="1"/>
    <col min="7428" max="7428" width="6.7109375" style="8" customWidth="1"/>
    <col min="7429" max="7429" width="11" style="8" customWidth="1"/>
    <col min="7430" max="7433" width="0" style="8" hidden="1" customWidth="1"/>
    <col min="7434" max="7434" width="5.7109375" style="8" customWidth="1"/>
    <col min="7435" max="7435" width="12.28515625" style="8" customWidth="1"/>
    <col min="7436" max="7436" width="9.7109375" style="8" customWidth="1"/>
    <col min="7437" max="7437" width="12.7109375" style="8" customWidth="1"/>
    <col min="7438" max="7438" width="17.28515625" style="8" customWidth="1"/>
    <col min="7439" max="7439" width="13.85546875" style="8" customWidth="1"/>
    <col min="7440" max="7441" width="15" style="8" bestFit="1" customWidth="1"/>
    <col min="7442" max="7442" width="17.5703125" style="8" customWidth="1"/>
    <col min="7443" max="7443" width="15.28515625" style="8" customWidth="1"/>
    <col min="7444" max="7444" width="17.85546875" style="8" customWidth="1"/>
    <col min="7445" max="7445" width="3.140625" style="8" customWidth="1"/>
    <col min="7446" max="7680" width="11.7109375" style="8"/>
    <col min="7681" max="7681" width="10.85546875" style="8" bestFit="1" customWidth="1"/>
    <col min="7682" max="7682" width="2.85546875" style="8" bestFit="1" customWidth="1"/>
    <col min="7683" max="7683" width="59.5703125" style="8" customWidth="1"/>
    <col min="7684" max="7684" width="6.7109375" style="8" customWidth="1"/>
    <col min="7685" max="7685" width="11" style="8" customWidth="1"/>
    <col min="7686" max="7689" width="0" style="8" hidden="1" customWidth="1"/>
    <col min="7690" max="7690" width="5.7109375" style="8" customWidth="1"/>
    <col min="7691" max="7691" width="12.28515625" style="8" customWidth="1"/>
    <col min="7692" max="7692" width="9.7109375" style="8" customWidth="1"/>
    <col min="7693" max="7693" width="12.7109375" style="8" customWidth="1"/>
    <col min="7694" max="7694" width="17.28515625" style="8" customWidth="1"/>
    <col min="7695" max="7695" width="13.85546875" style="8" customWidth="1"/>
    <col min="7696" max="7697" width="15" style="8" bestFit="1" customWidth="1"/>
    <col min="7698" max="7698" width="17.5703125" style="8" customWidth="1"/>
    <col min="7699" max="7699" width="15.28515625" style="8" customWidth="1"/>
    <col min="7700" max="7700" width="17.85546875" style="8" customWidth="1"/>
    <col min="7701" max="7701" width="3.140625" style="8" customWidth="1"/>
    <col min="7702" max="7936" width="11.7109375" style="8"/>
    <col min="7937" max="7937" width="10.85546875" style="8" bestFit="1" customWidth="1"/>
    <col min="7938" max="7938" width="2.85546875" style="8" bestFit="1" customWidth="1"/>
    <col min="7939" max="7939" width="59.5703125" style="8" customWidth="1"/>
    <col min="7940" max="7940" width="6.7109375" style="8" customWidth="1"/>
    <col min="7941" max="7941" width="11" style="8" customWidth="1"/>
    <col min="7942" max="7945" width="0" style="8" hidden="1" customWidth="1"/>
    <col min="7946" max="7946" width="5.7109375" style="8" customWidth="1"/>
    <col min="7947" max="7947" width="12.28515625" style="8" customWidth="1"/>
    <col min="7948" max="7948" width="9.7109375" style="8" customWidth="1"/>
    <col min="7949" max="7949" width="12.7109375" style="8" customWidth="1"/>
    <col min="7950" max="7950" width="17.28515625" style="8" customWidth="1"/>
    <col min="7951" max="7951" width="13.85546875" style="8" customWidth="1"/>
    <col min="7952" max="7953" width="15" style="8" bestFit="1" customWidth="1"/>
    <col min="7954" max="7954" width="17.5703125" style="8" customWidth="1"/>
    <col min="7955" max="7955" width="15.28515625" style="8" customWidth="1"/>
    <col min="7956" max="7956" width="17.85546875" style="8" customWidth="1"/>
    <col min="7957" max="7957" width="3.140625" style="8" customWidth="1"/>
    <col min="7958" max="8192" width="11.7109375" style="8"/>
    <col min="8193" max="8193" width="10.85546875" style="8" bestFit="1" customWidth="1"/>
    <col min="8194" max="8194" width="2.85546875" style="8" bestFit="1" customWidth="1"/>
    <col min="8195" max="8195" width="59.5703125" style="8" customWidth="1"/>
    <col min="8196" max="8196" width="6.7109375" style="8" customWidth="1"/>
    <col min="8197" max="8197" width="11" style="8" customWidth="1"/>
    <col min="8198" max="8201" width="0" style="8" hidden="1" customWidth="1"/>
    <col min="8202" max="8202" width="5.7109375" style="8" customWidth="1"/>
    <col min="8203" max="8203" width="12.28515625" style="8" customWidth="1"/>
    <col min="8204" max="8204" width="9.7109375" style="8" customWidth="1"/>
    <col min="8205" max="8205" width="12.7109375" style="8" customWidth="1"/>
    <col min="8206" max="8206" width="17.28515625" style="8" customWidth="1"/>
    <col min="8207" max="8207" width="13.85546875" style="8" customWidth="1"/>
    <col min="8208" max="8209" width="15" style="8" bestFit="1" customWidth="1"/>
    <col min="8210" max="8210" width="17.5703125" style="8" customWidth="1"/>
    <col min="8211" max="8211" width="15.28515625" style="8" customWidth="1"/>
    <col min="8212" max="8212" width="17.85546875" style="8" customWidth="1"/>
    <col min="8213" max="8213" width="3.140625" style="8" customWidth="1"/>
    <col min="8214" max="8448" width="11.7109375" style="8"/>
    <col min="8449" max="8449" width="10.85546875" style="8" bestFit="1" customWidth="1"/>
    <col min="8450" max="8450" width="2.85546875" style="8" bestFit="1" customWidth="1"/>
    <col min="8451" max="8451" width="59.5703125" style="8" customWidth="1"/>
    <col min="8452" max="8452" width="6.7109375" style="8" customWidth="1"/>
    <col min="8453" max="8453" width="11" style="8" customWidth="1"/>
    <col min="8454" max="8457" width="0" style="8" hidden="1" customWidth="1"/>
    <col min="8458" max="8458" width="5.7109375" style="8" customWidth="1"/>
    <col min="8459" max="8459" width="12.28515625" style="8" customWidth="1"/>
    <col min="8460" max="8460" width="9.7109375" style="8" customWidth="1"/>
    <col min="8461" max="8461" width="12.7109375" style="8" customWidth="1"/>
    <col min="8462" max="8462" width="17.28515625" style="8" customWidth="1"/>
    <col min="8463" max="8463" width="13.85546875" style="8" customWidth="1"/>
    <col min="8464" max="8465" width="15" style="8" bestFit="1" customWidth="1"/>
    <col min="8466" max="8466" width="17.5703125" style="8" customWidth="1"/>
    <col min="8467" max="8467" width="15.28515625" style="8" customWidth="1"/>
    <col min="8468" max="8468" width="17.85546875" style="8" customWidth="1"/>
    <col min="8469" max="8469" width="3.140625" style="8" customWidth="1"/>
    <col min="8470" max="8704" width="11.7109375" style="8"/>
    <col min="8705" max="8705" width="10.85546875" style="8" bestFit="1" customWidth="1"/>
    <col min="8706" max="8706" width="2.85546875" style="8" bestFit="1" customWidth="1"/>
    <col min="8707" max="8707" width="59.5703125" style="8" customWidth="1"/>
    <col min="8708" max="8708" width="6.7109375" style="8" customWidth="1"/>
    <col min="8709" max="8709" width="11" style="8" customWidth="1"/>
    <col min="8710" max="8713" width="0" style="8" hidden="1" customWidth="1"/>
    <col min="8714" max="8714" width="5.7109375" style="8" customWidth="1"/>
    <col min="8715" max="8715" width="12.28515625" style="8" customWidth="1"/>
    <col min="8716" max="8716" width="9.7109375" style="8" customWidth="1"/>
    <col min="8717" max="8717" width="12.7109375" style="8" customWidth="1"/>
    <col min="8718" max="8718" width="17.28515625" style="8" customWidth="1"/>
    <col min="8719" max="8719" width="13.85546875" style="8" customWidth="1"/>
    <col min="8720" max="8721" width="15" style="8" bestFit="1" customWidth="1"/>
    <col min="8722" max="8722" width="17.5703125" style="8" customWidth="1"/>
    <col min="8723" max="8723" width="15.28515625" style="8" customWidth="1"/>
    <col min="8724" max="8724" width="17.85546875" style="8" customWidth="1"/>
    <col min="8725" max="8725" width="3.140625" style="8" customWidth="1"/>
    <col min="8726" max="8960" width="11.7109375" style="8"/>
    <col min="8961" max="8961" width="10.85546875" style="8" bestFit="1" customWidth="1"/>
    <col min="8962" max="8962" width="2.85546875" style="8" bestFit="1" customWidth="1"/>
    <col min="8963" max="8963" width="59.5703125" style="8" customWidth="1"/>
    <col min="8964" max="8964" width="6.7109375" style="8" customWidth="1"/>
    <col min="8965" max="8965" width="11" style="8" customWidth="1"/>
    <col min="8966" max="8969" width="0" style="8" hidden="1" customWidth="1"/>
    <col min="8970" max="8970" width="5.7109375" style="8" customWidth="1"/>
    <col min="8971" max="8971" width="12.28515625" style="8" customWidth="1"/>
    <col min="8972" max="8972" width="9.7109375" style="8" customWidth="1"/>
    <col min="8973" max="8973" width="12.7109375" style="8" customWidth="1"/>
    <col min="8974" max="8974" width="17.28515625" style="8" customWidth="1"/>
    <col min="8975" max="8975" width="13.85546875" style="8" customWidth="1"/>
    <col min="8976" max="8977" width="15" style="8" bestFit="1" customWidth="1"/>
    <col min="8978" max="8978" width="17.5703125" style="8" customWidth="1"/>
    <col min="8979" max="8979" width="15.28515625" style="8" customWidth="1"/>
    <col min="8980" max="8980" width="17.85546875" style="8" customWidth="1"/>
    <col min="8981" max="8981" width="3.140625" style="8" customWidth="1"/>
    <col min="8982" max="9216" width="11.7109375" style="8"/>
    <col min="9217" max="9217" width="10.85546875" style="8" bestFit="1" customWidth="1"/>
    <col min="9218" max="9218" width="2.85546875" style="8" bestFit="1" customWidth="1"/>
    <col min="9219" max="9219" width="59.5703125" style="8" customWidth="1"/>
    <col min="9220" max="9220" width="6.7109375" style="8" customWidth="1"/>
    <col min="9221" max="9221" width="11" style="8" customWidth="1"/>
    <col min="9222" max="9225" width="0" style="8" hidden="1" customWidth="1"/>
    <col min="9226" max="9226" width="5.7109375" style="8" customWidth="1"/>
    <col min="9227" max="9227" width="12.28515625" style="8" customWidth="1"/>
    <col min="9228" max="9228" width="9.7109375" style="8" customWidth="1"/>
    <col min="9229" max="9229" width="12.7109375" style="8" customWidth="1"/>
    <col min="9230" max="9230" width="17.28515625" style="8" customWidth="1"/>
    <col min="9231" max="9231" width="13.85546875" style="8" customWidth="1"/>
    <col min="9232" max="9233" width="15" style="8" bestFit="1" customWidth="1"/>
    <col min="9234" max="9234" width="17.5703125" style="8" customWidth="1"/>
    <col min="9235" max="9235" width="15.28515625" style="8" customWidth="1"/>
    <col min="9236" max="9236" width="17.85546875" style="8" customWidth="1"/>
    <col min="9237" max="9237" width="3.140625" style="8" customWidth="1"/>
    <col min="9238" max="9472" width="11.7109375" style="8"/>
    <col min="9473" max="9473" width="10.85546875" style="8" bestFit="1" customWidth="1"/>
    <col min="9474" max="9474" width="2.85546875" style="8" bestFit="1" customWidth="1"/>
    <col min="9475" max="9475" width="59.5703125" style="8" customWidth="1"/>
    <col min="9476" max="9476" width="6.7109375" style="8" customWidth="1"/>
    <col min="9477" max="9477" width="11" style="8" customWidth="1"/>
    <col min="9478" max="9481" width="0" style="8" hidden="1" customWidth="1"/>
    <col min="9482" max="9482" width="5.7109375" style="8" customWidth="1"/>
    <col min="9483" max="9483" width="12.28515625" style="8" customWidth="1"/>
    <col min="9484" max="9484" width="9.7109375" style="8" customWidth="1"/>
    <col min="9485" max="9485" width="12.7109375" style="8" customWidth="1"/>
    <col min="9486" max="9486" width="17.28515625" style="8" customWidth="1"/>
    <col min="9487" max="9487" width="13.85546875" style="8" customWidth="1"/>
    <col min="9488" max="9489" width="15" style="8" bestFit="1" customWidth="1"/>
    <col min="9490" max="9490" width="17.5703125" style="8" customWidth="1"/>
    <col min="9491" max="9491" width="15.28515625" style="8" customWidth="1"/>
    <col min="9492" max="9492" width="17.85546875" style="8" customWidth="1"/>
    <col min="9493" max="9493" width="3.140625" style="8" customWidth="1"/>
    <col min="9494" max="9728" width="11.7109375" style="8"/>
    <col min="9729" max="9729" width="10.85546875" style="8" bestFit="1" customWidth="1"/>
    <col min="9730" max="9730" width="2.85546875" style="8" bestFit="1" customWidth="1"/>
    <col min="9731" max="9731" width="59.5703125" style="8" customWidth="1"/>
    <col min="9732" max="9732" width="6.7109375" style="8" customWidth="1"/>
    <col min="9733" max="9733" width="11" style="8" customWidth="1"/>
    <col min="9734" max="9737" width="0" style="8" hidden="1" customWidth="1"/>
    <col min="9738" max="9738" width="5.7109375" style="8" customWidth="1"/>
    <col min="9739" max="9739" width="12.28515625" style="8" customWidth="1"/>
    <col min="9740" max="9740" width="9.7109375" style="8" customWidth="1"/>
    <col min="9741" max="9741" width="12.7109375" style="8" customWidth="1"/>
    <col min="9742" max="9742" width="17.28515625" style="8" customWidth="1"/>
    <col min="9743" max="9743" width="13.85546875" style="8" customWidth="1"/>
    <col min="9744" max="9745" width="15" style="8" bestFit="1" customWidth="1"/>
    <col min="9746" max="9746" width="17.5703125" style="8" customWidth="1"/>
    <col min="9747" max="9747" width="15.28515625" style="8" customWidth="1"/>
    <col min="9748" max="9748" width="17.85546875" style="8" customWidth="1"/>
    <col min="9749" max="9749" width="3.140625" style="8" customWidth="1"/>
    <col min="9750" max="9984" width="11.7109375" style="8"/>
    <col min="9985" max="9985" width="10.85546875" style="8" bestFit="1" customWidth="1"/>
    <col min="9986" max="9986" width="2.85546875" style="8" bestFit="1" customWidth="1"/>
    <col min="9987" max="9987" width="59.5703125" style="8" customWidth="1"/>
    <col min="9988" max="9988" width="6.7109375" style="8" customWidth="1"/>
    <col min="9989" max="9989" width="11" style="8" customWidth="1"/>
    <col min="9990" max="9993" width="0" style="8" hidden="1" customWidth="1"/>
    <col min="9994" max="9994" width="5.7109375" style="8" customWidth="1"/>
    <col min="9995" max="9995" width="12.28515625" style="8" customWidth="1"/>
    <col min="9996" max="9996" width="9.7109375" style="8" customWidth="1"/>
    <col min="9997" max="9997" width="12.7109375" style="8" customWidth="1"/>
    <col min="9998" max="9998" width="17.28515625" style="8" customWidth="1"/>
    <col min="9999" max="9999" width="13.85546875" style="8" customWidth="1"/>
    <col min="10000" max="10001" width="15" style="8" bestFit="1" customWidth="1"/>
    <col min="10002" max="10002" width="17.5703125" style="8" customWidth="1"/>
    <col min="10003" max="10003" width="15.28515625" style="8" customWidth="1"/>
    <col min="10004" max="10004" width="17.85546875" style="8" customWidth="1"/>
    <col min="10005" max="10005" width="3.140625" style="8" customWidth="1"/>
    <col min="10006" max="10240" width="11.7109375" style="8"/>
    <col min="10241" max="10241" width="10.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9" width="0" style="8" hidden="1" customWidth="1"/>
    <col min="10250" max="10250" width="5.7109375" style="8" customWidth="1"/>
    <col min="10251" max="10251" width="12.28515625" style="8" customWidth="1"/>
    <col min="10252" max="10252" width="9.7109375" style="8" customWidth="1"/>
    <col min="10253" max="10253" width="12.7109375" style="8" customWidth="1"/>
    <col min="10254" max="10254" width="17.28515625" style="8" customWidth="1"/>
    <col min="10255" max="10255" width="13.85546875" style="8" customWidth="1"/>
    <col min="10256" max="10257" width="15" style="8" bestFit="1" customWidth="1"/>
    <col min="10258" max="10258" width="17.5703125" style="8" customWidth="1"/>
    <col min="10259" max="10259" width="15.28515625" style="8" customWidth="1"/>
    <col min="10260" max="10260" width="17.85546875" style="8" customWidth="1"/>
    <col min="10261" max="10261" width="3.140625" style="8" customWidth="1"/>
    <col min="10262" max="10496" width="11.7109375" style="8"/>
    <col min="10497" max="10497" width="10.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5" width="0" style="8" hidden="1" customWidth="1"/>
    <col min="10506" max="10506" width="5.7109375" style="8" customWidth="1"/>
    <col min="10507" max="10507" width="12.28515625" style="8" customWidth="1"/>
    <col min="10508" max="10508" width="9.7109375" style="8" customWidth="1"/>
    <col min="10509" max="10509" width="12.7109375" style="8" customWidth="1"/>
    <col min="10510" max="10510" width="17.28515625" style="8" customWidth="1"/>
    <col min="10511" max="10511" width="13.85546875" style="8" customWidth="1"/>
    <col min="10512" max="10513" width="15" style="8" bestFit="1" customWidth="1"/>
    <col min="10514" max="10514" width="17.5703125" style="8" customWidth="1"/>
    <col min="10515" max="10515" width="15.28515625" style="8" customWidth="1"/>
    <col min="10516" max="10516" width="17.85546875" style="8" customWidth="1"/>
    <col min="10517" max="10517" width="3.140625" style="8" customWidth="1"/>
    <col min="10518" max="10752" width="11.7109375" style="8"/>
    <col min="10753" max="10753" width="10.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61" width="0" style="8" hidden="1" customWidth="1"/>
    <col min="10762" max="10762" width="5.7109375" style="8" customWidth="1"/>
    <col min="10763" max="10763" width="12.28515625" style="8" customWidth="1"/>
    <col min="10764" max="10764" width="9.7109375" style="8" customWidth="1"/>
    <col min="10765" max="10765" width="12.7109375" style="8" customWidth="1"/>
    <col min="10766" max="10766" width="17.28515625" style="8" customWidth="1"/>
    <col min="10767" max="10767" width="13.85546875" style="8" customWidth="1"/>
    <col min="10768" max="10769" width="15" style="8" bestFit="1" customWidth="1"/>
    <col min="10770" max="10770" width="17.5703125" style="8" customWidth="1"/>
    <col min="10771" max="10771" width="15.28515625" style="8" customWidth="1"/>
    <col min="10772" max="10772" width="17.85546875" style="8" customWidth="1"/>
    <col min="10773" max="10773" width="3.140625" style="8" customWidth="1"/>
    <col min="10774" max="11008" width="11.7109375" style="8"/>
    <col min="11009" max="11009" width="10.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7" width="0" style="8" hidden="1" customWidth="1"/>
    <col min="11018" max="11018" width="5.7109375" style="8" customWidth="1"/>
    <col min="11019" max="11019" width="12.28515625" style="8" customWidth="1"/>
    <col min="11020" max="11020" width="9.7109375" style="8" customWidth="1"/>
    <col min="11021" max="11021" width="12.7109375" style="8" customWidth="1"/>
    <col min="11022" max="11022" width="17.28515625" style="8" customWidth="1"/>
    <col min="11023" max="11023" width="13.85546875" style="8" customWidth="1"/>
    <col min="11024" max="11025" width="15" style="8" bestFit="1" customWidth="1"/>
    <col min="11026" max="11026" width="17.5703125" style="8" customWidth="1"/>
    <col min="11027" max="11027" width="15.28515625" style="8" customWidth="1"/>
    <col min="11028" max="11028" width="17.85546875" style="8" customWidth="1"/>
    <col min="11029" max="11029" width="3.140625" style="8" customWidth="1"/>
    <col min="11030" max="11264" width="11.7109375" style="8"/>
    <col min="11265" max="11265" width="10.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3" width="0" style="8" hidden="1" customWidth="1"/>
    <col min="11274" max="11274" width="5.7109375" style="8" customWidth="1"/>
    <col min="11275" max="11275" width="12.28515625" style="8" customWidth="1"/>
    <col min="11276" max="11276" width="9.7109375" style="8" customWidth="1"/>
    <col min="11277" max="11277" width="12.7109375" style="8" customWidth="1"/>
    <col min="11278" max="11278" width="17.28515625" style="8" customWidth="1"/>
    <col min="11279" max="11279" width="13.85546875" style="8" customWidth="1"/>
    <col min="11280" max="11281" width="15" style="8" bestFit="1" customWidth="1"/>
    <col min="11282" max="11282" width="17.5703125" style="8" customWidth="1"/>
    <col min="11283" max="11283" width="15.28515625" style="8" customWidth="1"/>
    <col min="11284" max="11284" width="17.85546875" style="8" customWidth="1"/>
    <col min="11285" max="11285" width="3.140625" style="8" customWidth="1"/>
    <col min="11286" max="11520" width="11.7109375" style="8"/>
    <col min="11521" max="11521" width="10.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9" width="0" style="8" hidden="1" customWidth="1"/>
    <col min="11530" max="11530" width="5.7109375" style="8" customWidth="1"/>
    <col min="11531" max="11531" width="12.28515625" style="8" customWidth="1"/>
    <col min="11532" max="11532" width="9.7109375" style="8" customWidth="1"/>
    <col min="11533" max="11533" width="12.7109375" style="8" customWidth="1"/>
    <col min="11534" max="11534" width="17.28515625" style="8" customWidth="1"/>
    <col min="11535" max="11535" width="13.85546875" style="8" customWidth="1"/>
    <col min="11536" max="11537" width="15" style="8" bestFit="1" customWidth="1"/>
    <col min="11538" max="11538" width="17.5703125" style="8" customWidth="1"/>
    <col min="11539" max="11539" width="15.28515625" style="8" customWidth="1"/>
    <col min="11540" max="11540" width="17.85546875" style="8" customWidth="1"/>
    <col min="11541" max="11541" width="3.140625" style="8" customWidth="1"/>
    <col min="11542" max="11776" width="11.7109375" style="8"/>
    <col min="11777" max="11777" width="10.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5" width="0" style="8" hidden="1" customWidth="1"/>
    <col min="11786" max="11786" width="5.7109375" style="8" customWidth="1"/>
    <col min="11787" max="11787" width="12.28515625" style="8" customWidth="1"/>
    <col min="11788" max="11788" width="9.7109375" style="8" customWidth="1"/>
    <col min="11789" max="11789" width="12.7109375" style="8" customWidth="1"/>
    <col min="11790" max="11790" width="17.28515625" style="8" customWidth="1"/>
    <col min="11791" max="11791" width="13.85546875" style="8" customWidth="1"/>
    <col min="11792" max="11793" width="15" style="8" bestFit="1" customWidth="1"/>
    <col min="11794" max="11794" width="17.5703125" style="8" customWidth="1"/>
    <col min="11795" max="11795" width="15.28515625" style="8" customWidth="1"/>
    <col min="11796" max="11796" width="17.85546875" style="8" customWidth="1"/>
    <col min="11797" max="11797" width="3.140625" style="8" customWidth="1"/>
    <col min="11798" max="12032" width="11.7109375" style="8"/>
    <col min="12033" max="12033" width="10.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41" width="0" style="8" hidden="1" customWidth="1"/>
    <col min="12042" max="12042" width="5.7109375" style="8" customWidth="1"/>
    <col min="12043" max="12043" width="12.28515625" style="8" customWidth="1"/>
    <col min="12044" max="12044" width="9.7109375" style="8" customWidth="1"/>
    <col min="12045" max="12045" width="12.7109375" style="8" customWidth="1"/>
    <col min="12046" max="12046" width="17.28515625" style="8" customWidth="1"/>
    <col min="12047" max="12047" width="13.85546875" style="8" customWidth="1"/>
    <col min="12048" max="12049" width="15" style="8" bestFit="1" customWidth="1"/>
    <col min="12050" max="12050" width="17.5703125" style="8" customWidth="1"/>
    <col min="12051" max="12051" width="15.28515625" style="8" customWidth="1"/>
    <col min="12052" max="12052" width="17.85546875" style="8" customWidth="1"/>
    <col min="12053" max="12053" width="3.140625" style="8" customWidth="1"/>
    <col min="12054" max="12288" width="11.7109375" style="8"/>
    <col min="12289" max="12289" width="10.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7" width="0" style="8" hidden="1" customWidth="1"/>
    <col min="12298" max="12298" width="5.7109375" style="8" customWidth="1"/>
    <col min="12299" max="12299" width="12.28515625" style="8" customWidth="1"/>
    <col min="12300" max="12300" width="9.7109375" style="8" customWidth="1"/>
    <col min="12301" max="12301" width="12.7109375" style="8" customWidth="1"/>
    <col min="12302" max="12302" width="17.28515625" style="8" customWidth="1"/>
    <col min="12303" max="12303" width="13.85546875" style="8" customWidth="1"/>
    <col min="12304" max="12305" width="15" style="8" bestFit="1" customWidth="1"/>
    <col min="12306" max="12306" width="17.5703125" style="8" customWidth="1"/>
    <col min="12307" max="12307" width="15.28515625" style="8" customWidth="1"/>
    <col min="12308" max="12308" width="17.85546875" style="8" customWidth="1"/>
    <col min="12309" max="12309" width="3.140625" style="8" customWidth="1"/>
    <col min="12310" max="12544" width="11.7109375" style="8"/>
    <col min="12545" max="12545" width="10.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3" width="0" style="8" hidden="1" customWidth="1"/>
    <col min="12554" max="12554" width="5.7109375" style="8" customWidth="1"/>
    <col min="12555" max="12555" width="12.28515625" style="8" customWidth="1"/>
    <col min="12556" max="12556" width="9.7109375" style="8" customWidth="1"/>
    <col min="12557" max="12557" width="12.7109375" style="8" customWidth="1"/>
    <col min="12558" max="12558" width="17.28515625" style="8" customWidth="1"/>
    <col min="12559" max="12559" width="13.85546875" style="8" customWidth="1"/>
    <col min="12560" max="12561" width="15" style="8" bestFit="1" customWidth="1"/>
    <col min="12562" max="12562" width="17.5703125" style="8" customWidth="1"/>
    <col min="12563" max="12563" width="15.28515625" style="8" customWidth="1"/>
    <col min="12564" max="12564" width="17.85546875" style="8" customWidth="1"/>
    <col min="12565" max="12565" width="3.140625" style="8" customWidth="1"/>
    <col min="12566" max="12800" width="11.7109375" style="8"/>
    <col min="12801" max="12801" width="10.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9" width="0" style="8" hidden="1" customWidth="1"/>
    <col min="12810" max="12810" width="5.7109375" style="8" customWidth="1"/>
    <col min="12811" max="12811" width="12.28515625" style="8" customWidth="1"/>
    <col min="12812" max="12812" width="9.7109375" style="8" customWidth="1"/>
    <col min="12813" max="12813" width="12.7109375" style="8" customWidth="1"/>
    <col min="12814" max="12814" width="17.28515625" style="8" customWidth="1"/>
    <col min="12815" max="12815" width="13.85546875" style="8" customWidth="1"/>
    <col min="12816" max="12817" width="15" style="8" bestFit="1" customWidth="1"/>
    <col min="12818" max="12818" width="17.5703125" style="8" customWidth="1"/>
    <col min="12819" max="12819" width="15.28515625" style="8" customWidth="1"/>
    <col min="12820" max="12820" width="17.85546875" style="8" customWidth="1"/>
    <col min="12821" max="12821" width="3.140625" style="8" customWidth="1"/>
    <col min="12822" max="13056" width="11.7109375" style="8"/>
    <col min="13057" max="13057" width="10.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5" width="0" style="8" hidden="1" customWidth="1"/>
    <col min="13066" max="13066" width="5.7109375" style="8" customWidth="1"/>
    <col min="13067" max="13067" width="12.28515625" style="8" customWidth="1"/>
    <col min="13068" max="13068" width="9.7109375" style="8" customWidth="1"/>
    <col min="13069" max="13069" width="12.7109375" style="8" customWidth="1"/>
    <col min="13070" max="13070" width="17.28515625" style="8" customWidth="1"/>
    <col min="13071" max="13071" width="13.85546875" style="8" customWidth="1"/>
    <col min="13072" max="13073" width="15" style="8" bestFit="1" customWidth="1"/>
    <col min="13074" max="13074" width="17.5703125" style="8" customWidth="1"/>
    <col min="13075" max="13075" width="15.28515625" style="8" customWidth="1"/>
    <col min="13076" max="13076" width="17.85546875" style="8" customWidth="1"/>
    <col min="13077" max="13077" width="3.140625" style="8" customWidth="1"/>
    <col min="13078" max="13312" width="11.7109375" style="8"/>
    <col min="13313" max="13313" width="10.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21" width="0" style="8" hidden="1" customWidth="1"/>
    <col min="13322" max="13322" width="5.7109375" style="8" customWidth="1"/>
    <col min="13323" max="13323" width="12.28515625" style="8" customWidth="1"/>
    <col min="13324" max="13324" width="9.7109375" style="8" customWidth="1"/>
    <col min="13325" max="13325" width="12.7109375" style="8" customWidth="1"/>
    <col min="13326" max="13326" width="17.28515625" style="8" customWidth="1"/>
    <col min="13327" max="13327" width="13.85546875" style="8" customWidth="1"/>
    <col min="13328" max="13329" width="15" style="8" bestFit="1" customWidth="1"/>
    <col min="13330" max="13330" width="17.5703125" style="8" customWidth="1"/>
    <col min="13331" max="13331" width="15.28515625" style="8" customWidth="1"/>
    <col min="13332" max="13332" width="17.85546875" style="8" customWidth="1"/>
    <col min="13333" max="13333" width="3.140625" style="8" customWidth="1"/>
    <col min="13334" max="13568" width="11.7109375" style="8"/>
    <col min="13569" max="13569" width="10.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7" width="0" style="8" hidden="1" customWidth="1"/>
    <col min="13578" max="13578" width="5.7109375" style="8" customWidth="1"/>
    <col min="13579" max="13579" width="12.28515625" style="8" customWidth="1"/>
    <col min="13580" max="13580" width="9.7109375" style="8" customWidth="1"/>
    <col min="13581" max="13581" width="12.7109375" style="8" customWidth="1"/>
    <col min="13582" max="13582" width="17.28515625" style="8" customWidth="1"/>
    <col min="13583" max="13583" width="13.85546875" style="8" customWidth="1"/>
    <col min="13584" max="13585" width="15" style="8" bestFit="1" customWidth="1"/>
    <col min="13586" max="13586" width="17.5703125" style="8" customWidth="1"/>
    <col min="13587" max="13587" width="15.28515625" style="8" customWidth="1"/>
    <col min="13588" max="13588" width="17.85546875" style="8" customWidth="1"/>
    <col min="13589" max="13589" width="3.140625" style="8" customWidth="1"/>
    <col min="13590" max="13824" width="11.7109375" style="8"/>
    <col min="13825" max="13825" width="10.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3" width="0" style="8" hidden="1" customWidth="1"/>
    <col min="13834" max="13834" width="5.7109375" style="8" customWidth="1"/>
    <col min="13835" max="13835" width="12.28515625" style="8" customWidth="1"/>
    <col min="13836" max="13836" width="9.7109375" style="8" customWidth="1"/>
    <col min="13837" max="13837" width="12.7109375" style="8" customWidth="1"/>
    <col min="13838" max="13838" width="17.28515625" style="8" customWidth="1"/>
    <col min="13839" max="13839" width="13.85546875" style="8" customWidth="1"/>
    <col min="13840" max="13841" width="15" style="8" bestFit="1" customWidth="1"/>
    <col min="13842" max="13842" width="17.5703125" style="8" customWidth="1"/>
    <col min="13843" max="13843" width="15.28515625" style="8" customWidth="1"/>
    <col min="13844" max="13844" width="17.85546875" style="8" customWidth="1"/>
    <col min="13845" max="13845" width="3.140625" style="8" customWidth="1"/>
    <col min="13846" max="14080" width="11.7109375" style="8"/>
    <col min="14081" max="14081" width="10.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9" width="0" style="8" hidden="1" customWidth="1"/>
    <col min="14090" max="14090" width="5.7109375" style="8" customWidth="1"/>
    <col min="14091" max="14091" width="12.28515625" style="8" customWidth="1"/>
    <col min="14092" max="14092" width="9.7109375" style="8" customWidth="1"/>
    <col min="14093" max="14093" width="12.7109375" style="8" customWidth="1"/>
    <col min="14094" max="14094" width="17.28515625" style="8" customWidth="1"/>
    <col min="14095" max="14095" width="13.85546875" style="8" customWidth="1"/>
    <col min="14096" max="14097" width="15" style="8" bestFit="1" customWidth="1"/>
    <col min="14098" max="14098" width="17.5703125" style="8" customWidth="1"/>
    <col min="14099" max="14099" width="15.28515625" style="8" customWidth="1"/>
    <col min="14100" max="14100" width="17.85546875" style="8" customWidth="1"/>
    <col min="14101" max="14101" width="3.140625" style="8" customWidth="1"/>
    <col min="14102" max="14336" width="11.7109375" style="8"/>
    <col min="14337" max="14337" width="10.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5" width="0" style="8" hidden="1" customWidth="1"/>
    <col min="14346" max="14346" width="5.7109375" style="8" customWidth="1"/>
    <col min="14347" max="14347" width="12.28515625" style="8" customWidth="1"/>
    <col min="14348" max="14348" width="9.7109375" style="8" customWidth="1"/>
    <col min="14349" max="14349" width="12.7109375" style="8" customWidth="1"/>
    <col min="14350" max="14350" width="17.28515625" style="8" customWidth="1"/>
    <col min="14351" max="14351" width="13.85546875" style="8" customWidth="1"/>
    <col min="14352" max="14353" width="15" style="8" bestFit="1" customWidth="1"/>
    <col min="14354" max="14354" width="17.5703125" style="8" customWidth="1"/>
    <col min="14355" max="14355" width="15.28515625" style="8" customWidth="1"/>
    <col min="14356" max="14356" width="17.85546875" style="8" customWidth="1"/>
    <col min="14357" max="14357" width="3.140625" style="8" customWidth="1"/>
    <col min="14358" max="14592" width="11.7109375" style="8"/>
    <col min="14593" max="14593" width="10.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601" width="0" style="8" hidden="1" customWidth="1"/>
    <col min="14602" max="14602" width="5.7109375" style="8" customWidth="1"/>
    <col min="14603" max="14603" width="12.28515625" style="8" customWidth="1"/>
    <col min="14604" max="14604" width="9.7109375" style="8" customWidth="1"/>
    <col min="14605" max="14605" width="12.7109375" style="8" customWidth="1"/>
    <col min="14606" max="14606" width="17.28515625" style="8" customWidth="1"/>
    <col min="14607" max="14607" width="13.85546875" style="8" customWidth="1"/>
    <col min="14608" max="14609" width="15" style="8" bestFit="1" customWidth="1"/>
    <col min="14610" max="14610" width="17.5703125" style="8" customWidth="1"/>
    <col min="14611" max="14611" width="15.28515625" style="8" customWidth="1"/>
    <col min="14612" max="14612" width="17.85546875" style="8" customWidth="1"/>
    <col min="14613" max="14613" width="3.140625" style="8" customWidth="1"/>
    <col min="14614" max="14848" width="11.7109375" style="8"/>
    <col min="14849" max="14849" width="10.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7" width="0" style="8" hidden="1" customWidth="1"/>
    <col min="14858" max="14858" width="5.7109375" style="8" customWidth="1"/>
    <col min="14859" max="14859" width="12.28515625" style="8" customWidth="1"/>
    <col min="14860" max="14860" width="9.7109375" style="8" customWidth="1"/>
    <col min="14861" max="14861" width="12.7109375" style="8" customWidth="1"/>
    <col min="14862" max="14862" width="17.28515625" style="8" customWidth="1"/>
    <col min="14863" max="14863" width="13.85546875" style="8" customWidth="1"/>
    <col min="14864" max="14865" width="15" style="8" bestFit="1" customWidth="1"/>
    <col min="14866" max="14866" width="17.5703125" style="8" customWidth="1"/>
    <col min="14867" max="14867" width="15.28515625" style="8" customWidth="1"/>
    <col min="14868" max="14868" width="17.85546875" style="8" customWidth="1"/>
    <col min="14869" max="14869" width="3.140625" style="8" customWidth="1"/>
    <col min="14870" max="15104" width="11.7109375" style="8"/>
    <col min="15105" max="15105" width="10.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3" width="0" style="8" hidden="1" customWidth="1"/>
    <col min="15114" max="15114" width="5.7109375" style="8" customWidth="1"/>
    <col min="15115" max="15115" width="12.28515625" style="8" customWidth="1"/>
    <col min="15116" max="15116" width="9.7109375" style="8" customWidth="1"/>
    <col min="15117" max="15117" width="12.7109375" style="8" customWidth="1"/>
    <col min="15118" max="15118" width="17.28515625" style="8" customWidth="1"/>
    <col min="15119" max="15119" width="13.85546875" style="8" customWidth="1"/>
    <col min="15120" max="15121" width="15" style="8" bestFit="1" customWidth="1"/>
    <col min="15122" max="15122" width="17.5703125" style="8" customWidth="1"/>
    <col min="15123" max="15123" width="15.28515625" style="8" customWidth="1"/>
    <col min="15124" max="15124" width="17.85546875" style="8" customWidth="1"/>
    <col min="15125" max="15125" width="3.140625" style="8" customWidth="1"/>
    <col min="15126" max="15360" width="11.7109375" style="8"/>
    <col min="15361" max="15361" width="10.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9" width="0" style="8" hidden="1" customWidth="1"/>
    <col min="15370" max="15370" width="5.7109375" style="8" customWidth="1"/>
    <col min="15371" max="15371" width="12.28515625" style="8" customWidth="1"/>
    <col min="15372" max="15372" width="9.7109375" style="8" customWidth="1"/>
    <col min="15373" max="15373" width="12.7109375" style="8" customWidth="1"/>
    <col min="15374" max="15374" width="17.28515625" style="8" customWidth="1"/>
    <col min="15375" max="15375" width="13.85546875" style="8" customWidth="1"/>
    <col min="15376" max="15377" width="15" style="8" bestFit="1" customWidth="1"/>
    <col min="15378" max="15378" width="17.5703125" style="8" customWidth="1"/>
    <col min="15379" max="15379" width="15.28515625" style="8" customWidth="1"/>
    <col min="15380" max="15380" width="17.85546875" style="8" customWidth="1"/>
    <col min="15381" max="15381" width="3.140625" style="8" customWidth="1"/>
    <col min="15382" max="15616" width="11.7109375" style="8"/>
    <col min="15617" max="15617" width="10.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5" width="0" style="8" hidden="1" customWidth="1"/>
    <col min="15626" max="15626" width="5.7109375" style="8" customWidth="1"/>
    <col min="15627" max="15627" width="12.28515625" style="8" customWidth="1"/>
    <col min="15628" max="15628" width="9.7109375" style="8" customWidth="1"/>
    <col min="15629" max="15629" width="12.7109375" style="8" customWidth="1"/>
    <col min="15630" max="15630" width="17.28515625" style="8" customWidth="1"/>
    <col min="15631" max="15631" width="13.85546875" style="8" customWidth="1"/>
    <col min="15632" max="15633" width="15" style="8" bestFit="1" customWidth="1"/>
    <col min="15634" max="15634" width="17.5703125" style="8" customWidth="1"/>
    <col min="15635" max="15635" width="15.28515625" style="8" customWidth="1"/>
    <col min="15636" max="15636" width="17.85546875" style="8" customWidth="1"/>
    <col min="15637" max="15637" width="3.140625" style="8" customWidth="1"/>
    <col min="15638" max="15872" width="11.7109375" style="8"/>
    <col min="15873" max="15873" width="10.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81" width="0" style="8" hidden="1" customWidth="1"/>
    <col min="15882" max="15882" width="5.7109375" style="8" customWidth="1"/>
    <col min="15883" max="15883" width="12.28515625" style="8" customWidth="1"/>
    <col min="15884" max="15884" width="9.7109375" style="8" customWidth="1"/>
    <col min="15885" max="15885" width="12.7109375" style="8" customWidth="1"/>
    <col min="15886" max="15886" width="17.28515625" style="8" customWidth="1"/>
    <col min="15887" max="15887" width="13.85546875" style="8" customWidth="1"/>
    <col min="15888" max="15889" width="15" style="8" bestFit="1" customWidth="1"/>
    <col min="15890" max="15890" width="17.5703125" style="8" customWidth="1"/>
    <col min="15891" max="15891" width="15.28515625" style="8" customWidth="1"/>
    <col min="15892" max="15892" width="17.85546875" style="8" customWidth="1"/>
    <col min="15893" max="15893" width="3.140625" style="8" customWidth="1"/>
    <col min="15894" max="16128" width="11.7109375" style="8"/>
    <col min="16129" max="16129" width="10.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7" width="0" style="8" hidden="1" customWidth="1"/>
    <col min="16138" max="16138" width="5.7109375" style="8" customWidth="1"/>
    <col min="16139" max="16139" width="12.28515625" style="8" customWidth="1"/>
    <col min="16140" max="16140" width="9.7109375" style="8" customWidth="1"/>
    <col min="16141" max="16141" width="12.7109375" style="8" customWidth="1"/>
    <col min="16142" max="16142" width="17.28515625" style="8" customWidth="1"/>
    <col min="16143" max="16143" width="13.85546875" style="8" customWidth="1"/>
    <col min="16144" max="16145" width="15" style="8" bestFit="1" customWidth="1"/>
    <col min="16146" max="16146" width="17.5703125" style="8" customWidth="1"/>
    <col min="16147" max="16147" width="15.28515625" style="8" customWidth="1"/>
    <col min="16148" max="16148" width="17.85546875" style="8" customWidth="1"/>
    <col min="16149" max="16149" width="3.140625" style="8" customWidth="1"/>
    <col min="16150" max="16384" width="11.7109375" style="8"/>
  </cols>
  <sheetData>
    <row r="1" spans="1:21">
      <c r="C1" s="3" t="s">
        <v>0</v>
      </c>
      <c r="D1" s="4"/>
      <c r="J1" s="6"/>
      <c r="K1" s="7"/>
      <c r="N1" s="1" t="s">
        <v>1</v>
      </c>
    </row>
    <row r="2" spans="1:21">
      <c r="C2" s="3" t="s">
        <v>2</v>
      </c>
      <c r="D2" s="4"/>
      <c r="J2" s="6"/>
      <c r="K2" s="7"/>
    </row>
    <row r="3" spans="1:21">
      <c r="C3" s="9" t="s">
        <v>954</v>
      </c>
      <c r="L3" s="1" t="s">
        <v>1</v>
      </c>
    </row>
    <row r="4" spans="1:21">
      <c r="D4" s="4"/>
      <c r="E4" s="4"/>
      <c r="F4" s="4"/>
      <c r="G4" s="4"/>
      <c r="H4" s="4"/>
      <c r="I4" s="4"/>
      <c r="J4" s="11"/>
      <c r="K4" s="12"/>
      <c r="L4" s="11" t="s">
        <v>1</v>
      </c>
      <c r="M4" s="11"/>
      <c r="N4" s="11"/>
      <c r="O4" s="11"/>
      <c r="P4" s="11"/>
      <c r="Q4" s="11"/>
      <c r="R4" s="11"/>
      <c r="S4" s="11"/>
      <c r="T4" s="11"/>
      <c r="U4" s="11"/>
    </row>
    <row r="5" spans="1:21" ht="12.75" customHeight="1">
      <c r="A5" s="339" t="s">
        <v>4</v>
      </c>
      <c r="B5" s="340"/>
      <c r="C5" s="345" t="s">
        <v>5</v>
      </c>
      <c r="D5" s="347" t="s">
        <v>6</v>
      </c>
      <c r="E5" s="348"/>
      <c r="F5" s="359" t="s">
        <v>955</v>
      </c>
      <c r="G5" s="360"/>
      <c r="H5" s="360"/>
      <c r="I5" s="361"/>
      <c r="J5" s="349" t="s">
        <v>7</v>
      </c>
      <c r="K5" s="349"/>
      <c r="L5" s="13" t="s">
        <v>8</v>
      </c>
      <c r="M5" s="14" t="s">
        <v>9</v>
      </c>
      <c r="N5" s="14" t="s">
        <v>10</v>
      </c>
      <c r="O5" s="14" t="s">
        <v>11</v>
      </c>
      <c r="P5" s="13" t="s">
        <v>12</v>
      </c>
      <c r="Q5" s="13" t="s">
        <v>13</v>
      </c>
      <c r="R5" s="13" t="s">
        <v>13</v>
      </c>
      <c r="S5" s="13" t="s">
        <v>14</v>
      </c>
      <c r="T5" s="15" t="s">
        <v>15</v>
      </c>
      <c r="U5" s="16"/>
    </row>
    <row r="6" spans="1:21" ht="12.75" customHeight="1">
      <c r="A6" s="341"/>
      <c r="B6" s="342"/>
      <c r="C6" s="346"/>
      <c r="D6" s="17"/>
      <c r="E6" s="17"/>
      <c r="F6" s="362" t="s">
        <v>956</v>
      </c>
      <c r="G6" s="363"/>
      <c r="H6" s="363"/>
      <c r="I6" s="364"/>
      <c r="J6" s="18"/>
      <c r="K6" s="19"/>
      <c r="L6" s="18"/>
      <c r="M6" s="17" t="s">
        <v>16</v>
      </c>
      <c r="N6" s="17" t="s">
        <v>17</v>
      </c>
      <c r="O6" s="20" t="s">
        <v>18</v>
      </c>
      <c r="P6" s="21" t="s">
        <v>19</v>
      </c>
      <c r="Q6" s="21" t="s">
        <v>19</v>
      </c>
      <c r="R6" s="21" t="s">
        <v>19</v>
      </c>
      <c r="S6" s="21" t="s">
        <v>20</v>
      </c>
      <c r="T6" s="22" t="s">
        <v>21</v>
      </c>
      <c r="U6" s="16"/>
    </row>
    <row r="7" spans="1:21" ht="12.75" customHeight="1">
      <c r="A7" s="341"/>
      <c r="B7" s="342"/>
      <c r="C7" s="346"/>
      <c r="D7" s="21" t="s">
        <v>22</v>
      </c>
      <c r="E7" s="21" t="s">
        <v>23</v>
      </c>
      <c r="F7" s="365" t="s">
        <v>957</v>
      </c>
      <c r="G7" s="366"/>
      <c r="H7" s="366"/>
      <c r="I7" s="165" t="s">
        <v>958</v>
      </c>
      <c r="J7" s="350" t="s">
        <v>24</v>
      </c>
      <c r="K7" s="350"/>
      <c r="L7" s="18"/>
      <c r="M7" s="17" t="s">
        <v>25</v>
      </c>
      <c r="N7" s="17" t="s">
        <v>16</v>
      </c>
      <c r="O7" s="17" t="s">
        <v>26</v>
      </c>
      <c r="P7" s="21" t="s">
        <v>27</v>
      </c>
      <c r="Q7" s="21" t="s">
        <v>28</v>
      </c>
      <c r="R7" s="21" t="s">
        <v>29</v>
      </c>
      <c r="S7" s="21" t="s">
        <v>30</v>
      </c>
      <c r="T7" s="23"/>
      <c r="U7" s="16"/>
    </row>
    <row r="8" spans="1:21">
      <c r="A8" s="343"/>
      <c r="B8" s="344"/>
      <c r="C8" s="24" t="s">
        <v>959</v>
      </c>
      <c r="D8" s="25"/>
      <c r="E8" s="25">
        <v>21947.23</v>
      </c>
      <c r="F8" s="166" t="s">
        <v>960</v>
      </c>
      <c r="G8" s="167" t="s">
        <v>961</v>
      </c>
      <c r="H8" s="167" t="s">
        <v>962</v>
      </c>
      <c r="I8" s="168">
        <v>40755</v>
      </c>
      <c r="J8" s="24"/>
      <c r="K8" s="26"/>
      <c r="L8" s="24" t="s">
        <v>963</v>
      </c>
      <c r="M8" s="27">
        <v>457.41</v>
      </c>
      <c r="N8" s="28"/>
      <c r="O8" s="28"/>
      <c r="P8" s="29" t="s">
        <v>33</v>
      </c>
      <c r="Q8" s="29" t="s">
        <v>33</v>
      </c>
      <c r="R8" s="29" t="s">
        <v>34</v>
      </c>
      <c r="S8" s="28" t="s">
        <v>21</v>
      </c>
      <c r="T8" s="30"/>
      <c r="U8" s="16"/>
    </row>
    <row r="9" spans="1:21" s="1" customFormat="1" ht="10.5">
      <c r="B9" s="31"/>
      <c r="C9" s="11"/>
      <c r="D9" s="4"/>
      <c r="E9" s="4"/>
      <c r="F9" s="4"/>
      <c r="G9" s="4"/>
      <c r="H9" s="4"/>
      <c r="I9" s="4"/>
      <c r="J9" s="11"/>
      <c r="K9" s="12"/>
      <c r="L9" s="11"/>
      <c r="M9" s="4"/>
      <c r="N9" s="4"/>
      <c r="O9" s="4"/>
      <c r="P9" s="11"/>
      <c r="Q9" s="11"/>
      <c r="R9" s="11"/>
      <c r="S9" s="11"/>
      <c r="T9" s="11"/>
      <c r="U9" s="11"/>
    </row>
    <row r="10" spans="1:21" s="1" customFormat="1" ht="10.5">
      <c r="A10" s="1">
        <v>90635000</v>
      </c>
      <c r="B10" s="31" t="s">
        <v>35</v>
      </c>
      <c r="C10" s="1" t="s">
        <v>36</v>
      </c>
      <c r="D10" s="4">
        <v>143</v>
      </c>
      <c r="E10" s="140">
        <v>33416</v>
      </c>
      <c r="F10" s="140">
        <v>34512</v>
      </c>
      <c r="G10" s="169">
        <f t="shared" ref="G10:G73" si="0">MONTH(F10)</f>
        <v>6</v>
      </c>
      <c r="H10" s="169">
        <f t="shared" ref="H10:H73" si="1">YEAR(F10)</f>
        <v>1994</v>
      </c>
      <c r="I10" s="170" t="str">
        <f t="shared" ref="I10:I73" si="2">IF($I$8&gt;F10,"VENCIDO","0")</f>
        <v>VENCIDO</v>
      </c>
      <c r="J10" s="143" t="s">
        <v>37</v>
      </c>
      <c r="K10" s="141">
        <v>2000</v>
      </c>
      <c r="L10" s="143" t="s">
        <v>38</v>
      </c>
      <c r="M10" s="142">
        <v>6</v>
      </c>
      <c r="N10" s="143" t="s">
        <v>39</v>
      </c>
      <c r="O10" s="171">
        <v>12</v>
      </c>
      <c r="P10" s="87">
        <v>2000000</v>
      </c>
      <c r="Q10" s="87"/>
      <c r="R10" s="87"/>
      <c r="S10" s="87"/>
      <c r="T10" s="87"/>
      <c r="U10" s="87"/>
    </row>
    <row r="11" spans="1:21" s="1" customFormat="1" ht="10.5">
      <c r="A11" s="1">
        <v>90635000</v>
      </c>
      <c r="B11" s="31" t="s">
        <v>35</v>
      </c>
      <c r="C11" s="1" t="s">
        <v>36</v>
      </c>
      <c r="D11" s="4">
        <v>143</v>
      </c>
      <c r="E11" s="140">
        <v>33416</v>
      </c>
      <c r="F11" s="140">
        <v>34512</v>
      </c>
      <c r="G11" s="169">
        <f t="shared" si="0"/>
        <v>6</v>
      </c>
      <c r="H11" s="169">
        <f t="shared" si="1"/>
        <v>1994</v>
      </c>
      <c r="I11" s="170" t="str">
        <f t="shared" si="2"/>
        <v>VENCIDO</v>
      </c>
      <c r="J11" s="143" t="s">
        <v>37</v>
      </c>
      <c r="K11" s="141">
        <v>500</v>
      </c>
      <c r="L11" s="143" t="s">
        <v>40</v>
      </c>
      <c r="M11" s="142">
        <v>6</v>
      </c>
      <c r="N11" s="143" t="s">
        <v>39</v>
      </c>
      <c r="O11" s="171">
        <v>12</v>
      </c>
      <c r="P11" s="87">
        <v>500000</v>
      </c>
      <c r="Q11" s="87"/>
      <c r="R11" s="87"/>
      <c r="S11" s="87"/>
      <c r="T11" s="87"/>
      <c r="U11" s="87"/>
    </row>
    <row r="12" spans="1:21" s="1" customFormat="1" ht="10.5">
      <c r="A12" s="1">
        <v>90635000</v>
      </c>
      <c r="B12" s="31" t="s">
        <v>35</v>
      </c>
      <c r="C12" s="1" t="s">
        <v>41</v>
      </c>
      <c r="D12" s="4">
        <v>143</v>
      </c>
      <c r="E12" s="140">
        <v>33416</v>
      </c>
      <c r="F12" s="140">
        <v>34512</v>
      </c>
      <c r="G12" s="169">
        <f t="shared" si="0"/>
        <v>6</v>
      </c>
      <c r="H12" s="169">
        <f t="shared" si="1"/>
        <v>1994</v>
      </c>
      <c r="I12" s="170" t="str">
        <f t="shared" si="2"/>
        <v>VENCIDO</v>
      </c>
      <c r="J12" s="143" t="s">
        <v>37</v>
      </c>
      <c r="K12" s="141">
        <v>1250</v>
      </c>
      <c r="L12" s="143" t="s">
        <v>42</v>
      </c>
      <c r="M12" s="142">
        <v>6</v>
      </c>
      <c r="N12" s="143" t="s">
        <v>39</v>
      </c>
      <c r="O12" s="171">
        <v>25</v>
      </c>
      <c r="P12" s="87">
        <v>1250000</v>
      </c>
      <c r="Q12" s="87">
        <v>297620</v>
      </c>
      <c r="R12" s="87">
        <f>ROUND((Q12*$E$8/1000),0)</f>
        <v>6531935</v>
      </c>
      <c r="S12" s="87">
        <v>112224</v>
      </c>
      <c r="T12" s="87">
        <v>6644159</v>
      </c>
    </row>
    <row r="13" spans="1:21" s="1" customFormat="1" ht="10.5">
      <c r="A13" s="1">
        <v>90635000</v>
      </c>
      <c r="B13" s="31" t="s">
        <v>35</v>
      </c>
      <c r="C13" s="1" t="s">
        <v>41</v>
      </c>
      <c r="D13" s="4">
        <v>143</v>
      </c>
      <c r="E13" s="140">
        <v>33416</v>
      </c>
      <c r="F13" s="140">
        <v>34512</v>
      </c>
      <c r="G13" s="169">
        <f t="shared" si="0"/>
        <v>6</v>
      </c>
      <c r="H13" s="169">
        <f t="shared" si="1"/>
        <v>1994</v>
      </c>
      <c r="I13" s="170" t="str">
        <f t="shared" si="2"/>
        <v>VENCIDO</v>
      </c>
      <c r="J13" s="143" t="s">
        <v>37</v>
      </c>
      <c r="K13" s="141">
        <v>250</v>
      </c>
      <c r="L13" s="143" t="s">
        <v>43</v>
      </c>
      <c r="M13" s="142">
        <v>6</v>
      </c>
      <c r="N13" s="143" t="s">
        <v>39</v>
      </c>
      <c r="O13" s="171">
        <v>25</v>
      </c>
      <c r="P13" s="87">
        <v>250000</v>
      </c>
      <c r="Q13" s="87">
        <v>59523.199999999997</v>
      </c>
      <c r="R13" s="87">
        <f>ROUND((Q13*$E$8/1000),0)</f>
        <v>1306369</v>
      </c>
      <c r="S13" s="87">
        <v>22445</v>
      </c>
      <c r="T13" s="87">
        <v>1328814</v>
      </c>
    </row>
    <row r="14" spans="1:21" s="1" customFormat="1" ht="10.5">
      <c r="A14" s="1">
        <v>96519000</v>
      </c>
      <c r="B14" s="31" t="s">
        <v>44</v>
      </c>
      <c r="C14" s="1" t="s">
        <v>45</v>
      </c>
      <c r="D14" s="4">
        <v>162</v>
      </c>
      <c r="E14" s="140">
        <v>33917</v>
      </c>
      <c r="F14" s="140">
        <v>34282</v>
      </c>
      <c r="G14" s="169">
        <f t="shared" si="0"/>
        <v>11</v>
      </c>
      <c r="H14" s="169">
        <f t="shared" si="1"/>
        <v>1993</v>
      </c>
      <c r="I14" s="170" t="str">
        <f t="shared" si="2"/>
        <v>VENCIDO</v>
      </c>
      <c r="J14" s="4" t="s">
        <v>37</v>
      </c>
      <c r="K14" s="141">
        <v>350</v>
      </c>
      <c r="L14" s="143" t="s">
        <v>46</v>
      </c>
      <c r="M14" s="142">
        <v>6.5</v>
      </c>
      <c r="N14" s="143" t="s">
        <v>39</v>
      </c>
      <c r="O14" s="172">
        <v>22</v>
      </c>
      <c r="P14" s="87">
        <v>350000</v>
      </c>
      <c r="Q14" s="87">
        <v>55263</v>
      </c>
      <c r="R14" s="87">
        <f>ROUND((Q14*$E$8/1000),0)</f>
        <v>1212870</v>
      </c>
      <c r="S14" s="87">
        <v>25657</v>
      </c>
      <c r="T14" s="87">
        <v>1238527</v>
      </c>
    </row>
    <row r="15" spans="1:21" s="1" customFormat="1" ht="10.5">
      <c r="A15" s="1">
        <v>61216000</v>
      </c>
      <c r="B15" s="31" t="s">
        <v>44</v>
      </c>
      <c r="C15" s="1" t="s">
        <v>47</v>
      </c>
      <c r="D15" s="4">
        <v>169</v>
      </c>
      <c r="E15" s="140">
        <v>34257</v>
      </c>
      <c r="F15" s="140">
        <v>34699</v>
      </c>
      <c r="G15" s="169">
        <f t="shared" si="0"/>
        <v>12</v>
      </c>
      <c r="H15" s="169">
        <f t="shared" si="1"/>
        <v>1994</v>
      </c>
      <c r="I15" s="170" t="str">
        <f t="shared" si="2"/>
        <v>VENCIDO</v>
      </c>
      <c r="J15" s="4" t="s">
        <v>37</v>
      </c>
      <c r="K15" s="141">
        <v>700</v>
      </c>
      <c r="L15" s="126" t="s">
        <v>48</v>
      </c>
      <c r="M15" s="142">
        <v>6.75</v>
      </c>
      <c r="N15" s="173" t="s">
        <v>49</v>
      </c>
      <c r="O15" s="172">
        <v>21</v>
      </c>
      <c r="P15" s="87">
        <v>700000</v>
      </c>
      <c r="Q15" s="87">
        <v>262500</v>
      </c>
      <c r="R15" s="87">
        <f>ROUND((Q15*$E$8/1000),0)</f>
        <v>5761148</v>
      </c>
      <c r="S15" s="87">
        <v>191265</v>
      </c>
      <c r="T15" s="87">
        <v>5952413</v>
      </c>
    </row>
    <row r="16" spans="1:21" s="1" customFormat="1" ht="10.5">
      <c r="A16" s="1">
        <v>61216000</v>
      </c>
      <c r="B16" s="31" t="s">
        <v>44</v>
      </c>
      <c r="C16" s="1" t="s">
        <v>50</v>
      </c>
      <c r="D16" s="4">
        <v>169</v>
      </c>
      <c r="E16" s="140">
        <v>34257</v>
      </c>
      <c r="F16" s="140">
        <v>34699</v>
      </c>
      <c r="G16" s="169">
        <f t="shared" si="0"/>
        <v>12</v>
      </c>
      <c r="H16" s="169">
        <f t="shared" si="1"/>
        <v>1994</v>
      </c>
      <c r="I16" s="170" t="str">
        <f t="shared" si="2"/>
        <v>VENCIDO</v>
      </c>
      <c r="J16" s="4" t="s">
        <v>37</v>
      </c>
      <c r="K16" s="141">
        <v>440</v>
      </c>
      <c r="L16" s="4" t="s">
        <v>38</v>
      </c>
      <c r="M16" s="142">
        <v>6.75</v>
      </c>
      <c r="N16" s="173" t="s">
        <v>49</v>
      </c>
      <c r="O16" s="172">
        <v>15</v>
      </c>
      <c r="P16" s="87">
        <v>440000</v>
      </c>
      <c r="Q16" s="87"/>
      <c r="R16" s="87"/>
      <c r="S16" s="87"/>
      <c r="T16" s="87"/>
    </row>
    <row r="17" spans="1:21" s="1" customFormat="1" ht="10.5">
      <c r="A17" s="1">
        <v>61216000</v>
      </c>
      <c r="B17" s="31" t="s">
        <v>44</v>
      </c>
      <c r="C17" s="1" t="s">
        <v>50</v>
      </c>
      <c r="D17" s="4">
        <v>169</v>
      </c>
      <c r="E17" s="140">
        <v>34257</v>
      </c>
      <c r="F17" s="140">
        <v>34699</v>
      </c>
      <c r="G17" s="169">
        <f t="shared" si="0"/>
        <v>12</v>
      </c>
      <c r="H17" s="169">
        <f t="shared" si="1"/>
        <v>1994</v>
      </c>
      <c r="I17" s="170" t="str">
        <f t="shared" si="2"/>
        <v>VENCIDO</v>
      </c>
      <c r="J17" s="4" t="s">
        <v>37</v>
      </c>
      <c r="K17" s="141">
        <v>260</v>
      </c>
      <c r="L17" s="4" t="s">
        <v>40</v>
      </c>
      <c r="M17" s="142">
        <v>6.75</v>
      </c>
      <c r="N17" s="173" t="s">
        <v>49</v>
      </c>
      <c r="O17" s="172">
        <v>15</v>
      </c>
      <c r="P17" s="87">
        <v>260000</v>
      </c>
      <c r="Q17" s="87"/>
      <c r="R17" s="87"/>
      <c r="S17" s="87"/>
      <c r="T17" s="87"/>
    </row>
    <row r="18" spans="1:21" s="1" customFormat="1" ht="10.5">
      <c r="A18" s="1">
        <v>61216000</v>
      </c>
      <c r="B18" s="31" t="s">
        <v>44</v>
      </c>
      <c r="C18" s="1" t="s">
        <v>47</v>
      </c>
      <c r="D18" s="4">
        <v>183</v>
      </c>
      <c r="E18" s="140">
        <v>34682</v>
      </c>
      <c r="F18" s="140">
        <v>34789</v>
      </c>
      <c r="G18" s="169">
        <f t="shared" si="0"/>
        <v>3</v>
      </c>
      <c r="H18" s="169">
        <f t="shared" si="1"/>
        <v>1995</v>
      </c>
      <c r="I18" s="170" t="str">
        <f t="shared" si="2"/>
        <v>VENCIDO</v>
      </c>
      <c r="J18" s="4" t="s">
        <v>37</v>
      </c>
      <c r="K18" s="141">
        <v>670</v>
      </c>
      <c r="L18" s="4" t="s">
        <v>51</v>
      </c>
      <c r="M18" s="142">
        <v>6</v>
      </c>
      <c r="N18" s="173" t="s">
        <v>52</v>
      </c>
      <c r="O18" s="172">
        <v>25</v>
      </c>
      <c r="P18" s="87">
        <v>670000</v>
      </c>
      <c r="Q18" s="87">
        <v>474583</v>
      </c>
      <c r="R18" s="87">
        <f>ROUND((Q18*$E$8/1000),0)</f>
        <v>10415782</v>
      </c>
      <c r="S18" s="87">
        <v>204293</v>
      </c>
      <c r="T18" s="87">
        <v>10620075</v>
      </c>
    </row>
    <row r="19" spans="1:21" s="1" customFormat="1" ht="10.5">
      <c r="A19" s="1">
        <v>61216000</v>
      </c>
      <c r="B19" s="31" t="s">
        <v>44</v>
      </c>
      <c r="C19" s="1" t="s">
        <v>47</v>
      </c>
      <c r="D19" s="4">
        <v>190</v>
      </c>
      <c r="E19" s="140">
        <v>35144</v>
      </c>
      <c r="F19" s="140">
        <v>35338</v>
      </c>
      <c r="G19" s="169">
        <f t="shared" si="0"/>
        <v>9</v>
      </c>
      <c r="H19" s="169">
        <f t="shared" si="1"/>
        <v>1996</v>
      </c>
      <c r="I19" s="170" t="str">
        <f t="shared" si="2"/>
        <v>VENCIDO</v>
      </c>
      <c r="J19" s="4" t="s">
        <v>37</v>
      </c>
      <c r="K19" s="141">
        <v>1280</v>
      </c>
      <c r="L19" s="126" t="s">
        <v>53</v>
      </c>
      <c r="M19" s="142">
        <v>6.5</v>
      </c>
      <c r="N19" s="173" t="s">
        <v>52</v>
      </c>
      <c r="O19" s="172">
        <v>30</v>
      </c>
      <c r="P19" s="87">
        <v>1280000</v>
      </c>
      <c r="Q19" s="87">
        <v>974546</v>
      </c>
      <c r="R19" s="87">
        <f>ROUND((Q19*$E$8/1000),0)</f>
        <v>21388585</v>
      </c>
      <c r="S19" s="87">
        <v>112532</v>
      </c>
      <c r="T19" s="87">
        <v>21501117</v>
      </c>
    </row>
    <row r="20" spans="1:21" s="1" customFormat="1" ht="10.5">
      <c r="A20" s="1">
        <v>90299000</v>
      </c>
      <c r="B20" s="31" t="s">
        <v>54</v>
      </c>
      <c r="C20" s="1" t="s">
        <v>55</v>
      </c>
      <c r="D20" s="4">
        <v>198</v>
      </c>
      <c r="E20" s="140">
        <v>35577</v>
      </c>
      <c r="F20" s="140">
        <v>36008</v>
      </c>
      <c r="G20" s="169">
        <f t="shared" si="0"/>
        <v>8</v>
      </c>
      <c r="H20" s="169">
        <f t="shared" si="1"/>
        <v>1998</v>
      </c>
      <c r="I20" s="170" t="str">
        <f t="shared" si="2"/>
        <v>VENCIDO</v>
      </c>
      <c r="J20" s="4" t="s">
        <v>37</v>
      </c>
      <c r="K20" s="141">
        <v>500</v>
      </c>
      <c r="L20" s="4" t="s">
        <v>56</v>
      </c>
      <c r="M20" s="142">
        <v>5.8</v>
      </c>
      <c r="N20" s="173" t="s">
        <v>57</v>
      </c>
      <c r="O20" s="172">
        <v>12</v>
      </c>
      <c r="P20" s="87">
        <v>500000</v>
      </c>
      <c r="Q20" s="87"/>
      <c r="R20" s="87"/>
      <c r="S20" s="87"/>
      <c r="T20" s="87"/>
    </row>
    <row r="21" spans="1:21" s="1" customFormat="1" ht="10.5">
      <c r="A21" s="1">
        <v>90299000</v>
      </c>
      <c r="B21" s="31" t="s">
        <v>54</v>
      </c>
      <c r="C21" s="1" t="s">
        <v>58</v>
      </c>
      <c r="D21" s="4">
        <v>198</v>
      </c>
      <c r="E21" s="140">
        <v>35577</v>
      </c>
      <c r="F21" s="140">
        <v>36008</v>
      </c>
      <c r="G21" s="169">
        <f t="shared" si="0"/>
        <v>8</v>
      </c>
      <c r="H21" s="169">
        <f t="shared" si="1"/>
        <v>1998</v>
      </c>
      <c r="I21" s="170" t="str">
        <f t="shared" si="2"/>
        <v>VENCIDO</v>
      </c>
      <c r="J21" s="4" t="s">
        <v>37</v>
      </c>
      <c r="K21" s="141">
        <v>500</v>
      </c>
      <c r="L21" s="4" t="s">
        <v>51</v>
      </c>
      <c r="M21" s="142">
        <v>4.05</v>
      </c>
      <c r="N21" s="173" t="s">
        <v>57</v>
      </c>
      <c r="O21" s="172">
        <v>21</v>
      </c>
      <c r="P21" s="87">
        <v>500000</v>
      </c>
      <c r="Q21" s="87">
        <v>238000</v>
      </c>
      <c r="R21" s="87">
        <f>ROUND((Q21*$E$8/1000),0)</f>
        <v>5223441</v>
      </c>
      <c r="S21" s="87">
        <v>104725</v>
      </c>
      <c r="T21" s="87">
        <v>5328166</v>
      </c>
    </row>
    <row r="22" spans="1:21" s="1" customFormat="1" ht="10.5">
      <c r="A22" s="1">
        <v>61216000</v>
      </c>
      <c r="B22" s="31" t="s">
        <v>44</v>
      </c>
      <c r="C22" s="1" t="s">
        <v>47</v>
      </c>
      <c r="D22" s="4">
        <v>200</v>
      </c>
      <c r="E22" s="140">
        <v>35753</v>
      </c>
      <c r="F22" s="140">
        <v>35794</v>
      </c>
      <c r="G22" s="169">
        <f t="shared" si="0"/>
        <v>12</v>
      </c>
      <c r="H22" s="169">
        <f t="shared" si="1"/>
        <v>1997</v>
      </c>
      <c r="I22" s="170" t="str">
        <f t="shared" si="2"/>
        <v>VENCIDO</v>
      </c>
      <c r="J22" s="4" t="s">
        <v>37</v>
      </c>
      <c r="K22" s="141">
        <v>660</v>
      </c>
      <c r="L22" s="126" t="s">
        <v>59</v>
      </c>
      <c r="M22" s="142">
        <v>6.5</v>
      </c>
      <c r="N22" s="173" t="s">
        <v>52</v>
      </c>
      <c r="O22" s="172">
        <v>30</v>
      </c>
      <c r="P22" s="87">
        <v>660000</v>
      </c>
      <c r="Q22" s="87">
        <v>660000</v>
      </c>
      <c r="R22" s="87">
        <f>ROUND((Q22*$E$8/1000),0)</f>
        <v>14485172</v>
      </c>
      <c r="S22" s="87">
        <v>307281</v>
      </c>
      <c r="T22" s="87">
        <v>14792453</v>
      </c>
    </row>
    <row r="23" spans="1:21" s="1" customFormat="1" ht="10.5">
      <c r="A23" s="1">
        <v>61216000</v>
      </c>
      <c r="B23" s="31" t="s">
        <v>44</v>
      </c>
      <c r="C23" s="1" t="s">
        <v>47</v>
      </c>
      <c r="D23" s="4">
        <v>205</v>
      </c>
      <c r="E23" s="140">
        <v>35986</v>
      </c>
      <c r="F23" s="140">
        <v>36160</v>
      </c>
      <c r="G23" s="169">
        <f t="shared" si="0"/>
        <v>12</v>
      </c>
      <c r="H23" s="169">
        <f t="shared" si="1"/>
        <v>1998</v>
      </c>
      <c r="I23" s="170" t="str">
        <f t="shared" si="2"/>
        <v>VENCIDO</v>
      </c>
      <c r="J23" s="4" t="s">
        <v>37</v>
      </c>
      <c r="K23" s="141">
        <v>350</v>
      </c>
      <c r="L23" s="4" t="s">
        <v>60</v>
      </c>
      <c r="M23" s="142">
        <v>6.8</v>
      </c>
      <c r="N23" s="143" t="s">
        <v>39</v>
      </c>
      <c r="O23" s="172">
        <v>30</v>
      </c>
      <c r="P23" s="87">
        <v>350000</v>
      </c>
      <c r="Q23" s="87">
        <v>350000</v>
      </c>
      <c r="R23" s="87">
        <f>ROUND((Q23*$E$8/1000),0)</f>
        <v>7681531</v>
      </c>
      <c r="S23" s="87">
        <v>170310</v>
      </c>
      <c r="T23" s="87">
        <v>7851841</v>
      </c>
    </row>
    <row r="24" spans="1:21" s="1" customFormat="1" ht="10.5">
      <c r="A24" s="1">
        <v>90310000</v>
      </c>
      <c r="B24" s="31" t="s">
        <v>61</v>
      </c>
      <c r="C24" s="1" t="s">
        <v>62</v>
      </c>
      <c r="D24" s="4">
        <v>209</v>
      </c>
      <c r="E24" s="140">
        <v>36273</v>
      </c>
      <c r="F24" s="140">
        <v>37369</v>
      </c>
      <c r="G24" s="169">
        <f t="shared" si="0"/>
        <v>4</v>
      </c>
      <c r="H24" s="169">
        <f t="shared" si="1"/>
        <v>2002</v>
      </c>
      <c r="I24" s="170" t="str">
        <f t="shared" si="2"/>
        <v>VENCIDO</v>
      </c>
      <c r="J24" s="4" t="s">
        <v>37</v>
      </c>
      <c r="K24" s="141">
        <v>1000</v>
      </c>
      <c r="L24" s="4" t="s">
        <v>63</v>
      </c>
      <c r="M24" s="142">
        <v>7.5</v>
      </c>
      <c r="N24" s="143" t="s">
        <v>39</v>
      </c>
      <c r="O24" s="172">
        <v>30</v>
      </c>
      <c r="P24" s="87">
        <v>1000000</v>
      </c>
      <c r="Q24" s="87">
        <v>1000000</v>
      </c>
      <c r="R24" s="87">
        <f>ROUND((Q24*$E$8/1000),0)</f>
        <v>21947230</v>
      </c>
      <c r="S24" s="87">
        <v>667596</v>
      </c>
      <c r="T24" s="87">
        <v>22614826</v>
      </c>
    </row>
    <row r="25" spans="1:21" s="1" customFormat="1" ht="10.5">
      <c r="A25" s="1">
        <v>61216000</v>
      </c>
      <c r="B25" s="31" t="s">
        <v>44</v>
      </c>
      <c r="C25" s="1" t="s">
        <v>47</v>
      </c>
      <c r="D25" s="4">
        <v>212</v>
      </c>
      <c r="E25" s="140">
        <v>36377</v>
      </c>
      <c r="F25" s="140">
        <v>36525</v>
      </c>
      <c r="G25" s="169">
        <f t="shared" si="0"/>
        <v>12</v>
      </c>
      <c r="H25" s="169">
        <f t="shared" si="1"/>
        <v>1999</v>
      </c>
      <c r="I25" s="170" t="str">
        <f t="shared" si="2"/>
        <v>VENCIDO</v>
      </c>
      <c r="J25" s="4" t="s">
        <v>37</v>
      </c>
      <c r="K25" s="141">
        <v>340</v>
      </c>
      <c r="L25" s="4" t="s">
        <v>64</v>
      </c>
      <c r="M25" s="142">
        <v>6</v>
      </c>
      <c r="N25" s="143" t="s">
        <v>39</v>
      </c>
      <c r="O25" s="172">
        <v>30</v>
      </c>
      <c r="P25" s="87">
        <v>340000</v>
      </c>
      <c r="Q25" s="87">
        <v>340000</v>
      </c>
      <c r="R25" s="87">
        <f>ROUND((Q25*$E$8/1000),0)</f>
        <v>7462058</v>
      </c>
      <c r="S25" s="87">
        <v>36322</v>
      </c>
      <c r="T25" s="87">
        <v>7498380</v>
      </c>
    </row>
    <row r="26" spans="1:21" s="1" customFormat="1" ht="10.5">
      <c r="A26" s="1">
        <v>96717620</v>
      </c>
      <c r="B26" s="31">
        <v>6</v>
      </c>
      <c r="C26" s="1" t="s">
        <v>65</v>
      </c>
      <c r="D26" s="4">
        <v>214</v>
      </c>
      <c r="E26" s="140">
        <v>36432</v>
      </c>
      <c r="F26" s="140">
        <v>37528</v>
      </c>
      <c r="G26" s="169">
        <f t="shared" si="0"/>
        <v>9</v>
      </c>
      <c r="H26" s="169">
        <f t="shared" si="1"/>
        <v>2002</v>
      </c>
      <c r="I26" s="170" t="str">
        <f t="shared" si="2"/>
        <v>VENCIDO</v>
      </c>
      <c r="J26" s="4" t="s">
        <v>66</v>
      </c>
      <c r="K26" s="141">
        <v>5000</v>
      </c>
      <c r="L26" s="4" t="s">
        <v>67</v>
      </c>
      <c r="M26" s="142">
        <v>8</v>
      </c>
      <c r="N26" s="143" t="s">
        <v>68</v>
      </c>
      <c r="O26" s="172">
        <v>10</v>
      </c>
      <c r="P26" s="87">
        <v>5000000</v>
      </c>
      <c r="Q26" s="87"/>
      <c r="R26" s="87"/>
      <c r="S26" s="87"/>
      <c r="T26" s="87"/>
      <c r="U26" s="173" t="s">
        <v>69</v>
      </c>
    </row>
    <row r="27" spans="1:21" s="1" customFormat="1" ht="11.25">
      <c r="A27" s="1">
        <v>96717620</v>
      </c>
      <c r="B27" s="31">
        <v>6</v>
      </c>
      <c r="C27" s="1" t="s">
        <v>70</v>
      </c>
      <c r="D27" s="4">
        <v>214</v>
      </c>
      <c r="E27" s="140">
        <v>36432</v>
      </c>
      <c r="F27" s="140">
        <v>37528</v>
      </c>
      <c r="G27" s="169">
        <f t="shared" si="0"/>
        <v>9</v>
      </c>
      <c r="H27" s="169">
        <f t="shared" si="1"/>
        <v>2002</v>
      </c>
      <c r="I27" s="170" t="str">
        <f t="shared" si="2"/>
        <v>VENCIDO</v>
      </c>
      <c r="J27" s="4" t="s">
        <v>37</v>
      </c>
      <c r="K27" s="141">
        <v>198</v>
      </c>
      <c r="L27" s="4" t="s">
        <v>71</v>
      </c>
      <c r="M27" s="142">
        <v>7.5</v>
      </c>
      <c r="N27" s="143" t="s">
        <v>68</v>
      </c>
      <c r="O27" s="172">
        <v>25</v>
      </c>
      <c r="P27" s="87">
        <v>96000</v>
      </c>
      <c r="Q27" s="87">
        <v>90720</v>
      </c>
      <c r="R27" s="87">
        <f>ROUND((Q27*$E$8/1000),0)</f>
        <v>1991053</v>
      </c>
      <c r="S27" s="174">
        <v>43174</v>
      </c>
      <c r="T27" s="174">
        <v>2034227</v>
      </c>
    </row>
    <row r="28" spans="1:21" s="1" customFormat="1" ht="11.25">
      <c r="A28" s="1">
        <v>96717620</v>
      </c>
      <c r="B28" s="31">
        <v>6</v>
      </c>
      <c r="C28" s="1" t="s">
        <v>70</v>
      </c>
      <c r="D28" s="4">
        <v>214</v>
      </c>
      <c r="E28" s="140">
        <v>36432</v>
      </c>
      <c r="F28" s="140">
        <v>37528</v>
      </c>
      <c r="G28" s="169">
        <f t="shared" si="0"/>
        <v>9</v>
      </c>
      <c r="H28" s="169">
        <f t="shared" si="1"/>
        <v>2002</v>
      </c>
      <c r="I28" s="170" t="str">
        <f t="shared" si="2"/>
        <v>VENCIDO</v>
      </c>
      <c r="J28" s="4" t="s">
        <v>37</v>
      </c>
      <c r="K28" s="141">
        <v>1190</v>
      </c>
      <c r="L28" s="4" t="s">
        <v>72</v>
      </c>
      <c r="M28" s="142">
        <v>7.5</v>
      </c>
      <c r="N28" s="143" t="s">
        <v>68</v>
      </c>
      <c r="O28" s="172">
        <v>25</v>
      </c>
      <c r="P28" s="87">
        <v>990000</v>
      </c>
      <c r="Q28" s="87">
        <v>935550</v>
      </c>
      <c r="R28" s="87">
        <f>ROUND((Q28*$E$8/1000),0)</f>
        <v>20532731</v>
      </c>
      <c r="S28" s="174">
        <v>445234</v>
      </c>
      <c r="T28" s="174">
        <v>20977965</v>
      </c>
    </row>
    <row r="29" spans="1:21" s="1" customFormat="1" ht="10.5">
      <c r="A29" s="1">
        <v>96717620</v>
      </c>
      <c r="B29" s="31">
        <v>6</v>
      </c>
      <c r="C29" s="1" t="s">
        <v>65</v>
      </c>
      <c r="D29" s="4">
        <v>214</v>
      </c>
      <c r="E29" s="140">
        <v>36432</v>
      </c>
      <c r="F29" s="140">
        <v>37528</v>
      </c>
      <c r="G29" s="169">
        <f t="shared" si="0"/>
        <v>9</v>
      </c>
      <c r="H29" s="169">
        <f t="shared" si="1"/>
        <v>2002</v>
      </c>
      <c r="I29" s="170" t="str">
        <f t="shared" si="2"/>
        <v>VENCIDO</v>
      </c>
      <c r="J29" s="4" t="s">
        <v>66</v>
      </c>
      <c r="K29" s="141">
        <v>55000</v>
      </c>
      <c r="L29" s="4" t="s">
        <v>73</v>
      </c>
      <c r="M29" s="142">
        <v>8</v>
      </c>
      <c r="N29" s="143" t="s">
        <v>68</v>
      </c>
      <c r="O29" s="172">
        <v>10</v>
      </c>
      <c r="P29" s="87">
        <v>52500000</v>
      </c>
      <c r="Q29" s="87"/>
      <c r="R29" s="87"/>
      <c r="S29" s="87"/>
      <c r="T29" s="87"/>
      <c r="U29" s="173" t="s">
        <v>69</v>
      </c>
    </row>
    <row r="30" spans="1:21" s="1" customFormat="1" ht="10.5">
      <c r="A30" s="1">
        <v>85741000</v>
      </c>
      <c r="B30" s="31" t="s">
        <v>35</v>
      </c>
      <c r="C30" s="1" t="s">
        <v>74</v>
      </c>
      <c r="D30" s="4">
        <v>215</v>
      </c>
      <c r="E30" s="140">
        <v>36441</v>
      </c>
      <c r="F30" s="140">
        <v>37902</v>
      </c>
      <c r="G30" s="169">
        <f t="shared" si="0"/>
        <v>10</v>
      </c>
      <c r="H30" s="169">
        <f t="shared" si="1"/>
        <v>2003</v>
      </c>
      <c r="I30" s="170" t="str">
        <f t="shared" si="2"/>
        <v>VENCIDO</v>
      </c>
      <c r="J30" s="4" t="s">
        <v>37</v>
      </c>
      <c r="K30" s="141">
        <v>1300</v>
      </c>
      <c r="L30" s="4" t="s">
        <v>46</v>
      </c>
      <c r="M30" s="142">
        <v>6.75</v>
      </c>
      <c r="N30" s="143" t="s">
        <v>39</v>
      </c>
      <c r="O30" s="172">
        <v>25</v>
      </c>
      <c r="P30" s="87">
        <v>1300000</v>
      </c>
      <c r="Q30" s="87">
        <v>1121250</v>
      </c>
      <c r="R30" s="87">
        <f>ROUND((Q30*$E$8/1000),0)</f>
        <v>24608332</v>
      </c>
      <c r="S30" s="87">
        <v>678157</v>
      </c>
      <c r="T30" s="87">
        <v>25286489</v>
      </c>
    </row>
    <row r="31" spans="1:21" s="1" customFormat="1" ht="10.5">
      <c r="A31" s="1">
        <v>96722460</v>
      </c>
      <c r="B31" s="31" t="s">
        <v>75</v>
      </c>
      <c r="C31" s="1" t="s">
        <v>76</v>
      </c>
      <c r="D31" s="4">
        <v>217</v>
      </c>
      <c r="E31" s="140">
        <v>36455</v>
      </c>
      <c r="F31" s="140">
        <v>37551</v>
      </c>
      <c r="G31" s="169">
        <f t="shared" si="0"/>
        <v>10</v>
      </c>
      <c r="H31" s="169">
        <f t="shared" si="1"/>
        <v>2002</v>
      </c>
      <c r="I31" s="170" t="str">
        <f t="shared" si="2"/>
        <v>VENCIDO</v>
      </c>
      <c r="J31" s="4" t="s">
        <v>37</v>
      </c>
      <c r="K31" s="141">
        <v>100</v>
      </c>
      <c r="L31" s="4" t="s">
        <v>67</v>
      </c>
      <c r="M31" s="142">
        <v>6.75</v>
      </c>
      <c r="N31" s="143" t="s">
        <v>68</v>
      </c>
      <c r="O31" s="172">
        <v>10</v>
      </c>
      <c r="P31" s="87">
        <v>100000</v>
      </c>
      <c r="Q31" s="87"/>
      <c r="R31" s="87"/>
      <c r="S31" s="87"/>
      <c r="T31" s="87"/>
    </row>
    <row r="32" spans="1:21" s="1" customFormat="1" ht="10.5">
      <c r="A32" s="1">
        <v>96722460</v>
      </c>
      <c r="B32" s="31" t="s">
        <v>75</v>
      </c>
      <c r="C32" s="1" t="s">
        <v>76</v>
      </c>
      <c r="D32" s="4">
        <v>217</v>
      </c>
      <c r="E32" s="140">
        <v>36455</v>
      </c>
      <c r="F32" s="140">
        <v>37551</v>
      </c>
      <c r="G32" s="169">
        <f t="shared" si="0"/>
        <v>10</v>
      </c>
      <c r="H32" s="169">
        <f t="shared" si="1"/>
        <v>2002</v>
      </c>
      <c r="I32" s="170" t="str">
        <f t="shared" si="2"/>
        <v>VENCIDO</v>
      </c>
      <c r="J32" s="4" t="s">
        <v>37</v>
      </c>
      <c r="K32" s="141">
        <v>900</v>
      </c>
      <c r="L32" s="4" t="s">
        <v>73</v>
      </c>
      <c r="M32" s="142">
        <v>6.75</v>
      </c>
      <c r="N32" s="143" t="s">
        <v>68</v>
      </c>
      <c r="O32" s="172">
        <v>10</v>
      </c>
      <c r="P32" s="87">
        <v>900000</v>
      </c>
      <c r="Q32" s="87"/>
      <c r="R32" s="87"/>
      <c r="S32" s="87"/>
      <c r="T32" s="87"/>
    </row>
    <row r="33" spans="1:21" s="1" customFormat="1" ht="10.5">
      <c r="A33" s="1">
        <v>96722460</v>
      </c>
      <c r="B33" s="31" t="s">
        <v>75</v>
      </c>
      <c r="C33" s="1" t="s">
        <v>77</v>
      </c>
      <c r="D33" s="4">
        <v>217</v>
      </c>
      <c r="E33" s="140">
        <v>36455</v>
      </c>
      <c r="F33" s="140">
        <v>37551</v>
      </c>
      <c r="G33" s="169">
        <f t="shared" si="0"/>
        <v>10</v>
      </c>
      <c r="H33" s="169">
        <f t="shared" si="1"/>
        <v>2002</v>
      </c>
      <c r="I33" s="170" t="str">
        <f t="shared" si="2"/>
        <v>VENCIDO</v>
      </c>
      <c r="J33" s="4" t="s">
        <v>37</v>
      </c>
      <c r="K33" s="141">
        <v>100</v>
      </c>
      <c r="L33" s="4" t="s">
        <v>71</v>
      </c>
      <c r="M33" s="142">
        <v>7</v>
      </c>
      <c r="N33" s="143" t="s">
        <v>68</v>
      </c>
      <c r="O33" s="172">
        <v>25</v>
      </c>
      <c r="P33" s="87">
        <v>100000</v>
      </c>
      <c r="Q33" s="87">
        <v>88902.55</v>
      </c>
      <c r="R33" s="87">
        <f>ROUND((Q33*$E$8/1000),0)</f>
        <v>1951165</v>
      </c>
      <c r="S33" s="87">
        <v>56449</v>
      </c>
      <c r="T33" s="87">
        <v>2007614</v>
      </c>
    </row>
    <row r="34" spans="1:21" s="1" customFormat="1" ht="10.5">
      <c r="A34" s="1">
        <v>96722460</v>
      </c>
      <c r="B34" s="31" t="s">
        <v>75</v>
      </c>
      <c r="C34" s="1" t="s">
        <v>77</v>
      </c>
      <c r="D34" s="4">
        <v>217</v>
      </c>
      <c r="E34" s="140">
        <v>36455</v>
      </c>
      <c r="F34" s="140">
        <v>37551</v>
      </c>
      <c r="G34" s="169">
        <f t="shared" si="0"/>
        <v>10</v>
      </c>
      <c r="H34" s="169">
        <f t="shared" si="1"/>
        <v>2002</v>
      </c>
      <c r="I34" s="170" t="str">
        <f t="shared" si="2"/>
        <v>VENCIDO</v>
      </c>
      <c r="J34" s="4" t="s">
        <v>37</v>
      </c>
      <c r="K34" s="141">
        <v>900</v>
      </c>
      <c r="L34" s="4" t="s">
        <v>72</v>
      </c>
      <c r="M34" s="142">
        <v>7</v>
      </c>
      <c r="N34" s="143" t="s">
        <v>68</v>
      </c>
      <c r="O34" s="172">
        <v>25</v>
      </c>
      <c r="P34" s="87">
        <v>900000</v>
      </c>
      <c r="Q34" s="87">
        <v>800122.13</v>
      </c>
      <c r="R34" s="87">
        <f>ROUND((Q34*$E$8/1000),0)</f>
        <v>17560464</v>
      </c>
      <c r="S34" s="87">
        <v>508040</v>
      </c>
      <c r="T34" s="87">
        <v>18068504</v>
      </c>
    </row>
    <row r="35" spans="1:21" s="1" customFormat="1" ht="10.5">
      <c r="A35" s="1">
        <v>93281000</v>
      </c>
      <c r="B35" s="31" t="s">
        <v>75</v>
      </c>
      <c r="C35" s="1" t="s">
        <v>78</v>
      </c>
      <c r="D35" s="4">
        <v>224</v>
      </c>
      <c r="E35" s="140">
        <v>36615</v>
      </c>
      <c r="F35" s="140">
        <v>37710</v>
      </c>
      <c r="G35" s="169">
        <f t="shared" si="0"/>
        <v>3</v>
      </c>
      <c r="H35" s="169">
        <f t="shared" si="1"/>
        <v>2003</v>
      </c>
      <c r="I35" s="170" t="str">
        <f t="shared" si="2"/>
        <v>VENCIDO</v>
      </c>
      <c r="J35" s="4" t="s">
        <v>37</v>
      </c>
      <c r="K35" s="141">
        <v>1000</v>
      </c>
      <c r="L35" s="4" t="s">
        <v>67</v>
      </c>
      <c r="M35" s="142">
        <v>7</v>
      </c>
      <c r="N35" s="143" t="s">
        <v>68</v>
      </c>
      <c r="O35" s="172">
        <v>3.5</v>
      </c>
      <c r="P35" s="87">
        <v>645000</v>
      </c>
      <c r="Q35" s="87"/>
      <c r="R35" s="87"/>
      <c r="S35" s="87"/>
      <c r="T35" s="87"/>
    </row>
    <row r="36" spans="1:21" s="1" customFormat="1" ht="10.5">
      <c r="A36" s="1">
        <v>93281000</v>
      </c>
      <c r="B36" s="31" t="s">
        <v>75</v>
      </c>
      <c r="C36" s="1" t="s">
        <v>78</v>
      </c>
      <c r="D36" s="4">
        <v>224</v>
      </c>
      <c r="E36" s="140">
        <v>36615</v>
      </c>
      <c r="F36" s="140">
        <v>37710</v>
      </c>
      <c r="G36" s="169">
        <f t="shared" si="0"/>
        <v>3</v>
      </c>
      <c r="H36" s="169">
        <f t="shared" si="1"/>
        <v>2003</v>
      </c>
      <c r="I36" s="170" t="str">
        <f t="shared" si="2"/>
        <v>VENCIDO</v>
      </c>
      <c r="J36" s="4" t="s">
        <v>37</v>
      </c>
      <c r="K36" s="141">
        <v>2500</v>
      </c>
      <c r="L36" s="4" t="s">
        <v>73</v>
      </c>
      <c r="M36" s="142">
        <v>7</v>
      </c>
      <c r="N36" s="143" t="s">
        <v>68</v>
      </c>
      <c r="O36" s="172">
        <v>3.5</v>
      </c>
      <c r="P36" s="87">
        <v>2200000</v>
      </c>
      <c r="Q36" s="87"/>
      <c r="R36" s="87"/>
      <c r="S36" s="87"/>
      <c r="T36" s="87"/>
    </row>
    <row r="37" spans="1:21" s="1" customFormat="1" ht="10.5">
      <c r="A37" s="1">
        <v>93281000</v>
      </c>
      <c r="B37" s="31" t="s">
        <v>75</v>
      </c>
      <c r="C37" s="1" t="s">
        <v>79</v>
      </c>
      <c r="D37" s="4">
        <v>224</v>
      </c>
      <c r="E37" s="140">
        <v>36615</v>
      </c>
      <c r="F37" s="140">
        <v>37710</v>
      </c>
      <c r="G37" s="169">
        <f t="shared" si="0"/>
        <v>3</v>
      </c>
      <c r="H37" s="169">
        <f t="shared" si="1"/>
        <v>2003</v>
      </c>
      <c r="I37" s="170" t="str">
        <f t="shared" si="2"/>
        <v>VENCIDO</v>
      </c>
      <c r="J37" s="4" t="s">
        <v>37</v>
      </c>
      <c r="K37" s="141">
        <v>200</v>
      </c>
      <c r="L37" s="4" t="s">
        <v>71</v>
      </c>
      <c r="M37" s="142">
        <v>6.75</v>
      </c>
      <c r="N37" s="143" t="s">
        <v>68</v>
      </c>
      <c r="O37" s="172">
        <v>21</v>
      </c>
      <c r="P37" s="87">
        <v>155000</v>
      </c>
      <c r="Q37" s="87">
        <v>61764</v>
      </c>
      <c r="R37" s="87">
        <f>ROUND((Q37*$E$8/1000),0)</f>
        <v>1355549</v>
      </c>
      <c r="S37" s="87">
        <v>46004</v>
      </c>
      <c r="T37" s="87">
        <v>1401553</v>
      </c>
    </row>
    <row r="38" spans="1:21" s="1" customFormat="1" ht="10.5">
      <c r="A38" s="1">
        <v>93281000</v>
      </c>
      <c r="B38" s="31" t="s">
        <v>75</v>
      </c>
      <c r="C38" s="1" t="s">
        <v>79</v>
      </c>
      <c r="D38" s="4">
        <v>224</v>
      </c>
      <c r="E38" s="140">
        <v>36615</v>
      </c>
      <c r="F38" s="140">
        <v>37710</v>
      </c>
      <c r="G38" s="169">
        <f t="shared" si="0"/>
        <v>3</v>
      </c>
      <c r="H38" s="169">
        <f t="shared" si="1"/>
        <v>2003</v>
      </c>
      <c r="I38" s="170" t="str">
        <f t="shared" si="2"/>
        <v>VENCIDO</v>
      </c>
      <c r="J38" s="4" t="s">
        <v>37</v>
      </c>
      <c r="K38" s="141">
        <v>1800</v>
      </c>
      <c r="L38" s="4" t="s">
        <v>72</v>
      </c>
      <c r="M38" s="142">
        <v>6.75</v>
      </c>
      <c r="N38" s="143" t="s">
        <v>68</v>
      </c>
      <c r="O38" s="172">
        <v>21</v>
      </c>
      <c r="P38" s="87">
        <v>1400000</v>
      </c>
      <c r="Q38" s="87">
        <v>288236</v>
      </c>
      <c r="R38" s="87">
        <f>ROUND((Q38*$E$8/1000),0)</f>
        <v>6325982</v>
      </c>
      <c r="S38" s="87">
        <v>214688</v>
      </c>
      <c r="T38" s="87">
        <v>6540670</v>
      </c>
    </row>
    <row r="39" spans="1:21" s="1" customFormat="1" ht="10.5">
      <c r="A39" s="1">
        <v>91705000</v>
      </c>
      <c r="B39" s="31" t="s">
        <v>44</v>
      </c>
      <c r="C39" s="1" t="s">
        <v>80</v>
      </c>
      <c r="D39" s="4">
        <v>229</v>
      </c>
      <c r="E39" s="140">
        <v>36692</v>
      </c>
      <c r="F39" s="140">
        <v>37787</v>
      </c>
      <c r="G39" s="169">
        <f t="shared" si="0"/>
        <v>6</v>
      </c>
      <c r="H39" s="169">
        <f t="shared" si="1"/>
        <v>2003</v>
      </c>
      <c r="I39" s="170" t="str">
        <f t="shared" si="2"/>
        <v>VENCIDO</v>
      </c>
      <c r="J39" s="4" t="s">
        <v>37</v>
      </c>
      <c r="K39" s="141">
        <v>1800</v>
      </c>
      <c r="L39" s="4" t="s">
        <v>67</v>
      </c>
      <c r="M39" s="142">
        <v>4.17</v>
      </c>
      <c r="N39" s="143" t="s">
        <v>81</v>
      </c>
      <c r="O39" s="172">
        <v>21</v>
      </c>
      <c r="P39" s="87">
        <v>1800000</v>
      </c>
      <c r="Q39" s="87">
        <v>1638000</v>
      </c>
      <c r="R39" s="87">
        <f>ROUND((Q39*$E$8/1000),0)</f>
        <v>35949563</v>
      </c>
      <c r="S39" s="87">
        <v>40959</v>
      </c>
      <c r="T39" s="87">
        <v>35990522</v>
      </c>
    </row>
    <row r="40" spans="1:21" s="1" customFormat="1" ht="10.5">
      <c r="A40" s="1">
        <v>91705000</v>
      </c>
      <c r="B40" s="31" t="s">
        <v>44</v>
      </c>
      <c r="C40" s="1" t="s">
        <v>80</v>
      </c>
      <c r="D40" s="4">
        <v>229</v>
      </c>
      <c r="E40" s="140">
        <v>36692</v>
      </c>
      <c r="F40" s="140">
        <v>37787</v>
      </c>
      <c r="G40" s="169">
        <f t="shared" si="0"/>
        <v>6</v>
      </c>
      <c r="H40" s="169">
        <f t="shared" si="1"/>
        <v>2003</v>
      </c>
      <c r="I40" s="170" t="str">
        <f t="shared" si="2"/>
        <v>VENCIDO</v>
      </c>
      <c r="J40" s="4" t="s">
        <v>37</v>
      </c>
      <c r="K40" s="141">
        <v>200</v>
      </c>
      <c r="L40" s="4" t="s">
        <v>73</v>
      </c>
      <c r="M40" s="142">
        <v>4.17</v>
      </c>
      <c r="N40" s="143" t="s">
        <v>81</v>
      </c>
      <c r="O40" s="172">
        <v>21</v>
      </c>
      <c r="P40" s="87">
        <v>200000</v>
      </c>
      <c r="Q40" s="87">
        <v>182000</v>
      </c>
      <c r="R40" s="87">
        <f>ROUND((Q40*$E$8/1000),0)</f>
        <v>3994396</v>
      </c>
      <c r="S40" s="87">
        <v>4551</v>
      </c>
      <c r="T40" s="87">
        <v>3998947</v>
      </c>
    </row>
    <row r="41" spans="1:21" s="1" customFormat="1" ht="10.5">
      <c r="A41" s="1">
        <v>91705000</v>
      </c>
      <c r="B41" s="31" t="s">
        <v>44</v>
      </c>
      <c r="C41" s="1" t="s">
        <v>82</v>
      </c>
      <c r="D41" s="4">
        <v>229</v>
      </c>
      <c r="E41" s="140">
        <v>36692</v>
      </c>
      <c r="F41" s="140">
        <v>37787</v>
      </c>
      <c r="G41" s="169">
        <f t="shared" si="0"/>
        <v>6</v>
      </c>
      <c r="H41" s="169">
        <f t="shared" si="1"/>
        <v>2003</v>
      </c>
      <c r="I41" s="170" t="str">
        <f t="shared" si="2"/>
        <v>VENCIDO</v>
      </c>
      <c r="J41" s="4" t="s">
        <v>37</v>
      </c>
      <c r="K41" s="141">
        <v>4000</v>
      </c>
      <c r="L41" s="4" t="s">
        <v>71</v>
      </c>
      <c r="M41" s="142">
        <v>7</v>
      </c>
      <c r="N41" s="143" t="s">
        <v>81</v>
      </c>
      <c r="O41" s="172">
        <v>8</v>
      </c>
      <c r="P41" s="87">
        <v>4000000</v>
      </c>
      <c r="Q41" s="87"/>
      <c r="R41" s="87"/>
      <c r="S41" s="87"/>
      <c r="T41" s="87"/>
    </row>
    <row r="42" spans="1:21" s="1" customFormat="1" ht="10.5">
      <c r="A42" s="1">
        <v>91705000</v>
      </c>
      <c r="B42" s="31" t="s">
        <v>44</v>
      </c>
      <c r="C42" s="1" t="s">
        <v>82</v>
      </c>
      <c r="D42" s="4">
        <v>229</v>
      </c>
      <c r="E42" s="140">
        <v>36692</v>
      </c>
      <c r="F42" s="140">
        <v>37787</v>
      </c>
      <c r="G42" s="169">
        <f t="shared" si="0"/>
        <v>6</v>
      </c>
      <c r="H42" s="169">
        <f t="shared" si="1"/>
        <v>2003</v>
      </c>
      <c r="I42" s="170" t="str">
        <f t="shared" si="2"/>
        <v>VENCIDO</v>
      </c>
      <c r="J42" s="4" t="s">
        <v>37</v>
      </c>
      <c r="K42" s="141">
        <v>500</v>
      </c>
      <c r="L42" s="4" t="s">
        <v>72</v>
      </c>
      <c r="M42" s="142">
        <v>7</v>
      </c>
      <c r="N42" s="143" t="s">
        <v>81</v>
      </c>
      <c r="O42" s="172">
        <v>8</v>
      </c>
      <c r="P42" s="87">
        <v>500000</v>
      </c>
      <c r="Q42" s="87"/>
      <c r="R42" s="87"/>
      <c r="S42" s="87"/>
      <c r="T42" s="87"/>
    </row>
    <row r="43" spans="1:21" s="1" customFormat="1" ht="10.5">
      <c r="A43" s="1">
        <v>96869650</v>
      </c>
      <c r="B43" s="31" t="s">
        <v>83</v>
      </c>
      <c r="C43" s="1" t="s">
        <v>84</v>
      </c>
      <c r="D43" s="4">
        <v>230</v>
      </c>
      <c r="E43" s="140">
        <v>36706</v>
      </c>
      <c r="F43" s="140">
        <v>37066</v>
      </c>
      <c r="G43" s="169">
        <f t="shared" si="0"/>
        <v>6</v>
      </c>
      <c r="H43" s="169">
        <f t="shared" si="1"/>
        <v>2001</v>
      </c>
      <c r="I43" s="170" t="str">
        <f t="shared" si="2"/>
        <v>VENCIDO</v>
      </c>
      <c r="J43" s="4" t="s">
        <v>37</v>
      </c>
      <c r="K43" s="141">
        <v>370</v>
      </c>
      <c r="L43" s="4" t="s">
        <v>67</v>
      </c>
      <c r="M43" s="142">
        <v>7.3</v>
      </c>
      <c r="N43" s="143" t="s">
        <v>85</v>
      </c>
      <c r="O43" s="172">
        <v>20</v>
      </c>
      <c r="P43" s="87">
        <v>201000</v>
      </c>
      <c r="Q43" s="87"/>
      <c r="R43" s="87"/>
      <c r="S43" s="87"/>
      <c r="T43" s="87"/>
    </row>
    <row r="44" spans="1:21" s="1" customFormat="1" ht="10.5">
      <c r="A44" s="1">
        <v>96869650</v>
      </c>
      <c r="B44" s="31" t="s">
        <v>83</v>
      </c>
      <c r="C44" s="1" t="s">
        <v>84</v>
      </c>
      <c r="D44" s="4">
        <v>230</v>
      </c>
      <c r="E44" s="140">
        <v>36706</v>
      </c>
      <c r="F44" s="140">
        <v>37066</v>
      </c>
      <c r="G44" s="169">
        <f t="shared" si="0"/>
        <v>6</v>
      </c>
      <c r="H44" s="169">
        <f t="shared" si="1"/>
        <v>2001</v>
      </c>
      <c r="I44" s="170" t="str">
        <f t="shared" si="2"/>
        <v>VENCIDO</v>
      </c>
      <c r="J44" s="4" t="s">
        <v>37</v>
      </c>
      <c r="K44" s="141">
        <v>7030</v>
      </c>
      <c r="L44" s="4" t="s">
        <v>73</v>
      </c>
      <c r="M44" s="142">
        <v>7.3</v>
      </c>
      <c r="N44" s="143" t="s">
        <v>85</v>
      </c>
      <c r="O44" s="172">
        <v>20</v>
      </c>
      <c r="P44" s="87">
        <v>7030000</v>
      </c>
      <c r="Q44" s="87"/>
      <c r="R44" s="87"/>
      <c r="S44" s="87"/>
      <c r="T44" s="87"/>
    </row>
    <row r="45" spans="1:21" s="1" customFormat="1" ht="10.5">
      <c r="A45" s="1">
        <v>89900400</v>
      </c>
      <c r="B45" s="31" t="s">
        <v>86</v>
      </c>
      <c r="C45" s="1" t="s">
        <v>87</v>
      </c>
      <c r="D45" s="4">
        <v>232</v>
      </c>
      <c r="E45" s="140">
        <v>36789</v>
      </c>
      <c r="F45" s="140">
        <v>38615</v>
      </c>
      <c r="G45" s="169">
        <f t="shared" si="0"/>
        <v>9</v>
      </c>
      <c r="H45" s="169">
        <f t="shared" si="1"/>
        <v>2005</v>
      </c>
      <c r="I45" s="170" t="str">
        <f t="shared" si="2"/>
        <v>VENCIDO</v>
      </c>
      <c r="J45" s="4" t="s">
        <v>37</v>
      </c>
      <c r="K45" s="141">
        <v>700</v>
      </c>
      <c r="L45" s="4" t="s">
        <v>46</v>
      </c>
      <c r="M45" s="142">
        <v>7</v>
      </c>
      <c r="N45" s="143" t="s">
        <v>88</v>
      </c>
      <c r="O45" s="172">
        <v>21</v>
      </c>
      <c r="P45" s="87">
        <v>700000</v>
      </c>
      <c r="Q45" s="87">
        <v>510628</v>
      </c>
      <c r="R45" s="87">
        <f>ROUND((Q45*$E$8/1000),0)</f>
        <v>11206870</v>
      </c>
      <c r="S45" s="87">
        <v>225475</v>
      </c>
      <c r="T45" s="87">
        <v>11432345</v>
      </c>
    </row>
    <row r="46" spans="1:21" s="1" customFormat="1" ht="10.5">
      <c r="A46" s="1">
        <v>89900400</v>
      </c>
      <c r="B46" s="31" t="s">
        <v>86</v>
      </c>
      <c r="C46" s="1" t="s">
        <v>89</v>
      </c>
      <c r="D46" s="4">
        <v>232</v>
      </c>
      <c r="E46" s="140">
        <v>36789</v>
      </c>
      <c r="F46" s="140">
        <v>38615</v>
      </c>
      <c r="G46" s="169">
        <f t="shared" si="0"/>
        <v>9</v>
      </c>
      <c r="H46" s="169">
        <f t="shared" si="1"/>
        <v>2005</v>
      </c>
      <c r="I46" s="170" t="str">
        <f t="shared" si="2"/>
        <v>VENCIDO</v>
      </c>
      <c r="J46" s="4" t="s">
        <v>37</v>
      </c>
      <c r="K46" s="141">
        <v>1000</v>
      </c>
      <c r="L46" s="4" t="s">
        <v>90</v>
      </c>
      <c r="M46" s="142">
        <v>7</v>
      </c>
      <c r="N46" s="143" t="s">
        <v>88</v>
      </c>
      <c r="O46" s="172">
        <v>8</v>
      </c>
      <c r="P46" s="87">
        <v>1000000</v>
      </c>
      <c r="Q46" s="87"/>
      <c r="R46" s="87"/>
      <c r="S46" s="87"/>
      <c r="T46" s="87"/>
    </row>
    <row r="47" spans="1:21" s="1" customFormat="1" ht="10.5">
      <c r="A47" s="1">
        <v>96505760</v>
      </c>
      <c r="B47" s="31" t="s">
        <v>35</v>
      </c>
      <c r="C47" s="1" t="s">
        <v>91</v>
      </c>
      <c r="D47" s="4">
        <v>234</v>
      </c>
      <c r="E47" s="140">
        <v>36812</v>
      </c>
      <c r="F47" s="140">
        <v>37912</v>
      </c>
      <c r="G47" s="169">
        <f t="shared" si="0"/>
        <v>10</v>
      </c>
      <c r="H47" s="169">
        <f t="shared" si="1"/>
        <v>2003</v>
      </c>
      <c r="I47" s="170" t="str">
        <f t="shared" si="2"/>
        <v>VENCIDO</v>
      </c>
      <c r="J47" s="4" t="s">
        <v>37</v>
      </c>
      <c r="K47" s="141">
        <v>2500</v>
      </c>
      <c r="L47" s="143" t="s">
        <v>92</v>
      </c>
      <c r="M47" s="142">
        <v>7</v>
      </c>
      <c r="N47" s="143" t="s">
        <v>68</v>
      </c>
      <c r="O47" s="171">
        <v>21</v>
      </c>
      <c r="P47" s="87">
        <v>2500000</v>
      </c>
      <c r="Q47" s="87">
        <v>1780573</v>
      </c>
      <c r="R47" s="87">
        <f>ROUND((Q47*$E$8/1000),0)</f>
        <v>39078645</v>
      </c>
      <c r="S47" s="87">
        <v>784372</v>
      </c>
      <c r="T47" s="87">
        <v>39863017</v>
      </c>
      <c r="U47" s="87"/>
    </row>
    <row r="48" spans="1:21" s="1" customFormat="1" ht="10.5">
      <c r="A48" s="1">
        <v>96505760</v>
      </c>
      <c r="B48" s="31" t="s">
        <v>35</v>
      </c>
      <c r="C48" s="1" t="s">
        <v>93</v>
      </c>
      <c r="D48" s="4">
        <v>234</v>
      </c>
      <c r="E48" s="140">
        <v>36812</v>
      </c>
      <c r="F48" s="140">
        <v>37912</v>
      </c>
      <c r="G48" s="169">
        <f t="shared" si="0"/>
        <v>10</v>
      </c>
      <c r="H48" s="169">
        <f t="shared" si="1"/>
        <v>2003</v>
      </c>
      <c r="I48" s="170" t="str">
        <f t="shared" si="2"/>
        <v>VENCIDO</v>
      </c>
      <c r="J48" s="4" t="s">
        <v>37</v>
      </c>
      <c r="K48" s="141">
        <v>4500</v>
      </c>
      <c r="L48" s="143" t="s">
        <v>63</v>
      </c>
      <c r="M48" s="142">
        <v>7</v>
      </c>
      <c r="N48" s="143" t="s">
        <v>68</v>
      </c>
      <c r="O48" s="171">
        <v>6</v>
      </c>
      <c r="P48" s="87">
        <v>3500000</v>
      </c>
      <c r="Q48" s="87"/>
      <c r="R48" s="87"/>
      <c r="S48" s="87"/>
      <c r="T48" s="87"/>
      <c r="U48" s="87"/>
    </row>
    <row r="49" spans="1:20" s="1" customFormat="1" ht="10.5">
      <c r="A49" s="1">
        <v>61216000</v>
      </c>
      <c r="B49" s="31" t="s">
        <v>44</v>
      </c>
      <c r="C49" s="1" t="s">
        <v>47</v>
      </c>
      <c r="D49" s="4">
        <v>235</v>
      </c>
      <c r="E49" s="140">
        <v>36817</v>
      </c>
      <c r="F49" s="140">
        <v>36891</v>
      </c>
      <c r="G49" s="169">
        <f t="shared" si="0"/>
        <v>12</v>
      </c>
      <c r="H49" s="169">
        <f t="shared" si="1"/>
        <v>2000</v>
      </c>
      <c r="I49" s="170" t="str">
        <f t="shared" si="2"/>
        <v>VENCIDO</v>
      </c>
      <c r="J49" s="4" t="s">
        <v>37</v>
      </c>
      <c r="K49" s="141">
        <v>720</v>
      </c>
      <c r="L49" s="4" t="s">
        <v>75</v>
      </c>
      <c r="M49" s="142">
        <v>6.4</v>
      </c>
      <c r="N49" s="143" t="s">
        <v>39</v>
      </c>
      <c r="O49" s="172">
        <v>30</v>
      </c>
      <c r="P49" s="87">
        <v>720000</v>
      </c>
      <c r="Q49" s="87">
        <v>720000</v>
      </c>
      <c r="R49" s="87">
        <f>ROUND((Q49*$E$8/1000),0)</f>
        <v>15802006</v>
      </c>
      <c r="S49" s="87">
        <v>413776</v>
      </c>
      <c r="T49" s="87">
        <v>16215782</v>
      </c>
    </row>
    <row r="50" spans="1:20" s="1" customFormat="1" ht="10.5">
      <c r="A50" s="1">
        <v>90310000</v>
      </c>
      <c r="B50" s="31" t="s">
        <v>61</v>
      </c>
      <c r="C50" s="1" t="s">
        <v>94</v>
      </c>
      <c r="D50" s="4">
        <v>238</v>
      </c>
      <c r="E50" s="140">
        <v>36857</v>
      </c>
      <c r="F50" s="140">
        <v>37952</v>
      </c>
      <c r="G50" s="169">
        <f t="shared" si="0"/>
        <v>11</v>
      </c>
      <c r="H50" s="169">
        <f t="shared" si="1"/>
        <v>2003</v>
      </c>
      <c r="I50" s="170" t="str">
        <f t="shared" si="2"/>
        <v>VENCIDO</v>
      </c>
      <c r="J50" s="4" t="s">
        <v>37</v>
      </c>
      <c r="K50" s="141">
        <v>400</v>
      </c>
      <c r="L50" s="4" t="s">
        <v>42</v>
      </c>
      <c r="M50" s="142">
        <v>7.3</v>
      </c>
      <c r="N50" s="143" t="s">
        <v>57</v>
      </c>
      <c r="O50" s="172">
        <v>25</v>
      </c>
      <c r="P50" s="87">
        <v>400000</v>
      </c>
      <c r="Q50" s="87">
        <v>400000</v>
      </c>
      <c r="R50" s="87">
        <f>ROUND((Q50*$E$8/1000),0)</f>
        <v>8778892</v>
      </c>
      <c r="S50" s="87">
        <v>103332</v>
      </c>
      <c r="T50" s="87">
        <v>8882224</v>
      </c>
    </row>
    <row r="51" spans="1:20" s="1" customFormat="1" ht="10.5">
      <c r="A51" s="1">
        <v>90310000</v>
      </c>
      <c r="B51" s="31" t="s">
        <v>61</v>
      </c>
      <c r="C51" s="1" t="s">
        <v>95</v>
      </c>
      <c r="D51" s="4">
        <v>238</v>
      </c>
      <c r="E51" s="140">
        <v>36857</v>
      </c>
      <c r="F51" s="140">
        <v>37952</v>
      </c>
      <c r="G51" s="169">
        <f t="shared" si="0"/>
        <v>11</v>
      </c>
      <c r="H51" s="169">
        <f t="shared" si="1"/>
        <v>2003</v>
      </c>
      <c r="I51" s="170" t="str">
        <f t="shared" si="2"/>
        <v>VENCIDO</v>
      </c>
      <c r="J51" s="4" t="s">
        <v>37</v>
      </c>
      <c r="K51" s="141">
        <v>2000</v>
      </c>
      <c r="L51" s="4" t="s">
        <v>43</v>
      </c>
      <c r="M51" s="142">
        <v>7.3</v>
      </c>
      <c r="N51" s="143" t="s">
        <v>57</v>
      </c>
      <c r="O51" s="172">
        <v>25</v>
      </c>
      <c r="P51" s="87">
        <v>2000000</v>
      </c>
      <c r="Q51" s="87">
        <v>2000000</v>
      </c>
      <c r="R51" s="87">
        <f>ROUND((Q51*$E$8/1000),0)</f>
        <v>43894460</v>
      </c>
      <c r="S51" s="87">
        <v>516659</v>
      </c>
      <c r="T51" s="87">
        <v>44411119</v>
      </c>
    </row>
    <row r="52" spans="1:20" s="1" customFormat="1" ht="10.5">
      <c r="A52" s="1">
        <v>96843170</v>
      </c>
      <c r="B52" s="31" t="s">
        <v>96</v>
      </c>
      <c r="C52" s="1" t="s">
        <v>97</v>
      </c>
      <c r="D52" s="4">
        <v>246</v>
      </c>
      <c r="E52" s="140">
        <v>36948</v>
      </c>
      <c r="F52" s="140">
        <v>37302</v>
      </c>
      <c r="G52" s="169">
        <f t="shared" si="0"/>
        <v>2</v>
      </c>
      <c r="H52" s="169">
        <f t="shared" si="1"/>
        <v>2002</v>
      </c>
      <c r="I52" s="170" t="str">
        <f t="shared" si="2"/>
        <v>VENCIDO</v>
      </c>
      <c r="J52" s="4" t="s">
        <v>37</v>
      </c>
      <c r="K52" s="141">
        <v>7500</v>
      </c>
      <c r="L52" s="4" t="s">
        <v>67</v>
      </c>
      <c r="M52" s="142">
        <v>6.3</v>
      </c>
      <c r="N52" s="143" t="s">
        <v>68</v>
      </c>
      <c r="O52" s="142">
        <v>20</v>
      </c>
      <c r="P52" s="87">
        <v>7400000</v>
      </c>
      <c r="Q52" s="87">
        <v>6355171.0599999996</v>
      </c>
      <c r="R52" s="87">
        <f>ROUND((Q52*$E$8/1000),0)</f>
        <v>139478401</v>
      </c>
      <c r="S52" s="87">
        <v>3271934</v>
      </c>
      <c r="T52" s="87">
        <v>142750335</v>
      </c>
    </row>
    <row r="53" spans="1:20" s="1" customFormat="1" ht="10.5">
      <c r="A53" s="1">
        <v>96843170</v>
      </c>
      <c r="B53" s="31" t="s">
        <v>96</v>
      </c>
      <c r="C53" s="1" t="s">
        <v>97</v>
      </c>
      <c r="D53" s="4">
        <v>246</v>
      </c>
      <c r="E53" s="140">
        <v>36948</v>
      </c>
      <c r="F53" s="140">
        <v>37302</v>
      </c>
      <c r="G53" s="169">
        <f t="shared" si="0"/>
        <v>2</v>
      </c>
      <c r="H53" s="169">
        <f t="shared" si="1"/>
        <v>2002</v>
      </c>
      <c r="I53" s="170" t="str">
        <f t="shared" si="2"/>
        <v>VENCIDO</v>
      </c>
      <c r="J53" s="4" t="s">
        <v>37</v>
      </c>
      <c r="K53" s="141">
        <v>500</v>
      </c>
      <c r="L53" s="4" t="s">
        <v>73</v>
      </c>
      <c r="M53" s="142">
        <v>6.3</v>
      </c>
      <c r="N53" s="143" t="s">
        <v>68</v>
      </c>
      <c r="O53" s="142">
        <v>20</v>
      </c>
      <c r="P53" s="87">
        <v>401000</v>
      </c>
      <c r="Q53" s="87">
        <v>344381.49</v>
      </c>
      <c r="R53" s="87">
        <f>ROUND((Q53*$E$8/1000),0)</f>
        <v>7558220</v>
      </c>
      <c r="S53" s="87">
        <v>177303</v>
      </c>
      <c r="T53" s="87">
        <v>7735523</v>
      </c>
    </row>
    <row r="54" spans="1:20" s="1" customFormat="1" ht="10.5">
      <c r="A54" s="1">
        <v>90299000</v>
      </c>
      <c r="B54" s="31" t="s">
        <v>54</v>
      </c>
      <c r="C54" s="1" t="s">
        <v>55</v>
      </c>
      <c r="D54" s="4">
        <v>251</v>
      </c>
      <c r="E54" s="140">
        <v>37000</v>
      </c>
      <c r="F54" s="140">
        <v>37956</v>
      </c>
      <c r="G54" s="169">
        <f t="shared" si="0"/>
        <v>12</v>
      </c>
      <c r="H54" s="169">
        <f t="shared" si="1"/>
        <v>2003</v>
      </c>
      <c r="I54" s="170" t="str">
        <f t="shared" si="2"/>
        <v>VENCIDO</v>
      </c>
      <c r="J54" s="4" t="s">
        <v>37</v>
      </c>
      <c r="K54" s="141">
        <v>100</v>
      </c>
      <c r="L54" s="4" t="s">
        <v>98</v>
      </c>
      <c r="M54" s="142">
        <v>6</v>
      </c>
      <c r="N54" s="143" t="s">
        <v>49</v>
      </c>
      <c r="O54" s="142">
        <v>5</v>
      </c>
      <c r="P54" s="87">
        <v>100000</v>
      </c>
      <c r="Q54" s="87"/>
      <c r="R54" s="87"/>
      <c r="S54" s="87"/>
      <c r="T54" s="87"/>
    </row>
    <row r="55" spans="1:20" s="1" customFormat="1" ht="10.5">
      <c r="A55" s="1">
        <v>90299000</v>
      </c>
      <c r="B55" s="31" t="s">
        <v>54</v>
      </c>
      <c r="C55" s="1" t="s">
        <v>55</v>
      </c>
      <c r="D55" s="4">
        <v>251</v>
      </c>
      <c r="E55" s="140">
        <v>37000</v>
      </c>
      <c r="F55" s="140">
        <v>37956</v>
      </c>
      <c r="G55" s="169">
        <f t="shared" si="0"/>
        <v>12</v>
      </c>
      <c r="H55" s="169">
        <f t="shared" si="1"/>
        <v>2003</v>
      </c>
      <c r="I55" s="170" t="str">
        <f t="shared" si="2"/>
        <v>VENCIDO</v>
      </c>
      <c r="J55" s="4" t="s">
        <v>37</v>
      </c>
      <c r="K55" s="141">
        <v>300</v>
      </c>
      <c r="L55" s="4" t="s">
        <v>99</v>
      </c>
      <c r="M55" s="142">
        <v>6</v>
      </c>
      <c r="N55" s="143" t="s">
        <v>49</v>
      </c>
      <c r="O55" s="142">
        <v>5</v>
      </c>
      <c r="P55" s="87">
        <v>300000</v>
      </c>
      <c r="Q55" s="87"/>
      <c r="R55" s="87"/>
      <c r="S55" s="87"/>
      <c r="T55" s="87"/>
    </row>
    <row r="56" spans="1:20" s="1" customFormat="1" ht="10.5">
      <c r="A56" s="1">
        <v>90299000</v>
      </c>
      <c r="B56" s="31" t="s">
        <v>54</v>
      </c>
      <c r="C56" s="1" t="s">
        <v>55</v>
      </c>
      <c r="D56" s="4">
        <v>251</v>
      </c>
      <c r="E56" s="140">
        <v>37000</v>
      </c>
      <c r="F56" s="140">
        <v>37956</v>
      </c>
      <c r="G56" s="169">
        <f t="shared" si="0"/>
        <v>12</v>
      </c>
      <c r="H56" s="169">
        <f t="shared" si="1"/>
        <v>2003</v>
      </c>
      <c r="I56" s="170" t="str">
        <f t="shared" si="2"/>
        <v>VENCIDO</v>
      </c>
      <c r="J56" s="4" t="s">
        <v>37</v>
      </c>
      <c r="K56" s="141">
        <v>300</v>
      </c>
      <c r="L56" s="4" t="s">
        <v>101</v>
      </c>
      <c r="M56" s="142">
        <v>6</v>
      </c>
      <c r="N56" s="143" t="s">
        <v>49</v>
      </c>
      <c r="O56" s="142">
        <v>21</v>
      </c>
      <c r="P56" s="87">
        <v>300000</v>
      </c>
      <c r="Q56" s="87"/>
      <c r="R56" s="87"/>
      <c r="S56" s="87"/>
      <c r="T56" s="87"/>
    </row>
    <row r="57" spans="1:20" s="1" customFormat="1" ht="10.5">
      <c r="A57" s="1">
        <v>90299000</v>
      </c>
      <c r="B57" s="31" t="s">
        <v>54</v>
      </c>
      <c r="C57" s="1" t="s">
        <v>55</v>
      </c>
      <c r="D57" s="4">
        <v>251</v>
      </c>
      <c r="E57" s="140">
        <v>37000</v>
      </c>
      <c r="F57" s="140">
        <v>37956</v>
      </c>
      <c r="G57" s="169">
        <f t="shared" si="0"/>
        <v>12</v>
      </c>
      <c r="H57" s="169">
        <f t="shared" si="1"/>
        <v>2003</v>
      </c>
      <c r="I57" s="170" t="str">
        <f t="shared" si="2"/>
        <v>VENCIDO</v>
      </c>
      <c r="J57" s="4" t="s">
        <v>37</v>
      </c>
      <c r="K57" s="141">
        <v>300</v>
      </c>
      <c r="L57" s="4" t="s">
        <v>102</v>
      </c>
      <c r="M57" s="142">
        <v>6</v>
      </c>
      <c r="N57" s="143" t="s">
        <v>49</v>
      </c>
      <c r="O57" s="142">
        <v>21</v>
      </c>
      <c r="P57" s="87">
        <v>300000</v>
      </c>
      <c r="Q57" s="87"/>
      <c r="R57" s="87"/>
      <c r="S57" s="87"/>
      <c r="T57" s="87"/>
    </row>
    <row r="58" spans="1:20" s="1" customFormat="1" ht="10.5">
      <c r="A58" s="1">
        <v>96792430</v>
      </c>
      <c r="B58" s="31" t="s">
        <v>75</v>
      </c>
      <c r="C58" s="1" t="s">
        <v>103</v>
      </c>
      <c r="D58" s="4">
        <v>252</v>
      </c>
      <c r="E58" s="140">
        <v>37021</v>
      </c>
      <c r="F58" s="140">
        <v>38117</v>
      </c>
      <c r="G58" s="169">
        <f t="shared" si="0"/>
        <v>5</v>
      </c>
      <c r="H58" s="169">
        <f t="shared" si="1"/>
        <v>2004</v>
      </c>
      <c r="I58" s="170" t="str">
        <f t="shared" si="2"/>
        <v>VENCIDO</v>
      </c>
      <c r="J58" s="4" t="s">
        <v>37</v>
      </c>
      <c r="K58" s="141">
        <v>800</v>
      </c>
      <c r="L58" s="4" t="s">
        <v>71</v>
      </c>
      <c r="M58" s="142">
        <v>6</v>
      </c>
      <c r="N58" s="143" t="s">
        <v>81</v>
      </c>
      <c r="O58" s="142">
        <v>5</v>
      </c>
      <c r="P58" s="87">
        <v>800000</v>
      </c>
      <c r="Q58" s="87"/>
      <c r="R58" s="87"/>
      <c r="S58" s="87"/>
      <c r="T58" s="87"/>
    </row>
    <row r="59" spans="1:20" s="1" customFormat="1" ht="10.5">
      <c r="A59" s="1">
        <v>96792430</v>
      </c>
      <c r="B59" s="31" t="s">
        <v>75</v>
      </c>
      <c r="C59" s="1" t="s">
        <v>103</v>
      </c>
      <c r="D59" s="4">
        <v>252</v>
      </c>
      <c r="E59" s="140">
        <v>37021</v>
      </c>
      <c r="F59" s="140">
        <v>38117</v>
      </c>
      <c r="G59" s="169">
        <f t="shared" si="0"/>
        <v>5</v>
      </c>
      <c r="H59" s="169">
        <f t="shared" si="1"/>
        <v>2004</v>
      </c>
      <c r="I59" s="170" t="str">
        <f t="shared" si="2"/>
        <v>VENCIDO</v>
      </c>
      <c r="J59" s="4" t="s">
        <v>37</v>
      </c>
      <c r="K59" s="141">
        <v>2200</v>
      </c>
      <c r="L59" s="4" t="s">
        <v>72</v>
      </c>
      <c r="M59" s="142">
        <v>6</v>
      </c>
      <c r="N59" s="143" t="s">
        <v>81</v>
      </c>
      <c r="O59" s="142">
        <v>5</v>
      </c>
      <c r="P59" s="87">
        <v>1700000</v>
      </c>
      <c r="Q59" s="87"/>
      <c r="R59" s="87"/>
      <c r="S59" s="87"/>
      <c r="T59" s="87"/>
    </row>
    <row r="60" spans="1:20" s="1" customFormat="1" ht="10.5">
      <c r="A60" s="1">
        <v>96792430</v>
      </c>
      <c r="B60" s="31" t="s">
        <v>75</v>
      </c>
      <c r="C60" s="1" t="s">
        <v>103</v>
      </c>
      <c r="D60" s="4">
        <v>252</v>
      </c>
      <c r="E60" s="140">
        <v>37021</v>
      </c>
      <c r="F60" s="140">
        <v>38117</v>
      </c>
      <c r="G60" s="169">
        <f t="shared" si="0"/>
        <v>5</v>
      </c>
      <c r="H60" s="169">
        <f t="shared" si="1"/>
        <v>2004</v>
      </c>
      <c r="I60" s="170" t="str">
        <f t="shared" si="2"/>
        <v>VENCIDO</v>
      </c>
      <c r="J60" s="4" t="s">
        <v>37</v>
      </c>
      <c r="K60" s="141">
        <v>400</v>
      </c>
      <c r="L60" s="4" t="s">
        <v>104</v>
      </c>
      <c r="M60" s="142">
        <v>6.25</v>
      </c>
      <c r="N60" s="143" t="s">
        <v>81</v>
      </c>
      <c r="O60" s="142">
        <v>21</v>
      </c>
      <c r="P60" s="87">
        <v>400000</v>
      </c>
      <c r="Q60" s="87"/>
      <c r="R60" s="87"/>
      <c r="S60" s="87"/>
      <c r="T60" s="87"/>
    </row>
    <row r="61" spans="1:20" s="1" customFormat="1" ht="10.5">
      <c r="A61" s="1">
        <v>96792430</v>
      </c>
      <c r="B61" s="31" t="s">
        <v>75</v>
      </c>
      <c r="C61" s="1" t="s">
        <v>103</v>
      </c>
      <c r="D61" s="4">
        <v>252</v>
      </c>
      <c r="E61" s="140">
        <v>37021</v>
      </c>
      <c r="F61" s="140">
        <v>38117</v>
      </c>
      <c r="G61" s="169">
        <f t="shared" si="0"/>
        <v>5</v>
      </c>
      <c r="H61" s="169">
        <f t="shared" si="1"/>
        <v>2004</v>
      </c>
      <c r="I61" s="170" t="str">
        <f t="shared" si="2"/>
        <v>VENCIDO</v>
      </c>
      <c r="J61" s="4" t="s">
        <v>37</v>
      </c>
      <c r="K61" s="141">
        <v>1600</v>
      </c>
      <c r="L61" s="4" t="s">
        <v>105</v>
      </c>
      <c r="M61" s="142">
        <v>6.25</v>
      </c>
      <c r="N61" s="143" t="s">
        <v>81</v>
      </c>
      <c r="O61" s="142">
        <v>21</v>
      </c>
      <c r="P61" s="87">
        <v>800000</v>
      </c>
      <c r="Q61" s="87"/>
      <c r="R61" s="87"/>
      <c r="S61" s="87"/>
      <c r="T61" s="87"/>
    </row>
    <row r="62" spans="1:20" s="1" customFormat="1" ht="10.5">
      <c r="A62" s="1">
        <v>91144000</v>
      </c>
      <c r="B62" s="31" t="s">
        <v>106</v>
      </c>
      <c r="C62" s="1" t="s">
        <v>107</v>
      </c>
      <c r="D62" s="4">
        <v>254</v>
      </c>
      <c r="E62" s="140">
        <v>37055</v>
      </c>
      <c r="F62" s="140">
        <v>38151</v>
      </c>
      <c r="G62" s="169">
        <f t="shared" si="0"/>
        <v>6</v>
      </c>
      <c r="H62" s="169">
        <f t="shared" si="1"/>
        <v>2004</v>
      </c>
      <c r="I62" s="170" t="str">
        <f t="shared" si="2"/>
        <v>VENCIDO</v>
      </c>
      <c r="J62" s="4" t="s">
        <v>37</v>
      </c>
      <c r="K62" s="141">
        <v>800</v>
      </c>
      <c r="L62" s="4" t="s">
        <v>67</v>
      </c>
      <c r="M62" s="142">
        <v>6.2</v>
      </c>
      <c r="N62" s="143" t="s">
        <v>39</v>
      </c>
      <c r="O62" s="142">
        <v>7</v>
      </c>
      <c r="P62" s="87">
        <v>800000</v>
      </c>
      <c r="Q62" s="87"/>
      <c r="R62" s="87"/>
      <c r="S62" s="87"/>
      <c r="T62" s="87"/>
    </row>
    <row r="63" spans="1:20" s="1" customFormat="1" ht="10.5">
      <c r="A63" s="1">
        <v>91144000</v>
      </c>
      <c r="B63" s="31" t="s">
        <v>106</v>
      </c>
      <c r="C63" s="1" t="s">
        <v>107</v>
      </c>
      <c r="D63" s="4">
        <v>254</v>
      </c>
      <c r="E63" s="140">
        <v>37055</v>
      </c>
      <c r="F63" s="140">
        <v>38151</v>
      </c>
      <c r="G63" s="169">
        <f t="shared" si="0"/>
        <v>6</v>
      </c>
      <c r="H63" s="169">
        <f t="shared" si="1"/>
        <v>2004</v>
      </c>
      <c r="I63" s="170" t="str">
        <f t="shared" si="2"/>
        <v>VENCIDO</v>
      </c>
      <c r="J63" s="4" t="s">
        <v>37</v>
      </c>
      <c r="K63" s="141">
        <v>3200</v>
      </c>
      <c r="L63" s="4" t="s">
        <v>73</v>
      </c>
      <c r="M63" s="142">
        <v>6.2</v>
      </c>
      <c r="N63" s="143" t="s">
        <v>39</v>
      </c>
      <c r="O63" s="142">
        <v>7</v>
      </c>
      <c r="P63" s="87">
        <v>2500000</v>
      </c>
      <c r="Q63" s="87"/>
      <c r="R63" s="87"/>
      <c r="S63" s="87"/>
      <c r="T63" s="87"/>
    </row>
    <row r="64" spans="1:20" s="1" customFormat="1" ht="10.5">
      <c r="A64" s="1">
        <v>91144000</v>
      </c>
      <c r="B64" s="31" t="s">
        <v>106</v>
      </c>
      <c r="C64" s="1" t="s">
        <v>108</v>
      </c>
      <c r="D64" s="4">
        <v>254</v>
      </c>
      <c r="E64" s="140">
        <v>37055</v>
      </c>
      <c r="F64" s="140">
        <v>38151</v>
      </c>
      <c r="G64" s="169">
        <f t="shared" si="0"/>
        <v>6</v>
      </c>
      <c r="H64" s="169">
        <f t="shared" si="1"/>
        <v>2004</v>
      </c>
      <c r="I64" s="170" t="str">
        <f t="shared" si="2"/>
        <v>VENCIDO</v>
      </c>
      <c r="J64" s="4" t="s">
        <v>37</v>
      </c>
      <c r="K64" s="141">
        <v>800</v>
      </c>
      <c r="L64" s="4" t="s">
        <v>71</v>
      </c>
      <c r="M64" s="142">
        <v>6.5</v>
      </c>
      <c r="N64" s="143" t="s">
        <v>39</v>
      </c>
      <c r="O64" s="142">
        <v>25</v>
      </c>
      <c r="P64" s="87">
        <v>800000</v>
      </c>
      <c r="Q64" s="87">
        <v>743987</v>
      </c>
      <c r="R64" s="87">
        <f>ROUND((Q64*$E$8/1000),0)</f>
        <v>16328454</v>
      </c>
      <c r="S64" s="87">
        <v>174101</v>
      </c>
      <c r="T64" s="87">
        <v>16502555</v>
      </c>
    </row>
    <row r="65" spans="1:20" s="1" customFormat="1" ht="10.5">
      <c r="A65" s="1">
        <v>91144000</v>
      </c>
      <c r="B65" s="31" t="s">
        <v>106</v>
      </c>
      <c r="C65" s="1" t="s">
        <v>108</v>
      </c>
      <c r="D65" s="4">
        <v>254</v>
      </c>
      <c r="E65" s="140">
        <v>37055</v>
      </c>
      <c r="F65" s="140">
        <v>38151</v>
      </c>
      <c r="G65" s="169">
        <f t="shared" si="0"/>
        <v>6</v>
      </c>
      <c r="H65" s="169">
        <f t="shared" si="1"/>
        <v>2004</v>
      </c>
      <c r="I65" s="170" t="str">
        <f t="shared" si="2"/>
        <v>VENCIDO</v>
      </c>
      <c r="J65" s="4" t="s">
        <v>37</v>
      </c>
      <c r="K65" s="141">
        <v>3200</v>
      </c>
      <c r="L65" s="4" t="s">
        <v>72</v>
      </c>
      <c r="M65" s="142">
        <v>6.5</v>
      </c>
      <c r="N65" s="143" t="s">
        <v>39</v>
      </c>
      <c r="O65" s="142">
        <v>25</v>
      </c>
      <c r="P65" s="87">
        <v>2900000</v>
      </c>
      <c r="Q65" s="87">
        <v>2696952</v>
      </c>
      <c r="R65" s="87">
        <f>ROUND((Q65*$E$8/1000),0)</f>
        <v>59190626</v>
      </c>
      <c r="S65" s="87">
        <v>631137</v>
      </c>
      <c r="T65" s="87">
        <v>59821763</v>
      </c>
    </row>
    <row r="66" spans="1:20" s="1" customFormat="1" ht="10.5">
      <c r="A66" s="1">
        <v>96591040</v>
      </c>
      <c r="B66" s="31" t="s">
        <v>35</v>
      </c>
      <c r="C66" s="1" t="s">
        <v>109</v>
      </c>
      <c r="D66" s="4">
        <v>255</v>
      </c>
      <c r="E66" s="140">
        <v>37055</v>
      </c>
      <c r="F66" s="140">
        <v>38151</v>
      </c>
      <c r="G66" s="169">
        <f t="shared" si="0"/>
        <v>6</v>
      </c>
      <c r="H66" s="169">
        <f t="shared" si="1"/>
        <v>2004</v>
      </c>
      <c r="I66" s="170" t="str">
        <f t="shared" si="2"/>
        <v>VENCIDO</v>
      </c>
      <c r="J66" s="4" t="s">
        <v>37</v>
      </c>
      <c r="K66" s="141">
        <v>500</v>
      </c>
      <c r="L66" s="4" t="s">
        <v>104</v>
      </c>
      <c r="M66" s="142">
        <v>6</v>
      </c>
      <c r="N66" s="143" t="s">
        <v>68</v>
      </c>
      <c r="O66" s="142">
        <v>5</v>
      </c>
      <c r="P66" s="87">
        <v>500000</v>
      </c>
      <c r="Q66" s="87"/>
      <c r="R66" s="87"/>
      <c r="S66" s="87"/>
      <c r="T66" s="87"/>
    </row>
    <row r="67" spans="1:20" s="1" customFormat="1" ht="10.5">
      <c r="A67" s="1">
        <v>96591040</v>
      </c>
      <c r="B67" s="31" t="s">
        <v>35</v>
      </c>
      <c r="C67" s="1" t="s">
        <v>110</v>
      </c>
      <c r="D67" s="4">
        <v>255</v>
      </c>
      <c r="E67" s="140">
        <v>37055</v>
      </c>
      <c r="F67" s="140">
        <v>38151</v>
      </c>
      <c r="G67" s="169">
        <f t="shared" si="0"/>
        <v>6</v>
      </c>
      <c r="H67" s="169">
        <f t="shared" si="1"/>
        <v>2004</v>
      </c>
      <c r="I67" s="170" t="str">
        <f t="shared" si="2"/>
        <v>VENCIDO</v>
      </c>
      <c r="J67" s="4" t="s">
        <v>37</v>
      </c>
      <c r="K67" s="141">
        <v>300</v>
      </c>
      <c r="L67" s="4" t="s">
        <v>105</v>
      </c>
      <c r="M67" s="142">
        <v>6</v>
      </c>
      <c r="N67" s="143" t="s">
        <v>68</v>
      </c>
      <c r="O67" s="142">
        <v>5</v>
      </c>
      <c r="P67" s="87"/>
      <c r="Q67" s="87"/>
      <c r="R67" s="87"/>
      <c r="S67" s="87"/>
      <c r="T67" s="87"/>
    </row>
    <row r="68" spans="1:20" s="1" customFormat="1" ht="10.5">
      <c r="A68" s="1">
        <v>96591040</v>
      </c>
      <c r="B68" s="31" t="s">
        <v>35</v>
      </c>
      <c r="C68" s="1" t="s">
        <v>109</v>
      </c>
      <c r="D68" s="4">
        <v>255</v>
      </c>
      <c r="E68" s="140">
        <v>37055</v>
      </c>
      <c r="F68" s="140">
        <v>38151</v>
      </c>
      <c r="G68" s="169">
        <f t="shared" si="0"/>
        <v>6</v>
      </c>
      <c r="H68" s="169">
        <f t="shared" si="1"/>
        <v>2004</v>
      </c>
      <c r="I68" s="170" t="str">
        <f t="shared" si="2"/>
        <v>VENCIDO</v>
      </c>
      <c r="J68" s="4" t="s">
        <v>37</v>
      </c>
      <c r="K68" s="141">
        <v>700</v>
      </c>
      <c r="L68" s="4" t="s">
        <v>48</v>
      </c>
      <c r="M68" s="142">
        <v>6.4</v>
      </c>
      <c r="N68" s="143" t="s">
        <v>68</v>
      </c>
      <c r="O68" s="142">
        <v>21</v>
      </c>
      <c r="P68" s="87">
        <v>500000</v>
      </c>
      <c r="Q68" s="87"/>
      <c r="R68" s="87"/>
      <c r="S68" s="87"/>
      <c r="T68" s="87"/>
    </row>
    <row r="69" spans="1:20" s="1" customFormat="1" ht="10.5">
      <c r="A69" s="1">
        <v>96591040</v>
      </c>
      <c r="B69" s="31" t="s">
        <v>35</v>
      </c>
      <c r="C69" s="1" t="s">
        <v>109</v>
      </c>
      <c r="D69" s="4">
        <v>255</v>
      </c>
      <c r="E69" s="140">
        <v>37055</v>
      </c>
      <c r="F69" s="140">
        <v>38151</v>
      </c>
      <c r="G69" s="169">
        <f t="shared" si="0"/>
        <v>6</v>
      </c>
      <c r="H69" s="169">
        <f t="shared" si="1"/>
        <v>2004</v>
      </c>
      <c r="I69" s="170" t="str">
        <f t="shared" si="2"/>
        <v>VENCIDO</v>
      </c>
      <c r="J69" s="4" t="s">
        <v>37</v>
      </c>
      <c r="K69" s="141">
        <v>500</v>
      </c>
      <c r="L69" s="4" t="s">
        <v>111</v>
      </c>
      <c r="M69" s="142">
        <v>6.4</v>
      </c>
      <c r="N69" s="143" t="s">
        <v>68</v>
      </c>
      <c r="O69" s="142">
        <v>21</v>
      </c>
      <c r="P69" s="87">
        <v>500000</v>
      </c>
      <c r="Q69" s="87"/>
      <c r="R69" s="87"/>
      <c r="S69" s="87"/>
      <c r="T69" s="87"/>
    </row>
    <row r="70" spans="1:20" s="1" customFormat="1" ht="10.5">
      <c r="A70" s="1">
        <v>61219000</v>
      </c>
      <c r="B70" s="31" t="s">
        <v>54</v>
      </c>
      <c r="C70" s="1" t="s">
        <v>112</v>
      </c>
      <c r="D70" s="4">
        <v>257</v>
      </c>
      <c r="E70" s="140">
        <v>37075</v>
      </c>
      <c r="F70" s="140">
        <v>37256</v>
      </c>
      <c r="G70" s="169">
        <f t="shared" si="0"/>
        <v>12</v>
      </c>
      <c r="H70" s="169">
        <f t="shared" si="1"/>
        <v>2001</v>
      </c>
      <c r="I70" s="170" t="str">
        <f t="shared" si="2"/>
        <v>VENCIDO</v>
      </c>
      <c r="J70" s="4" t="s">
        <v>37</v>
      </c>
      <c r="K70" s="141">
        <v>4200</v>
      </c>
      <c r="L70" s="4" t="s">
        <v>46</v>
      </c>
      <c r="M70" s="142">
        <v>5.6</v>
      </c>
      <c r="N70" s="143" t="s">
        <v>68</v>
      </c>
      <c r="O70" s="142">
        <v>25</v>
      </c>
      <c r="P70" s="87">
        <v>4200000</v>
      </c>
      <c r="Q70" s="87">
        <v>4200000</v>
      </c>
      <c r="R70" s="87">
        <f>ROUND((Q70*$E$8/1000),0)</f>
        <v>92178366</v>
      </c>
      <c r="S70" s="87">
        <v>226297</v>
      </c>
      <c r="T70" s="87">
        <v>92404663</v>
      </c>
    </row>
    <row r="71" spans="1:20" s="1" customFormat="1" ht="10.5">
      <c r="A71" s="1">
        <v>96722460</v>
      </c>
      <c r="B71" s="31" t="s">
        <v>75</v>
      </c>
      <c r="C71" s="1" t="s">
        <v>76</v>
      </c>
      <c r="D71" s="4">
        <v>259</v>
      </c>
      <c r="E71" s="140">
        <v>37083</v>
      </c>
      <c r="F71" s="140">
        <v>38179</v>
      </c>
      <c r="G71" s="169">
        <f t="shared" si="0"/>
        <v>7</v>
      </c>
      <c r="H71" s="169">
        <f t="shared" si="1"/>
        <v>2004</v>
      </c>
      <c r="I71" s="170" t="str">
        <f t="shared" si="2"/>
        <v>VENCIDO</v>
      </c>
      <c r="J71" s="4" t="s">
        <v>37</v>
      </c>
      <c r="K71" s="141">
        <v>600</v>
      </c>
      <c r="L71" s="4" t="s">
        <v>104</v>
      </c>
      <c r="M71" s="142">
        <v>6</v>
      </c>
      <c r="N71" s="143" t="s">
        <v>68</v>
      </c>
      <c r="O71" s="142">
        <v>6</v>
      </c>
      <c r="P71" s="87">
        <v>600000</v>
      </c>
      <c r="Q71" s="87"/>
      <c r="R71" s="87"/>
      <c r="S71" s="87"/>
      <c r="T71" s="87"/>
    </row>
    <row r="72" spans="1:20" s="1" customFormat="1" ht="10.5">
      <c r="A72" s="1">
        <v>96722460</v>
      </c>
      <c r="B72" s="31" t="s">
        <v>75</v>
      </c>
      <c r="C72" s="1" t="s">
        <v>76</v>
      </c>
      <c r="D72" s="4">
        <v>259</v>
      </c>
      <c r="E72" s="140">
        <v>37083</v>
      </c>
      <c r="F72" s="140">
        <v>38179</v>
      </c>
      <c r="G72" s="169">
        <f t="shared" si="0"/>
        <v>7</v>
      </c>
      <c r="H72" s="169">
        <f t="shared" si="1"/>
        <v>2004</v>
      </c>
      <c r="I72" s="170" t="str">
        <f t="shared" si="2"/>
        <v>VENCIDO</v>
      </c>
      <c r="J72" s="4" t="s">
        <v>37</v>
      </c>
      <c r="K72" s="141">
        <v>1400</v>
      </c>
      <c r="L72" s="4" t="s">
        <v>105</v>
      </c>
      <c r="M72" s="142">
        <v>6</v>
      </c>
      <c r="N72" s="143" t="s">
        <v>68</v>
      </c>
      <c r="O72" s="142">
        <v>6</v>
      </c>
      <c r="P72" s="87">
        <v>1400000</v>
      </c>
      <c r="Q72" s="87"/>
      <c r="R72" s="87"/>
      <c r="S72" s="87"/>
      <c r="T72" s="87"/>
    </row>
    <row r="73" spans="1:20" s="1" customFormat="1" ht="10.5">
      <c r="A73" s="1">
        <v>96722460</v>
      </c>
      <c r="B73" s="31" t="s">
        <v>75</v>
      </c>
      <c r="C73" s="1" t="s">
        <v>113</v>
      </c>
      <c r="D73" s="4">
        <v>259</v>
      </c>
      <c r="E73" s="140">
        <v>37083</v>
      </c>
      <c r="F73" s="140">
        <v>38179</v>
      </c>
      <c r="G73" s="169">
        <f t="shared" si="0"/>
        <v>7</v>
      </c>
      <c r="H73" s="169">
        <f t="shared" si="1"/>
        <v>2004</v>
      </c>
      <c r="I73" s="170" t="str">
        <f t="shared" si="2"/>
        <v>VENCIDO</v>
      </c>
      <c r="J73" s="4" t="s">
        <v>37</v>
      </c>
      <c r="K73" s="141">
        <v>800</v>
      </c>
      <c r="L73" s="4" t="s">
        <v>48</v>
      </c>
      <c r="M73" s="142">
        <v>6.5</v>
      </c>
      <c r="N73" s="143" t="s">
        <v>68</v>
      </c>
      <c r="O73" s="142">
        <v>25</v>
      </c>
      <c r="P73" s="87">
        <v>800000</v>
      </c>
      <c r="Q73" s="87">
        <v>800000</v>
      </c>
      <c r="R73" s="87">
        <f>ROUND((Q73*$E$8/1000),0)</f>
        <v>17557784</v>
      </c>
      <c r="S73" s="87">
        <v>184146</v>
      </c>
      <c r="T73" s="87">
        <v>17741930</v>
      </c>
    </row>
    <row r="74" spans="1:20" s="1" customFormat="1" ht="10.5">
      <c r="A74" s="1">
        <v>96722460</v>
      </c>
      <c r="B74" s="31" t="s">
        <v>75</v>
      </c>
      <c r="C74" s="1" t="s">
        <v>113</v>
      </c>
      <c r="D74" s="4">
        <v>259</v>
      </c>
      <c r="E74" s="140">
        <v>37083</v>
      </c>
      <c r="F74" s="140">
        <v>38179</v>
      </c>
      <c r="G74" s="169">
        <f t="shared" ref="G74:G137" si="3">MONTH(F74)</f>
        <v>7</v>
      </c>
      <c r="H74" s="169">
        <f t="shared" ref="H74:H137" si="4">YEAR(F74)</f>
        <v>2004</v>
      </c>
      <c r="I74" s="170" t="str">
        <f t="shared" ref="I74:I137" si="5">IF($I$8&gt;F74,"VENCIDO","0")</f>
        <v>VENCIDO</v>
      </c>
      <c r="J74" s="4" t="s">
        <v>37</v>
      </c>
      <c r="K74" s="141">
        <v>3200</v>
      </c>
      <c r="L74" s="4" t="s">
        <v>111</v>
      </c>
      <c r="M74" s="142">
        <v>6.5</v>
      </c>
      <c r="N74" s="143" t="s">
        <v>68</v>
      </c>
      <c r="O74" s="142">
        <v>25</v>
      </c>
      <c r="P74" s="87">
        <v>3200000</v>
      </c>
      <c r="Q74" s="87">
        <v>3200000</v>
      </c>
      <c r="R74" s="87">
        <f>ROUND((Q74*$E$8/1000),0)</f>
        <v>70231136</v>
      </c>
      <c r="S74" s="87">
        <v>736583</v>
      </c>
      <c r="T74" s="87">
        <v>70967719</v>
      </c>
    </row>
    <row r="75" spans="1:20" s="1" customFormat="1" ht="10.5">
      <c r="A75" s="1">
        <v>91081000</v>
      </c>
      <c r="B75" s="31" t="s">
        <v>96</v>
      </c>
      <c r="C75" s="1" t="s">
        <v>114</v>
      </c>
      <c r="D75" s="4">
        <v>264</v>
      </c>
      <c r="E75" s="140">
        <v>37112</v>
      </c>
      <c r="F75" s="140">
        <v>38208</v>
      </c>
      <c r="G75" s="169">
        <f t="shared" si="3"/>
        <v>8</v>
      </c>
      <c r="H75" s="169">
        <f t="shared" si="4"/>
        <v>2004</v>
      </c>
      <c r="I75" s="170" t="str">
        <f t="shared" si="5"/>
        <v>VENCIDO</v>
      </c>
      <c r="J75" s="4" t="s">
        <v>37</v>
      </c>
      <c r="K75" s="141">
        <v>1500</v>
      </c>
      <c r="L75" s="4" t="s">
        <v>38</v>
      </c>
      <c r="M75" s="142">
        <v>6.2</v>
      </c>
      <c r="N75" s="143" t="s">
        <v>115</v>
      </c>
      <c r="O75" s="171">
        <v>5</v>
      </c>
      <c r="P75" s="87">
        <v>1000000</v>
      </c>
      <c r="Q75" s="87"/>
      <c r="R75" s="87"/>
      <c r="S75" s="87"/>
      <c r="T75" s="87"/>
    </row>
    <row r="76" spans="1:20" s="1" customFormat="1" ht="10.5">
      <c r="A76" s="1">
        <v>91081000</v>
      </c>
      <c r="B76" s="31" t="s">
        <v>96</v>
      </c>
      <c r="C76" s="1" t="s">
        <v>114</v>
      </c>
      <c r="D76" s="4">
        <v>264</v>
      </c>
      <c r="E76" s="140">
        <v>37112</v>
      </c>
      <c r="F76" s="140">
        <v>38208</v>
      </c>
      <c r="G76" s="169">
        <f t="shared" si="3"/>
        <v>8</v>
      </c>
      <c r="H76" s="169">
        <f t="shared" si="4"/>
        <v>2004</v>
      </c>
      <c r="I76" s="170" t="str">
        <f t="shared" si="5"/>
        <v>VENCIDO</v>
      </c>
      <c r="J76" s="4" t="s">
        <v>37</v>
      </c>
      <c r="K76" s="141">
        <v>6000</v>
      </c>
      <c r="L76" s="4" t="s">
        <v>40</v>
      </c>
      <c r="M76" s="142">
        <v>6.2</v>
      </c>
      <c r="N76" s="143" t="s">
        <v>115</v>
      </c>
      <c r="O76" s="171">
        <v>5</v>
      </c>
      <c r="P76" s="87">
        <v>5000000</v>
      </c>
      <c r="Q76" s="87"/>
      <c r="R76" s="87"/>
      <c r="S76" s="87"/>
      <c r="T76" s="87"/>
    </row>
    <row r="77" spans="1:20" s="1" customFormat="1" ht="10.5">
      <c r="A77" s="1">
        <v>91081000</v>
      </c>
      <c r="B77" s="31" t="s">
        <v>96</v>
      </c>
      <c r="C77" s="1" t="s">
        <v>116</v>
      </c>
      <c r="D77" s="4">
        <v>264</v>
      </c>
      <c r="E77" s="140">
        <v>37112</v>
      </c>
      <c r="F77" s="140">
        <v>38208</v>
      </c>
      <c r="G77" s="169">
        <f t="shared" si="3"/>
        <v>8</v>
      </c>
      <c r="H77" s="169">
        <f t="shared" si="4"/>
        <v>2004</v>
      </c>
      <c r="I77" s="170" t="str">
        <f t="shared" si="5"/>
        <v>VENCIDO</v>
      </c>
      <c r="J77" s="4" t="s">
        <v>37</v>
      </c>
      <c r="K77" s="141">
        <v>2000</v>
      </c>
      <c r="L77" s="4" t="s">
        <v>51</v>
      </c>
      <c r="M77" s="142">
        <v>6.2</v>
      </c>
      <c r="N77" s="143" t="s">
        <v>115</v>
      </c>
      <c r="O77" s="171">
        <v>21</v>
      </c>
      <c r="P77" s="87">
        <v>1500000</v>
      </c>
      <c r="Q77" s="87">
        <v>1380000</v>
      </c>
      <c r="R77" s="87">
        <f>ROUND((Q77*$E$8/1000),0)</f>
        <v>30287177</v>
      </c>
      <c r="S77" s="87">
        <v>0</v>
      </c>
      <c r="T77" s="87">
        <v>30287177</v>
      </c>
    </row>
    <row r="78" spans="1:20" s="1" customFormat="1" ht="10.5">
      <c r="A78" s="1">
        <v>61808000</v>
      </c>
      <c r="B78" s="31" t="s">
        <v>83</v>
      </c>
      <c r="C78" s="1" t="s">
        <v>117</v>
      </c>
      <c r="D78" s="4">
        <v>266</v>
      </c>
      <c r="E78" s="140">
        <v>37116</v>
      </c>
      <c r="F78" s="140">
        <v>38212</v>
      </c>
      <c r="G78" s="169">
        <f t="shared" si="3"/>
        <v>8</v>
      </c>
      <c r="H78" s="169">
        <f t="shared" si="4"/>
        <v>2004</v>
      </c>
      <c r="I78" s="170" t="str">
        <f t="shared" si="5"/>
        <v>VENCIDO</v>
      </c>
      <c r="J78" s="4" t="s">
        <v>37</v>
      </c>
      <c r="K78" s="141">
        <v>375</v>
      </c>
      <c r="L78" s="4" t="s">
        <v>67</v>
      </c>
      <c r="M78" s="142">
        <v>6</v>
      </c>
      <c r="N78" s="143" t="s">
        <v>39</v>
      </c>
      <c r="O78" s="142">
        <v>5</v>
      </c>
      <c r="P78" s="87">
        <v>375000</v>
      </c>
      <c r="Q78" s="87"/>
      <c r="R78" s="87"/>
      <c r="S78" s="87"/>
      <c r="T78" s="87"/>
    </row>
    <row r="79" spans="1:20" s="1" customFormat="1" ht="10.5">
      <c r="A79" s="1">
        <v>61808000</v>
      </c>
      <c r="B79" s="31" t="s">
        <v>83</v>
      </c>
      <c r="C79" s="1" t="s">
        <v>117</v>
      </c>
      <c r="D79" s="4">
        <v>266</v>
      </c>
      <c r="E79" s="140">
        <v>37116</v>
      </c>
      <c r="F79" s="140">
        <v>38212</v>
      </c>
      <c r="G79" s="169">
        <f t="shared" si="3"/>
        <v>8</v>
      </c>
      <c r="H79" s="169">
        <f t="shared" si="4"/>
        <v>2004</v>
      </c>
      <c r="I79" s="170" t="str">
        <f t="shared" si="5"/>
        <v>VENCIDO</v>
      </c>
      <c r="J79" s="4" t="s">
        <v>37</v>
      </c>
      <c r="K79" s="141">
        <v>1125</v>
      </c>
      <c r="L79" s="4" t="s">
        <v>73</v>
      </c>
      <c r="M79" s="142">
        <v>6</v>
      </c>
      <c r="N79" s="143" t="s">
        <v>39</v>
      </c>
      <c r="O79" s="142">
        <v>5</v>
      </c>
      <c r="P79" s="87">
        <v>825000</v>
      </c>
      <c r="Q79" s="87"/>
      <c r="R79" s="87"/>
      <c r="S79" s="87"/>
      <c r="T79" s="87"/>
    </row>
    <row r="80" spans="1:20" s="1" customFormat="1" ht="10.5">
      <c r="A80" s="1">
        <v>61808000</v>
      </c>
      <c r="B80" s="31" t="s">
        <v>83</v>
      </c>
      <c r="C80" s="1" t="s">
        <v>118</v>
      </c>
      <c r="D80" s="4">
        <v>266</v>
      </c>
      <c r="E80" s="140">
        <v>37116</v>
      </c>
      <c r="F80" s="140">
        <v>38212</v>
      </c>
      <c r="G80" s="169">
        <f t="shared" si="3"/>
        <v>8</v>
      </c>
      <c r="H80" s="169">
        <f t="shared" si="4"/>
        <v>2004</v>
      </c>
      <c r="I80" s="170" t="str">
        <f t="shared" si="5"/>
        <v>VENCIDO</v>
      </c>
      <c r="J80" s="4" t="s">
        <v>37</v>
      </c>
      <c r="K80" s="141">
        <v>1375</v>
      </c>
      <c r="L80" s="4" t="s">
        <v>71</v>
      </c>
      <c r="M80" s="142">
        <v>6.25</v>
      </c>
      <c r="N80" s="143" t="s">
        <v>39</v>
      </c>
      <c r="O80" s="142">
        <v>21</v>
      </c>
      <c r="P80" s="87">
        <v>700000</v>
      </c>
      <c r="Q80" s="87">
        <v>657850</v>
      </c>
      <c r="R80" s="87">
        <f>ROUND((Q80*$E$8/1000),0)</f>
        <v>14437985</v>
      </c>
      <c r="S80" s="87">
        <v>370295</v>
      </c>
      <c r="T80" s="87">
        <v>14808280</v>
      </c>
    </row>
    <row r="81" spans="1:20" s="1" customFormat="1" ht="10.5">
      <c r="A81" s="1">
        <v>61808000</v>
      </c>
      <c r="B81" s="31" t="s">
        <v>83</v>
      </c>
      <c r="C81" s="1" t="s">
        <v>118</v>
      </c>
      <c r="D81" s="4">
        <v>266</v>
      </c>
      <c r="E81" s="140">
        <v>37116</v>
      </c>
      <c r="F81" s="140">
        <v>38212</v>
      </c>
      <c r="G81" s="169">
        <f t="shared" si="3"/>
        <v>8</v>
      </c>
      <c r="H81" s="169">
        <f t="shared" si="4"/>
        <v>2004</v>
      </c>
      <c r="I81" s="170" t="str">
        <f t="shared" si="5"/>
        <v>VENCIDO</v>
      </c>
      <c r="J81" s="4" t="s">
        <v>37</v>
      </c>
      <c r="K81" s="141">
        <v>1125</v>
      </c>
      <c r="L81" s="4" t="s">
        <v>72</v>
      </c>
      <c r="M81" s="142">
        <v>6.25</v>
      </c>
      <c r="N81" s="143" t="s">
        <v>39</v>
      </c>
      <c r="O81" s="142">
        <v>21</v>
      </c>
      <c r="P81" s="87">
        <v>1100000</v>
      </c>
      <c r="Q81" s="87">
        <v>1033763</v>
      </c>
      <c r="R81" s="87">
        <f>ROUND((Q81*$E$8/1000),0)</f>
        <v>22688234</v>
      </c>
      <c r="S81" s="87">
        <v>581894</v>
      </c>
      <c r="T81" s="87">
        <v>23270128</v>
      </c>
    </row>
    <row r="82" spans="1:20" s="1" customFormat="1" ht="10.5">
      <c r="A82" s="1">
        <v>93834000</v>
      </c>
      <c r="B82" s="31" t="s">
        <v>83</v>
      </c>
      <c r="C82" s="1" t="s">
        <v>119</v>
      </c>
      <c r="D82" s="4">
        <v>268</v>
      </c>
      <c r="E82" s="140">
        <v>37139</v>
      </c>
      <c r="F82" s="140">
        <v>38235</v>
      </c>
      <c r="G82" s="169">
        <f t="shared" si="3"/>
        <v>9</v>
      </c>
      <c r="H82" s="169">
        <f t="shared" si="4"/>
        <v>2004</v>
      </c>
      <c r="I82" s="170" t="str">
        <f t="shared" si="5"/>
        <v>VENCIDO</v>
      </c>
      <c r="J82" s="4" t="s">
        <v>37</v>
      </c>
      <c r="K82" s="141">
        <v>1000</v>
      </c>
      <c r="L82" s="4" t="s">
        <v>67</v>
      </c>
      <c r="M82" s="142">
        <v>6</v>
      </c>
      <c r="N82" s="143" t="s">
        <v>39</v>
      </c>
      <c r="O82" s="142">
        <v>8</v>
      </c>
      <c r="P82" s="87">
        <v>600000</v>
      </c>
      <c r="Q82" s="87"/>
      <c r="R82" s="87"/>
      <c r="S82" s="87"/>
      <c r="T82" s="87"/>
    </row>
    <row r="83" spans="1:20" s="1" customFormat="1" ht="10.5">
      <c r="A83" s="1">
        <v>93834000</v>
      </c>
      <c r="B83" s="31" t="s">
        <v>83</v>
      </c>
      <c r="C83" s="1" t="s">
        <v>119</v>
      </c>
      <c r="D83" s="4">
        <v>268</v>
      </c>
      <c r="E83" s="140">
        <v>37139</v>
      </c>
      <c r="F83" s="140">
        <v>38235</v>
      </c>
      <c r="G83" s="169">
        <f t="shared" si="3"/>
        <v>9</v>
      </c>
      <c r="H83" s="169">
        <f t="shared" si="4"/>
        <v>2004</v>
      </c>
      <c r="I83" s="170" t="str">
        <f t="shared" si="5"/>
        <v>VENCIDO</v>
      </c>
      <c r="J83" s="4" t="s">
        <v>37</v>
      </c>
      <c r="K83" s="141">
        <v>3000</v>
      </c>
      <c r="L83" s="4" t="s">
        <v>73</v>
      </c>
      <c r="M83" s="142">
        <v>6</v>
      </c>
      <c r="N83" s="143" t="s">
        <v>39</v>
      </c>
      <c r="O83" s="142">
        <v>8</v>
      </c>
      <c r="P83" s="87">
        <v>3000000</v>
      </c>
      <c r="Q83" s="87"/>
      <c r="R83" s="87"/>
      <c r="S83" s="87"/>
      <c r="T83" s="87"/>
    </row>
    <row r="84" spans="1:20" s="1" customFormat="1" ht="10.5">
      <c r="A84" s="1">
        <v>93834000</v>
      </c>
      <c r="B84" s="31" t="s">
        <v>83</v>
      </c>
      <c r="C84" s="1" t="s">
        <v>120</v>
      </c>
      <c r="D84" s="4">
        <v>268</v>
      </c>
      <c r="E84" s="140">
        <v>37139</v>
      </c>
      <c r="F84" s="140">
        <v>38235</v>
      </c>
      <c r="G84" s="169">
        <f t="shared" si="3"/>
        <v>9</v>
      </c>
      <c r="H84" s="169">
        <f t="shared" si="4"/>
        <v>2004</v>
      </c>
      <c r="I84" s="170" t="str">
        <f t="shared" si="5"/>
        <v>VENCIDO</v>
      </c>
      <c r="J84" s="4" t="s">
        <v>37</v>
      </c>
      <c r="K84" s="141">
        <v>2000</v>
      </c>
      <c r="L84" s="4" t="s">
        <v>71</v>
      </c>
      <c r="M84" s="142">
        <v>6.5</v>
      </c>
      <c r="N84" s="143" t="s">
        <v>39</v>
      </c>
      <c r="O84" s="142">
        <v>25</v>
      </c>
      <c r="P84" s="87">
        <v>400000</v>
      </c>
      <c r="Q84" s="87">
        <v>384883</v>
      </c>
      <c r="R84" s="87">
        <f>ROUND((Q84*$E$8/1000),0)</f>
        <v>8447116</v>
      </c>
      <c r="S84" s="87">
        <v>223687</v>
      </c>
      <c r="T84" s="87">
        <v>8670803</v>
      </c>
    </row>
    <row r="85" spans="1:20" s="1" customFormat="1" ht="10.5">
      <c r="A85" s="1">
        <v>93834000</v>
      </c>
      <c r="B85" s="31" t="s">
        <v>83</v>
      </c>
      <c r="C85" s="1" t="s">
        <v>120</v>
      </c>
      <c r="D85" s="4">
        <v>268</v>
      </c>
      <c r="E85" s="140">
        <v>37139</v>
      </c>
      <c r="F85" s="140">
        <v>38235</v>
      </c>
      <c r="G85" s="169">
        <f t="shared" si="3"/>
        <v>9</v>
      </c>
      <c r="H85" s="169">
        <f t="shared" si="4"/>
        <v>2004</v>
      </c>
      <c r="I85" s="170" t="str">
        <f t="shared" si="5"/>
        <v>VENCIDO</v>
      </c>
      <c r="J85" s="4" t="s">
        <v>37</v>
      </c>
      <c r="K85" s="141">
        <v>4000</v>
      </c>
      <c r="L85" s="4" t="s">
        <v>72</v>
      </c>
      <c r="M85" s="142">
        <v>6.5</v>
      </c>
      <c r="N85" s="143" t="s">
        <v>39</v>
      </c>
      <c r="O85" s="142">
        <v>25</v>
      </c>
      <c r="P85" s="87">
        <v>2000000</v>
      </c>
      <c r="Q85" s="87">
        <v>1924417</v>
      </c>
      <c r="R85" s="87">
        <f>ROUND((Q85*$E$8/1000),0)</f>
        <v>42235623</v>
      </c>
      <c r="S85" s="87">
        <v>1118364</v>
      </c>
      <c r="T85" s="87">
        <v>43353987</v>
      </c>
    </row>
    <row r="86" spans="1:20" s="1" customFormat="1" ht="10.5">
      <c r="A86" s="1">
        <v>94271000</v>
      </c>
      <c r="B86" s="31" t="s">
        <v>54</v>
      </c>
      <c r="C86" s="1" t="s">
        <v>121</v>
      </c>
      <c r="D86" s="4">
        <v>269</v>
      </c>
      <c r="E86" s="140">
        <v>37145</v>
      </c>
      <c r="F86" s="140">
        <v>38971</v>
      </c>
      <c r="G86" s="169">
        <f t="shared" si="3"/>
        <v>9</v>
      </c>
      <c r="H86" s="169">
        <f t="shared" si="4"/>
        <v>2006</v>
      </c>
      <c r="I86" s="170" t="str">
        <f t="shared" si="5"/>
        <v>VENCIDO</v>
      </c>
      <c r="J86" s="4" t="s">
        <v>37</v>
      </c>
      <c r="K86" s="141">
        <v>7000</v>
      </c>
      <c r="L86" s="4" t="s">
        <v>71</v>
      </c>
      <c r="M86" s="142">
        <v>5.5</v>
      </c>
      <c r="N86" s="143" t="s">
        <v>68</v>
      </c>
      <c r="O86" s="142">
        <v>8</v>
      </c>
      <c r="P86" s="87">
        <v>4000000</v>
      </c>
      <c r="Q86" s="87"/>
      <c r="R86" s="87"/>
      <c r="S86" s="87"/>
      <c r="T86" s="87"/>
    </row>
    <row r="87" spans="1:20" s="1" customFormat="1" ht="10.5">
      <c r="A87" s="1">
        <v>94271000</v>
      </c>
      <c r="B87" s="31" t="s">
        <v>54</v>
      </c>
      <c r="C87" s="1" t="s">
        <v>122</v>
      </c>
      <c r="D87" s="4">
        <v>269</v>
      </c>
      <c r="E87" s="140">
        <v>37145</v>
      </c>
      <c r="F87" s="140">
        <v>38971</v>
      </c>
      <c r="G87" s="169">
        <f t="shared" si="3"/>
        <v>9</v>
      </c>
      <c r="H87" s="169">
        <f t="shared" si="4"/>
        <v>2006</v>
      </c>
      <c r="I87" s="170" t="str">
        <f t="shared" si="5"/>
        <v>VENCIDO</v>
      </c>
      <c r="J87" s="4" t="s">
        <v>37</v>
      </c>
      <c r="K87" s="141">
        <v>5000</v>
      </c>
      <c r="L87" s="4" t="s">
        <v>72</v>
      </c>
      <c r="M87" s="142">
        <v>5.75</v>
      </c>
      <c r="N87" s="143" t="s">
        <v>68</v>
      </c>
      <c r="O87" s="142">
        <v>21</v>
      </c>
      <c r="P87" s="87">
        <v>2500000</v>
      </c>
      <c r="Q87" s="87">
        <v>1503462.16</v>
      </c>
      <c r="R87" s="87">
        <f>ROUND((Q87*$E$8/1000),0)</f>
        <v>32996830</v>
      </c>
      <c r="S87" s="87">
        <v>233849</v>
      </c>
      <c r="T87" s="87">
        <v>33230679</v>
      </c>
    </row>
    <row r="88" spans="1:20" s="1" customFormat="1" ht="10.5">
      <c r="A88" s="1">
        <v>91755000</v>
      </c>
      <c r="B88" s="31" t="s">
        <v>75</v>
      </c>
      <c r="C88" s="1" t="s">
        <v>123</v>
      </c>
      <c r="D88" s="4">
        <v>272</v>
      </c>
      <c r="E88" s="140">
        <v>37174</v>
      </c>
      <c r="F88" s="140">
        <v>38270</v>
      </c>
      <c r="G88" s="169">
        <f t="shared" si="3"/>
        <v>10</v>
      </c>
      <c r="H88" s="169">
        <f t="shared" si="4"/>
        <v>2004</v>
      </c>
      <c r="I88" s="170" t="str">
        <f t="shared" si="5"/>
        <v>VENCIDO</v>
      </c>
      <c r="J88" s="4" t="s">
        <v>37</v>
      </c>
      <c r="K88" s="141">
        <v>500</v>
      </c>
      <c r="L88" s="4" t="s">
        <v>48</v>
      </c>
      <c r="M88" s="142">
        <v>6.2</v>
      </c>
      <c r="N88" s="143" t="s">
        <v>68</v>
      </c>
      <c r="O88" s="172">
        <v>6</v>
      </c>
      <c r="P88" s="87">
        <v>500000</v>
      </c>
      <c r="Q88" s="87"/>
      <c r="R88" s="87"/>
      <c r="S88" s="87"/>
      <c r="T88" s="87"/>
    </row>
    <row r="89" spans="1:20" s="1" customFormat="1" ht="10.5">
      <c r="A89" s="1">
        <v>91755000</v>
      </c>
      <c r="B89" s="31" t="s">
        <v>75</v>
      </c>
      <c r="C89" s="1" t="s">
        <v>123</v>
      </c>
      <c r="D89" s="4">
        <v>272</v>
      </c>
      <c r="E89" s="140">
        <v>37174</v>
      </c>
      <c r="F89" s="140">
        <v>38270</v>
      </c>
      <c r="G89" s="169">
        <f t="shared" si="3"/>
        <v>10</v>
      </c>
      <c r="H89" s="169">
        <f t="shared" si="4"/>
        <v>2004</v>
      </c>
      <c r="I89" s="170" t="str">
        <f t="shared" si="5"/>
        <v>VENCIDO</v>
      </c>
      <c r="J89" s="4" t="s">
        <v>37</v>
      </c>
      <c r="K89" s="141">
        <v>1500</v>
      </c>
      <c r="L89" s="4" t="s">
        <v>111</v>
      </c>
      <c r="M89" s="142">
        <v>6.2</v>
      </c>
      <c r="N89" s="143" t="s">
        <v>68</v>
      </c>
      <c r="O89" s="172">
        <v>6</v>
      </c>
      <c r="P89" s="87">
        <v>1500000</v>
      </c>
      <c r="Q89" s="87"/>
      <c r="R89" s="87"/>
      <c r="S89" s="87"/>
      <c r="T89" s="87"/>
    </row>
    <row r="90" spans="1:20" s="1" customFormat="1" ht="10.5">
      <c r="A90" s="1">
        <v>91755000</v>
      </c>
      <c r="B90" s="31" t="s">
        <v>75</v>
      </c>
      <c r="C90" s="1" t="s">
        <v>124</v>
      </c>
      <c r="D90" s="4">
        <v>272</v>
      </c>
      <c r="E90" s="140">
        <v>37174</v>
      </c>
      <c r="F90" s="140">
        <v>38270</v>
      </c>
      <c r="G90" s="169">
        <f t="shared" si="3"/>
        <v>10</v>
      </c>
      <c r="H90" s="169">
        <f t="shared" si="4"/>
        <v>2004</v>
      </c>
      <c r="I90" s="170" t="str">
        <f t="shared" si="5"/>
        <v>VENCIDO</v>
      </c>
      <c r="J90" s="4" t="s">
        <v>37</v>
      </c>
      <c r="K90" s="141">
        <v>2000</v>
      </c>
      <c r="L90" s="4" t="s">
        <v>56</v>
      </c>
      <c r="M90" s="142">
        <v>6.4</v>
      </c>
      <c r="N90" s="143" t="s">
        <v>68</v>
      </c>
      <c r="O90" s="172">
        <v>21</v>
      </c>
      <c r="P90" s="87">
        <v>1000000</v>
      </c>
      <c r="Q90" s="87">
        <v>766667</v>
      </c>
      <c r="R90" s="87">
        <f>ROUND((Q90*$E$8/1000),0)</f>
        <v>16826217</v>
      </c>
      <c r="S90" s="87">
        <v>353386</v>
      </c>
      <c r="T90" s="87">
        <v>17179603</v>
      </c>
    </row>
    <row r="91" spans="1:20" s="1" customFormat="1" ht="10.5">
      <c r="A91" s="1">
        <v>61216000</v>
      </c>
      <c r="B91" s="31" t="s">
        <v>44</v>
      </c>
      <c r="C91" s="1" t="s">
        <v>47</v>
      </c>
      <c r="D91" s="4">
        <v>273</v>
      </c>
      <c r="E91" s="140">
        <v>37174</v>
      </c>
      <c r="F91" s="140">
        <v>37256</v>
      </c>
      <c r="G91" s="169">
        <f t="shared" si="3"/>
        <v>12</v>
      </c>
      <c r="H91" s="169">
        <f t="shared" si="4"/>
        <v>2001</v>
      </c>
      <c r="I91" s="170" t="str">
        <f t="shared" si="5"/>
        <v>VENCIDO</v>
      </c>
      <c r="J91" s="4" t="s">
        <v>37</v>
      </c>
      <c r="K91" s="141">
        <v>765</v>
      </c>
      <c r="L91" s="4" t="s">
        <v>125</v>
      </c>
      <c r="M91" s="142">
        <v>5.5</v>
      </c>
      <c r="N91" s="143" t="s">
        <v>39</v>
      </c>
      <c r="O91" s="172">
        <v>30</v>
      </c>
      <c r="P91" s="87">
        <v>765000</v>
      </c>
      <c r="Q91" s="87">
        <v>765000</v>
      </c>
      <c r="R91" s="87">
        <f>ROUND((Q91*$E$8/1000),0)</f>
        <v>16789631</v>
      </c>
      <c r="S91" s="87">
        <v>302333</v>
      </c>
      <c r="T91" s="87">
        <v>17091964</v>
      </c>
    </row>
    <row r="92" spans="1:20" s="1" customFormat="1" ht="10.5">
      <c r="A92" s="1">
        <v>90160000</v>
      </c>
      <c r="B92" s="31" t="s">
        <v>44</v>
      </c>
      <c r="C92" s="1" t="s">
        <v>126</v>
      </c>
      <c r="D92" s="4">
        <v>274</v>
      </c>
      <c r="E92" s="140">
        <v>37176</v>
      </c>
      <c r="F92" s="140">
        <v>38272</v>
      </c>
      <c r="G92" s="169">
        <f t="shared" si="3"/>
        <v>10</v>
      </c>
      <c r="H92" s="169">
        <f t="shared" si="4"/>
        <v>2004</v>
      </c>
      <c r="I92" s="170" t="str">
        <f t="shared" si="5"/>
        <v>VENCIDO</v>
      </c>
      <c r="J92" s="4" t="s">
        <v>37</v>
      </c>
      <c r="K92" s="141">
        <v>950</v>
      </c>
      <c r="L92" s="4" t="s">
        <v>67</v>
      </c>
      <c r="M92" s="142">
        <v>6.4</v>
      </c>
      <c r="N92" s="143" t="s">
        <v>81</v>
      </c>
      <c r="O92" s="142">
        <v>21</v>
      </c>
      <c r="P92" s="87">
        <v>950000</v>
      </c>
      <c r="Q92" s="87">
        <v>780357</v>
      </c>
      <c r="R92" s="87">
        <f>ROUND((Q92*$E$8/1000),0)</f>
        <v>17126675</v>
      </c>
      <c r="S92" s="87">
        <v>359706</v>
      </c>
      <c r="T92" s="87">
        <v>17486381</v>
      </c>
    </row>
    <row r="93" spans="1:20" s="1" customFormat="1" ht="10.5">
      <c r="A93" s="1">
        <v>90160000</v>
      </c>
      <c r="B93" s="31" t="s">
        <v>44</v>
      </c>
      <c r="C93" s="1" t="s">
        <v>126</v>
      </c>
      <c r="D93" s="4">
        <v>274</v>
      </c>
      <c r="E93" s="140">
        <v>37176</v>
      </c>
      <c r="F93" s="140">
        <v>38272</v>
      </c>
      <c r="G93" s="169">
        <f t="shared" si="3"/>
        <v>10</v>
      </c>
      <c r="H93" s="169">
        <f t="shared" si="4"/>
        <v>2004</v>
      </c>
      <c r="I93" s="170" t="str">
        <f t="shared" si="5"/>
        <v>VENCIDO</v>
      </c>
      <c r="J93" s="4" t="s">
        <v>37</v>
      </c>
      <c r="K93" s="141">
        <v>1000</v>
      </c>
      <c r="L93" s="4" t="s">
        <v>73</v>
      </c>
      <c r="M93" s="142">
        <v>6.4</v>
      </c>
      <c r="N93" s="143" t="s">
        <v>81</v>
      </c>
      <c r="O93" s="142">
        <v>21</v>
      </c>
      <c r="P93" s="87">
        <v>1000000</v>
      </c>
      <c r="Q93" s="87">
        <v>821429</v>
      </c>
      <c r="R93" s="87">
        <f>ROUND((Q93*$E$8/1000),0)</f>
        <v>18028091</v>
      </c>
      <c r="S93" s="87">
        <v>378625</v>
      </c>
      <c r="T93" s="87">
        <v>18406716</v>
      </c>
    </row>
    <row r="94" spans="1:20" s="1" customFormat="1" ht="10.5">
      <c r="A94" s="1">
        <v>61219000</v>
      </c>
      <c r="B94" s="31" t="s">
        <v>54</v>
      </c>
      <c r="C94" s="1" t="s">
        <v>112</v>
      </c>
      <c r="D94" s="4">
        <v>275</v>
      </c>
      <c r="E94" s="140">
        <v>37197</v>
      </c>
      <c r="F94" s="140">
        <v>37256</v>
      </c>
      <c r="G94" s="169">
        <f t="shared" si="3"/>
        <v>12</v>
      </c>
      <c r="H94" s="169">
        <f t="shared" si="4"/>
        <v>2001</v>
      </c>
      <c r="I94" s="170" t="str">
        <f t="shared" si="5"/>
        <v>VENCIDO</v>
      </c>
      <c r="J94" s="4" t="s">
        <v>37</v>
      </c>
      <c r="K94" s="141">
        <v>2100</v>
      </c>
      <c r="L94" s="4" t="s">
        <v>90</v>
      </c>
      <c r="M94" s="142">
        <v>5.6</v>
      </c>
      <c r="N94" s="143" t="s">
        <v>68</v>
      </c>
      <c r="O94" s="142">
        <v>25</v>
      </c>
      <c r="P94" s="87">
        <v>2100000</v>
      </c>
      <c r="Q94" s="87">
        <v>2100000</v>
      </c>
      <c r="R94" s="87">
        <f>ROUND((Q94*$E$8/1000),0)</f>
        <v>46089183</v>
      </c>
      <c r="S94" s="87">
        <v>636460</v>
      </c>
      <c r="T94" s="87">
        <v>46725643</v>
      </c>
    </row>
    <row r="95" spans="1:20" s="1" customFormat="1" ht="10.5">
      <c r="A95" s="1">
        <v>90749000</v>
      </c>
      <c r="B95" s="31" t="s">
        <v>35</v>
      </c>
      <c r="C95" s="1" t="s">
        <v>127</v>
      </c>
      <c r="D95" s="4">
        <v>276</v>
      </c>
      <c r="E95" s="140">
        <v>37203</v>
      </c>
      <c r="F95" s="140">
        <v>38299</v>
      </c>
      <c r="G95" s="169">
        <f t="shared" si="3"/>
        <v>11</v>
      </c>
      <c r="H95" s="169">
        <f t="shared" si="4"/>
        <v>2004</v>
      </c>
      <c r="I95" s="170" t="str">
        <f t="shared" si="5"/>
        <v>VENCIDO</v>
      </c>
      <c r="J95" s="4" t="s">
        <v>37</v>
      </c>
      <c r="K95" s="141">
        <v>700</v>
      </c>
      <c r="L95" s="4" t="s">
        <v>67</v>
      </c>
      <c r="M95" s="142">
        <v>6.2</v>
      </c>
      <c r="N95" s="143" t="s">
        <v>39</v>
      </c>
      <c r="O95" s="142">
        <v>4</v>
      </c>
      <c r="P95" s="87">
        <v>500000</v>
      </c>
      <c r="Q95" s="87"/>
      <c r="R95" s="87"/>
      <c r="S95" s="87"/>
      <c r="T95" s="87"/>
    </row>
    <row r="96" spans="1:20" s="1" customFormat="1" ht="10.5">
      <c r="A96" s="1">
        <v>90749000</v>
      </c>
      <c r="B96" s="31" t="s">
        <v>35</v>
      </c>
      <c r="C96" s="1" t="s">
        <v>127</v>
      </c>
      <c r="D96" s="4">
        <v>276</v>
      </c>
      <c r="E96" s="140">
        <v>37203</v>
      </c>
      <c r="F96" s="140">
        <v>38299</v>
      </c>
      <c r="G96" s="169">
        <f t="shared" si="3"/>
        <v>11</v>
      </c>
      <c r="H96" s="169">
        <f t="shared" si="4"/>
        <v>2004</v>
      </c>
      <c r="I96" s="170" t="str">
        <f t="shared" si="5"/>
        <v>VENCIDO</v>
      </c>
      <c r="J96" s="4" t="s">
        <v>37</v>
      </c>
      <c r="K96" s="141">
        <v>2500</v>
      </c>
      <c r="L96" s="4" t="s">
        <v>73</v>
      </c>
      <c r="M96" s="142">
        <v>6.2</v>
      </c>
      <c r="N96" s="143" t="s">
        <v>39</v>
      </c>
      <c r="O96" s="142">
        <v>4</v>
      </c>
      <c r="P96" s="87">
        <v>1700000</v>
      </c>
      <c r="Q96" s="87"/>
      <c r="R96" s="87"/>
      <c r="S96" s="87"/>
      <c r="T96" s="87"/>
    </row>
    <row r="97" spans="1:20" s="1" customFormat="1" ht="10.5">
      <c r="A97" s="1">
        <v>90749000</v>
      </c>
      <c r="B97" s="31" t="s">
        <v>35</v>
      </c>
      <c r="C97" s="1" t="s">
        <v>128</v>
      </c>
      <c r="D97" s="4">
        <v>276</v>
      </c>
      <c r="E97" s="140">
        <v>37203</v>
      </c>
      <c r="F97" s="140">
        <v>38299</v>
      </c>
      <c r="G97" s="169">
        <f t="shared" si="3"/>
        <v>11</v>
      </c>
      <c r="H97" s="169">
        <f t="shared" si="4"/>
        <v>2004</v>
      </c>
      <c r="I97" s="170" t="str">
        <f t="shared" si="5"/>
        <v>VENCIDO</v>
      </c>
      <c r="J97" s="4" t="s">
        <v>37</v>
      </c>
      <c r="K97" s="141">
        <v>3200</v>
      </c>
      <c r="L97" s="4" t="s">
        <v>90</v>
      </c>
      <c r="M97" s="142">
        <v>6.5</v>
      </c>
      <c r="N97" s="143" t="s">
        <v>39</v>
      </c>
      <c r="O97" s="142">
        <v>21</v>
      </c>
      <c r="P97" s="87">
        <v>2000000</v>
      </c>
      <c r="Q97" s="87">
        <v>1437500</v>
      </c>
      <c r="R97" s="87">
        <f>ROUND((Q97*$E$8/1000),0)</f>
        <v>31549143</v>
      </c>
      <c r="S97" s="87">
        <v>336402</v>
      </c>
      <c r="T97" s="87">
        <v>31885545</v>
      </c>
    </row>
    <row r="98" spans="1:20" s="1" customFormat="1" ht="10.5">
      <c r="A98" s="1">
        <v>90635000</v>
      </c>
      <c r="B98" s="31" t="s">
        <v>35</v>
      </c>
      <c r="C98" s="1" t="s">
        <v>129</v>
      </c>
      <c r="D98" s="4">
        <v>281</v>
      </c>
      <c r="E98" s="140">
        <v>37245</v>
      </c>
      <c r="F98" s="140">
        <v>38341</v>
      </c>
      <c r="G98" s="169">
        <f t="shared" si="3"/>
        <v>12</v>
      </c>
      <c r="H98" s="169">
        <f t="shared" si="4"/>
        <v>2004</v>
      </c>
      <c r="I98" s="170" t="str">
        <f t="shared" si="5"/>
        <v>VENCIDO</v>
      </c>
      <c r="J98" s="4" t="s">
        <v>37</v>
      </c>
      <c r="K98" s="141">
        <v>6000</v>
      </c>
      <c r="L98" s="4" t="s">
        <v>125</v>
      </c>
      <c r="M98" s="142">
        <v>3.75</v>
      </c>
      <c r="N98" s="143" t="s">
        <v>68</v>
      </c>
      <c r="O98" s="142">
        <v>7</v>
      </c>
      <c r="P98" s="87">
        <v>3000000</v>
      </c>
      <c r="Q98" s="87">
        <v>3000000</v>
      </c>
      <c r="R98" s="87">
        <f>ROUND((Q98*$E$8/1000),0)</f>
        <v>65841690</v>
      </c>
      <c r="S98" s="87">
        <v>645527</v>
      </c>
      <c r="T98" s="87">
        <v>66487217</v>
      </c>
    </row>
    <row r="99" spans="1:20" s="1" customFormat="1" ht="10.5">
      <c r="A99" s="1">
        <v>96579800</v>
      </c>
      <c r="B99" s="31" t="s">
        <v>83</v>
      </c>
      <c r="C99" s="1" t="s">
        <v>130</v>
      </c>
      <c r="D99" s="4">
        <v>284</v>
      </c>
      <c r="E99" s="140">
        <v>37252</v>
      </c>
      <c r="F99" s="140">
        <v>38348</v>
      </c>
      <c r="G99" s="169">
        <f t="shared" si="3"/>
        <v>12</v>
      </c>
      <c r="H99" s="169">
        <f t="shared" si="4"/>
        <v>2004</v>
      </c>
      <c r="I99" s="170" t="str">
        <f t="shared" si="5"/>
        <v>VENCIDO</v>
      </c>
      <c r="J99" s="4" t="s">
        <v>37</v>
      </c>
      <c r="K99" s="141">
        <v>200</v>
      </c>
      <c r="L99" s="4" t="s">
        <v>67</v>
      </c>
      <c r="M99" s="142">
        <v>5</v>
      </c>
      <c r="N99" s="143" t="s">
        <v>81</v>
      </c>
      <c r="O99" s="142">
        <v>6</v>
      </c>
      <c r="P99" s="87"/>
      <c r="Q99" s="87"/>
      <c r="R99" s="87"/>
      <c r="S99" s="87"/>
      <c r="T99" s="87"/>
    </row>
    <row r="100" spans="1:20" s="1" customFormat="1" ht="10.5">
      <c r="A100" s="1">
        <v>96579800</v>
      </c>
      <c r="B100" s="31" t="s">
        <v>83</v>
      </c>
      <c r="C100" s="1" t="s">
        <v>130</v>
      </c>
      <c r="D100" s="4">
        <v>284</v>
      </c>
      <c r="E100" s="140">
        <v>37252</v>
      </c>
      <c r="F100" s="140">
        <v>38348</v>
      </c>
      <c r="G100" s="169">
        <f t="shared" si="3"/>
        <v>12</v>
      </c>
      <c r="H100" s="169">
        <f t="shared" si="4"/>
        <v>2004</v>
      </c>
      <c r="I100" s="170" t="str">
        <f t="shared" si="5"/>
        <v>VENCIDO</v>
      </c>
      <c r="J100" s="4" t="s">
        <v>37</v>
      </c>
      <c r="K100" s="141">
        <v>600</v>
      </c>
      <c r="L100" s="4" t="s">
        <v>73</v>
      </c>
      <c r="M100" s="142">
        <v>5</v>
      </c>
      <c r="N100" s="143" t="s">
        <v>81</v>
      </c>
      <c r="O100" s="142">
        <v>6</v>
      </c>
      <c r="P100" s="87"/>
      <c r="Q100" s="87"/>
      <c r="R100" s="87"/>
      <c r="S100" s="87"/>
      <c r="T100" s="87"/>
    </row>
    <row r="101" spans="1:20" s="1" customFormat="1" ht="10.5">
      <c r="A101" s="1">
        <v>96579800</v>
      </c>
      <c r="B101" s="31" t="s">
        <v>83</v>
      </c>
      <c r="C101" s="1" t="s">
        <v>131</v>
      </c>
      <c r="D101" s="4">
        <v>284</v>
      </c>
      <c r="E101" s="140">
        <v>37252</v>
      </c>
      <c r="F101" s="140">
        <v>38348</v>
      </c>
      <c r="G101" s="169">
        <f t="shared" si="3"/>
        <v>12</v>
      </c>
      <c r="H101" s="169">
        <f t="shared" si="4"/>
        <v>2004</v>
      </c>
      <c r="I101" s="170" t="str">
        <f t="shared" si="5"/>
        <v>VENCIDO</v>
      </c>
      <c r="J101" s="4" t="s">
        <v>37</v>
      </c>
      <c r="K101" s="141">
        <v>2200</v>
      </c>
      <c r="L101" s="4" t="s">
        <v>90</v>
      </c>
      <c r="M101" s="142">
        <v>6</v>
      </c>
      <c r="N101" s="143" t="s">
        <v>81</v>
      </c>
      <c r="O101" s="142">
        <v>25</v>
      </c>
      <c r="P101" s="87">
        <v>2200000</v>
      </c>
      <c r="Q101" s="87">
        <v>1968421</v>
      </c>
      <c r="R101" s="87">
        <f t="shared" ref="R101:R106" si="6">ROUND((Q101*$E$8/1000),0)</f>
        <v>43201388</v>
      </c>
      <c r="S101" s="87">
        <v>425724</v>
      </c>
      <c r="T101" s="87">
        <v>43627112</v>
      </c>
    </row>
    <row r="102" spans="1:20" s="1" customFormat="1" ht="10.5">
      <c r="A102" s="1">
        <v>61216000</v>
      </c>
      <c r="B102" s="31" t="s">
        <v>44</v>
      </c>
      <c r="C102" s="1" t="s">
        <v>47</v>
      </c>
      <c r="D102" s="4">
        <v>286</v>
      </c>
      <c r="E102" s="140">
        <v>37321</v>
      </c>
      <c r="F102" s="140">
        <v>37621</v>
      </c>
      <c r="G102" s="169">
        <f t="shared" si="3"/>
        <v>12</v>
      </c>
      <c r="H102" s="169">
        <f t="shared" si="4"/>
        <v>2002</v>
      </c>
      <c r="I102" s="170" t="str">
        <f t="shared" si="5"/>
        <v>VENCIDO</v>
      </c>
      <c r="J102" s="4" t="s">
        <v>37</v>
      </c>
      <c r="K102" s="141">
        <v>815</v>
      </c>
      <c r="L102" s="4" t="s">
        <v>132</v>
      </c>
      <c r="M102" s="142">
        <v>6</v>
      </c>
      <c r="N102" s="143" t="s">
        <v>49</v>
      </c>
      <c r="O102" s="142">
        <v>30</v>
      </c>
      <c r="P102" s="87">
        <v>815000</v>
      </c>
      <c r="Q102" s="87">
        <v>815000</v>
      </c>
      <c r="R102" s="87">
        <f t="shared" si="6"/>
        <v>17886992</v>
      </c>
      <c r="S102" s="87">
        <v>439588</v>
      </c>
      <c r="T102" s="87">
        <v>18326580</v>
      </c>
    </row>
    <row r="103" spans="1:20" s="1" customFormat="1" ht="10.5">
      <c r="A103" s="1">
        <v>96762780</v>
      </c>
      <c r="B103" s="31" t="s">
        <v>61</v>
      </c>
      <c r="C103" s="1" t="s">
        <v>133</v>
      </c>
      <c r="D103" s="4">
        <v>287</v>
      </c>
      <c r="E103" s="140">
        <v>37323</v>
      </c>
      <c r="F103" s="140">
        <v>37568</v>
      </c>
      <c r="G103" s="169">
        <f t="shared" si="3"/>
        <v>11</v>
      </c>
      <c r="H103" s="169">
        <f t="shared" si="4"/>
        <v>2002</v>
      </c>
      <c r="I103" s="170" t="str">
        <f t="shared" si="5"/>
        <v>VENCIDO</v>
      </c>
      <c r="J103" s="4" t="s">
        <v>37</v>
      </c>
      <c r="K103" s="141">
        <v>3460</v>
      </c>
      <c r="L103" s="4" t="s">
        <v>134</v>
      </c>
      <c r="M103" s="142">
        <v>6</v>
      </c>
      <c r="N103" s="143" t="s">
        <v>49</v>
      </c>
      <c r="O103" s="142">
        <v>16</v>
      </c>
      <c r="P103" s="87">
        <v>3460000</v>
      </c>
      <c r="Q103" s="87">
        <v>1971681</v>
      </c>
      <c r="R103" s="87">
        <f t="shared" si="6"/>
        <v>43272936</v>
      </c>
      <c r="S103" s="87">
        <v>107585</v>
      </c>
      <c r="T103" s="87">
        <v>43380521</v>
      </c>
    </row>
    <row r="104" spans="1:20" s="1" customFormat="1" ht="10.5">
      <c r="A104" s="1">
        <v>96762780</v>
      </c>
      <c r="B104" s="31" t="s">
        <v>61</v>
      </c>
      <c r="C104" s="1" t="s">
        <v>133</v>
      </c>
      <c r="D104" s="4">
        <v>287</v>
      </c>
      <c r="E104" s="140">
        <v>37323</v>
      </c>
      <c r="F104" s="140">
        <v>37568</v>
      </c>
      <c r="G104" s="169">
        <f t="shared" si="3"/>
        <v>11</v>
      </c>
      <c r="H104" s="169">
        <f t="shared" si="4"/>
        <v>2002</v>
      </c>
      <c r="I104" s="170" t="str">
        <f t="shared" si="5"/>
        <v>VENCIDO</v>
      </c>
      <c r="J104" s="4" t="s">
        <v>37</v>
      </c>
      <c r="K104" s="141">
        <v>870</v>
      </c>
      <c r="L104" s="4" t="s">
        <v>135</v>
      </c>
      <c r="M104" s="142">
        <v>6</v>
      </c>
      <c r="N104" s="143" t="s">
        <v>49</v>
      </c>
      <c r="O104" s="142">
        <v>16</v>
      </c>
      <c r="P104" s="87">
        <v>865000</v>
      </c>
      <c r="Q104" s="87">
        <v>492920.25</v>
      </c>
      <c r="R104" s="87">
        <f t="shared" si="6"/>
        <v>10818234</v>
      </c>
      <c r="S104" s="87">
        <v>26896</v>
      </c>
      <c r="T104" s="87">
        <v>10845130</v>
      </c>
    </row>
    <row r="105" spans="1:20" s="1" customFormat="1" ht="10.5">
      <c r="A105" s="1">
        <v>96762780</v>
      </c>
      <c r="B105" s="31" t="s">
        <v>61</v>
      </c>
      <c r="C105" s="1" t="s">
        <v>133</v>
      </c>
      <c r="D105" s="4">
        <v>287</v>
      </c>
      <c r="E105" s="140">
        <v>37323</v>
      </c>
      <c r="F105" s="140">
        <v>37568</v>
      </c>
      <c r="G105" s="169">
        <f t="shared" si="3"/>
        <v>11</v>
      </c>
      <c r="H105" s="169">
        <f t="shared" si="4"/>
        <v>2002</v>
      </c>
      <c r="I105" s="170" t="str">
        <f t="shared" si="5"/>
        <v>VENCIDO</v>
      </c>
      <c r="J105" s="4" t="s">
        <v>37</v>
      </c>
      <c r="K105" s="141">
        <v>990</v>
      </c>
      <c r="L105" s="4" t="s">
        <v>136</v>
      </c>
      <c r="M105" s="142">
        <v>6</v>
      </c>
      <c r="N105" s="143" t="s">
        <v>49</v>
      </c>
      <c r="O105" s="142">
        <v>16</v>
      </c>
      <c r="P105" s="87">
        <v>970000</v>
      </c>
      <c r="Q105" s="87">
        <v>823968.28</v>
      </c>
      <c r="R105" s="87">
        <f t="shared" si="6"/>
        <v>18083821</v>
      </c>
      <c r="S105" s="87">
        <v>44960</v>
      </c>
      <c r="T105" s="87">
        <v>18128781</v>
      </c>
    </row>
    <row r="106" spans="1:20" s="1" customFormat="1" ht="10.5">
      <c r="A106" s="1">
        <v>96762780</v>
      </c>
      <c r="B106" s="31" t="s">
        <v>61</v>
      </c>
      <c r="C106" s="1" t="s">
        <v>133</v>
      </c>
      <c r="D106" s="4">
        <v>287</v>
      </c>
      <c r="E106" s="140">
        <v>37323</v>
      </c>
      <c r="F106" s="140">
        <v>37568</v>
      </c>
      <c r="G106" s="169">
        <f t="shared" si="3"/>
        <v>11</v>
      </c>
      <c r="H106" s="169">
        <f t="shared" si="4"/>
        <v>2002</v>
      </c>
      <c r="I106" s="170" t="str">
        <f t="shared" si="5"/>
        <v>VENCIDO</v>
      </c>
      <c r="J106" s="4" t="s">
        <v>37</v>
      </c>
      <c r="K106" s="141">
        <v>245</v>
      </c>
      <c r="L106" s="4" t="s">
        <v>137</v>
      </c>
      <c r="M106" s="142">
        <v>6</v>
      </c>
      <c r="N106" s="143" t="s">
        <v>49</v>
      </c>
      <c r="O106" s="142">
        <v>16</v>
      </c>
      <c r="P106" s="87">
        <v>245000</v>
      </c>
      <c r="Q106" s="87">
        <v>208115.69</v>
      </c>
      <c r="R106" s="87">
        <f t="shared" si="6"/>
        <v>4567563</v>
      </c>
      <c r="S106" s="87">
        <v>11356</v>
      </c>
      <c r="T106" s="87">
        <v>4578919</v>
      </c>
    </row>
    <row r="107" spans="1:20" s="1" customFormat="1" ht="10.5">
      <c r="A107" s="1">
        <v>96873140</v>
      </c>
      <c r="B107" s="31" t="s">
        <v>106</v>
      </c>
      <c r="C107" s="1" t="s">
        <v>138</v>
      </c>
      <c r="D107" s="4">
        <v>289</v>
      </c>
      <c r="E107" s="140">
        <v>37329</v>
      </c>
      <c r="F107" s="140">
        <v>37707</v>
      </c>
      <c r="G107" s="169">
        <f t="shared" si="3"/>
        <v>3</v>
      </c>
      <c r="H107" s="169">
        <f t="shared" si="4"/>
        <v>2003</v>
      </c>
      <c r="I107" s="170" t="str">
        <f t="shared" si="5"/>
        <v>VENCIDO</v>
      </c>
      <c r="J107" s="4" t="s">
        <v>37</v>
      </c>
      <c r="K107" s="141">
        <v>150</v>
      </c>
      <c r="L107" s="4" t="s">
        <v>134</v>
      </c>
      <c r="M107" s="142">
        <v>5.5</v>
      </c>
      <c r="N107" s="143" t="s">
        <v>49</v>
      </c>
      <c r="O107" s="142">
        <v>12</v>
      </c>
      <c r="P107" s="87">
        <v>150000</v>
      </c>
      <c r="Q107" s="87"/>
      <c r="R107" s="87"/>
      <c r="S107" s="87"/>
      <c r="T107" s="87"/>
    </row>
    <row r="108" spans="1:20" s="1" customFormat="1" ht="10.5">
      <c r="A108" s="1">
        <v>96873140</v>
      </c>
      <c r="B108" s="31" t="s">
        <v>106</v>
      </c>
      <c r="C108" s="1" t="s">
        <v>138</v>
      </c>
      <c r="D108" s="4">
        <v>289</v>
      </c>
      <c r="E108" s="140">
        <v>37329</v>
      </c>
      <c r="F108" s="140">
        <v>37707</v>
      </c>
      <c r="G108" s="169">
        <f t="shared" si="3"/>
        <v>3</v>
      </c>
      <c r="H108" s="169">
        <f t="shared" si="4"/>
        <v>2003</v>
      </c>
      <c r="I108" s="170" t="str">
        <f t="shared" si="5"/>
        <v>VENCIDO</v>
      </c>
      <c r="J108" s="4" t="s">
        <v>37</v>
      </c>
      <c r="K108" s="141">
        <v>850</v>
      </c>
      <c r="L108" s="4" t="s">
        <v>135</v>
      </c>
      <c r="M108" s="142">
        <v>5.5</v>
      </c>
      <c r="N108" s="143" t="s">
        <v>49</v>
      </c>
      <c r="O108" s="142">
        <v>12</v>
      </c>
      <c r="P108" s="87">
        <v>850000</v>
      </c>
      <c r="Q108" s="87"/>
      <c r="R108" s="87"/>
      <c r="S108" s="87"/>
      <c r="T108" s="87"/>
    </row>
    <row r="109" spans="1:20" s="1" customFormat="1" ht="10.5">
      <c r="A109" s="1">
        <v>96873140</v>
      </c>
      <c r="B109" s="31" t="s">
        <v>106</v>
      </c>
      <c r="C109" s="1" t="s">
        <v>139</v>
      </c>
      <c r="D109" s="4">
        <v>289</v>
      </c>
      <c r="E109" s="140">
        <v>37329</v>
      </c>
      <c r="F109" s="140">
        <v>37707</v>
      </c>
      <c r="G109" s="169">
        <f t="shared" si="3"/>
        <v>3</v>
      </c>
      <c r="H109" s="169">
        <f t="shared" si="4"/>
        <v>2003</v>
      </c>
      <c r="I109" s="170" t="str">
        <f t="shared" si="5"/>
        <v>VENCIDO</v>
      </c>
      <c r="J109" s="4" t="s">
        <v>37</v>
      </c>
      <c r="K109" s="141">
        <v>499</v>
      </c>
      <c r="L109" s="4" t="s">
        <v>136</v>
      </c>
      <c r="M109" s="142">
        <v>5.8</v>
      </c>
      <c r="N109" s="143" t="s">
        <v>49</v>
      </c>
      <c r="O109" s="142">
        <v>23</v>
      </c>
      <c r="P109" s="87">
        <v>423000</v>
      </c>
      <c r="Q109" s="87">
        <v>316973</v>
      </c>
      <c r="R109" s="87">
        <f>ROUND((Q109*$E$8/1000),0)</f>
        <v>6956679</v>
      </c>
      <c r="S109" s="87">
        <v>33399</v>
      </c>
      <c r="T109" s="87">
        <v>6990078</v>
      </c>
    </row>
    <row r="110" spans="1:20" s="1" customFormat="1" ht="10.5">
      <c r="A110" s="1">
        <v>96873140</v>
      </c>
      <c r="B110" s="31" t="s">
        <v>106</v>
      </c>
      <c r="C110" s="1" t="s">
        <v>139</v>
      </c>
      <c r="D110" s="4">
        <v>289</v>
      </c>
      <c r="E110" s="140">
        <v>37329</v>
      </c>
      <c r="F110" s="140">
        <v>37707</v>
      </c>
      <c r="G110" s="169">
        <f t="shared" si="3"/>
        <v>3</v>
      </c>
      <c r="H110" s="169">
        <f t="shared" si="4"/>
        <v>2003</v>
      </c>
      <c r="I110" s="170" t="str">
        <f t="shared" si="5"/>
        <v>VENCIDO</v>
      </c>
      <c r="J110" s="4" t="s">
        <v>37</v>
      </c>
      <c r="K110" s="141">
        <v>10500</v>
      </c>
      <c r="L110" s="4" t="s">
        <v>137</v>
      </c>
      <c r="M110" s="142">
        <v>5.8</v>
      </c>
      <c r="N110" s="143" t="s">
        <v>49</v>
      </c>
      <c r="O110" s="142">
        <v>23</v>
      </c>
      <c r="P110" s="87">
        <v>10000000</v>
      </c>
      <c r="Q110" s="87">
        <v>8969245</v>
      </c>
      <c r="R110" s="87">
        <f>ROUND((Q110*$E$8/1000),0)</f>
        <v>196850083</v>
      </c>
      <c r="S110" s="87">
        <v>944868</v>
      </c>
      <c r="T110" s="87">
        <v>197794951</v>
      </c>
    </row>
    <row r="111" spans="1:20" s="1" customFormat="1" ht="10.5">
      <c r="A111" s="1">
        <v>96873140</v>
      </c>
      <c r="B111" s="31" t="s">
        <v>106</v>
      </c>
      <c r="C111" s="1" t="s">
        <v>139</v>
      </c>
      <c r="D111" s="4">
        <v>289</v>
      </c>
      <c r="E111" s="140">
        <v>37329</v>
      </c>
      <c r="F111" s="140">
        <v>37707</v>
      </c>
      <c r="G111" s="169">
        <f t="shared" si="3"/>
        <v>3</v>
      </c>
      <c r="H111" s="169">
        <f t="shared" si="4"/>
        <v>2003</v>
      </c>
      <c r="I111" s="170" t="str">
        <f t="shared" si="5"/>
        <v>VENCIDO</v>
      </c>
      <c r="J111" s="4" t="s">
        <v>37</v>
      </c>
      <c r="K111" s="141">
        <v>1</v>
      </c>
      <c r="L111" s="4" t="s">
        <v>92</v>
      </c>
      <c r="M111" s="142">
        <v>5.8</v>
      </c>
      <c r="N111" s="143" t="s">
        <v>49</v>
      </c>
      <c r="O111" s="142">
        <v>23</v>
      </c>
      <c r="P111" s="87">
        <v>1000</v>
      </c>
      <c r="Q111" s="87">
        <v>1000</v>
      </c>
      <c r="R111" s="87">
        <f>ROUND((Q111*$E$8/1000),0)</f>
        <v>21947</v>
      </c>
      <c r="S111" s="87">
        <v>103</v>
      </c>
      <c r="T111" s="87">
        <v>22050</v>
      </c>
    </row>
    <row r="112" spans="1:20" s="1" customFormat="1" ht="10.5">
      <c r="A112" s="1">
        <v>96818910</v>
      </c>
      <c r="B112" s="31" t="s">
        <v>44</v>
      </c>
      <c r="C112" s="1" t="s">
        <v>140</v>
      </c>
      <c r="D112" s="4">
        <v>291</v>
      </c>
      <c r="E112" s="140">
        <v>37358</v>
      </c>
      <c r="F112" s="140">
        <v>37602</v>
      </c>
      <c r="G112" s="169">
        <f t="shared" si="3"/>
        <v>12</v>
      </c>
      <c r="H112" s="169">
        <f t="shared" si="4"/>
        <v>2002</v>
      </c>
      <c r="I112" s="170" t="str">
        <f t="shared" si="5"/>
        <v>VENCIDO</v>
      </c>
      <c r="J112" s="4" t="s">
        <v>37</v>
      </c>
      <c r="K112" s="141">
        <v>429</v>
      </c>
      <c r="L112" s="4" t="s">
        <v>67</v>
      </c>
      <c r="M112" s="142">
        <v>5.6</v>
      </c>
      <c r="N112" s="143" t="s">
        <v>49</v>
      </c>
      <c r="O112" s="142">
        <v>8</v>
      </c>
      <c r="P112" s="87">
        <v>376926.45</v>
      </c>
      <c r="Q112" s="87"/>
      <c r="R112" s="87"/>
      <c r="S112" s="87"/>
      <c r="T112" s="87"/>
    </row>
    <row r="113" spans="1:20" s="1" customFormat="1" ht="10.5">
      <c r="A113" s="1">
        <v>96818910</v>
      </c>
      <c r="B113" s="31" t="s">
        <v>44</v>
      </c>
      <c r="C113" s="1" t="s">
        <v>140</v>
      </c>
      <c r="D113" s="4">
        <v>291</v>
      </c>
      <c r="E113" s="140">
        <v>37358</v>
      </c>
      <c r="F113" s="140">
        <v>37602</v>
      </c>
      <c r="G113" s="169">
        <f t="shared" si="3"/>
        <v>12</v>
      </c>
      <c r="H113" s="169">
        <f t="shared" si="4"/>
        <v>2002</v>
      </c>
      <c r="I113" s="170" t="str">
        <f t="shared" si="5"/>
        <v>VENCIDO</v>
      </c>
      <c r="J113" s="4" t="s">
        <v>37</v>
      </c>
      <c r="K113" s="141">
        <v>1220</v>
      </c>
      <c r="L113" s="4" t="s">
        <v>73</v>
      </c>
      <c r="M113" s="142">
        <v>5.6</v>
      </c>
      <c r="N113" s="143" t="s">
        <v>49</v>
      </c>
      <c r="O113" s="142">
        <v>8</v>
      </c>
      <c r="P113" s="87">
        <v>1048039.45</v>
      </c>
      <c r="Q113" s="87"/>
      <c r="R113" s="87"/>
      <c r="S113" s="87"/>
      <c r="T113" s="87"/>
    </row>
    <row r="114" spans="1:20" s="1" customFormat="1" ht="10.5">
      <c r="A114" s="1">
        <v>96818910</v>
      </c>
      <c r="B114" s="31" t="s">
        <v>44</v>
      </c>
      <c r="C114" s="1" t="s">
        <v>141</v>
      </c>
      <c r="D114" s="4">
        <v>291</v>
      </c>
      <c r="E114" s="140">
        <v>37358</v>
      </c>
      <c r="F114" s="140">
        <v>37602</v>
      </c>
      <c r="G114" s="169">
        <f t="shared" si="3"/>
        <v>12</v>
      </c>
      <c r="H114" s="169">
        <f t="shared" si="4"/>
        <v>2002</v>
      </c>
      <c r="I114" s="170" t="str">
        <f t="shared" si="5"/>
        <v>VENCIDO</v>
      </c>
      <c r="J114" s="4" t="s">
        <v>37</v>
      </c>
      <c r="K114" s="141">
        <v>523</v>
      </c>
      <c r="L114" s="4" t="s">
        <v>71</v>
      </c>
      <c r="M114" s="142">
        <v>6</v>
      </c>
      <c r="N114" s="143" t="s">
        <v>49</v>
      </c>
      <c r="O114" s="142">
        <v>23</v>
      </c>
      <c r="P114" s="87">
        <v>549102</v>
      </c>
      <c r="Q114" s="87">
        <v>772273.87</v>
      </c>
      <c r="R114" s="87">
        <f>ROUND((Q114*$E$8/1000),0)</f>
        <v>16949272</v>
      </c>
      <c r="S114" s="87">
        <v>43094</v>
      </c>
      <c r="T114" s="87">
        <v>16992366</v>
      </c>
    </row>
    <row r="115" spans="1:20" s="1" customFormat="1" ht="10.5">
      <c r="A115" s="1">
        <v>96818910</v>
      </c>
      <c r="B115" s="31" t="s">
        <v>44</v>
      </c>
      <c r="C115" s="1" t="s">
        <v>141</v>
      </c>
      <c r="D115" s="4">
        <v>291</v>
      </c>
      <c r="E115" s="140">
        <v>37358</v>
      </c>
      <c r="F115" s="140">
        <v>37602</v>
      </c>
      <c r="G115" s="169">
        <f t="shared" si="3"/>
        <v>12</v>
      </c>
      <c r="H115" s="169">
        <f t="shared" si="4"/>
        <v>2002</v>
      </c>
      <c r="I115" s="170" t="str">
        <f t="shared" si="5"/>
        <v>VENCIDO</v>
      </c>
      <c r="J115" s="4" t="s">
        <v>37</v>
      </c>
      <c r="K115" s="141">
        <v>1550</v>
      </c>
      <c r="L115" s="4" t="s">
        <v>72</v>
      </c>
      <c r="M115" s="142">
        <v>6</v>
      </c>
      <c r="N115" s="143" t="s">
        <v>49</v>
      </c>
      <c r="O115" s="142">
        <v>23</v>
      </c>
      <c r="P115" s="87">
        <v>1639900</v>
      </c>
      <c r="Q115" s="87">
        <v>2306405.5</v>
      </c>
      <c r="R115" s="87">
        <f>ROUND((Q115*$E$8/1000),0)</f>
        <v>50619212</v>
      </c>
      <c r="S115" s="87">
        <v>125849</v>
      </c>
      <c r="T115" s="87">
        <v>50745061</v>
      </c>
    </row>
    <row r="116" spans="1:20" s="1" customFormat="1" ht="10.5">
      <c r="A116" s="1">
        <v>89900400</v>
      </c>
      <c r="B116" s="31" t="s">
        <v>86</v>
      </c>
      <c r="C116" s="1" t="s">
        <v>142</v>
      </c>
      <c r="D116" s="4">
        <v>293</v>
      </c>
      <c r="E116" s="140">
        <v>37386</v>
      </c>
      <c r="F116" s="140">
        <v>46837</v>
      </c>
      <c r="G116" s="169">
        <f t="shared" si="3"/>
        <v>3</v>
      </c>
      <c r="H116" s="169">
        <f t="shared" si="4"/>
        <v>2028</v>
      </c>
      <c r="I116" s="170" t="str">
        <f t="shared" si="5"/>
        <v>0</v>
      </c>
      <c r="J116" s="4" t="s">
        <v>37</v>
      </c>
      <c r="K116" s="141">
        <v>4000</v>
      </c>
      <c r="L116" s="4"/>
      <c r="M116" s="142"/>
      <c r="N116" s="143"/>
      <c r="O116" s="142">
        <v>26</v>
      </c>
      <c r="P116" s="87"/>
      <c r="Q116" s="87"/>
      <c r="R116" s="87"/>
      <c r="S116" s="87"/>
      <c r="T116" s="87"/>
    </row>
    <row r="117" spans="1:20" s="1" customFormat="1" ht="12" customHeight="1">
      <c r="A117" s="1">
        <v>89900400</v>
      </c>
      <c r="B117" s="31" t="s">
        <v>86</v>
      </c>
      <c r="C117" s="1" t="s">
        <v>89</v>
      </c>
      <c r="D117" s="4" t="s">
        <v>143</v>
      </c>
      <c r="E117" s="140">
        <v>37407</v>
      </c>
      <c r="F117" s="140">
        <v>37705</v>
      </c>
      <c r="G117" s="169">
        <f t="shared" si="3"/>
        <v>3</v>
      </c>
      <c r="H117" s="169">
        <f t="shared" si="4"/>
        <v>2003</v>
      </c>
      <c r="I117" s="170" t="str">
        <f t="shared" si="5"/>
        <v>VENCIDO</v>
      </c>
      <c r="J117" s="4" t="s">
        <v>37</v>
      </c>
      <c r="K117" s="141">
        <v>1300</v>
      </c>
      <c r="L117" s="4" t="s">
        <v>104</v>
      </c>
      <c r="M117" s="142">
        <v>5.5</v>
      </c>
      <c r="N117" s="143" t="s">
        <v>81</v>
      </c>
      <c r="O117" s="142">
        <v>8</v>
      </c>
      <c r="P117" s="87">
        <v>1300000</v>
      </c>
      <c r="Q117" s="87"/>
      <c r="R117" s="87"/>
      <c r="S117" s="87"/>
      <c r="T117" s="87"/>
    </row>
    <row r="118" spans="1:20" s="1" customFormat="1" ht="12" customHeight="1">
      <c r="A118" s="1">
        <v>89900400</v>
      </c>
      <c r="B118" s="31" t="s">
        <v>86</v>
      </c>
      <c r="C118" s="1" t="s">
        <v>89</v>
      </c>
      <c r="D118" s="4" t="s">
        <v>143</v>
      </c>
      <c r="E118" s="140">
        <v>37407</v>
      </c>
      <c r="F118" s="140">
        <v>37705</v>
      </c>
      <c r="G118" s="169">
        <f t="shared" si="3"/>
        <v>3</v>
      </c>
      <c r="H118" s="169">
        <f t="shared" si="4"/>
        <v>2003</v>
      </c>
      <c r="I118" s="170" t="str">
        <f t="shared" si="5"/>
        <v>VENCIDO</v>
      </c>
      <c r="J118" s="4" t="s">
        <v>37</v>
      </c>
      <c r="K118" s="141">
        <v>200</v>
      </c>
      <c r="L118" s="4" t="s">
        <v>105</v>
      </c>
      <c r="M118" s="142">
        <v>5.5</v>
      </c>
      <c r="N118" s="143" t="s">
        <v>81</v>
      </c>
      <c r="O118" s="142">
        <v>8</v>
      </c>
      <c r="P118" s="87">
        <v>200000</v>
      </c>
      <c r="Q118" s="87"/>
      <c r="R118" s="87"/>
      <c r="S118" s="87"/>
      <c r="T118" s="87"/>
    </row>
    <row r="119" spans="1:20" s="1" customFormat="1" ht="12" customHeight="1">
      <c r="A119" s="1">
        <v>89900400</v>
      </c>
      <c r="B119" s="31" t="s">
        <v>86</v>
      </c>
      <c r="C119" s="1" t="s">
        <v>144</v>
      </c>
      <c r="D119" s="4" t="s">
        <v>143</v>
      </c>
      <c r="E119" s="140">
        <v>37407</v>
      </c>
      <c r="F119" s="140">
        <v>37705</v>
      </c>
      <c r="G119" s="169">
        <f t="shared" si="3"/>
        <v>3</v>
      </c>
      <c r="H119" s="169">
        <f t="shared" si="4"/>
        <v>2003</v>
      </c>
      <c r="I119" s="170" t="str">
        <f t="shared" si="5"/>
        <v>VENCIDO</v>
      </c>
      <c r="J119" s="4" t="s">
        <v>37</v>
      </c>
      <c r="K119" s="141">
        <v>2300</v>
      </c>
      <c r="L119" s="4" t="s">
        <v>48</v>
      </c>
      <c r="M119" s="142">
        <v>6</v>
      </c>
      <c r="N119" s="143" t="s">
        <v>81</v>
      </c>
      <c r="O119" s="142">
        <v>25</v>
      </c>
      <c r="P119" s="87">
        <v>2300000</v>
      </c>
      <c r="Q119" s="87">
        <v>2028753</v>
      </c>
      <c r="R119" s="87">
        <f>ROUND((Q119*$E$8/1000),0)</f>
        <v>44525509</v>
      </c>
      <c r="S119" s="87">
        <v>431574</v>
      </c>
      <c r="T119" s="87">
        <v>44957083</v>
      </c>
    </row>
    <row r="120" spans="1:20" s="1" customFormat="1" ht="12" customHeight="1">
      <c r="A120" s="1">
        <v>89900400</v>
      </c>
      <c r="B120" s="31" t="s">
        <v>86</v>
      </c>
      <c r="C120" s="1" t="s">
        <v>144</v>
      </c>
      <c r="D120" s="4" t="s">
        <v>143</v>
      </c>
      <c r="E120" s="140">
        <v>37407</v>
      </c>
      <c r="F120" s="140">
        <v>37705</v>
      </c>
      <c r="G120" s="169">
        <f t="shared" si="3"/>
        <v>3</v>
      </c>
      <c r="H120" s="169">
        <f t="shared" si="4"/>
        <v>2003</v>
      </c>
      <c r="I120" s="170" t="str">
        <f t="shared" si="5"/>
        <v>VENCIDO</v>
      </c>
      <c r="J120" s="4" t="s">
        <v>37</v>
      </c>
      <c r="K120" s="141">
        <v>200</v>
      </c>
      <c r="L120" s="4" t="s">
        <v>111</v>
      </c>
      <c r="M120" s="142">
        <v>6</v>
      </c>
      <c r="N120" s="143" t="s">
        <v>81</v>
      </c>
      <c r="O120" s="142">
        <v>25</v>
      </c>
      <c r="P120" s="87">
        <v>200000</v>
      </c>
      <c r="Q120" s="87">
        <v>176413</v>
      </c>
      <c r="R120" s="87">
        <f>ROUND((Q120*$E$8/1000),0)</f>
        <v>3871777</v>
      </c>
      <c r="S120" s="87">
        <v>37534</v>
      </c>
      <c r="T120" s="87">
        <v>3909311</v>
      </c>
    </row>
    <row r="121" spans="1:20" s="1" customFormat="1" ht="10.5">
      <c r="A121" s="1">
        <v>61219000</v>
      </c>
      <c r="B121" s="31" t="s">
        <v>54</v>
      </c>
      <c r="C121" s="1" t="s">
        <v>112</v>
      </c>
      <c r="D121" s="4">
        <v>297</v>
      </c>
      <c r="E121" s="140">
        <v>37447</v>
      </c>
      <c r="F121" s="140">
        <v>37621</v>
      </c>
      <c r="G121" s="169">
        <f t="shared" si="3"/>
        <v>12</v>
      </c>
      <c r="H121" s="169">
        <f t="shared" si="4"/>
        <v>2002</v>
      </c>
      <c r="I121" s="170" t="str">
        <f t="shared" si="5"/>
        <v>VENCIDO</v>
      </c>
      <c r="J121" s="4" t="s">
        <v>37</v>
      </c>
      <c r="K121" s="141">
        <v>4000</v>
      </c>
      <c r="L121" s="4" t="s">
        <v>92</v>
      </c>
      <c r="M121" s="142">
        <v>5.5</v>
      </c>
      <c r="N121" s="143" t="s">
        <v>68</v>
      </c>
      <c r="O121" s="142">
        <v>25</v>
      </c>
      <c r="P121" s="87">
        <v>4000000</v>
      </c>
      <c r="Q121" s="87">
        <v>4000000</v>
      </c>
      <c r="R121" s="87">
        <f>ROUND((Q121*$E$8/1000),0)</f>
        <v>87788920</v>
      </c>
      <c r="S121" s="87">
        <v>211723</v>
      </c>
      <c r="T121" s="87">
        <v>88000643</v>
      </c>
    </row>
    <row r="122" spans="1:20" s="1" customFormat="1" ht="10.5">
      <c r="A122" s="1">
        <v>96579330</v>
      </c>
      <c r="B122" s="31" t="s">
        <v>83</v>
      </c>
      <c r="C122" s="1" t="s">
        <v>145</v>
      </c>
      <c r="D122" s="4">
        <v>298</v>
      </c>
      <c r="E122" s="140">
        <v>37448</v>
      </c>
      <c r="F122" s="140">
        <v>45448</v>
      </c>
      <c r="G122" s="169">
        <f t="shared" si="3"/>
        <v>6</v>
      </c>
      <c r="H122" s="169">
        <f t="shared" si="4"/>
        <v>2024</v>
      </c>
      <c r="I122" s="170" t="str">
        <f t="shared" si="5"/>
        <v>0</v>
      </c>
      <c r="J122" s="4" t="s">
        <v>37</v>
      </c>
      <c r="K122" s="141">
        <v>2200</v>
      </c>
      <c r="L122" s="4"/>
      <c r="M122" s="142"/>
      <c r="N122" s="143"/>
      <c r="O122" s="142">
        <v>22</v>
      </c>
      <c r="P122" s="87"/>
      <c r="Q122" s="87"/>
      <c r="R122" s="87"/>
      <c r="S122" s="87"/>
      <c r="T122" s="87"/>
    </row>
    <row r="123" spans="1:20" s="1" customFormat="1" ht="12" customHeight="1">
      <c r="A123" s="1">
        <v>96579330</v>
      </c>
      <c r="B123" s="31" t="s">
        <v>83</v>
      </c>
      <c r="C123" s="1" t="s">
        <v>146</v>
      </c>
      <c r="D123" s="4" t="s">
        <v>143</v>
      </c>
      <c r="E123" s="140">
        <v>37448</v>
      </c>
      <c r="F123" s="140">
        <v>37986</v>
      </c>
      <c r="G123" s="169">
        <f t="shared" si="3"/>
        <v>12</v>
      </c>
      <c r="H123" s="169">
        <f t="shared" si="4"/>
        <v>2003</v>
      </c>
      <c r="I123" s="170" t="str">
        <f t="shared" si="5"/>
        <v>VENCIDO</v>
      </c>
      <c r="J123" s="4" t="s">
        <v>37</v>
      </c>
      <c r="K123" s="141">
        <v>1000</v>
      </c>
      <c r="L123" s="4" t="s">
        <v>46</v>
      </c>
      <c r="M123" s="142">
        <v>5.8</v>
      </c>
      <c r="N123" s="143" t="s">
        <v>147</v>
      </c>
      <c r="O123" s="142">
        <v>6</v>
      </c>
      <c r="P123" s="87">
        <v>600000</v>
      </c>
      <c r="Q123" s="87"/>
      <c r="R123" s="87"/>
      <c r="S123" s="87"/>
      <c r="T123" s="87"/>
    </row>
    <row r="124" spans="1:20" s="1" customFormat="1" ht="12.75" customHeight="1">
      <c r="A124" s="1">
        <v>96579330</v>
      </c>
      <c r="B124" s="31" t="s">
        <v>83</v>
      </c>
      <c r="C124" s="1" t="s">
        <v>146</v>
      </c>
      <c r="D124" s="4" t="s">
        <v>143</v>
      </c>
      <c r="E124" s="140">
        <v>37448</v>
      </c>
      <c r="F124" s="140">
        <v>37986</v>
      </c>
      <c r="G124" s="169">
        <f t="shared" si="3"/>
        <v>12</v>
      </c>
      <c r="H124" s="169">
        <f t="shared" si="4"/>
        <v>2003</v>
      </c>
      <c r="I124" s="170" t="str">
        <f t="shared" si="5"/>
        <v>VENCIDO</v>
      </c>
      <c r="J124" s="4" t="s">
        <v>37</v>
      </c>
      <c r="K124" s="141">
        <v>1700</v>
      </c>
      <c r="L124" s="4" t="s">
        <v>90</v>
      </c>
      <c r="M124" s="142">
        <v>6.2</v>
      </c>
      <c r="N124" s="143" t="s">
        <v>147</v>
      </c>
      <c r="O124" s="142">
        <v>21</v>
      </c>
      <c r="P124" s="87">
        <v>1600000</v>
      </c>
      <c r="Q124" s="87"/>
      <c r="R124" s="87"/>
      <c r="S124" s="87"/>
      <c r="T124" s="87"/>
    </row>
    <row r="125" spans="1:20" s="1" customFormat="1" ht="10.5">
      <c r="A125" s="1">
        <v>76073162</v>
      </c>
      <c r="B125" s="31">
        <v>5</v>
      </c>
      <c r="C125" s="148" t="s">
        <v>866</v>
      </c>
      <c r="D125" s="4">
        <v>301</v>
      </c>
      <c r="E125" s="140">
        <v>37516</v>
      </c>
      <c r="F125" s="140">
        <v>41169</v>
      </c>
      <c r="G125" s="169">
        <f t="shared" si="3"/>
        <v>9</v>
      </c>
      <c r="H125" s="169">
        <f t="shared" si="4"/>
        <v>2012</v>
      </c>
      <c r="I125" s="170" t="str">
        <f t="shared" si="5"/>
        <v>0</v>
      </c>
      <c r="J125" s="4" t="s">
        <v>37</v>
      </c>
      <c r="K125" s="141">
        <v>2600</v>
      </c>
      <c r="L125" s="4"/>
      <c r="M125" s="142"/>
      <c r="N125" s="143"/>
      <c r="O125" s="142">
        <v>10</v>
      </c>
      <c r="P125" s="87"/>
      <c r="Q125" s="87"/>
      <c r="R125" s="87"/>
      <c r="S125" s="87"/>
      <c r="T125" s="87"/>
    </row>
    <row r="126" spans="1:20" s="1" customFormat="1" ht="12" customHeight="1">
      <c r="A126" s="1">
        <v>76073162</v>
      </c>
      <c r="B126" s="31" t="s">
        <v>83</v>
      </c>
      <c r="C126" s="1" t="s">
        <v>149</v>
      </c>
      <c r="D126" s="4" t="s">
        <v>143</v>
      </c>
      <c r="E126" s="140">
        <v>37516</v>
      </c>
      <c r="F126" s="140">
        <v>38612</v>
      </c>
      <c r="G126" s="169">
        <f t="shared" si="3"/>
        <v>9</v>
      </c>
      <c r="H126" s="169">
        <f t="shared" si="4"/>
        <v>2005</v>
      </c>
      <c r="I126" s="170" t="str">
        <f t="shared" si="5"/>
        <v>VENCIDO</v>
      </c>
      <c r="J126" s="4" t="s">
        <v>37</v>
      </c>
      <c r="K126" s="141">
        <v>5500</v>
      </c>
      <c r="L126" s="4" t="s">
        <v>150</v>
      </c>
      <c r="M126" s="142">
        <v>4.5</v>
      </c>
      <c r="N126" s="143" t="s">
        <v>49</v>
      </c>
      <c r="O126" s="142">
        <v>7</v>
      </c>
      <c r="P126" s="87">
        <v>2600000</v>
      </c>
      <c r="Q126" s="87"/>
      <c r="R126" s="87"/>
      <c r="S126" s="87"/>
      <c r="T126" s="87"/>
    </row>
    <row r="127" spans="1:20" s="1" customFormat="1" ht="12" customHeight="1">
      <c r="A127" s="1">
        <v>76073162</v>
      </c>
      <c r="B127" s="31" t="s">
        <v>83</v>
      </c>
      <c r="C127" s="1" t="s">
        <v>867</v>
      </c>
      <c r="D127" s="4" t="s">
        <v>152</v>
      </c>
      <c r="E127" s="140">
        <v>38796</v>
      </c>
      <c r="F127" s="140">
        <v>39892</v>
      </c>
      <c r="G127" s="169">
        <f t="shared" si="3"/>
        <v>3</v>
      </c>
      <c r="H127" s="169">
        <f t="shared" si="4"/>
        <v>2009</v>
      </c>
      <c r="I127" s="170" t="str">
        <f t="shared" si="5"/>
        <v>VENCIDO</v>
      </c>
      <c r="J127" s="4" t="s">
        <v>37</v>
      </c>
      <c r="K127" s="141">
        <v>1800</v>
      </c>
      <c r="L127" s="4" t="s">
        <v>53</v>
      </c>
      <c r="M127" s="142" t="s">
        <v>153</v>
      </c>
      <c r="N127" s="143" t="s">
        <v>68</v>
      </c>
      <c r="O127" s="142">
        <v>10</v>
      </c>
      <c r="P127" s="87">
        <v>900000</v>
      </c>
      <c r="Q127" s="87">
        <v>900000</v>
      </c>
      <c r="R127" s="87">
        <f>ROUND((Q127*$E$8/1000),0)</f>
        <v>19752507</v>
      </c>
      <c r="S127" s="87">
        <v>442814</v>
      </c>
      <c r="T127" s="87">
        <v>20195321</v>
      </c>
    </row>
    <row r="128" spans="1:20" s="1" customFormat="1" ht="10.5">
      <c r="A128" s="1">
        <v>92604000</v>
      </c>
      <c r="B128" s="31" t="s">
        <v>96</v>
      </c>
      <c r="C128" s="1" t="s">
        <v>154</v>
      </c>
      <c r="D128" s="4">
        <v>303</v>
      </c>
      <c r="E128" s="140">
        <v>37533</v>
      </c>
      <c r="F128" s="140">
        <v>41108</v>
      </c>
      <c r="G128" s="169">
        <f t="shared" si="3"/>
        <v>7</v>
      </c>
      <c r="H128" s="169">
        <f t="shared" si="4"/>
        <v>2012</v>
      </c>
      <c r="I128" s="170" t="str">
        <f t="shared" si="5"/>
        <v>0</v>
      </c>
      <c r="J128" s="4" t="s">
        <v>37</v>
      </c>
      <c r="K128" s="141">
        <v>13000</v>
      </c>
      <c r="L128" s="4"/>
      <c r="M128" s="142"/>
      <c r="N128" s="143"/>
      <c r="O128" s="142">
        <v>10</v>
      </c>
      <c r="P128" s="87"/>
      <c r="Q128" s="87"/>
      <c r="R128" s="87"/>
      <c r="S128" s="87"/>
      <c r="T128" s="87"/>
    </row>
    <row r="129" spans="1:20" s="1" customFormat="1" ht="12" customHeight="1">
      <c r="A129" s="1">
        <v>92604000</v>
      </c>
      <c r="B129" s="31" t="s">
        <v>96</v>
      </c>
      <c r="C129" s="1" t="s">
        <v>155</v>
      </c>
      <c r="D129" s="4" t="s">
        <v>143</v>
      </c>
      <c r="E129" s="140">
        <v>37539</v>
      </c>
      <c r="F129" s="140">
        <v>37986</v>
      </c>
      <c r="G129" s="169">
        <f t="shared" si="3"/>
        <v>12</v>
      </c>
      <c r="H129" s="169">
        <f t="shared" si="4"/>
        <v>2003</v>
      </c>
      <c r="I129" s="170" t="str">
        <f t="shared" si="5"/>
        <v>VENCIDO</v>
      </c>
      <c r="J129" s="4" t="s">
        <v>37</v>
      </c>
      <c r="K129" s="141">
        <v>1000</v>
      </c>
      <c r="L129" s="4" t="s">
        <v>134</v>
      </c>
      <c r="M129" s="142">
        <v>4.25</v>
      </c>
      <c r="N129" s="143" t="s">
        <v>68</v>
      </c>
      <c r="O129" s="142">
        <v>10</v>
      </c>
      <c r="P129" s="87">
        <v>1000000</v>
      </c>
      <c r="Q129" s="87">
        <v>1000000</v>
      </c>
      <c r="R129" s="87">
        <f>ROUND((Q129*$E$8/1000),0)</f>
        <v>21947230</v>
      </c>
      <c r="S129" s="87">
        <v>311028</v>
      </c>
      <c r="T129" s="87">
        <v>22258258</v>
      </c>
    </row>
    <row r="130" spans="1:20" s="1" customFormat="1" ht="12" customHeight="1">
      <c r="A130" s="1">
        <v>92604000</v>
      </c>
      <c r="B130" s="31" t="s">
        <v>96</v>
      </c>
      <c r="C130" s="1" t="s">
        <v>155</v>
      </c>
      <c r="D130" s="4" t="s">
        <v>143</v>
      </c>
      <c r="E130" s="140">
        <v>37539</v>
      </c>
      <c r="F130" s="140">
        <v>37986</v>
      </c>
      <c r="G130" s="169">
        <f t="shared" si="3"/>
        <v>12</v>
      </c>
      <c r="H130" s="169">
        <f t="shared" si="4"/>
        <v>2003</v>
      </c>
      <c r="I130" s="170" t="str">
        <f t="shared" si="5"/>
        <v>VENCIDO</v>
      </c>
      <c r="J130" s="4" t="s">
        <v>37</v>
      </c>
      <c r="K130" s="141">
        <v>4000</v>
      </c>
      <c r="L130" s="4" t="s">
        <v>135</v>
      </c>
      <c r="M130" s="142">
        <v>4.25</v>
      </c>
      <c r="N130" s="143" t="s">
        <v>68</v>
      </c>
      <c r="O130" s="142">
        <v>10</v>
      </c>
      <c r="P130" s="87">
        <v>2250000</v>
      </c>
      <c r="Q130" s="87">
        <v>2250000</v>
      </c>
      <c r="R130" s="87">
        <f>ROUND((Q130*$E$8/1000),0)</f>
        <v>49381268</v>
      </c>
      <c r="S130" s="87">
        <v>699814</v>
      </c>
      <c r="T130" s="87">
        <v>50081082</v>
      </c>
    </row>
    <row r="131" spans="1:20" s="1" customFormat="1" ht="12" customHeight="1">
      <c r="A131" s="1">
        <v>92604000</v>
      </c>
      <c r="B131" s="31" t="s">
        <v>96</v>
      </c>
      <c r="C131" s="1" t="s">
        <v>155</v>
      </c>
      <c r="D131" s="4" t="s">
        <v>152</v>
      </c>
      <c r="E131" s="140">
        <v>39821</v>
      </c>
      <c r="F131" s="140">
        <v>40178</v>
      </c>
      <c r="G131" s="169">
        <f t="shared" si="3"/>
        <v>12</v>
      </c>
      <c r="H131" s="169">
        <f t="shared" si="4"/>
        <v>2009</v>
      </c>
      <c r="I131" s="170" t="str">
        <f t="shared" si="5"/>
        <v>VENCIDO</v>
      </c>
      <c r="J131" s="4" t="s">
        <v>37</v>
      </c>
      <c r="K131" s="141">
        <v>9750</v>
      </c>
      <c r="L131" s="4" t="s">
        <v>90</v>
      </c>
      <c r="M131" s="142">
        <v>4.55</v>
      </c>
      <c r="N131" s="143" t="s">
        <v>68</v>
      </c>
      <c r="O131" s="142">
        <v>10</v>
      </c>
      <c r="P131" s="87">
        <v>9750000</v>
      </c>
      <c r="Q131" s="87">
        <v>9750000</v>
      </c>
      <c r="R131" s="87">
        <f>ROUND((Q131*$E$8/1000),0)</f>
        <v>213985493</v>
      </c>
      <c r="S131" s="87">
        <v>526124</v>
      </c>
      <c r="T131" s="87">
        <v>214511617</v>
      </c>
    </row>
    <row r="132" spans="1:20" s="1" customFormat="1" ht="10.5">
      <c r="A132" s="1">
        <v>61808000</v>
      </c>
      <c r="B132" s="31" t="s">
        <v>83</v>
      </c>
      <c r="C132" s="1" t="s">
        <v>156</v>
      </c>
      <c r="D132" s="5">
        <v>305</v>
      </c>
      <c r="E132" s="140">
        <v>37539</v>
      </c>
      <c r="F132" s="140">
        <v>41192</v>
      </c>
      <c r="G132" s="169">
        <f t="shared" si="3"/>
        <v>10</v>
      </c>
      <c r="H132" s="169">
        <f t="shared" si="4"/>
        <v>2012</v>
      </c>
      <c r="I132" s="170" t="str">
        <f t="shared" si="5"/>
        <v>0</v>
      </c>
      <c r="J132" s="4" t="s">
        <v>37</v>
      </c>
      <c r="K132" s="141">
        <v>10000</v>
      </c>
      <c r="L132" s="4"/>
      <c r="M132" s="142"/>
      <c r="N132" s="143"/>
      <c r="O132" s="142">
        <v>10</v>
      </c>
      <c r="P132" s="87"/>
      <c r="Q132" s="87"/>
      <c r="R132" s="87"/>
      <c r="S132" s="87"/>
      <c r="T132" s="87"/>
    </row>
    <row r="133" spans="1:20" s="1" customFormat="1" ht="12" customHeight="1">
      <c r="A133" s="1">
        <v>61808000</v>
      </c>
      <c r="B133" s="31" t="s">
        <v>83</v>
      </c>
      <c r="C133" s="1" t="s">
        <v>117</v>
      </c>
      <c r="D133" s="5" t="s">
        <v>143</v>
      </c>
      <c r="E133" s="140">
        <v>37539</v>
      </c>
      <c r="F133" s="140">
        <v>38635</v>
      </c>
      <c r="G133" s="169">
        <f t="shared" si="3"/>
        <v>10</v>
      </c>
      <c r="H133" s="169">
        <f t="shared" si="4"/>
        <v>2005</v>
      </c>
      <c r="I133" s="170" t="str">
        <f t="shared" si="5"/>
        <v>VENCIDO</v>
      </c>
      <c r="J133" s="4" t="s">
        <v>37</v>
      </c>
      <c r="K133" s="141">
        <v>1000</v>
      </c>
      <c r="L133" s="4" t="s">
        <v>157</v>
      </c>
      <c r="M133" s="142">
        <v>4.25</v>
      </c>
      <c r="N133" s="143" t="s">
        <v>39</v>
      </c>
      <c r="O133" s="142">
        <v>8</v>
      </c>
      <c r="P133" s="87">
        <v>1000000</v>
      </c>
      <c r="Q133" s="87"/>
      <c r="R133" s="87"/>
      <c r="S133" s="87"/>
      <c r="T133" s="87"/>
    </row>
    <row r="134" spans="1:20" s="1" customFormat="1" ht="12" customHeight="1">
      <c r="A134" s="1">
        <v>61808000</v>
      </c>
      <c r="B134" s="31" t="s">
        <v>83</v>
      </c>
      <c r="C134" s="1" t="s">
        <v>117</v>
      </c>
      <c r="D134" s="5" t="s">
        <v>143</v>
      </c>
      <c r="E134" s="140">
        <v>37539</v>
      </c>
      <c r="F134" s="140">
        <v>38635</v>
      </c>
      <c r="G134" s="169">
        <f t="shared" si="3"/>
        <v>10</v>
      </c>
      <c r="H134" s="169">
        <f t="shared" si="4"/>
        <v>2005</v>
      </c>
      <c r="I134" s="170" t="str">
        <f t="shared" si="5"/>
        <v>VENCIDO</v>
      </c>
      <c r="J134" s="4" t="s">
        <v>37</v>
      </c>
      <c r="K134" s="141">
        <v>3200</v>
      </c>
      <c r="L134" s="4" t="s">
        <v>159</v>
      </c>
      <c r="M134" s="142">
        <v>4.25</v>
      </c>
      <c r="N134" s="143" t="s">
        <v>39</v>
      </c>
      <c r="O134" s="142">
        <v>8</v>
      </c>
      <c r="P134" s="87">
        <v>3000000</v>
      </c>
      <c r="Q134" s="87"/>
      <c r="R134" s="87"/>
      <c r="S134" s="87"/>
      <c r="T134" s="87"/>
    </row>
    <row r="135" spans="1:20" s="1" customFormat="1" ht="12" customHeight="1">
      <c r="A135" s="1">
        <v>61808000</v>
      </c>
      <c r="B135" s="31" t="s">
        <v>83</v>
      </c>
      <c r="C135" s="1" t="s">
        <v>117</v>
      </c>
      <c r="D135" s="5" t="s">
        <v>152</v>
      </c>
      <c r="E135" s="140">
        <v>37715</v>
      </c>
      <c r="F135" s="140">
        <v>38804</v>
      </c>
      <c r="G135" s="169">
        <f t="shared" si="3"/>
        <v>3</v>
      </c>
      <c r="H135" s="169">
        <f t="shared" si="4"/>
        <v>2006</v>
      </c>
      <c r="I135" s="170" t="str">
        <f t="shared" si="5"/>
        <v>VENCIDO</v>
      </c>
      <c r="J135" s="4" t="s">
        <v>37</v>
      </c>
      <c r="K135" s="141">
        <v>2000</v>
      </c>
      <c r="L135" s="4" t="s">
        <v>160</v>
      </c>
      <c r="M135" s="142">
        <v>4.25</v>
      </c>
      <c r="N135" s="143" t="s">
        <v>39</v>
      </c>
      <c r="O135" s="142">
        <v>6.25</v>
      </c>
      <c r="P135" s="87">
        <v>2000000</v>
      </c>
      <c r="Q135" s="87"/>
      <c r="R135" s="87"/>
      <c r="S135" s="87"/>
      <c r="T135" s="87"/>
    </row>
    <row r="136" spans="1:20" s="1" customFormat="1" ht="12" customHeight="1">
      <c r="A136" s="1">
        <v>61808000</v>
      </c>
      <c r="B136" s="31" t="s">
        <v>83</v>
      </c>
      <c r="C136" s="1" t="s">
        <v>117</v>
      </c>
      <c r="D136" s="5" t="s">
        <v>152</v>
      </c>
      <c r="E136" s="140">
        <v>37715</v>
      </c>
      <c r="F136" s="140">
        <v>38804</v>
      </c>
      <c r="G136" s="169">
        <f t="shared" si="3"/>
        <v>3</v>
      </c>
      <c r="H136" s="169">
        <f t="shared" si="4"/>
        <v>2006</v>
      </c>
      <c r="I136" s="170" t="str">
        <f t="shared" si="5"/>
        <v>VENCIDO</v>
      </c>
      <c r="J136" s="4" t="s">
        <v>37</v>
      </c>
      <c r="K136" s="141">
        <v>3800</v>
      </c>
      <c r="L136" s="4" t="s">
        <v>161</v>
      </c>
      <c r="M136" s="142">
        <v>4.25</v>
      </c>
      <c r="N136" s="143" t="s">
        <v>39</v>
      </c>
      <c r="O136" s="142">
        <v>6.25</v>
      </c>
      <c r="P136" s="87">
        <v>3800000</v>
      </c>
      <c r="Q136" s="87"/>
      <c r="R136" s="87"/>
      <c r="S136" s="87"/>
      <c r="T136" s="87"/>
    </row>
    <row r="137" spans="1:20" s="1" customFormat="1" ht="12" customHeight="1">
      <c r="A137" s="1">
        <v>61808000</v>
      </c>
      <c r="B137" s="31" t="s">
        <v>83</v>
      </c>
      <c r="C137" s="1" t="s">
        <v>118</v>
      </c>
      <c r="D137" s="5" t="s">
        <v>162</v>
      </c>
      <c r="E137" s="140">
        <v>38695</v>
      </c>
      <c r="F137" s="140">
        <v>39791</v>
      </c>
      <c r="G137" s="169">
        <f t="shared" si="3"/>
        <v>12</v>
      </c>
      <c r="H137" s="169">
        <f t="shared" si="4"/>
        <v>2008</v>
      </c>
      <c r="I137" s="170" t="str">
        <f t="shared" si="5"/>
        <v>VENCIDO</v>
      </c>
      <c r="J137" s="4" t="s">
        <v>37</v>
      </c>
      <c r="K137" s="141">
        <v>1650</v>
      </c>
      <c r="L137" s="4" t="s">
        <v>56</v>
      </c>
      <c r="M137" s="142">
        <v>4</v>
      </c>
      <c r="N137" s="143" t="s">
        <v>68</v>
      </c>
      <c r="O137" s="142">
        <v>6.5</v>
      </c>
      <c r="P137" s="87">
        <v>1650000</v>
      </c>
      <c r="Q137" s="87">
        <v>1650000</v>
      </c>
      <c r="R137" s="87">
        <f>ROUND((Q137*$E$8/1000),0)</f>
        <v>36212930</v>
      </c>
      <c r="S137" s="87">
        <v>239053</v>
      </c>
      <c r="T137" s="87">
        <v>36451983</v>
      </c>
    </row>
    <row r="138" spans="1:20" s="1" customFormat="1" ht="12" customHeight="1">
      <c r="A138" s="1">
        <v>61808000</v>
      </c>
      <c r="B138" s="31" t="s">
        <v>83</v>
      </c>
      <c r="C138" s="1" t="s">
        <v>118</v>
      </c>
      <c r="D138" s="5" t="s">
        <v>163</v>
      </c>
      <c r="E138" s="140">
        <v>38695</v>
      </c>
      <c r="F138" s="140">
        <v>38713</v>
      </c>
      <c r="G138" s="169">
        <f t="shared" ref="G138:G201" si="7">MONTH(F138)</f>
        <v>12</v>
      </c>
      <c r="H138" s="169">
        <f t="shared" ref="H138:H201" si="8">YEAR(F138)</f>
        <v>2005</v>
      </c>
      <c r="I138" s="170" t="str">
        <f t="shared" ref="I138:I201" si="9">IF($I$8&gt;F138,"VENCIDO","0")</f>
        <v>VENCIDO</v>
      </c>
      <c r="J138" s="4" t="s">
        <v>37</v>
      </c>
      <c r="K138" s="141">
        <v>5000</v>
      </c>
      <c r="L138" s="4" t="s">
        <v>51</v>
      </c>
      <c r="M138" s="142">
        <v>4.1500000000000004</v>
      </c>
      <c r="N138" s="143" t="s">
        <v>68</v>
      </c>
      <c r="O138" s="142">
        <v>21</v>
      </c>
      <c r="P138" s="87">
        <v>5000000</v>
      </c>
      <c r="Q138" s="87">
        <v>4078947</v>
      </c>
      <c r="R138" s="87">
        <f>ROUND((Q138*$E$8/1000),0)</f>
        <v>89521588</v>
      </c>
      <c r="S138" s="87">
        <v>612891</v>
      </c>
      <c r="T138" s="87">
        <v>90134479</v>
      </c>
    </row>
    <row r="139" spans="1:20" s="1" customFormat="1" ht="10.5">
      <c r="A139" s="1">
        <v>96591040</v>
      </c>
      <c r="B139" s="31" t="s">
        <v>35</v>
      </c>
      <c r="C139" s="1" t="s">
        <v>164</v>
      </c>
      <c r="D139" s="5">
        <v>306</v>
      </c>
      <c r="E139" s="140">
        <v>37543</v>
      </c>
      <c r="F139" s="140">
        <v>41150</v>
      </c>
      <c r="G139" s="169">
        <f t="shared" si="7"/>
        <v>8</v>
      </c>
      <c r="H139" s="169">
        <f t="shared" si="8"/>
        <v>2012</v>
      </c>
      <c r="I139" s="170" t="str">
        <f t="shared" si="9"/>
        <v>0</v>
      </c>
      <c r="J139" s="4" t="s">
        <v>37</v>
      </c>
      <c r="K139" s="141">
        <v>2000</v>
      </c>
      <c r="L139" s="4"/>
      <c r="M139" s="142"/>
      <c r="N139" s="143"/>
      <c r="O139" s="142">
        <v>10</v>
      </c>
      <c r="P139" s="87"/>
      <c r="Q139" s="87"/>
      <c r="R139" s="87"/>
      <c r="S139" s="87"/>
      <c r="T139" s="87"/>
    </row>
    <row r="140" spans="1:20" s="1" customFormat="1" ht="12" customHeight="1">
      <c r="A140" s="1">
        <v>96591040</v>
      </c>
      <c r="B140" s="31" t="s">
        <v>35</v>
      </c>
      <c r="C140" s="1" t="s">
        <v>109</v>
      </c>
      <c r="D140" s="5" t="s">
        <v>143</v>
      </c>
      <c r="E140" s="140">
        <v>37543</v>
      </c>
      <c r="F140" s="140">
        <v>38639</v>
      </c>
      <c r="G140" s="169">
        <f t="shared" si="7"/>
        <v>10</v>
      </c>
      <c r="H140" s="169">
        <f t="shared" si="8"/>
        <v>2005</v>
      </c>
      <c r="I140" s="170" t="str">
        <f t="shared" si="9"/>
        <v>VENCIDO</v>
      </c>
      <c r="J140" s="4" t="s">
        <v>37</v>
      </c>
      <c r="K140" s="141">
        <v>750</v>
      </c>
      <c r="L140" s="4" t="s">
        <v>38</v>
      </c>
      <c r="M140" s="142">
        <v>5</v>
      </c>
      <c r="N140" s="143" t="s">
        <v>68</v>
      </c>
      <c r="O140" s="142">
        <v>6</v>
      </c>
      <c r="P140" s="87">
        <v>750000</v>
      </c>
      <c r="Q140" s="87"/>
      <c r="R140" s="87"/>
      <c r="S140" s="87"/>
      <c r="T140" s="87"/>
    </row>
    <row r="141" spans="1:20" s="1" customFormat="1" ht="12" customHeight="1">
      <c r="A141" s="1">
        <v>96591040</v>
      </c>
      <c r="B141" s="31" t="s">
        <v>35</v>
      </c>
      <c r="C141" s="1" t="s">
        <v>109</v>
      </c>
      <c r="D141" s="5" t="s">
        <v>143</v>
      </c>
      <c r="E141" s="140">
        <v>37543</v>
      </c>
      <c r="F141" s="140">
        <v>38639</v>
      </c>
      <c r="G141" s="169">
        <f t="shared" si="7"/>
        <v>10</v>
      </c>
      <c r="H141" s="169">
        <f t="shared" si="8"/>
        <v>2005</v>
      </c>
      <c r="I141" s="170" t="str">
        <f t="shared" si="9"/>
        <v>VENCIDO</v>
      </c>
      <c r="J141" s="4" t="s">
        <v>37</v>
      </c>
      <c r="K141" s="141">
        <v>1250</v>
      </c>
      <c r="L141" s="4" t="s">
        <v>40</v>
      </c>
      <c r="M141" s="142">
        <v>5</v>
      </c>
      <c r="N141" s="143" t="s">
        <v>68</v>
      </c>
      <c r="O141" s="142">
        <v>6</v>
      </c>
      <c r="P141" s="87">
        <v>1250000</v>
      </c>
      <c r="Q141" s="87"/>
      <c r="R141" s="87"/>
      <c r="S141" s="87"/>
      <c r="T141" s="87"/>
    </row>
    <row r="142" spans="1:20" s="1" customFormat="1" ht="12" customHeight="1">
      <c r="A142" s="1">
        <v>96591040</v>
      </c>
      <c r="B142" s="31" t="s">
        <v>35</v>
      </c>
      <c r="C142" s="1" t="s">
        <v>109</v>
      </c>
      <c r="D142" s="5" t="s">
        <v>152</v>
      </c>
      <c r="E142" s="140">
        <v>38257</v>
      </c>
      <c r="F142" s="140">
        <v>39362</v>
      </c>
      <c r="G142" s="169">
        <f t="shared" si="7"/>
        <v>10</v>
      </c>
      <c r="H142" s="169">
        <f t="shared" si="8"/>
        <v>2007</v>
      </c>
      <c r="I142" s="170" t="str">
        <f t="shared" si="9"/>
        <v>VENCIDO</v>
      </c>
      <c r="J142" s="4" t="s">
        <v>37</v>
      </c>
      <c r="K142" s="141">
        <v>1000</v>
      </c>
      <c r="L142" s="4" t="s">
        <v>51</v>
      </c>
      <c r="M142" s="142">
        <v>3</v>
      </c>
      <c r="N142" s="143" t="s">
        <v>68</v>
      </c>
      <c r="O142" s="142">
        <v>7.5</v>
      </c>
      <c r="P142" s="87">
        <v>1000000</v>
      </c>
      <c r="Q142" s="87"/>
      <c r="R142" s="87"/>
      <c r="S142" s="87"/>
      <c r="T142" s="87"/>
    </row>
    <row r="143" spans="1:20" s="1" customFormat="1" ht="12" customHeight="1">
      <c r="A143" s="1">
        <v>96591040</v>
      </c>
      <c r="B143" s="31" t="s">
        <v>35</v>
      </c>
      <c r="C143" s="1" t="s">
        <v>109</v>
      </c>
      <c r="D143" s="5" t="s">
        <v>162</v>
      </c>
      <c r="E143" s="140">
        <v>38257</v>
      </c>
      <c r="F143" s="140">
        <v>39362</v>
      </c>
      <c r="G143" s="169">
        <f t="shared" si="7"/>
        <v>10</v>
      </c>
      <c r="H143" s="169">
        <f t="shared" si="8"/>
        <v>2007</v>
      </c>
      <c r="I143" s="170" t="str">
        <f t="shared" si="9"/>
        <v>VENCIDO</v>
      </c>
      <c r="J143" s="4" t="s">
        <v>37</v>
      </c>
      <c r="K143" s="141">
        <v>1000</v>
      </c>
      <c r="L143" s="4" t="s">
        <v>53</v>
      </c>
      <c r="M143" s="142">
        <v>4.25</v>
      </c>
      <c r="N143" s="143" t="s">
        <v>68</v>
      </c>
      <c r="O143" s="142">
        <v>21</v>
      </c>
      <c r="P143" s="87">
        <v>1000000</v>
      </c>
      <c r="Q143" s="87"/>
      <c r="R143" s="87"/>
      <c r="S143" s="87"/>
      <c r="T143" s="87"/>
    </row>
    <row r="144" spans="1:20" s="1" customFormat="1" ht="10.5">
      <c r="A144" s="1">
        <v>61704000</v>
      </c>
      <c r="B144" s="31" t="s">
        <v>75</v>
      </c>
      <c r="C144" s="1" t="s">
        <v>165</v>
      </c>
      <c r="D144" s="5">
        <v>308</v>
      </c>
      <c r="E144" s="140">
        <v>37546</v>
      </c>
      <c r="F144" s="140">
        <v>38642</v>
      </c>
      <c r="G144" s="169">
        <f t="shared" si="7"/>
        <v>10</v>
      </c>
      <c r="H144" s="169">
        <f t="shared" si="8"/>
        <v>2005</v>
      </c>
      <c r="I144" s="170" t="str">
        <f t="shared" si="9"/>
        <v>VENCIDO</v>
      </c>
      <c r="J144" s="4" t="s">
        <v>37</v>
      </c>
      <c r="K144" s="141">
        <v>7000</v>
      </c>
      <c r="L144" s="4" t="s">
        <v>46</v>
      </c>
      <c r="M144" s="142">
        <v>4</v>
      </c>
      <c r="N144" s="143" t="s">
        <v>68</v>
      </c>
      <c r="O144" s="142">
        <v>10</v>
      </c>
      <c r="P144" s="87">
        <v>7000000</v>
      </c>
      <c r="Q144" s="87">
        <v>7000000</v>
      </c>
      <c r="R144" s="87">
        <f>ROUND((Q144*$E$8/1000),0)</f>
        <v>153630610</v>
      </c>
      <c r="S144" s="87">
        <v>2605443</v>
      </c>
      <c r="T144" s="87">
        <v>156236053</v>
      </c>
    </row>
    <row r="145" spans="1:20" s="1" customFormat="1" ht="10.5">
      <c r="A145" s="1">
        <v>91081000</v>
      </c>
      <c r="B145" s="31" t="s">
        <v>96</v>
      </c>
      <c r="C145" s="148" t="s">
        <v>166</v>
      </c>
      <c r="D145" s="5">
        <v>317</v>
      </c>
      <c r="E145" s="140">
        <v>37586</v>
      </c>
      <c r="F145" s="140">
        <v>48482</v>
      </c>
      <c r="G145" s="169">
        <f t="shared" si="7"/>
        <v>9</v>
      </c>
      <c r="H145" s="169">
        <f t="shared" si="8"/>
        <v>2032</v>
      </c>
      <c r="I145" s="170" t="str">
        <f t="shared" si="9"/>
        <v>0</v>
      </c>
      <c r="J145" s="4" t="s">
        <v>37</v>
      </c>
      <c r="K145" s="141">
        <v>4000</v>
      </c>
      <c r="M145" s="142"/>
      <c r="N145" s="143"/>
      <c r="O145" s="142">
        <v>30</v>
      </c>
      <c r="P145" s="87"/>
      <c r="Q145" s="87"/>
      <c r="R145" s="87"/>
      <c r="S145" s="87"/>
      <c r="T145" s="87"/>
    </row>
    <row r="146" spans="1:20" s="1" customFormat="1" ht="10.5">
      <c r="A146" s="1">
        <v>91081000</v>
      </c>
      <c r="B146" s="31" t="s">
        <v>96</v>
      </c>
      <c r="C146" s="1" t="s">
        <v>116</v>
      </c>
      <c r="D146" s="5" t="s">
        <v>143</v>
      </c>
      <c r="E146" s="140">
        <v>37897</v>
      </c>
      <c r="F146" s="140">
        <v>38682</v>
      </c>
      <c r="G146" s="169">
        <f t="shared" si="7"/>
        <v>11</v>
      </c>
      <c r="H146" s="169">
        <f t="shared" si="8"/>
        <v>2005</v>
      </c>
      <c r="I146" s="170" t="str">
        <f t="shared" si="9"/>
        <v>VENCIDO</v>
      </c>
      <c r="J146" s="4" t="s">
        <v>37</v>
      </c>
      <c r="K146" s="141">
        <v>4000</v>
      </c>
      <c r="L146" s="4" t="s">
        <v>59</v>
      </c>
      <c r="M146" s="142">
        <v>6.2</v>
      </c>
      <c r="N146" s="143" t="s">
        <v>68</v>
      </c>
      <c r="O146" s="142">
        <v>25</v>
      </c>
      <c r="P146" s="87">
        <v>4000000</v>
      </c>
      <c r="Q146" s="87">
        <v>3688000</v>
      </c>
      <c r="R146" s="87">
        <f>ROUND((Q146*$E$8/1000),0)</f>
        <v>80941384</v>
      </c>
      <c r="S146" s="87">
        <v>1441680</v>
      </c>
      <c r="T146" s="175">
        <v>82383064</v>
      </c>
    </row>
    <row r="147" spans="1:20" s="1" customFormat="1" ht="10.5">
      <c r="A147" s="1">
        <v>91081000</v>
      </c>
      <c r="B147" s="31" t="s">
        <v>96</v>
      </c>
      <c r="C147" s="1" t="s">
        <v>167</v>
      </c>
      <c r="D147" s="5" t="s">
        <v>143</v>
      </c>
      <c r="E147" s="140">
        <v>37897</v>
      </c>
      <c r="F147" s="140">
        <v>38682</v>
      </c>
      <c r="G147" s="169">
        <f t="shared" si="7"/>
        <v>11</v>
      </c>
      <c r="H147" s="169">
        <f t="shared" si="8"/>
        <v>2005</v>
      </c>
      <c r="I147" s="170" t="str">
        <f t="shared" si="9"/>
        <v>VENCIDO</v>
      </c>
      <c r="J147" s="4" t="s">
        <v>37</v>
      </c>
      <c r="K147" s="141">
        <v>4000</v>
      </c>
      <c r="L147" s="4" t="s">
        <v>60</v>
      </c>
      <c r="M147" s="142">
        <v>6.2</v>
      </c>
      <c r="N147" s="143" t="s">
        <v>68</v>
      </c>
      <c r="O147" s="142">
        <v>21</v>
      </c>
      <c r="P147" s="87"/>
      <c r="Q147" s="87"/>
      <c r="R147" s="87"/>
      <c r="S147" s="87"/>
      <c r="T147" s="175"/>
    </row>
    <row r="148" spans="1:20" s="1" customFormat="1" ht="10.5">
      <c r="A148" s="1">
        <v>91081000</v>
      </c>
      <c r="B148" s="31" t="s">
        <v>96</v>
      </c>
      <c r="C148" s="148" t="s">
        <v>166</v>
      </c>
      <c r="D148" s="5">
        <v>318</v>
      </c>
      <c r="E148" s="140">
        <v>37586</v>
      </c>
      <c r="F148" s="140">
        <v>41177</v>
      </c>
      <c r="G148" s="169">
        <f t="shared" si="7"/>
        <v>9</v>
      </c>
      <c r="H148" s="169">
        <f t="shared" si="8"/>
        <v>2012</v>
      </c>
      <c r="I148" s="170" t="str">
        <f t="shared" si="9"/>
        <v>0</v>
      </c>
      <c r="J148" s="4" t="s">
        <v>37</v>
      </c>
      <c r="K148" s="141">
        <v>4000</v>
      </c>
      <c r="M148" s="142"/>
      <c r="N148" s="143"/>
      <c r="O148" s="142">
        <v>10</v>
      </c>
      <c r="P148" s="87"/>
      <c r="Q148" s="87"/>
      <c r="R148" s="87"/>
      <c r="S148" s="87"/>
      <c r="T148" s="175"/>
    </row>
    <row r="149" spans="1:20" s="1" customFormat="1" ht="10.5">
      <c r="A149" s="1">
        <v>91081000</v>
      </c>
      <c r="B149" s="31" t="s">
        <v>96</v>
      </c>
      <c r="C149" s="1" t="s">
        <v>114</v>
      </c>
      <c r="D149" s="5" t="s">
        <v>143</v>
      </c>
      <c r="E149" s="140">
        <v>37897</v>
      </c>
      <c r="F149" s="140">
        <v>38682</v>
      </c>
      <c r="G149" s="169">
        <f t="shared" si="7"/>
        <v>11</v>
      </c>
      <c r="H149" s="169">
        <f t="shared" si="8"/>
        <v>2005</v>
      </c>
      <c r="I149" s="170" t="str">
        <f t="shared" si="9"/>
        <v>VENCIDO</v>
      </c>
      <c r="J149" s="4" t="s">
        <v>37</v>
      </c>
      <c r="K149" s="141">
        <v>4000</v>
      </c>
      <c r="L149" s="4" t="s">
        <v>53</v>
      </c>
      <c r="M149" s="142">
        <v>4.8</v>
      </c>
      <c r="N149" s="143" t="s">
        <v>68</v>
      </c>
      <c r="O149" s="142">
        <v>7</v>
      </c>
      <c r="P149" s="87">
        <v>4000000</v>
      </c>
      <c r="Q149" s="87"/>
      <c r="R149" s="87"/>
      <c r="S149" s="87"/>
      <c r="T149" s="175"/>
    </row>
    <row r="150" spans="1:20" s="1" customFormat="1" ht="10.5">
      <c r="A150" s="1">
        <v>91081000</v>
      </c>
      <c r="B150" s="31" t="s">
        <v>96</v>
      </c>
      <c r="C150" s="1" t="s">
        <v>167</v>
      </c>
      <c r="D150" s="5" t="s">
        <v>152</v>
      </c>
      <c r="E150" s="140">
        <v>38419</v>
      </c>
      <c r="F150" s="140">
        <v>38457</v>
      </c>
      <c r="G150" s="169">
        <f t="shared" si="7"/>
        <v>4</v>
      </c>
      <c r="H150" s="169">
        <f t="shared" si="8"/>
        <v>2005</v>
      </c>
      <c r="I150" s="170" t="str">
        <f t="shared" si="9"/>
        <v>VENCIDO</v>
      </c>
      <c r="J150" s="4" t="s">
        <v>37</v>
      </c>
      <c r="K150" s="141">
        <v>4000</v>
      </c>
      <c r="L150" s="4" t="s">
        <v>64</v>
      </c>
      <c r="M150" s="142">
        <v>3.8</v>
      </c>
      <c r="N150" s="143" t="s">
        <v>68</v>
      </c>
      <c r="O150" s="142">
        <v>7</v>
      </c>
      <c r="P150" s="87"/>
      <c r="Q150" s="87"/>
      <c r="R150" s="87"/>
      <c r="S150" s="87"/>
      <c r="T150" s="175"/>
    </row>
    <row r="151" spans="1:20" s="1" customFormat="1" ht="10.5">
      <c r="A151" s="1">
        <v>91081000</v>
      </c>
      <c r="B151" s="31" t="s">
        <v>96</v>
      </c>
      <c r="C151" s="1" t="s">
        <v>116</v>
      </c>
      <c r="D151" s="5" t="s">
        <v>162</v>
      </c>
      <c r="E151" s="140">
        <v>39167</v>
      </c>
      <c r="F151" s="140">
        <v>40283</v>
      </c>
      <c r="G151" s="169">
        <f t="shared" si="7"/>
        <v>4</v>
      </c>
      <c r="H151" s="169">
        <f t="shared" si="8"/>
        <v>2010</v>
      </c>
      <c r="I151" s="170" t="str">
        <f t="shared" si="9"/>
        <v>VENCIDO</v>
      </c>
      <c r="J151" s="4" t="s">
        <v>37</v>
      </c>
      <c r="K151" s="141">
        <v>4000</v>
      </c>
      <c r="L151" s="4" t="s">
        <v>75</v>
      </c>
      <c r="M151" s="142">
        <v>3.8</v>
      </c>
      <c r="N151" s="143" t="s">
        <v>68</v>
      </c>
      <c r="O151" s="142">
        <v>20</v>
      </c>
      <c r="P151" s="87">
        <v>4000000</v>
      </c>
      <c r="Q151" s="87">
        <v>4000000</v>
      </c>
      <c r="R151" s="87">
        <f>ROUND((Q151*$E$8/1000),0)</f>
        <v>87788920</v>
      </c>
      <c r="S151" s="87">
        <v>963930</v>
      </c>
      <c r="T151" s="175">
        <v>88752850</v>
      </c>
    </row>
    <row r="152" spans="1:20" s="1" customFormat="1" ht="10.5">
      <c r="A152" s="1">
        <v>96678790</v>
      </c>
      <c r="B152" s="31" t="s">
        <v>168</v>
      </c>
      <c r="C152" s="1" t="s">
        <v>169</v>
      </c>
      <c r="D152" s="5">
        <v>324</v>
      </c>
      <c r="E152" s="140">
        <v>37658</v>
      </c>
      <c r="F152" s="140">
        <v>41311</v>
      </c>
      <c r="G152" s="169">
        <f t="shared" si="7"/>
        <v>2</v>
      </c>
      <c r="H152" s="169">
        <f t="shared" si="8"/>
        <v>2013</v>
      </c>
      <c r="I152" s="170" t="str">
        <f t="shared" si="9"/>
        <v>0</v>
      </c>
      <c r="J152" s="4" t="s">
        <v>37</v>
      </c>
      <c r="K152" s="141">
        <v>1000</v>
      </c>
      <c r="L152" s="4"/>
      <c r="M152" s="142"/>
      <c r="N152" s="143"/>
      <c r="O152" s="142">
        <v>10</v>
      </c>
      <c r="P152" s="87"/>
      <c r="Q152" s="87"/>
      <c r="R152" s="87"/>
      <c r="S152" s="87"/>
      <c r="T152" s="87"/>
    </row>
    <row r="153" spans="1:20" s="1" customFormat="1" ht="12" customHeight="1">
      <c r="A153" s="1">
        <v>96678790</v>
      </c>
      <c r="B153" s="31" t="s">
        <v>168</v>
      </c>
      <c r="C153" s="1" t="s">
        <v>170</v>
      </c>
      <c r="D153" s="5" t="s">
        <v>143</v>
      </c>
      <c r="E153" s="140">
        <v>37658</v>
      </c>
      <c r="F153" s="140">
        <v>38754</v>
      </c>
      <c r="G153" s="169">
        <f t="shared" si="7"/>
        <v>2</v>
      </c>
      <c r="H153" s="169">
        <f t="shared" si="8"/>
        <v>2006</v>
      </c>
      <c r="I153" s="170" t="str">
        <f t="shared" si="9"/>
        <v>VENCIDO</v>
      </c>
      <c r="J153" s="4" t="s">
        <v>171</v>
      </c>
      <c r="K153" s="141">
        <v>8500000</v>
      </c>
      <c r="L153" s="4" t="s">
        <v>104</v>
      </c>
      <c r="M153" s="142">
        <v>8</v>
      </c>
      <c r="N153" s="143" t="s">
        <v>68</v>
      </c>
      <c r="O153" s="142">
        <v>5</v>
      </c>
      <c r="P153" s="87">
        <v>8500000000</v>
      </c>
      <c r="Q153" s="87"/>
      <c r="R153" s="87"/>
      <c r="S153" s="87"/>
      <c r="T153" s="87"/>
    </row>
    <row r="154" spans="1:20" s="1" customFormat="1" ht="12" customHeight="1">
      <c r="A154" s="1">
        <v>96678790</v>
      </c>
      <c r="B154" s="31" t="s">
        <v>168</v>
      </c>
      <c r="C154" s="1" t="s">
        <v>170</v>
      </c>
      <c r="D154" s="5" t="s">
        <v>143</v>
      </c>
      <c r="E154" s="140">
        <v>37658</v>
      </c>
      <c r="F154" s="140">
        <v>38754</v>
      </c>
      <c r="G154" s="169">
        <f t="shared" si="7"/>
        <v>2</v>
      </c>
      <c r="H154" s="169">
        <f t="shared" si="8"/>
        <v>2006</v>
      </c>
      <c r="I154" s="170" t="str">
        <f t="shared" si="9"/>
        <v>VENCIDO</v>
      </c>
      <c r="J154" s="4" t="s">
        <v>171</v>
      </c>
      <c r="K154" s="141">
        <v>8150000</v>
      </c>
      <c r="L154" s="4" t="s">
        <v>105</v>
      </c>
      <c r="M154" s="142">
        <v>8</v>
      </c>
      <c r="N154" s="143" t="s">
        <v>68</v>
      </c>
      <c r="O154" s="142">
        <v>5</v>
      </c>
      <c r="P154" s="87">
        <v>8150000000</v>
      </c>
      <c r="Q154" s="87"/>
      <c r="R154" s="87"/>
      <c r="S154" s="87"/>
      <c r="T154" s="87"/>
    </row>
    <row r="155" spans="1:20" s="1" customFormat="1" ht="12" customHeight="1">
      <c r="A155" s="1">
        <v>96678790</v>
      </c>
      <c r="B155" s="31" t="s">
        <v>168</v>
      </c>
      <c r="C155" s="1" t="s">
        <v>170</v>
      </c>
      <c r="D155" s="5" t="s">
        <v>152</v>
      </c>
      <c r="E155" s="140">
        <v>38404</v>
      </c>
      <c r="F155" s="140">
        <v>39446</v>
      </c>
      <c r="G155" s="169">
        <f t="shared" si="7"/>
        <v>12</v>
      </c>
      <c r="H155" s="169">
        <f t="shared" si="8"/>
        <v>2007</v>
      </c>
      <c r="I155" s="170" t="str">
        <f t="shared" si="9"/>
        <v>VENCIDO</v>
      </c>
      <c r="J155" s="4" t="s">
        <v>171</v>
      </c>
      <c r="K155" s="141">
        <v>6450000</v>
      </c>
      <c r="L155" s="4" t="s">
        <v>63</v>
      </c>
      <c r="M155" s="142">
        <v>6</v>
      </c>
      <c r="N155" s="143" t="s">
        <v>68</v>
      </c>
      <c r="O155" s="142">
        <v>5</v>
      </c>
      <c r="P155" s="87">
        <v>6450000000</v>
      </c>
      <c r="Q155" s="87"/>
      <c r="R155" s="87"/>
      <c r="S155" s="87"/>
      <c r="T155" s="87"/>
    </row>
    <row r="156" spans="1:20" s="1" customFormat="1" ht="10.5">
      <c r="A156" s="1">
        <v>94627000</v>
      </c>
      <c r="B156" s="31" t="s">
        <v>106</v>
      </c>
      <c r="C156" s="1" t="s">
        <v>172</v>
      </c>
      <c r="D156" s="5">
        <v>328</v>
      </c>
      <c r="E156" s="140">
        <v>37677</v>
      </c>
      <c r="F156" s="140">
        <v>45607</v>
      </c>
      <c r="G156" s="169">
        <f t="shared" si="7"/>
        <v>11</v>
      </c>
      <c r="H156" s="169">
        <f t="shared" si="8"/>
        <v>2024</v>
      </c>
      <c r="I156" s="170" t="str">
        <f t="shared" si="9"/>
        <v>0</v>
      </c>
      <c r="J156" s="4" t="s">
        <v>37</v>
      </c>
      <c r="K156" s="141">
        <v>3500</v>
      </c>
      <c r="L156" s="4"/>
      <c r="M156" s="142"/>
      <c r="N156" s="143"/>
      <c r="O156" s="142">
        <v>30</v>
      </c>
      <c r="P156" s="87"/>
      <c r="Q156" s="87"/>
      <c r="R156" s="87"/>
      <c r="S156" s="87"/>
      <c r="T156" s="87"/>
    </row>
    <row r="157" spans="1:20" s="1" customFormat="1" ht="12" customHeight="1">
      <c r="A157" s="1">
        <v>94627000</v>
      </c>
      <c r="B157" s="31" t="s">
        <v>106</v>
      </c>
      <c r="C157" s="1" t="s">
        <v>173</v>
      </c>
      <c r="D157" s="5" t="s">
        <v>143</v>
      </c>
      <c r="E157" s="140">
        <v>37771</v>
      </c>
      <c r="F157" s="140">
        <v>38867</v>
      </c>
      <c r="G157" s="169">
        <f t="shared" si="7"/>
        <v>5</v>
      </c>
      <c r="H157" s="169">
        <f t="shared" si="8"/>
        <v>2006</v>
      </c>
      <c r="I157" s="170" t="str">
        <f t="shared" si="9"/>
        <v>VENCIDO</v>
      </c>
      <c r="J157" s="4" t="s">
        <v>37</v>
      </c>
      <c r="K157" s="141">
        <v>1500</v>
      </c>
      <c r="L157" s="4" t="s">
        <v>56</v>
      </c>
      <c r="M157" s="142">
        <v>6.25</v>
      </c>
      <c r="N157" s="143" t="s">
        <v>81</v>
      </c>
      <c r="O157" s="142">
        <v>21</v>
      </c>
      <c r="P157" s="87">
        <v>1450000</v>
      </c>
      <c r="Q157" s="87"/>
      <c r="R157" s="87"/>
      <c r="S157" s="87"/>
      <c r="T157" s="87"/>
    </row>
    <row r="158" spans="1:20" s="1" customFormat="1" ht="12" customHeight="1">
      <c r="A158" s="1">
        <v>94627000</v>
      </c>
      <c r="B158" s="31" t="s">
        <v>106</v>
      </c>
      <c r="C158" s="1" t="s">
        <v>174</v>
      </c>
      <c r="D158" s="5" t="s">
        <v>152</v>
      </c>
      <c r="E158" s="140">
        <v>39513</v>
      </c>
      <c r="F158" s="140">
        <v>40608</v>
      </c>
      <c r="G158" s="169">
        <f t="shared" si="7"/>
        <v>3</v>
      </c>
      <c r="H158" s="169">
        <f t="shared" si="8"/>
        <v>2011</v>
      </c>
      <c r="I158" s="170" t="str">
        <f t="shared" si="9"/>
        <v>VENCIDO</v>
      </c>
      <c r="J158" s="4" t="s">
        <v>37</v>
      </c>
      <c r="K158" s="141">
        <v>3500</v>
      </c>
      <c r="L158" s="4" t="s">
        <v>53</v>
      </c>
      <c r="M158" s="142">
        <v>3.7</v>
      </c>
      <c r="N158" s="143" t="s">
        <v>81</v>
      </c>
      <c r="O158" s="142">
        <v>10</v>
      </c>
      <c r="P158" s="87">
        <v>1250000</v>
      </c>
      <c r="Q158" s="87">
        <v>1029412</v>
      </c>
      <c r="R158" s="87">
        <f>ROUND((Q158*$E$8/1000),0)</f>
        <v>22592742</v>
      </c>
      <c r="S158" s="87">
        <v>310741</v>
      </c>
      <c r="T158" s="87">
        <v>22903483</v>
      </c>
    </row>
    <row r="159" spans="1:20" s="1" customFormat="1" ht="12" customHeight="1">
      <c r="A159" s="1">
        <v>94627000</v>
      </c>
      <c r="B159" s="31" t="s">
        <v>106</v>
      </c>
      <c r="C159" s="1" t="s">
        <v>174</v>
      </c>
      <c r="D159" s="5" t="s">
        <v>152</v>
      </c>
      <c r="E159" s="140">
        <v>39513</v>
      </c>
      <c r="F159" s="140">
        <v>40608</v>
      </c>
      <c r="G159" s="169">
        <f t="shared" si="7"/>
        <v>3</v>
      </c>
      <c r="H159" s="169">
        <f t="shared" si="8"/>
        <v>2011</v>
      </c>
      <c r="I159" s="170" t="str">
        <f t="shared" si="9"/>
        <v>VENCIDO</v>
      </c>
      <c r="J159" s="4" t="s">
        <v>37</v>
      </c>
      <c r="K159" s="141">
        <v>3500</v>
      </c>
      <c r="L159" s="4" t="s">
        <v>59</v>
      </c>
      <c r="M159" s="142">
        <v>4.3</v>
      </c>
      <c r="N159" s="143" t="s">
        <v>81</v>
      </c>
      <c r="O159" s="142">
        <v>21</v>
      </c>
      <c r="P159" s="87">
        <v>2250000</v>
      </c>
      <c r="Q159" s="87">
        <v>2250000</v>
      </c>
      <c r="R159" s="87">
        <f>ROUND((Q159*$E$8/1000),0)</f>
        <v>49381268</v>
      </c>
      <c r="S159" s="87">
        <v>837612</v>
      </c>
      <c r="T159" s="87">
        <v>50218880</v>
      </c>
    </row>
    <row r="160" spans="1:20" s="1" customFormat="1" ht="10.5">
      <c r="A160" s="1">
        <v>93834000</v>
      </c>
      <c r="B160" s="31" t="s">
        <v>83</v>
      </c>
      <c r="C160" s="1" t="s">
        <v>175</v>
      </c>
      <c r="D160" s="5">
        <v>329</v>
      </c>
      <c r="E160" s="140">
        <v>37692</v>
      </c>
      <c r="F160" s="140">
        <v>41345</v>
      </c>
      <c r="G160" s="169">
        <f t="shared" si="7"/>
        <v>3</v>
      </c>
      <c r="H160" s="169">
        <f t="shared" si="8"/>
        <v>2013</v>
      </c>
      <c r="I160" s="170" t="str">
        <f t="shared" si="9"/>
        <v>0</v>
      </c>
      <c r="J160" s="4" t="s">
        <v>37</v>
      </c>
      <c r="K160" s="141">
        <v>2500</v>
      </c>
      <c r="L160" s="4"/>
      <c r="M160" s="142"/>
      <c r="N160" s="143"/>
      <c r="O160" s="142">
        <v>10</v>
      </c>
      <c r="P160" s="87"/>
      <c r="Q160" s="87"/>
      <c r="R160" s="87"/>
      <c r="S160" s="87"/>
      <c r="T160" s="87"/>
    </row>
    <row r="161" spans="1:21" s="1" customFormat="1" ht="12" customHeight="1">
      <c r="A161" s="1">
        <v>93834000</v>
      </c>
      <c r="B161" s="31" t="s">
        <v>83</v>
      </c>
      <c r="C161" s="1" t="s">
        <v>119</v>
      </c>
      <c r="D161" s="5" t="s">
        <v>143</v>
      </c>
      <c r="E161" s="140">
        <v>37743</v>
      </c>
      <c r="F161" s="140">
        <v>38717</v>
      </c>
      <c r="G161" s="169">
        <f t="shared" si="7"/>
        <v>12</v>
      </c>
      <c r="H161" s="169">
        <f t="shared" si="8"/>
        <v>2005</v>
      </c>
      <c r="I161" s="170" t="str">
        <f t="shared" si="9"/>
        <v>VENCIDO</v>
      </c>
      <c r="J161" s="4" t="s">
        <v>171</v>
      </c>
      <c r="K161" s="141">
        <v>21200000</v>
      </c>
      <c r="L161" s="4" t="s">
        <v>92</v>
      </c>
      <c r="M161" s="142">
        <v>6</v>
      </c>
      <c r="N161" s="143" t="s">
        <v>68</v>
      </c>
      <c r="O161" s="142">
        <v>3</v>
      </c>
      <c r="P161" s="87">
        <v>21200000000</v>
      </c>
      <c r="Q161" s="87"/>
      <c r="R161" s="87"/>
      <c r="S161" s="87"/>
      <c r="T161" s="87"/>
    </row>
    <row r="162" spans="1:21" s="1" customFormat="1" ht="12" customHeight="1">
      <c r="A162" s="1">
        <v>93834000</v>
      </c>
      <c r="B162" s="31" t="s">
        <v>83</v>
      </c>
      <c r="C162" s="1" t="s">
        <v>119</v>
      </c>
      <c r="D162" s="5" t="s">
        <v>143</v>
      </c>
      <c r="E162" s="140">
        <v>37743</v>
      </c>
      <c r="F162" s="140">
        <v>38717</v>
      </c>
      <c r="G162" s="169">
        <f t="shared" si="7"/>
        <v>12</v>
      </c>
      <c r="H162" s="169">
        <f t="shared" si="8"/>
        <v>2005</v>
      </c>
      <c r="I162" s="170" t="str">
        <f t="shared" si="9"/>
        <v>VENCIDO</v>
      </c>
      <c r="J162" s="4" t="s">
        <v>37</v>
      </c>
      <c r="K162" s="141">
        <v>1250</v>
      </c>
      <c r="L162" s="4" t="s">
        <v>63</v>
      </c>
      <c r="M162" s="142">
        <v>4.25</v>
      </c>
      <c r="N162" s="143" t="s">
        <v>68</v>
      </c>
      <c r="O162" s="142">
        <v>6</v>
      </c>
      <c r="P162" s="87">
        <v>1250000</v>
      </c>
      <c r="Q162" s="87"/>
      <c r="R162" s="87"/>
      <c r="S162" s="87"/>
      <c r="T162" s="87"/>
    </row>
    <row r="163" spans="1:21" s="1" customFormat="1" ht="12" customHeight="1">
      <c r="A163" s="1">
        <v>93834000</v>
      </c>
      <c r="B163" s="31" t="s">
        <v>83</v>
      </c>
      <c r="C163" s="1" t="s">
        <v>119</v>
      </c>
      <c r="D163" s="5" t="s">
        <v>152</v>
      </c>
      <c r="E163" s="140">
        <v>38835</v>
      </c>
      <c r="F163" s="140">
        <v>39447</v>
      </c>
      <c r="G163" s="169">
        <f t="shared" si="7"/>
        <v>12</v>
      </c>
      <c r="H163" s="169">
        <f t="shared" si="8"/>
        <v>2007</v>
      </c>
      <c r="I163" s="170" t="str">
        <f t="shared" si="9"/>
        <v>VENCIDO</v>
      </c>
      <c r="J163" s="4" t="s">
        <v>171</v>
      </c>
      <c r="K163" s="141">
        <v>22420000</v>
      </c>
      <c r="L163" s="4" t="s">
        <v>90</v>
      </c>
      <c r="M163" s="142">
        <v>7</v>
      </c>
      <c r="N163" s="143" t="s">
        <v>68</v>
      </c>
      <c r="O163" s="142">
        <v>5</v>
      </c>
      <c r="P163" s="87">
        <v>22420000000</v>
      </c>
      <c r="Q163" s="87"/>
      <c r="R163" s="87"/>
      <c r="S163" s="87"/>
      <c r="T163" s="87"/>
    </row>
    <row r="164" spans="1:21" s="1" customFormat="1" ht="10.5">
      <c r="A164" s="1">
        <v>61216000</v>
      </c>
      <c r="B164" s="31" t="s">
        <v>44</v>
      </c>
      <c r="C164" s="1" t="s">
        <v>47</v>
      </c>
      <c r="D164" s="5">
        <v>333</v>
      </c>
      <c r="E164" s="140">
        <v>37769</v>
      </c>
      <c r="F164" s="140">
        <v>37986</v>
      </c>
      <c r="G164" s="169">
        <f t="shared" si="7"/>
        <v>12</v>
      </c>
      <c r="H164" s="169">
        <f t="shared" si="8"/>
        <v>2003</v>
      </c>
      <c r="I164" s="170" t="str">
        <f t="shared" si="9"/>
        <v>VENCIDO</v>
      </c>
      <c r="J164" s="4" t="s">
        <v>37</v>
      </c>
      <c r="K164" s="141">
        <v>2000</v>
      </c>
      <c r="L164" s="4" t="s">
        <v>176</v>
      </c>
      <c r="M164" s="142">
        <v>5.7</v>
      </c>
      <c r="N164" s="143" t="s">
        <v>39</v>
      </c>
      <c r="O164" s="142">
        <v>30</v>
      </c>
      <c r="P164" s="87">
        <v>2000000</v>
      </c>
      <c r="Q164" s="87">
        <v>2000000</v>
      </c>
      <c r="R164" s="87">
        <f>ROUND((Q164*$E$8/1000),0)</f>
        <v>43894460</v>
      </c>
      <c r="S164" s="87">
        <v>1025665</v>
      </c>
      <c r="T164" s="87">
        <v>44920125</v>
      </c>
    </row>
    <row r="165" spans="1:21" s="1" customFormat="1" ht="10.5">
      <c r="A165" s="1">
        <v>61216000</v>
      </c>
      <c r="B165" s="31" t="s">
        <v>44</v>
      </c>
      <c r="C165" s="1" t="s">
        <v>47</v>
      </c>
      <c r="D165" s="5">
        <v>333</v>
      </c>
      <c r="E165" s="140">
        <v>37769</v>
      </c>
      <c r="F165" s="140">
        <v>37986</v>
      </c>
      <c r="G165" s="169">
        <f t="shared" si="7"/>
        <v>12</v>
      </c>
      <c r="H165" s="169">
        <f t="shared" si="8"/>
        <v>2003</v>
      </c>
      <c r="I165" s="170" t="str">
        <f t="shared" si="9"/>
        <v>VENCIDO</v>
      </c>
      <c r="J165" s="4" t="s">
        <v>37</v>
      </c>
      <c r="K165" s="141">
        <v>1860</v>
      </c>
      <c r="L165" s="4" t="s">
        <v>177</v>
      </c>
      <c r="M165" s="142">
        <v>5.7</v>
      </c>
      <c r="N165" s="143" t="s">
        <v>39</v>
      </c>
      <c r="O165" s="142">
        <v>30</v>
      </c>
      <c r="P165" s="87">
        <v>1860000</v>
      </c>
      <c r="Q165" s="87">
        <v>1860000</v>
      </c>
      <c r="R165" s="87">
        <f>ROUND((Q165*$E$8/1000),0)</f>
        <v>40821848</v>
      </c>
      <c r="S165" s="87">
        <v>1147300</v>
      </c>
      <c r="T165" s="87">
        <v>41969148</v>
      </c>
    </row>
    <row r="166" spans="1:21" s="1" customFormat="1" ht="11.25" customHeight="1">
      <c r="A166" s="1">
        <v>96972220</v>
      </c>
      <c r="B166" s="31" t="s">
        <v>106</v>
      </c>
      <c r="C166" s="1" t="s">
        <v>178</v>
      </c>
      <c r="D166" s="5">
        <v>335</v>
      </c>
      <c r="E166" s="140">
        <v>37785</v>
      </c>
      <c r="F166" s="140">
        <v>38881</v>
      </c>
      <c r="G166" s="169">
        <f t="shared" si="7"/>
        <v>6</v>
      </c>
      <c r="H166" s="169">
        <f t="shared" si="8"/>
        <v>2006</v>
      </c>
      <c r="I166" s="170" t="str">
        <f t="shared" si="9"/>
        <v>VENCIDO</v>
      </c>
      <c r="J166" s="4" t="s">
        <v>37</v>
      </c>
      <c r="K166" s="141">
        <v>660</v>
      </c>
      <c r="L166" s="4" t="s">
        <v>46</v>
      </c>
      <c r="M166" s="142">
        <v>6.5</v>
      </c>
      <c r="N166" s="143" t="s">
        <v>179</v>
      </c>
      <c r="O166" s="142">
        <v>21.66</v>
      </c>
      <c r="P166" s="87">
        <v>660000</v>
      </c>
      <c r="Q166" s="87">
        <v>567147</v>
      </c>
      <c r="R166" s="87">
        <f>ROUND((Q166*$E$8/1000),0)</f>
        <v>12447306</v>
      </c>
      <c r="S166" s="87">
        <v>65499</v>
      </c>
      <c r="T166" s="87">
        <v>12512805</v>
      </c>
      <c r="U166" s="148"/>
    </row>
    <row r="167" spans="1:21" s="1" customFormat="1" ht="11.25" customHeight="1">
      <c r="A167" s="1">
        <v>96802690</v>
      </c>
      <c r="B167" s="31" t="s">
        <v>35</v>
      </c>
      <c r="C167" s="1" t="s">
        <v>180</v>
      </c>
      <c r="D167" s="5">
        <v>336</v>
      </c>
      <c r="E167" s="140">
        <v>37802</v>
      </c>
      <c r="F167" s="140">
        <v>38990</v>
      </c>
      <c r="G167" s="169">
        <f t="shared" si="7"/>
        <v>9</v>
      </c>
      <c r="H167" s="169">
        <f t="shared" si="8"/>
        <v>2006</v>
      </c>
      <c r="I167" s="170" t="str">
        <f t="shared" si="9"/>
        <v>VENCIDO</v>
      </c>
      <c r="J167" s="4" t="s">
        <v>37</v>
      </c>
      <c r="K167" s="141">
        <v>1500</v>
      </c>
      <c r="L167" s="4" t="s">
        <v>67</v>
      </c>
      <c r="M167" s="142">
        <v>5</v>
      </c>
      <c r="N167" s="143" t="s">
        <v>68</v>
      </c>
      <c r="O167" s="142">
        <v>6</v>
      </c>
      <c r="P167" s="87">
        <v>1500000</v>
      </c>
      <c r="Q167" s="87"/>
      <c r="R167" s="87"/>
      <c r="S167" s="87"/>
      <c r="T167" s="87"/>
      <c r="U167" s="148"/>
    </row>
    <row r="168" spans="1:21" s="1" customFormat="1" ht="10.5">
      <c r="A168" s="1">
        <v>96802690</v>
      </c>
      <c r="B168" s="31" t="s">
        <v>35</v>
      </c>
      <c r="C168" s="1" t="s">
        <v>180</v>
      </c>
      <c r="D168" s="5">
        <v>336</v>
      </c>
      <c r="E168" s="140">
        <v>37802</v>
      </c>
      <c r="F168" s="140">
        <v>38990</v>
      </c>
      <c r="G168" s="169">
        <f t="shared" si="7"/>
        <v>9</v>
      </c>
      <c r="H168" s="169">
        <f t="shared" si="8"/>
        <v>2006</v>
      </c>
      <c r="I168" s="170" t="str">
        <f t="shared" si="9"/>
        <v>VENCIDO</v>
      </c>
      <c r="J168" s="4" t="s">
        <v>37</v>
      </c>
      <c r="K168" s="141">
        <v>2500</v>
      </c>
      <c r="L168" s="4" t="s">
        <v>73</v>
      </c>
      <c r="M168" s="142">
        <v>5</v>
      </c>
      <c r="N168" s="143" t="s">
        <v>68</v>
      </c>
      <c r="O168" s="142">
        <v>6</v>
      </c>
      <c r="P168" s="87">
        <v>2500000</v>
      </c>
      <c r="Q168" s="87"/>
      <c r="R168" s="87"/>
      <c r="S168" s="87"/>
      <c r="T168" s="87"/>
      <c r="U168" s="148"/>
    </row>
    <row r="169" spans="1:21" s="1" customFormat="1" ht="10.5">
      <c r="A169" s="1">
        <v>96802690</v>
      </c>
      <c r="B169" s="31" t="s">
        <v>35</v>
      </c>
      <c r="C169" s="1" t="s">
        <v>180</v>
      </c>
      <c r="D169" s="5">
        <v>336</v>
      </c>
      <c r="E169" s="140">
        <v>37802</v>
      </c>
      <c r="F169" s="140">
        <v>38990</v>
      </c>
      <c r="G169" s="169">
        <f t="shared" si="7"/>
        <v>9</v>
      </c>
      <c r="H169" s="169">
        <f t="shared" si="8"/>
        <v>2006</v>
      </c>
      <c r="I169" s="170" t="str">
        <f t="shared" si="9"/>
        <v>VENCIDO</v>
      </c>
      <c r="J169" s="4" t="s">
        <v>37</v>
      </c>
      <c r="K169" s="141">
        <v>1500</v>
      </c>
      <c r="L169" s="4" t="s">
        <v>71</v>
      </c>
      <c r="M169" s="142">
        <v>6</v>
      </c>
      <c r="N169" s="143" t="s">
        <v>68</v>
      </c>
      <c r="O169" s="142">
        <v>21</v>
      </c>
      <c r="P169" s="87">
        <v>1000000</v>
      </c>
      <c r="Q169" s="87"/>
      <c r="R169" s="87"/>
      <c r="S169" s="87"/>
      <c r="T169" s="87"/>
      <c r="U169" s="148"/>
    </row>
    <row r="170" spans="1:21" s="1" customFormat="1" ht="10.5">
      <c r="A170" s="1">
        <v>96802690</v>
      </c>
      <c r="B170" s="31" t="s">
        <v>35</v>
      </c>
      <c r="C170" s="1" t="s">
        <v>181</v>
      </c>
      <c r="D170" s="5">
        <v>336</v>
      </c>
      <c r="E170" s="140">
        <v>37802</v>
      </c>
      <c r="F170" s="140">
        <v>38990</v>
      </c>
      <c r="G170" s="169">
        <f t="shared" si="7"/>
        <v>9</v>
      </c>
      <c r="H170" s="169">
        <f t="shared" si="8"/>
        <v>2006</v>
      </c>
      <c r="I170" s="170" t="str">
        <f t="shared" si="9"/>
        <v>VENCIDO</v>
      </c>
      <c r="J170" s="4" t="s">
        <v>37</v>
      </c>
      <c r="K170" s="141">
        <v>2500</v>
      </c>
      <c r="L170" s="4" t="s">
        <v>72</v>
      </c>
      <c r="M170" s="142">
        <v>6</v>
      </c>
      <c r="N170" s="143" t="s">
        <v>68</v>
      </c>
      <c r="O170" s="142">
        <v>21</v>
      </c>
      <c r="P170" s="87"/>
      <c r="Q170" s="87"/>
      <c r="R170" s="87"/>
      <c r="S170" s="87"/>
      <c r="T170" s="87"/>
      <c r="U170" s="148"/>
    </row>
    <row r="171" spans="1:21" s="1" customFormat="1" ht="10.5">
      <c r="A171" s="1">
        <v>96802690</v>
      </c>
      <c r="B171" s="31" t="s">
        <v>35</v>
      </c>
      <c r="C171" s="1" t="s">
        <v>180</v>
      </c>
      <c r="D171" s="5">
        <v>336</v>
      </c>
      <c r="E171" s="140">
        <v>37802</v>
      </c>
      <c r="F171" s="140">
        <v>38990</v>
      </c>
      <c r="G171" s="169">
        <f t="shared" si="7"/>
        <v>9</v>
      </c>
      <c r="H171" s="169">
        <f t="shared" si="8"/>
        <v>2006</v>
      </c>
      <c r="I171" s="170" t="str">
        <f t="shared" si="9"/>
        <v>VENCIDO</v>
      </c>
      <c r="J171" s="4" t="s">
        <v>66</v>
      </c>
      <c r="K171" s="141">
        <v>30000</v>
      </c>
      <c r="L171" s="4" t="s">
        <v>104</v>
      </c>
      <c r="M171" s="142">
        <v>5</v>
      </c>
      <c r="N171" s="143" t="s">
        <v>68</v>
      </c>
      <c r="O171" s="142">
        <v>5</v>
      </c>
      <c r="P171" s="87">
        <v>10000000</v>
      </c>
      <c r="Q171" s="87"/>
      <c r="R171" s="87"/>
      <c r="S171" s="87"/>
      <c r="T171" s="87"/>
      <c r="U171" s="173" t="s">
        <v>69</v>
      </c>
    </row>
    <row r="172" spans="1:21" s="1" customFormat="1" ht="10.5">
      <c r="A172" s="1">
        <v>96802690</v>
      </c>
      <c r="B172" s="31" t="s">
        <v>35</v>
      </c>
      <c r="C172" s="1" t="s">
        <v>180</v>
      </c>
      <c r="D172" s="5">
        <v>336</v>
      </c>
      <c r="E172" s="140">
        <v>37802</v>
      </c>
      <c r="F172" s="140">
        <v>38990</v>
      </c>
      <c r="G172" s="169">
        <f t="shared" si="7"/>
        <v>9</v>
      </c>
      <c r="H172" s="169">
        <f t="shared" si="8"/>
        <v>2006</v>
      </c>
      <c r="I172" s="170" t="str">
        <f t="shared" si="9"/>
        <v>VENCIDO</v>
      </c>
      <c r="J172" s="4" t="s">
        <v>66</v>
      </c>
      <c r="K172" s="141">
        <v>70000</v>
      </c>
      <c r="L172" s="4" t="s">
        <v>105</v>
      </c>
      <c r="M172" s="142">
        <v>5</v>
      </c>
      <c r="N172" s="143" t="s">
        <v>68</v>
      </c>
      <c r="O172" s="142">
        <v>5</v>
      </c>
      <c r="P172" s="87">
        <v>20000000</v>
      </c>
      <c r="Q172" s="87"/>
      <c r="R172" s="87"/>
      <c r="S172" s="87"/>
      <c r="T172" s="87"/>
      <c r="U172" s="173" t="s">
        <v>69</v>
      </c>
    </row>
    <row r="173" spans="1:21" s="1" customFormat="1" ht="10.5">
      <c r="A173" s="1">
        <v>61219000</v>
      </c>
      <c r="B173" s="31" t="s">
        <v>54</v>
      </c>
      <c r="C173" s="1" t="s">
        <v>112</v>
      </c>
      <c r="D173" s="5">
        <v>339</v>
      </c>
      <c r="E173" s="140">
        <v>37834</v>
      </c>
      <c r="F173" s="140">
        <v>38352</v>
      </c>
      <c r="G173" s="169">
        <f t="shared" si="7"/>
        <v>12</v>
      </c>
      <c r="H173" s="169">
        <f t="shared" si="8"/>
        <v>2004</v>
      </c>
      <c r="I173" s="170" t="str">
        <f t="shared" si="9"/>
        <v>VENCIDO</v>
      </c>
      <c r="J173" s="4" t="s">
        <v>37</v>
      </c>
      <c r="K173" s="141">
        <v>4000</v>
      </c>
      <c r="L173" s="4" t="s">
        <v>63</v>
      </c>
      <c r="M173" s="142">
        <v>5.5</v>
      </c>
      <c r="N173" s="143" t="s">
        <v>39</v>
      </c>
      <c r="O173" s="142">
        <v>25</v>
      </c>
      <c r="P173" s="87">
        <v>4000000</v>
      </c>
      <c r="Q173" s="87">
        <v>4000000</v>
      </c>
      <c r="R173" s="87">
        <f>ROUND((Q173*$E$8/1000),0)</f>
        <v>87788920</v>
      </c>
      <c r="S173" s="87">
        <v>211723</v>
      </c>
      <c r="T173" s="87">
        <v>88000643</v>
      </c>
    </row>
    <row r="174" spans="1:21" s="1" customFormat="1" ht="10.5">
      <c r="A174" s="1">
        <v>96604380</v>
      </c>
      <c r="B174" s="31" t="s">
        <v>96</v>
      </c>
      <c r="C174" s="1" t="s">
        <v>182</v>
      </c>
      <c r="D174" s="5">
        <v>340</v>
      </c>
      <c r="E174" s="140">
        <v>37846</v>
      </c>
      <c r="F174" s="140">
        <v>41499</v>
      </c>
      <c r="G174" s="169">
        <f t="shared" si="7"/>
        <v>8</v>
      </c>
      <c r="H174" s="169">
        <f t="shared" si="8"/>
        <v>2013</v>
      </c>
      <c r="I174" s="170" t="str">
        <f t="shared" si="9"/>
        <v>0</v>
      </c>
      <c r="J174" s="4" t="s">
        <v>37</v>
      </c>
      <c r="K174" s="141">
        <v>1000</v>
      </c>
      <c r="L174" s="4"/>
      <c r="M174" s="142"/>
      <c r="N174" s="143" t="s">
        <v>81</v>
      </c>
      <c r="O174" s="142">
        <v>10</v>
      </c>
      <c r="P174" s="87"/>
      <c r="Q174" s="87"/>
      <c r="R174" s="87"/>
      <c r="S174" s="87"/>
      <c r="T174" s="87"/>
    </row>
    <row r="175" spans="1:21" s="1" customFormat="1" ht="10.5">
      <c r="A175" s="1">
        <v>96604380</v>
      </c>
      <c r="B175" s="31" t="s">
        <v>96</v>
      </c>
      <c r="C175" s="1" t="s">
        <v>183</v>
      </c>
      <c r="D175" s="5" t="s">
        <v>143</v>
      </c>
      <c r="E175" s="140">
        <v>37846</v>
      </c>
      <c r="F175" s="140">
        <v>38942</v>
      </c>
      <c r="G175" s="169">
        <f t="shared" si="7"/>
        <v>8</v>
      </c>
      <c r="H175" s="169">
        <f t="shared" si="8"/>
        <v>2006</v>
      </c>
      <c r="I175" s="170" t="str">
        <f t="shared" si="9"/>
        <v>VENCIDO</v>
      </c>
      <c r="J175" s="4" t="s">
        <v>37</v>
      </c>
      <c r="K175" s="141">
        <v>1000</v>
      </c>
      <c r="L175" s="4" t="s">
        <v>90</v>
      </c>
      <c r="M175" s="142">
        <v>4.75</v>
      </c>
      <c r="N175" s="143" t="s">
        <v>81</v>
      </c>
      <c r="O175" s="142">
        <v>7</v>
      </c>
      <c r="P175" s="87">
        <v>1000000</v>
      </c>
      <c r="Q175" s="87"/>
      <c r="R175" s="87"/>
      <c r="S175" s="87"/>
      <c r="T175" s="87"/>
    </row>
    <row r="176" spans="1:21" s="1" customFormat="1" ht="10.5">
      <c r="A176" s="1">
        <v>96604380</v>
      </c>
      <c r="B176" s="31" t="s">
        <v>96</v>
      </c>
      <c r="C176" s="1" t="s">
        <v>184</v>
      </c>
      <c r="D176" s="5" t="s">
        <v>152</v>
      </c>
      <c r="E176" s="140">
        <v>39272</v>
      </c>
      <c r="F176" s="140">
        <v>40344</v>
      </c>
      <c r="G176" s="169">
        <f t="shared" si="7"/>
        <v>6</v>
      </c>
      <c r="H176" s="169">
        <f t="shared" si="8"/>
        <v>2010</v>
      </c>
      <c r="I176" s="170" t="str">
        <f t="shared" si="9"/>
        <v>VENCIDO</v>
      </c>
      <c r="J176" s="4" t="s">
        <v>37</v>
      </c>
      <c r="K176" s="141">
        <v>1000</v>
      </c>
      <c r="L176" s="4" t="s">
        <v>72</v>
      </c>
      <c r="M176" s="142">
        <v>3.8</v>
      </c>
      <c r="N176" s="143" t="s">
        <v>68</v>
      </c>
      <c r="O176" s="142">
        <v>21</v>
      </c>
      <c r="P176" s="87">
        <v>1000000</v>
      </c>
      <c r="Q176" s="87">
        <v>1000000</v>
      </c>
      <c r="R176" s="87">
        <f>ROUND((Q176*$E$8/1000),0)</f>
        <v>21947230</v>
      </c>
      <c r="S176" s="87">
        <v>103843</v>
      </c>
      <c r="T176" s="87">
        <v>22051073</v>
      </c>
    </row>
    <row r="177" spans="1:20" s="1" customFormat="1" ht="10.5">
      <c r="A177" s="1">
        <v>96722460</v>
      </c>
      <c r="B177" s="31" t="s">
        <v>75</v>
      </c>
      <c r="C177" s="1" t="s">
        <v>185</v>
      </c>
      <c r="D177" s="5">
        <v>344</v>
      </c>
      <c r="E177" s="140">
        <v>37903</v>
      </c>
      <c r="F177" s="140">
        <v>38999</v>
      </c>
      <c r="G177" s="169">
        <f t="shared" si="7"/>
        <v>10</v>
      </c>
      <c r="H177" s="169">
        <f t="shared" si="8"/>
        <v>2006</v>
      </c>
      <c r="I177" s="170" t="str">
        <f t="shared" si="9"/>
        <v>VENCIDO</v>
      </c>
      <c r="J177" s="4" t="s">
        <v>37</v>
      </c>
      <c r="K177" s="141">
        <v>3000</v>
      </c>
      <c r="L177" s="4" t="s">
        <v>51</v>
      </c>
      <c r="M177" s="142">
        <v>6</v>
      </c>
      <c r="N177" s="143" t="s">
        <v>68</v>
      </c>
      <c r="O177" s="142">
        <v>21</v>
      </c>
      <c r="P177" s="87">
        <v>2500000</v>
      </c>
      <c r="Q177" s="87">
        <v>2249999.5</v>
      </c>
      <c r="R177" s="87">
        <f>ROUND((Q177*$E$8/1000),0)</f>
        <v>49381257</v>
      </c>
      <c r="S177" s="87">
        <v>1505567</v>
      </c>
      <c r="T177" s="87">
        <v>50886824</v>
      </c>
    </row>
    <row r="178" spans="1:20" s="1" customFormat="1" ht="10.5">
      <c r="A178" s="1">
        <v>96722460</v>
      </c>
      <c r="B178" s="31" t="s">
        <v>75</v>
      </c>
      <c r="C178" s="1" t="s">
        <v>186</v>
      </c>
      <c r="D178" s="5">
        <v>345</v>
      </c>
      <c r="E178" s="140">
        <v>37903</v>
      </c>
      <c r="F178" s="140">
        <v>41556</v>
      </c>
      <c r="G178" s="169">
        <f t="shared" si="7"/>
        <v>10</v>
      </c>
      <c r="H178" s="169">
        <f t="shared" si="8"/>
        <v>2013</v>
      </c>
      <c r="I178" s="170" t="str">
        <f t="shared" si="9"/>
        <v>0</v>
      </c>
      <c r="J178" s="4" t="s">
        <v>37</v>
      </c>
      <c r="K178" s="141">
        <v>3000</v>
      </c>
      <c r="M178" s="142"/>
      <c r="N178" s="143"/>
      <c r="O178" s="142">
        <v>10</v>
      </c>
      <c r="P178" s="87"/>
      <c r="Q178" s="87"/>
      <c r="R178" s="87"/>
      <c r="S178" s="87"/>
      <c r="T178" s="87"/>
    </row>
    <row r="179" spans="1:20" s="1" customFormat="1" ht="10.5">
      <c r="A179" s="1">
        <v>96722460</v>
      </c>
      <c r="B179" s="31" t="s">
        <v>75</v>
      </c>
      <c r="C179" s="1" t="s">
        <v>76</v>
      </c>
      <c r="D179" s="5" t="s">
        <v>143</v>
      </c>
      <c r="E179" s="140">
        <v>37903</v>
      </c>
      <c r="F179" s="140">
        <v>38999</v>
      </c>
      <c r="G179" s="169">
        <f t="shared" si="7"/>
        <v>10</v>
      </c>
      <c r="H179" s="169">
        <f t="shared" si="8"/>
        <v>2006</v>
      </c>
      <c r="I179" s="170" t="str">
        <f t="shared" si="9"/>
        <v>VENCIDO</v>
      </c>
      <c r="J179" s="4" t="s">
        <v>37</v>
      </c>
      <c r="K179" s="141">
        <v>3000</v>
      </c>
      <c r="L179" s="4" t="s">
        <v>56</v>
      </c>
      <c r="M179" s="142">
        <v>3.75</v>
      </c>
      <c r="N179" s="143" t="s">
        <v>81</v>
      </c>
      <c r="O179" s="142">
        <v>6</v>
      </c>
      <c r="P179" s="87">
        <v>2000000</v>
      </c>
      <c r="Q179" s="87"/>
      <c r="R179" s="87"/>
      <c r="S179" s="87"/>
      <c r="T179" s="87"/>
    </row>
    <row r="180" spans="1:20" s="1" customFormat="1" ht="10.5">
      <c r="A180" s="1">
        <v>96800570</v>
      </c>
      <c r="B180" s="31" t="s">
        <v>44</v>
      </c>
      <c r="C180" s="1" t="s">
        <v>187</v>
      </c>
      <c r="D180" s="5">
        <v>347</v>
      </c>
      <c r="E180" s="140">
        <v>37907</v>
      </c>
      <c r="F180" s="140">
        <v>41508</v>
      </c>
      <c r="G180" s="169">
        <f t="shared" si="7"/>
        <v>8</v>
      </c>
      <c r="H180" s="169">
        <f t="shared" si="8"/>
        <v>2013</v>
      </c>
      <c r="I180" s="170" t="str">
        <f t="shared" si="9"/>
        <v>0</v>
      </c>
      <c r="J180" s="4" t="s">
        <v>37</v>
      </c>
      <c r="K180" s="141">
        <v>4200</v>
      </c>
      <c r="L180" s="4"/>
      <c r="M180" s="142"/>
      <c r="N180" s="143" t="s">
        <v>68</v>
      </c>
      <c r="O180" s="142">
        <v>10</v>
      </c>
      <c r="P180" s="87"/>
      <c r="Q180" s="87"/>
      <c r="R180" s="87"/>
      <c r="S180" s="87"/>
      <c r="T180" s="87"/>
    </row>
    <row r="181" spans="1:20" s="1" customFormat="1" ht="10.5">
      <c r="A181" s="1">
        <v>96800570</v>
      </c>
      <c r="B181" s="31" t="s">
        <v>44</v>
      </c>
      <c r="C181" s="1" t="s">
        <v>187</v>
      </c>
      <c r="D181" s="5">
        <v>348</v>
      </c>
      <c r="E181" s="140">
        <v>37907</v>
      </c>
      <c r="F181" s="140">
        <v>41508</v>
      </c>
      <c r="G181" s="169">
        <f t="shared" si="7"/>
        <v>8</v>
      </c>
      <c r="H181" s="169">
        <f t="shared" si="8"/>
        <v>2013</v>
      </c>
      <c r="I181" s="170" t="str">
        <f t="shared" si="9"/>
        <v>0</v>
      </c>
      <c r="J181" s="4" t="s">
        <v>37</v>
      </c>
      <c r="K181" s="141">
        <v>4000</v>
      </c>
      <c r="L181" s="4"/>
      <c r="M181" s="142"/>
      <c r="N181" s="143" t="s">
        <v>68</v>
      </c>
      <c r="O181" s="142">
        <v>10</v>
      </c>
      <c r="P181" s="87"/>
      <c r="Q181" s="87"/>
      <c r="R181" s="87"/>
      <c r="S181" s="87"/>
      <c r="T181" s="87"/>
    </row>
    <row r="182" spans="1:20" s="1" customFormat="1" ht="10.5">
      <c r="A182" s="1">
        <v>96439000</v>
      </c>
      <c r="B182" s="31" t="s">
        <v>168</v>
      </c>
      <c r="C182" s="1" t="s">
        <v>636</v>
      </c>
      <c r="D182" s="5">
        <v>350</v>
      </c>
      <c r="E182" s="140">
        <v>37908</v>
      </c>
      <c r="F182" s="140">
        <v>41561</v>
      </c>
      <c r="G182" s="169">
        <f t="shared" si="7"/>
        <v>10</v>
      </c>
      <c r="H182" s="169">
        <f t="shared" si="8"/>
        <v>2013</v>
      </c>
      <c r="I182" s="170" t="str">
        <f t="shared" si="9"/>
        <v>0</v>
      </c>
      <c r="J182" s="4" t="s">
        <v>37</v>
      </c>
      <c r="K182" s="141">
        <v>2000</v>
      </c>
      <c r="L182" s="4"/>
      <c r="M182" s="142"/>
      <c r="N182" s="143"/>
      <c r="O182" s="142">
        <v>10</v>
      </c>
      <c r="P182" s="87"/>
      <c r="Q182" s="87"/>
      <c r="R182" s="87"/>
      <c r="S182" s="87"/>
      <c r="T182" s="87"/>
    </row>
    <row r="183" spans="1:20" s="1" customFormat="1" ht="10.5">
      <c r="A183" s="1">
        <v>96439000</v>
      </c>
      <c r="B183" s="31" t="s">
        <v>168</v>
      </c>
      <c r="C183" s="1" t="s">
        <v>637</v>
      </c>
      <c r="D183" s="5" t="s">
        <v>143</v>
      </c>
      <c r="E183" s="140">
        <v>37908</v>
      </c>
      <c r="F183" s="140">
        <v>39004</v>
      </c>
      <c r="G183" s="169">
        <f t="shared" si="7"/>
        <v>10</v>
      </c>
      <c r="H183" s="169">
        <f t="shared" si="8"/>
        <v>2006</v>
      </c>
      <c r="I183" s="170" t="str">
        <f t="shared" si="9"/>
        <v>VENCIDO</v>
      </c>
      <c r="J183" s="4" t="s">
        <v>37</v>
      </c>
      <c r="K183" s="141">
        <v>2000</v>
      </c>
      <c r="L183" s="4" t="s">
        <v>92</v>
      </c>
      <c r="M183" s="142">
        <v>4.5</v>
      </c>
      <c r="N183" s="143" t="s">
        <v>68</v>
      </c>
      <c r="O183" s="142">
        <v>6.5</v>
      </c>
      <c r="P183" s="87">
        <v>2000000</v>
      </c>
      <c r="Q183" s="87"/>
      <c r="R183" s="87"/>
      <c r="S183" s="87"/>
      <c r="T183" s="87"/>
    </row>
    <row r="184" spans="1:20" s="1" customFormat="1" ht="10.5">
      <c r="A184" s="1">
        <v>96719210</v>
      </c>
      <c r="B184" s="31" t="s">
        <v>190</v>
      </c>
      <c r="C184" s="1" t="s">
        <v>191</v>
      </c>
      <c r="D184" s="5">
        <v>353</v>
      </c>
      <c r="E184" s="140">
        <v>37925</v>
      </c>
      <c r="F184" s="140">
        <v>41578</v>
      </c>
      <c r="G184" s="169">
        <f t="shared" si="7"/>
        <v>10</v>
      </c>
      <c r="H184" s="169">
        <f t="shared" si="8"/>
        <v>2013</v>
      </c>
      <c r="I184" s="170" t="str">
        <f t="shared" si="9"/>
        <v>0</v>
      </c>
      <c r="J184" s="4" t="s">
        <v>37</v>
      </c>
      <c r="K184" s="141">
        <v>2500</v>
      </c>
      <c r="L184" s="4"/>
      <c r="M184" s="142"/>
      <c r="N184" s="143"/>
      <c r="O184" s="142">
        <v>10</v>
      </c>
      <c r="P184" s="87"/>
      <c r="Q184" s="87"/>
      <c r="R184" s="87"/>
      <c r="S184" s="87"/>
      <c r="T184" s="87"/>
    </row>
    <row r="185" spans="1:20" s="1" customFormat="1" ht="10.5">
      <c r="A185" s="1">
        <v>96719210</v>
      </c>
      <c r="B185" s="31" t="s">
        <v>190</v>
      </c>
      <c r="C185" s="1" t="s">
        <v>192</v>
      </c>
      <c r="D185" s="5" t="s">
        <v>143</v>
      </c>
      <c r="E185" s="140">
        <v>37925</v>
      </c>
      <c r="F185" s="140">
        <v>39021</v>
      </c>
      <c r="G185" s="169">
        <f t="shared" si="7"/>
        <v>10</v>
      </c>
      <c r="H185" s="169">
        <f t="shared" si="8"/>
        <v>2006</v>
      </c>
      <c r="I185" s="170" t="str">
        <f t="shared" si="9"/>
        <v>VENCIDO</v>
      </c>
      <c r="J185" s="4" t="s">
        <v>37</v>
      </c>
      <c r="K185" s="141">
        <v>2500</v>
      </c>
      <c r="L185" s="4" t="s">
        <v>46</v>
      </c>
      <c r="M185" s="142">
        <v>4.5</v>
      </c>
      <c r="N185" s="143" t="s">
        <v>81</v>
      </c>
      <c r="O185" s="142">
        <v>7</v>
      </c>
      <c r="P185" s="87"/>
      <c r="Q185" s="87"/>
      <c r="R185" s="87"/>
      <c r="S185" s="87"/>
      <c r="T185" s="87"/>
    </row>
    <row r="186" spans="1:20" s="1" customFormat="1" ht="10.5">
      <c r="A186" s="1">
        <v>96802690</v>
      </c>
      <c r="B186" s="31" t="s">
        <v>35</v>
      </c>
      <c r="C186" s="1" t="s">
        <v>193</v>
      </c>
      <c r="D186" s="5">
        <v>355</v>
      </c>
      <c r="E186" s="140">
        <v>37935</v>
      </c>
      <c r="F186" s="140">
        <v>39031</v>
      </c>
      <c r="G186" s="169">
        <f t="shared" si="7"/>
        <v>11</v>
      </c>
      <c r="H186" s="169">
        <f t="shared" si="8"/>
        <v>2006</v>
      </c>
      <c r="I186" s="170" t="str">
        <f t="shared" si="9"/>
        <v>VENCIDO</v>
      </c>
      <c r="J186" s="4" t="s">
        <v>37</v>
      </c>
      <c r="K186" s="141">
        <v>3000</v>
      </c>
      <c r="L186" s="4" t="s">
        <v>90</v>
      </c>
      <c r="M186" s="142">
        <v>6.25</v>
      </c>
      <c r="N186" s="143" t="s">
        <v>68</v>
      </c>
      <c r="O186" s="142">
        <v>21</v>
      </c>
      <c r="P186" s="87">
        <v>702000</v>
      </c>
      <c r="Q186" s="87">
        <v>676929</v>
      </c>
      <c r="R186" s="87">
        <f>ROUND((Q186*$E$8/1000),0)</f>
        <v>14856716</v>
      </c>
      <c r="S186" s="87">
        <v>114299</v>
      </c>
      <c r="T186" s="87">
        <v>14971015</v>
      </c>
    </row>
    <row r="187" spans="1:20" s="1" customFormat="1" ht="10.5">
      <c r="A187" s="1">
        <v>96802690</v>
      </c>
      <c r="B187" s="31" t="s">
        <v>35</v>
      </c>
      <c r="C187" s="1" t="s">
        <v>194</v>
      </c>
      <c r="D187" s="5">
        <v>356</v>
      </c>
      <c r="E187" s="140">
        <v>37935</v>
      </c>
      <c r="F187" s="140">
        <v>41543</v>
      </c>
      <c r="G187" s="169">
        <f t="shared" si="7"/>
        <v>9</v>
      </c>
      <c r="H187" s="169">
        <f t="shared" si="8"/>
        <v>2013</v>
      </c>
      <c r="I187" s="170" t="str">
        <f t="shared" si="9"/>
        <v>0</v>
      </c>
      <c r="J187" s="4" t="s">
        <v>37</v>
      </c>
      <c r="K187" s="141">
        <v>3000</v>
      </c>
      <c r="L187" s="4"/>
      <c r="M187" s="142"/>
      <c r="N187" s="143"/>
      <c r="O187" s="142">
        <v>10</v>
      </c>
      <c r="P187" s="87"/>
      <c r="Q187" s="87"/>
      <c r="R187" s="87"/>
      <c r="S187" s="87"/>
      <c r="T187" s="87"/>
    </row>
    <row r="188" spans="1:20" s="1" customFormat="1" ht="10.5">
      <c r="A188" s="1">
        <v>96802690</v>
      </c>
      <c r="B188" s="31" t="s">
        <v>35</v>
      </c>
      <c r="C188" s="1" t="s">
        <v>195</v>
      </c>
      <c r="D188" s="5" t="s">
        <v>143</v>
      </c>
      <c r="E188" s="140">
        <v>37935</v>
      </c>
      <c r="F188" s="140">
        <v>39031</v>
      </c>
      <c r="G188" s="169">
        <f t="shared" si="7"/>
        <v>11</v>
      </c>
      <c r="H188" s="169">
        <f t="shared" si="8"/>
        <v>2006</v>
      </c>
      <c r="I188" s="170" t="str">
        <f t="shared" si="9"/>
        <v>VENCIDO</v>
      </c>
      <c r="J188" s="4" t="s">
        <v>37</v>
      </c>
      <c r="K188" s="141">
        <v>3000</v>
      </c>
      <c r="L188" s="4" t="s">
        <v>46</v>
      </c>
      <c r="M188" s="142">
        <v>5</v>
      </c>
      <c r="N188" s="143" t="s">
        <v>68</v>
      </c>
      <c r="O188" s="142">
        <v>7</v>
      </c>
      <c r="P188" s="87">
        <v>2500000</v>
      </c>
      <c r="Q188" s="87"/>
      <c r="R188" s="87"/>
      <c r="S188" s="87"/>
      <c r="T188" s="87"/>
    </row>
    <row r="189" spans="1:20" s="1" customFormat="1" ht="10.5">
      <c r="A189" s="1">
        <v>96802690</v>
      </c>
      <c r="B189" s="31" t="s">
        <v>35</v>
      </c>
      <c r="C189" s="1" t="s">
        <v>196</v>
      </c>
      <c r="D189" s="5" t="s">
        <v>152</v>
      </c>
      <c r="E189" s="140">
        <v>39213</v>
      </c>
      <c r="F189" s="140">
        <v>39579</v>
      </c>
      <c r="G189" s="169">
        <f t="shared" si="7"/>
        <v>5</v>
      </c>
      <c r="H189" s="169">
        <f t="shared" si="8"/>
        <v>2008</v>
      </c>
      <c r="I189" s="170" t="str">
        <f t="shared" si="9"/>
        <v>VENCIDO</v>
      </c>
      <c r="J189" s="4" t="s">
        <v>37</v>
      </c>
      <c r="K189" s="141">
        <v>500</v>
      </c>
      <c r="L189" s="4" t="s">
        <v>51</v>
      </c>
      <c r="M189" s="142">
        <v>3.5</v>
      </c>
      <c r="N189" s="143" t="s">
        <v>68</v>
      </c>
      <c r="O189" s="142">
        <v>5</v>
      </c>
      <c r="P189" s="87">
        <v>500000</v>
      </c>
      <c r="Q189" s="87">
        <v>500000</v>
      </c>
      <c r="R189" s="87">
        <f>ROUND((Q189*$E$8/1000),0)</f>
        <v>10973615</v>
      </c>
      <c r="S189" s="87">
        <v>79326</v>
      </c>
      <c r="T189" s="87">
        <v>11052941</v>
      </c>
    </row>
    <row r="190" spans="1:20" s="1" customFormat="1" ht="10.5">
      <c r="A190" s="1">
        <v>96802690</v>
      </c>
      <c r="B190" s="31" t="s">
        <v>35</v>
      </c>
      <c r="C190" s="1" t="s">
        <v>193</v>
      </c>
      <c r="D190" s="5" t="s">
        <v>162</v>
      </c>
      <c r="E190" s="140">
        <v>39213</v>
      </c>
      <c r="F190" s="140">
        <v>39579</v>
      </c>
      <c r="G190" s="169">
        <f t="shared" si="7"/>
        <v>5</v>
      </c>
      <c r="H190" s="169">
        <f t="shared" si="8"/>
        <v>2008</v>
      </c>
      <c r="I190" s="170" t="str">
        <f t="shared" si="9"/>
        <v>VENCIDO</v>
      </c>
      <c r="J190" s="4" t="s">
        <v>37</v>
      </c>
      <c r="K190" s="141">
        <v>500</v>
      </c>
      <c r="L190" s="4" t="s">
        <v>53</v>
      </c>
      <c r="M190" s="142">
        <v>3.5</v>
      </c>
      <c r="N190" s="143" t="s">
        <v>68</v>
      </c>
      <c r="O190" s="142">
        <v>5</v>
      </c>
      <c r="P190" s="87">
        <v>500000</v>
      </c>
      <c r="Q190" s="87">
        <v>500000</v>
      </c>
      <c r="R190" s="87">
        <f>ROUND((Q190*$E$8/1000),0)</f>
        <v>10973615</v>
      </c>
      <c r="S190" s="87">
        <v>79326</v>
      </c>
      <c r="T190" s="87">
        <v>11052941</v>
      </c>
    </row>
    <row r="191" spans="1:20" s="1" customFormat="1" ht="10.5">
      <c r="A191" s="1">
        <v>96802690</v>
      </c>
      <c r="B191" s="31" t="s">
        <v>35</v>
      </c>
      <c r="C191" s="1" t="s">
        <v>193</v>
      </c>
      <c r="D191" s="5" t="s">
        <v>163</v>
      </c>
      <c r="E191" s="140">
        <v>39213</v>
      </c>
      <c r="F191" s="140">
        <v>39579</v>
      </c>
      <c r="G191" s="169">
        <f t="shared" si="7"/>
        <v>5</v>
      </c>
      <c r="H191" s="169">
        <f t="shared" si="8"/>
        <v>2008</v>
      </c>
      <c r="I191" s="170" t="str">
        <f t="shared" si="9"/>
        <v>VENCIDO</v>
      </c>
      <c r="J191" s="4" t="s">
        <v>37</v>
      </c>
      <c r="K191" s="141">
        <v>1500</v>
      </c>
      <c r="L191" s="4" t="s">
        <v>59</v>
      </c>
      <c r="M191" s="142">
        <v>4.3499999999999996</v>
      </c>
      <c r="N191" s="143" t="s">
        <v>68</v>
      </c>
      <c r="O191" s="142">
        <v>21</v>
      </c>
      <c r="P191" s="87">
        <v>1500000</v>
      </c>
      <c r="Q191" s="87">
        <v>1500000</v>
      </c>
      <c r="R191" s="87">
        <f>ROUND((Q191*$E$8/1000),0)</f>
        <v>32920845</v>
      </c>
      <c r="S191" s="87">
        <v>295163</v>
      </c>
      <c r="T191" s="87">
        <v>33216008</v>
      </c>
    </row>
    <row r="192" spans="1:20" s="1" customFormat="1" ht="10.5">
      <c r="A192" s="1">
        <v>99530250</v>
      </c>
      <c r="B192" s="31" t="s">
        <v>86</v>
      </c>
      <c r="C192" s="1" t="s">
        <v>197</v>
      </c>
      <c r="D192" s="5">
        <v>357</v>
      </c>
      <c r="E192" s="140">
        <v>37936</v>
      </c>
      <c r="F192" s="140">
        <v>39032</v>
      </c>
      <c r="G192" s="169">
        <f t="shared" si="7"/>
        <v>11</v>
      </c>
      <c r="H192" s="169">
        <f t="shared" si="8"/>
        <v>2006</v>
      </c>
      <c r="I192" s="170" t="str">
        <f t="shared" si="9"/>
        <v>VENCIDO</v>
      </c>
      <c r="J192" s="4" t="s">
        <v>37</v>
      </c>
      <c r="K192" s="141">
        <v>5000</v>
      </c>
      <c r="L192" s="4" t="s">
        <v>90</v>
      </c>
      <c r="M192" s="142">
        <v>5.5</v>
      </c>
      <c r="N192" s="143" t="s">
        <v>68</v>
      </c>
      <c r="O192" s="142">
        <v>21</v>
      </c>
      <c r="P192" s="87">
        <v>3500000</v>
      </c>
      <c r="Q192" s="87"/>
      <c r="R192" s="87"/>
      <c r="S192" s="87"/>
      <c r="T192" s="87"/>
    </row>
    <row r="193" spans="1:20" s="1" customFormat="1" ht="10.5">
      <c r="A193" s="1">
        <v>99530250</v>
      </c>
      <c r="B193" s="31" t="s">
        <v>86</v>
      </c>
      <c r="C193" s="1" t="s">
        <v>198</v>
      </c>
      <c r="D193" s="5">
        <v>358</v>
      </c>
      <c r="E193" s="140">
        <v>37936</v>
      </c>
      <c r="F193" s="140">
        <v>41589</v>
      </c>
      <c r="G193" s="169">
        <f t="shared" si="7"/>
        <v>11</v>
      </c>
      <c r="H193" s="169">
        <f t="shared" si="8"/>
        <v>2013</v>
      </c>
      <c r="I193" s="170" t="str">
        <f t="shared" si="9"/>
        <v>0</v>
      </c>
      <c r="J193" s="4" t="s">
        <v>37</v>
      </c>
      <c r="K193" s="141">
        <v>3000</v>
      </c>
      <c r="L193" s="4"/>
      <c r="M193" s="142"/>
      <c r="N193" s="143"/>
      <c r="O193" s="142">
        <v>10</v>
      </c>
      <c r="P193" s="87"/>
      <c r="Q193" s="87"/>
      <c r="R193" s="87"/>
      <c r="S193" s="87"/>
      <c r="T193" s="87"/>
    </row>
    <row r="194" spans="1:20" s="1" customFormat="1" ht="10.5">
      <c r="A194" s="1">
        <v>99530250</v>
      </c>
      <c r="B194" s="31" t="s">
        <v>86</v>
      </c>
      <c r="C194" s="1" t="s">
        <v>197</v>
      </c>
      <c r="D194" s="5" t="s">
        <v>143</v>
      </c>
      <c r="E194" s="140">
        <v>37936</v>
      </c>
      <c r="F194" s="140">
        <v>39032</v>
      </c>
      <c r="G194" s="169">
        <f t="shared" si="7"/>
        <v>11</v>
      </c>
      <c r="H194" s="169">
        <f t="shared" si="8"/>
        <v>2006</v>
      </c>
      <c r="I194" s="170" t="str">
        <f t="shared" si="9"/>
        <v>VENCIDO</v>
      </c>
      <c r="J194" s="4" t="s">
        <v>37</v>
      </c>
      <c r="K194" s="141">
        <v>3000</v>
      </c>
      <c r="L194" s="4" t="s">
        <v>46</v>
      </c>
      <c r="M194" s="142">
        <v>4.5</v>
      </c>
      <c r="N194" s="143" t="s">
        <v>68</v>
      </c>
      <c r="O194" s="142">
        <v>8</v>
      </c>
      <c r="P194" s="87">
        <v>3000000</v>
      </c>
      <c r="Q194" s="87"/>
      <c r="R194" s="87"/>
      <c r="S194" s="87"/>
      <c r="T194" s="87"/>
    </row>
    <row r="195" spans="1:20" s="1" customFormat="1" ht="10.5">
      <c r="A195" s="1">
        <v>96945440</v>
      </c>
      <c r="B195" s="31" t="s">
        <v>106</v>
      </c>
      <c r="C195" s="1" t="s">
        <v>199</v>
      </c>
      <c r="D195" s="5">
        <v>359</v>
      </c>
      <c r="E195" s="140">
        <v>37936</v>
      </c>
      <c r="F195" s="140">
        <v>39032</v>
      </c>
      <c r="G195" s="169">
        <f t="shared" si="7"/>
        <v>11</v>
      </c>
      <c r="H195" s="169">
        <f t="shared" si="8"/>
        <v>2006</v>
      </c>
      <c r="I195" s="170" t="str">
        <f t="shared" si="9"/>
        <v>VENCIDO</v>
      </c>
      <c r="J195" s="4" t="s">
        <v>37</v>
      </c>
      <c r="K195" s="141">
        <v>13000</v>
      </c>
      <c r="L195" s="4" t="s">
        <v>67</v>
      </c>
      <c r="M195" s="142">
        <v>5.3</v>
      </c>
      <c r="N195" s="143" t="s">
        <v>179</v>
      </c>
      <c r="O195" s="142">
        <v>23</v>
      </c>
      <c r="P195" s="87">
        <v>13000000</v>
      </c>
      <c r="Q195" s="87">
        <v>12902500</v>
      </c>
      <c r="R195" s="87">
        <f t="shared" ref="R195:R204" si="10">ROUND((Q195*$E$8/1000),0)</f>
        <v>283174135</v>
      </c>
      <c r="S195" s="87">
        <v>1917718</v>
      </c>
      <c r="T195" s="87">
        <v>285091853</v>
      </c>
    </row>
    <row r="196" spans="1:20" s="1" customFormat="1" ht="10.5">
      <c r="A196" s="1">
        <v>96945440</v>
      </c>
      <c r="B196" s="31" t="s">
        <v>106</v>
      </c>
      <c r="C196" s="1" t="s">
        <v>199</v>
      </c>
      <c r="D196" s="5">
        <v>359</v>
      </c>
      <c r="E196" s="140">
        <v>37936</v>
      </c>
      <c r="F196" s="140">
        <v>39032</v>
      </c>
      <c r="G196" s="169">
        <f t="shared" si="7"/>
        <v>11</v>
      </c>
      <c r="H196" s="169">
        <f t="shared" si="8"/>
        <v>2006</v>
      </c>
      <c r="I196" s="170" t="str">
        <f t="shared" si="9"/>
        <v>VENCIDO</v>
      </c>
      <c r="J196" s="4" t="s">
        <v>37</v>
      </c>
      <c r="K196" s="176">
        <v>0.5</v>
      </c>
      <c r="L196" s="4" t="s">
        <v>73</v>
      </c>
      <c r="M196" s="142">
        <v>5.3</v>
      </c>
      <c r="N196" s="143" t="s">
        <v>179</v>
      </c>
      <c r="O196" s="142">
        <v>23</v>
      </c>
      <c r="P196" s="87">
        <v>500</v>
      </c>
      <c r="Q196" s="87">
        <v>496</v>
      </c>
      <c r="R196" s="87">
        <f t="shared" si="10"/>
        <v>10886</v>
      </c>
      <c r="S196" s="87">
        <v>74</v>
      </c>
      <c r="T196" s="87">
        <v>10960</v>
      </c>
    </row>
    <row r="197" spans="1:20" s="1" customFormat="1" ht="10.5">
      <c r="A197" s="1">
        <v>76496130</v>
      </c>
      <c r="B197" s="31" t="s">
        <v>44</v>
      </c>
      <c r="C197" s="1" t="s">
        <v>200</v>
      </c>
      <c r="D197" s="5">
        <v>360</v>
      </c>
      <c r="E197" s="140">
        <v>37937</v>
      </c>
      <c r="F197" s="140">
        <v>38355</v>
      </c>
      <c r="G197" s="169">
        <f t="shared" si="7"/>
        <v>1</v>
      </c>
      <c r="H197" s="169">
        <f t="shared" si="8"/>
        <v>2005</v>
      </c>
      <c r="I197" s="170" t="str">
        <f t="shared" si="9"/>
        <v>VENCIDO</v>
      </c>
      <c r="J197" s="4" t="s">
        <v>37</v>
      </c>
      <c r="K197" s="141">
        <v>340</v>
      </c>
      <c r="L197" s="4" t="s">
        <v>67</v>
      </c>
      <c r="M197" s="142">
        <v>5.21</v>
      </c>
      <c r="N197" s="143" t="s">
        <v>179</v>
      </c>
      <c r="O197" s="142">
        <v>13</v>
      </c>
      <c r="P197" s="87">
        <v>340000</v>
      </c>
      <c r="Q197" s="87">
        <v>269539.73</v>
      </c>
      <c r="R197" s="87">
        <f t="shared" si="10"/>
        <v>5915650</v>
      </c>
      <c r="S197" s="87">
        <v>25572</v>
      </c>
      <c r="T197" s="87">
        <v>5941222</v>
      </c>
    </row>
    <row r="198" spans="1:20" s="1" customFormat="1" ht="10.5">
      <c r="A198" s="1">
        <v>76496130</v>
      </c>
      <c r="B198" s="31" t="s">
        <v>44</v>
      </c>
      <c r="C198" s="1" t="s">
        <v>200</v>
      </c>
      <c r="D198" s="5">
        <v>360</v>
      </c>
      <c r="E198" s="140">
        <v>37937</v>
      </c>
      <c r="F198" s="140">
        <v>38355</v>
      </c>
      <c r="G198" s="169">
        <f t="shared" si="7"/>
        <v>1</v>
      </c>
      <c r="H198" s="169">
        <f t="shared" si="8"/>
        <v>2005</v>
      </c>
      <c r="I198" s="170" t="str">
        <f t="shared" si="9"/>
        <v>VENCIDO</v>
      </c>
      <c r="J198" s="4" t="s">
        <v>37</v>
      </c>
      <c r="K198" s="141">
        <v>1560</v>
      </c>
      <c r="L198" s="4" t="s">
        <v>73</v>
      </c>
      <c r="M198" s="142">
        <v>5.21</v>
      </c>
      <c r="N198" s="143" t="s">
        <v>179</v>
      </c>
      <c r="O198" s="142">
        <v>13</v>
      </c>
      <c r="P198" s="87">
        <v>1560000</v>
      </c>
      <c r="Q198" s="87">
        <v>1236711.56</v>
      </c>
      <c r="R198" s="87">
        <f t="shared" si="10"/>
        <v>27142393</v>
      </c>
      <c r="S198" s="87">
        <v>117332</v>
      </c>
      <c r="T198" s="87">
        <v>27259725</v>
      </c>
    </row>
    <row r="199" spans="1:20" s="1" customFormat="1" ht="10.5">
      <c r="A199" s="1">
        <v>76496130</v>
      </c>
      <c r="B199" s="31" t="s">
        <v>44</v>
      </c>
      <c r="C199" s="1" t="s">
        <v>200</v>
      </c>
      <c r="D199" s="5">
        <v>360</v>
      </c>
      <c r="E199" s="140">
        <v>37937</v>
      </c>
      <c r="F199" s="140">
        <v>38355</v>
      </c>
      <c r="G199" s="169">
        <f t="shared" si="7"/>
        <v>1</v>
      </c>
      <c r="H199" s="169">
        <f t="shared" si="8"/>
        <v>2005</v>
      </c>
      <c r="I199" s="170" t="str">
        <f t="shared" si="9"/>
        <v>VENCIDO</v>
      </c>
      <c r="J199" s="4" t="s">
        <v>37</v>
      </c>
      <c r="K199" s="141">
        <v>700</v>
      </c>
      <c r="L199" s="4" t="s">
        <v>71</v>
      </c>
      <c r="M199" s="142">
        <v>5.71</v>
      </c>
      <c r="N199" s="143" t="s">
        <v>179</v>
      </c>
      <c r="O199" s="142">
        <v>21.5</v>
      </c>
      <c r="P199" s="87">
        <v>700000</v>
      </c>
      <c r="Q199" s="87">
        <v>700000</v>
      </c>
      <c r="R199" s="87">
        <f t="shared" si="10"/>
        <v>15363061</v>
      </c>
      <c r="S199" s="87">
        <v>897656</v>
      </c>
      <c r="T199" s="87">
        <v>16260717</v>
      </c>
    </row>
    <row r="200" spans="1:20" s="1" customFormat="1" ht="10.5">
      <c r="A200" s="1">
        <v>76496130</v>
      </c>
      <c r="B200" s="31" t="s">
        <v>44</v>
      </c>
      <c r="C200" s="1" t="s">
        <v>200</v>
      </c>
      <c r="D200" s="5">
        <v>360</v>
      </c>
      <c r="E200" s="140">
        <v>37937</v>
      </c>
      <c r="F200" s="140">
        <v>38355</v>
      </c>
      <c r="G200" s="169">
        <f t="shared" si="7"/>
        <v>1</v>
      </c>
      <c r="H200" s="169">
        <f t="shared" si="8"/>
        <v>2005</v>
      </c>
      <c r="I200" s="170" t="str">
        <f t="shared" si="9"/>
        <v>VENCIDO</v>
      </c>
      <c r="J200" s="4" t="s">
        <v>37</v>
      </c>
      <c r="K200" s="141">
        <v>6900</v>
      </c>
      <c r="L200" s="4" t="s">
        <v>72</v>
      </c>
      <c r="M200" s="142">
        <v>5.71</v>
      </c>
      <c r="N200" s="143" t="s">
        <v>179</v>
      </c>
      <c r="O200" s="142">
        <v>21.5</v>
      </c>
      <c r="P200" s="87">
        <v>6900000</v>
      </c>
      <c r="Q200" s="87">
        <v>6900000</v>
      </c>
      <c r="R200" s="87">
        <f t="shared" si="10"/>
        <v>151435887</v>
      </c>
      <c r="S200" s="87">
        <v>8848320</v>
      </c>
      <c r="T200" s="87">
        <v>160284207</v>
      </c>
    </row>
    <row r="201" spans="1:20" s="1" customFormat="1" ht="10.5">
      <c r="A201" s="1">
        <v>61216000</v>
      </c>
      <c r="B201" s="31" t="s">
        <v>44</v>
      </c>
      <c r="C201" s="1" t="s">
        <v>47</v>
      </c>
      <c r="D201" s="5">
        <v>366</v>
      </c>
      <c r="E201" s="140">
        <v>38027</v>
      </c>
      <c r="F201" s="140">
        <v>38352</v>
      </c>
      <c r="G201" s="169">
        <f t="shared" si="7"/>
        <v>12</v>
      </c>
      <c r="H201" s="169">
        <f t="shared" si="8"/>
        <v>2004</v>
      </c>
      <c r="I201" s="170" t="str">
        <f t="shared" si="9"/>
        <v>VENCIDO</v>
      </c>
      <c r="J201" s="4" t="s">
        <v>37</v>
      </c>
      <c r="K201" s="141">
        <v>2400</v>
      </c>
      <c r="L201" s="4" t="s">
        <v>201</v>
      </c>
      <c r="M201" s="142">
        <v>5.7</v>
      </c>
      <c r="N201" s="143" t="s">
        <v>39</v>
      </c>
      <c r="O201" s="142">
        <v>30</v>
      </c>
      <c r="P201" s="87">
        <v>2400000</v>
      </c>
      <c r="Q201" s="87">
        <v>2400000</v>
      </c>
      <c r="R201" s="87">
        <f t="shared" si="10"/>
        <v>52673352</v>
      </c>
      <c r="S201" s="87">
        <v>243891</v>
      </c>
      <c r="T201" s="87">
        <v>52917243</v>
      </c>
    </row>
    <row r="202" spans="1:20" s="1" customFormat="1" ht="10.5">
      <c r="A202" s="1">
        <v>61216000</v>
      </c>
      <c r="B202" s="31" t="s">
        <v>44</v>
      </c>
      <c r="C202" s="1" t="s">
        <v>47</v>
      </c>
      <c r="D202" s="5">
        <v>366</v>
      </c>
      <c r="E202" s="140">
        <v>38027</v>
      </c>
      <c r="F202" s="140">
        <v>38352</v>
      </c>
      <c r="G202" s="169">
        <f t="shared" ref="G202:G265" si="11">MONTH(F202)</f>
        <v>12</v>
      </c>
      <c r="H202" s="169">
        <f t="shared" ref="H202:H265" si="12">YEAR(F202)</f>
        <v>2004</v>
      </c>
      <c r="I202" s="170" t="str">
        <f t="shared" ref="I202:I265" si="13">IF($I$8&gt;F202,"VENCIDO","0")</f>
        <v>VENCIDO</v>
      </c>
      <c r="J202" s="4" t="s">
        <v>37</v>
      </c>
      <c r="K202" s="141">
        <v>2750</v>
      </c>
      <c r="L202" s="4" t="s">
        <v>202</v>
      </c>
      <c r="M202" s="142">
        <v>5.7</v>
      </c>
      <c r="N202" s="143" t="s">
        <v>39</v>
      </c>
      <c r="O202" s="142">
        <v>30</v>
      </c>
      <c r="P202" s="87">
        <v>2750000</v>
      </c>
      <c r="Q202" s="87">
        <v>2750000</v>
      </c>
      <c r="R202" s="87">
        <f t="shared" si="10"/>
        <v>60354883</v>
      </c>
      <c r="S202" s="87">
        <v>1125619</v>
      </c>
      <c r="T202" s="87">
        <v>61480502</v>
      </c>
    </row>
    <row r="203" spans="1:20" s="1" customFormat="1" ht="10.5">
      <c r="A203" s="1">
        <v>61219000</v>
      </c>
      <c r="B203" s="31" t="s">
        <v>54</v>
      </c>
      <c r="C203" s="1" t="s">
        <v>112</v>
      </c>
      <c r="D203" s="5">
        <v>370</v>
      </c>
      <c r="E203" s="140">
        <v>38118</v>
      </c>
      <c r="F203" s="140">
        <v>38352</v>
      </c>
      <c r="G203" s="169">
        <f t="shared" si="11"/>
        <v>12</v>
      </c>
      <c r="H203" s="169">
        <f t="shared" si="12"/>
        <v>2004</v>
      </c>
      <c r="I203" s="170" t="str">
        <f t="shared" si="13"/>
        <v>VENCIDO</v>
      </c>
      <c r="J203" s="4" t="s">
        <v>37</v>
      </c>
      <c r="K203" s="141">
        <v>2800</v>
      </c>
      <c r="L203" s="4" t="s">
        <v>56</v>
      </c>
      <c r="M203" s="142">
        <v>5.5</v>
      </c>
      <c r="N203" s="143" t="s">
        <v>39</v>
      </c>
      <c r="O203" s="142">
        <v>25</v>
      </c>
      <c r="P203" s="87">
        <v>2800000</v>
      </c>
      <c r="Q203" s="87">
        <v>2800000</v>
      </c>
      <c r="R203" s="87">
        <f t="shared" si="10"/>
        <v>61452244</v>
      </c>
      <c r="S203" s="87">
        <v>703979</v>
      </c>
      <c r="T203" s="87">
        <v>62156223</v>
      </c>
    </row>
    <row r="204" spans="1:20" s="1" customFormat="1" ht="10.5">
      <c r="A204" s="1">
        <v>61219000</v>
      </c>
      <c r="B204" s="31" t="s">
        <v>54</v>
      </c>
      <c r="C204" s="1" t="s">
        <v>112</v>
      </c>
      <c r="D204" s="5">
        <v>371</v>
      </c>
      <c r="E204" s="140">
        <v>38118</v>
      </c>
      <c r="F204" s="140">
        <v>38352</v>
      </c>
      <c r="G204" s="169">
        <f t="shared" si="11"/>
        <v>12</v>
      </c>
      <c r="H204" s="169">
        <f t="shared" si="12"/>
        <v>2004</v>
      </c>
      <c r="I204" s="170" t="str">
        <f t="shared" si="13"/>
        <v>VENCIDO</v>
      </c>
      <c r="J204" s="4" t="s">
        <v>37</v>
      </c>
      <c r="K204" s="141">
        <v>1900</v>
      </c>
      <c r="L204" s="4" t="s">
        <v>51</v>
      </c>
      <c r="M204" s="142">
        <v>5.5</v>
      </c>
      <c r="N204" s="143" t="s">
        <v>39</v>
      </c>
      <c r="O204" s="142">
        <v>25</v>
      </c>
      <c r="P204" s="87">
        <v>1900000</v>
      </c>
      <c r="Q204" s="87">
        <v>1900000</v>
      </c>
      <c r="R204" s="87">
        <f t="shared" si="10"/>
        <v>41699737</v>
      </c>
      <c r="S204" s="87">
        <v>100568</v>
      </c>
      <c r="T204" s="87">
        <v>41800305</v>
      </c>
    </row>
    <row r="205" spans="1:20" s="1" customFormat="1" ht="10.5">
      <c r="A205" s="1">
        <v>96992030</v>
      </c>
      <c r="B205" s="31" t="s">
        <v>61</v>
      </c>
      <c r="C205" s="1" t="s">
        <v>203</v>
      </c>
      <c r="D205" s="5">
        <v>372</v>
      </c>
      <c r="E205" s="140">
        <v>38139</v>
      </c>
      <c r="F205" s="140">
        <v>49217</v>
      </c>
      <c r="G205" s="169">
        <f t="shared" si="11"/>
        <v>9</v>
      </c>
      <c r="H205" s="169">
        <f t="shared" si="12"/>
        <v>2034</v>
      </c>
      <c r="I205" s="170" t="str">
        <f t="shared" si="13"/>
        <v>0</v>
      </c>
      <c r="J205" s="4" t="s">
        <v>37</v>
      </c>
      <c r="K205" s="176">
        <v>17000.5</v>
      </c>
      <c r="L205" s="4"/>
      <c r="M205" s="142"/>
      <c r="N205" s="143"/>
      <c r="O205" s="142">
        <v>30.5</v>
      </c>
      <c r="P205" s="87"/>
      <c r="Q205" s="87"/>
      <c r="R205" s="87"/>
      <c r="S205" s="87"/>
      <c r="T205" s="87"/>
    </row>
    <row r="206" spans="1:20" s="1" customFormat="1" ht="10.5">
      <c r="A206" s="1">
        <v>96992030</v>
      </c>
      <c r="B206" s="31" t="s">
        <v>61</v>
      </c>
      <c r="C206" s="1" t="s">
        <v>204</v>
      </c>
      <c r="D206" s="5" t="s">
        <v>143</v>
      </c>
      <c r="E206" s="140">
        <v>38147</v>
      </c>
      <c r="F206" s="140">
        <v>38260</v>
      </c>
      <c r="G206" s="169">
        <f t="shared" si="11"/>
        <v>9</v>
      </c>
      <c r="H206" s="169">
        <f t="shared" si="12"/>
        <v>2004</v>
      </c>
      <c r="I206" s="170" t="str">
        <f t="shared" si="13"/>
        <v>VENCIDO</v>
      </c>
      <c r="J206" s="4" t="s">
        <v>37</v>
      </c>
      <c r="K206" s="141">
        <v>17000</v>
      </c>
      <c r="L206" s="4" t="s">
        <v>67</v>
      </c>
      <c r="M206" s="142">
        <v>5.3</v>
      </c>
      <c r="N206" s="143" t="s">
        <v>179</v>
      </c>
      <c r="O206" s="142">
        <v>24.5</v>
      </c>
      <c r="P206" s="87">
        <v>16000000</v>
      </c>
      <c r="Q206" s="87">
        <v>15880000</v>
      </c>
      <c r="R206" s="87">
        <f>ROUND((Q206*$E$8/1000),0)</f>
        <v>348522012</v>
      </c>
      <c r="S206" s="87">
        <v>2279150</v>
      </c>
      <c r="T206" s="87">
        <v>350801162</v>
      </c>
    </row>
    <row r="207" spans="1:20" s="1" customFormat="1" ht="10.5">
      <c r="A207" s="1">
        <v>96992030</v>
      </c>
      <c r="B207" s="31" t="s">
        <v>61</v>
      </c>
      <c r="C207" s="1" t="s">
        <v>204</v>
      </c>
      <c r="D207" s="5" t="s">
        <v>143</v>
      </c>
      <c r="E207" s="140">
        <v>38147</v>
      </c>
      <c r="F207" s="140">
        <v>38260</v>
      </c>
      <c r="G207" s="169">
        <f t="shared" si="11"/>
        <v>9</v>
      </c>
      <c r="H207" s="169">
        <f t="shared" si="12"/>
        <v>2004</v>
      </c>
      <c r="I207" s="170" t="str">
        <f t="shared" si="13"/>
        <v>VENCIDO</v>
      </c>
      <c r="J207" s="4" t="s">
        <v>37</v>
      </c>
      <c r="K207" s="176">
        <v>0.5</v>
      </c>
      <c r="L207" s="4" t="s">
        <v>73</v>
      </c>
      <c r="M207" s="142">
        <v>5.3</v>
      </c>
      <c r="N207" s="143" t="s">
        <v>179</v>
      </c>
      <c r="O207" s="142">
        <v>24.5</v>
      </c>
      <c r="P207" s="87">
        <v>500</v>
      </c>
      <c r="Q207" s="87">
        <v>496</v>
      </c>
      <c r="R207" s="87">
        <f>ROUND((Q207*$E$8/1000),0)</f>
        <v>10886</v>
      </c>
      <c r="S207" s="87">
        <v>77</v>
      </c>
      <c r="T207" s="87">
        <v>10963</v>
      </c>
    </row>
    <row r="208" spans="1:20" s="1" customFormat="1" ht="10.5">
      <c r="A208" s="1">
        <v>89900400</v>
      </c>
      <c r="B208" s="31" t="s">
        <v>86</v>
      </c>
      <c r="C208" s="1" t="s">
        <v>205</v>
      </c>
      <c r="D208" s="5">
        <v>374</v>
      </c>
      <c r="E208" s="140">
        <v>38182</v>
      </c>
      <c r="F208" s="140">
        <v>49088</v>
      </c>
      <c r="G208" s="169">
        <f t="shared" si="11"/>
        <v>5</v>
      </c>
      <c r="H208" s="169">
        <f t="shared" si="12"/>
        <v>2034</v>
      </c>
      <c r="I208" s="170" t="str">
        <f t="shared" si="13"/>
        <v>0</v>
      </c>
      <c r="J208" s="4" t="s">
        <v>37</v>
      </c>
      <c r="K208" s="141">
        <v>2500</v>
      </c>
      <c r="L208" s="4"/>
      <c r="M208" s="142"/>
      <c r="O208" s="142">
        <v>30</v>
      </c>
      <c r="P208" s="87"/>
      <c r="Q208" s="87"/>
      <c r="R208" s="87"/>
      <c r="S208" s="87"/>
      <c r="T208" s="87"/>
    </row>
    <row r="209" spans="1:20" s="1" customFormat="1" ht="10.5">
      <c r="A209" s="1">
        <v>89900400</v>
      </c>
      <c r="B209" s="31" t="s">
        <v>86</v>
      </c>
      <c r="C209" s="1" t="s">
        <v>206</v>
      </c>
      <c r="D209" s="5" t="s">
        <v>143</v>
      </c>
      <c r="E209" s="140">
        <v>38203</v>
      </c>
      <c r="F209" s="140">
        <v>38496</v>
      </c>
      <c r="G209" s="169">
        <f t="shared" si="11"/>
        <v>5</v>
      </c>
      <c r="H209" s="169">
        <f t="shared" si="12"/>
        <v>2005</v>
      </c>
      <c r="I209" s="170" t="str">
        <f t="shared" si="13"/>
        <v>VENCIDO</v>
      </c>
      <c r="J209" s="4" t="s">
        <v>37</v>
      </c>
      <c r="K209" s="141">
        <v>2500</v>
      </c>
      <c r="L209" s="4" t="s">
        <v>51</v>
      </c>
      <c r="M209" s="142">
        <v>5.5</v>
      </c>
      <c r="N209" s="143" t="s">
        <v>81</v>
      </c>
      <c r="O209" s="142">
        <v>25</v>
      </c>
      <c r="P209" s="87"/>
      <c r="Q209" s="87"/>
      <c r="R209" s="87"/>
      <c r="S209" s="87"/>
      <c r="T209" s="87"/>
    </row>
    <row r="210" spans="1:20" s="1" customFormat="1" ht="10.5">
      <c r="A210" s="1">
        <v>89900400</v>
      </c>
      <c r="B210" s="31" t="s">
        <v>86</v>
      </c>
      <c r="C210" s="1" t="s">
        <v>142</v>
      </c>
      <c r="D210" s="5">
        <v>375</v>
      </c>
      <c r="E210" s="140">
        <v>38182</v>
      </c>
      <c r="F210" s="140">
        <v>41783</v>
      </c>
      <c r="G210" s="169">
        <f t="shared" si="11"/>
        <v>5</v>
      </c>
      <c r="H210" s="169">
        <f t="shared" si="12"/>
        <v>2014</v>
      </c>
      <c r="I210" s="170" t="str">
        <f t="shared" si="13"/>
        <v>0</v>
      </c>
      <c r="J210" s="4" t="s">
        <v>37</v>
      </c>
      <c r="K210" s="141">
        <v>2500</v>
      </c>
      <c r="L210" s="4"/>
      <c r="M210" s="142"/>
      <c r="O210" s="142">
        <v>10</v>
      </c>
      <c r="P210" s="87"/>
      <c r="Q210" s="87"/>
      <c r="R210" s="87"/>
      <c r="S210" s="87"/>
      <c r="T210" s="87"/>
    </row>
    <row r="211" spans="1:20" s="1" customFormat="1" ht="10.5">
      <c r="A211" s="1">
        <v>89900400</v>
      </c>
      <c r="B211" s="31" t="s">
        <v>86</v>
      </c>
      <c r="C211" s="1" t="s">
        <v>207</v>
      </c>
      <c r="D211" s="5" t="s">
        <v>143</v>
      </c>
      <c r="E211" s="140">
        <v>38203</v>
      </c>
      <c r="F211" s="140">
        <v>38496</v>
      </c>
      <c r="G211" s="169">
        <f t="shared" si="11"/>
        <v>5</v>
      </c>
      <c r="H211" s="169">
        <f t="shared" si="12"/>
        <v>2005</v>
      </c>
      <c r="I211" s="170" t="str">
        <f t="shared" si="13"/>
        <v>VENCIDO</v>
      </c>
      <c r="J211" s="4" t="s">
        <v>37</v>
      </c>
      <c r="K211" s="141">
        <v>2500</v>
      </c>
      <c r="L211" s="4" t="s">
        <v>56</v>
      </c>
      <c r="M211" s="142">
        <v>3.8</v>
      </c>
      <c r="N211" s="143" t="s">
        <v>81</v>
      </c>
      <c r="O211" s="142">
        <v>8</v>
      </c>
      <c r="P211" s="87">
        <v>2150000</v>
      </c>
      <c r="Q211" s="87">
        <v>537500</v>
      </c>
      <c r="R211" s="87">
        <f>ROUND((Q211*$E$8/1000),0)</f>
        <v>11796636</v>
      </c>
      <c r="S211" s="87">
        <v>19309</v>
      </c>
      <c r="T211" s="87">
        <v>11815945</v>
      </c>
    </row>
    <row r="212" spans="1:20" s="1" customFormat="1" ht="10.5">
      <c r="A212" s="1">
        <v>96604380</v>
      </c>
      <c r="B212" s="31" t="s">
        <v>96</v>
      </c>
      <c r="C212" s="1" t="s">
        <v>182</v>
      </c>
      <c r="D212" s="5">
        <v>376</v>
      </c>
      <c r="E212" s="140">
        <v>38184</v>
      </c>
      <c r="F212" s="140">
        <v>42932</v>
      </c>
      <c r="G212" s="169">
        <f t="shared" si="11"/>
        <v>7</v>
      </c>
      <c r="H212" s="169">
        <f t="shared" si="12"/>
        <v>2017</v>
      </c>
      <c r="I212" s="170" t="str">
        <f t="shared" si="13"/>
        <v>0</v>
      </c>
      <c r="J212" s="4" t="s">
        <v>37</v>
      </c>
      <c r="K212" s="141">
        <v>1500</v>
      </c>
      <c r="L212" s="4"/>
      <c r="M212" s="142"/>
      <c r="N212" s="143"/>
      <c r="O212" s="142">
        <v>23</v>
      </c>
      <c r="P212" s="87"/>
      <c r="Q212" s="87"/>
      <c r="R212" s="87"/>
      <c r="S212" s="87"/>
      <c r="T212" s="87"/>
    </row>
    <row r="213" spans="1:20" s="1" customFormat="1" ht="10.5">
      <c r="A213" s="1">
        <v>96604380</v>
      </c>
      <c r="B213" s="31" t="s">
        <v>96</v>
      </c>
      <c r="C213" s="1" t="s">
        <v>183</v>
      </c>
      <c r="D213" s="5" t="s">
        <v>143</v>
      </c>
      <c r="E213" s="140">
        <v>38184</v>
      </c>
      <c r="F213" s="140">
        <v>39279</v>
      </c>
      <c r="G213" s="169">
        <f t="shared" si="11"/>
        <v>7</v>
      </c>
      <c r="H213" s="169">
        <f t="shared" si="12"/>
        <v>2007</v>
      </c>
      <c r="I213" s="170" t="str">
        <f t="shared" si="13"/>
        <v>VENCIDO</v>
      </c>
      <c r="J213" s="4" t="s">
        <v>37</v>
      </c>
      <c r="K213" s="141">
        <v>750</v>
      </c>
      <c r="L213" s="4" t="s">
        <v>92</v>
      </c>
      <c r="M213" s="142">
        <v>4.5</v>
      </c>
      <c r="N213" s="143" t="s">
        <v>68</v>
      </c>
      <c r="O213" s="142">
        <v>12</v>
      </c>
      <c r="P213" s="87">
        <v>700000</v>
      </c>
      <c r="Q213" s="87"/>
      <c r="R213" s="87"/>
      <c r="S213" s="87"/>
      <c r="T213" s="87"/>
    </row>
    <row r="214" spans="1:20" s="1" customFormat="1" ht="10.5">
      <c r="A214" s="1">
        <v>96604380</v>
      </c>
      <c r="B214" s="31" t="s">
        <v>96</v>
      </c>
      <c r="C214" s="1" t="s">
        <v>208</v>
      </c>
      <c r="D214" s="5" t="s">
        <v>152</v>
      </c>
      <c r="E214" s="140">
        <v>38729</v>
      </c>
      <c r="F214" s="140">
        <v>39797</v>
      </c>
      <c r="G214" s="169">
        <f t="shared" si="11"/>
        <v>12</v>
      </c>
      <c r="H214" s="169">
        <f t="shared" si="12"/>
        <v>2008</v>
      </c>
      <c r="I214" s="170" t="str">
        <f t="shared" si="13"/>
        <v>VENCIDO</v>
      </c>
      <c r="J214" s="4" t="s">
        <v>37</v>
      </c>
      <c r="K214" s="141">
        <v>500</v>
      </c>
      <c r="L214" s="4" t="s">
        <v>105</v>
      </c>
      <c r="M214" s="142">
        <v>4.2</v>
      </c>
      <c r="N214" s="143" t="s">
        <v>81</v>
      </c>
      <c r="O214" s="142">
        <v>21</v>
      </c>
      <c r="P214" s="87">
        <v>500000</v>
      </c>
      <c r="Q214" s="87">
        <v>407895</v>
      </c>
      <c r="R214" s="87">
        <f>ROUND((Q214*$E$8/1000),0)</f>
        <v>8952165</v>
      </c>
      <c r="S214" s="87">
        <v>46765</v>
      </c>
      <c r="T214" s="87">
        <v>8998930</v>
      </c>
    </row>
    <row r="215" spans="1:20" s="1" customFormat="1" ht="10.5">
      <c r="A215" s="1">
        <v>91143000</v>
      </c>
      <c r="B215" s="31" t="s">
        <v>168</v>
      </c>
      <c r="C215" s="1" t="s">
        <v>209</v>
      </c>
      <c r="D215" s="5">
        <v>377</v>
      </c>
      <c r="E215" s="140">
        <v>38194</v>
      </c>
      <c r="F215" s="140">
        <v>45864</v>
      </c>
      <c r="G215" s="169">
        <f t="shared" si="11"/>
        <v>7</v>
      </c>
      <c r="H215" s="169">
        <f t="shared" si="12"/>
        <v>2025</v>
      </c>
      <c r="I215" s="170" t="str">
        <f t="shared" si="13"/>
        <v>0</v>
      </c>
      <c r="J215" s="4" t="s">
        <v>37</v>
      </c>
      <c r="K215" s="141">
        <v>3000</v>
      </c>
      <c r="L215" s="4"/>
      <c r="M215" s="142"/>
      <c r="O215" s="142">
        <v>21</v>
      </c>
      <c r="P215" s="87"/>
      <c r="Q215" s="87"/>
      <c r="R215" s="87"/>
      <c r="S215" s="87"/>
      <c r="T215" s="87"/>
    </row>
    <row r="216" spans="1:20" s="1" customFormat="1" ht="10.5">
      <c r="A216" s="1">
        <v>91143000</v>
      </c>
      <c r="B216" s="31" t="s">
        <v>168</v>
      </c>
      <c r="C216" s="1" t="s">
        <v>210</v>
      </c>
      <c r="D216" s="5" t="s">
        <v>143</v>
      </c>
      <c r="E216" s="140">
        <v>38226</v>
      </c>
      <c r="F216" s="140">
        <v>39289</v>
      </c>
      <c r="G216" s="169">
        <f t="shared" si="11"/>
        <v>7</v>
      </c>
      <c r="H216" s="169">
        <f t="shared" si="12"/>
        <v>2007</v>
      </c>
      <c r="I216" s="170" t="str">
        <f t="shared" si="13"/>
        <v>VENCIDO</v>
      </c>
      <c r="J216" s="4" t="s">
        <v>37</v>
      </c>
      <c r="K216" s="141">
        <v>3000</v>
      </c>
      <c r="L216" s="4" t="s">
        <v>63</v>
      </c>
      <c r="M216" s="142">
        <v>4.4000000000000004</v>
      </c>
      <c r="N216" s="143" t="s">
        <v>81</v>
      </c>
      <c r="O216" s="142">
        <v>21</v>
      </c>
      <c r="P216" s="87">
        <v>3000000</v>
      </c>
      <c r="Q216" s="87">
        <v>2470588</v>
      </c>
      <c r="R216" s="87">
        <f>ROUND((Q216*$E$8/1000),0)</f>
        <v>54222563</v>
      </c>
      <c r="S216" s="87">
        <v>392305</v>
      </c>
      <c r="T216" s="87">
        <v>54614868</v>
      </c>
    </row>
    <row r="217" spans="1:20" s="1" customFormat="1" ht="10.5">
      <c r="A217" s="1">
        <v>91143000</v>
      </c>
      <c r="B217" s="31" t="s">
        <v>168</v>
      </c>
      <c r="C217" s="1" t="s">
        <v>211</v>
      </c>
      <c r="D217" s="5">
        <v>378</v>
      </c>
      <c r="E217" s="140">
        <v>38194</v>
      </c>
      <c r="F217" s="140">
        <v>41846</v>
      </c>
      <c r="G217" s="169">
        <f t="shared" si="11"/>
        <v>7</v>
      </c>
      <c r="H217" s="169">
        <f t="shared" si="12"/>
        <v>2014</v>
      </c>
      <c r="I217" s="170" t="str">
        <f t="shared" si="13"/>
        <v>0</v>
      </c>
      <c r="J217" s="4" t="s">
        <v>37</v>
      </c>
      <c r="K217" s="141">
        <v>2000</v>
      </c>
      <c r="L217" s="4"/>
      <c r="M217" s="142"/>
      <c r="N217" s="143"/>
      <c r="O217" s="142">
        <v>10</v>
      </c>
      <c r="P217" s="87"/>
      <c r="Q217" s="87"/>
      <c r="R217" s="87"/>
      <c r="S217" s="87"/>
      <c r="T217" s="87"/>
    </row>
    <row r="218" spans="1:20" s="1" customFormat="1" ht="10.5">
      <c r="A218" s="1">
        <v>91143000</v>
      </c>
      <c r="B218" s="31" t="s">
        <v>168</v>
      </c>
      <c r="C218" s="1" t="s">
        <v>212</v>
      </c>
      <c r="D218" s="5" t="s">
        <v>143</v>
      </c>
      <c r="E218" s="140">
        <v>38226</v>
      </c>
      <c r="F218" s="140">
        <v>39289</v>
      </c>
      <c r="G218" s="169">
        <f t="shared" si="11"/>
        <v>7</v>
      </c>
      <c r="H218" s="169">
        <f t="shared" si="12"/>
        <v>2007</v>
      </c>
      <c r="I218" s="170" t="str">
        <f t="shared" si="13"/>
        <v>VENCIDO</v>
      </c>
      <c r="J218" s="4" t="s">
        <v>37</v>
      </c>
      <c r="K218" s="141">
        <v>2000</v>
      </c>
      <c r="L218" s="4" t="s">
        <v>92</v>
      </c>
      <c r="M218" s="142">
        <v>3</v>
      </c>
      <c r="N218" s="143" t="s">
        <v>81</v>
      </c>
      <c r="O218" s="142">
        <v>7</v>
      </c>
      <c r="P218" s="87"/>
      <c r="Q218" s="87"/>
      <c r="R218" s="87"/>
      <c r="S218" s="87"/>
      <c r="T218" s="87"/>
    </row>
    <row r="219" spans="1:20" s="1" customFormat="1" ht="10.5">
      <c r="A219" s="1">
        <v>96875230</v>
      </c>
      <c r="B219" s="31" t="s">
        <v>106</v>
      </c>
      <c r="C219" s="1" t="s">
        <v>213</v>
      </c>
      <c r="D219" s="5">
        <v>382</v>
      </c>
      <c r="E219" s="140">
        <v>38252</v>
      </c>
      <c r="F219" s="140">
        <v>49309</v>
      </c>
      <c r="G219" s="169">
        <f t="shared" si="11"/>
        <v>12</v>
      </c>
      <c r="H219" s="169">
        <f t="shared" si="12"/>
        <v>2034</v>
      </c>
      <c r="I219" s="170" t="str">
        <f t="shared" si="13"/>
        <v>0</v>
      </c>
      <c r="J219" s="4" t="s">
        <v>37</v>
      </c>
      <c r="K219" s="141">
        <v>15000</v>
      </c>
      <c r="L219" s="4"/>
      <c r="M219" s="142"/>
      <c r="N219" s="143" t="s">
        <v>214</v>
      </c>
      <c r="O219" s="142">
        <v>30.25</v>
      </c>
      <c r="P219" s="87"/>
      <c r="Q219" s="87"/>
      <c r="R219" s="87"/>
      <c r="S219" s="87"/>
      <c r="T219" s="87"/>
    </row>
    <row r="220" spans="1:20" s="1" customFormat="1" ht="10.5">
      <c r="A220" s="1">
        <v>96875230</v>
      </c>
      <c r="B220" s="31" t="s">
        <v>106</v>
      </c>
      <c r="C220" s="1" t="s">
        <v>215</v>
      </c>
      <c r="D220" s="5" t="s">
        <v>143</v>
      </c>
      <c r="E220" s="140">
        <v>38261</v>
      </c>
      <c r="F220" s="140">
        <v>38352</v>
      </c>
      <c r="G220" s="169">
        <f t="shared" si="11"/>
        <v>12</v>
      </c>
      <c r="H220" s="169">
        <f t="shared" si="12"/>
        <v>2004</v>
      </c>
      <c r="I220" s="170" t="str">
        <f t="shared" si="13"/>
        <v>VENCIDO</v>
      </c>
      <c r="J220" s="4" t="s">
        <v>37</v>
      </c>
      <c r="K220" s="141">
        <v>5800</v>
      </c>
      <c r="L220" s="4" t="s">
        <v>67</v>
      </c>
      <c r="M220" s="142">
        <v>4.8499999999999996</v>
      </c>
      <c r="N220" s="143" t="s">
        <v>214</v>
      </c>
      <c r="O220" s="142">
        <v>21</v>
      </c>
      <c r="P220" s="87">
        <v>5800000</v>
      </c>
      <c r="Q220" s="87">
        <v>5800000</v>
      </c>
      <c r="R220" s="87">
        <f>ROUND((Q220*$E$8/1000),0)</f>
        <v>127293934</v>
      </c>
      <c r="S220" s="87">
        <v>766750</v>
      </c>
      <c r="T220" s="87">
        <v>128060684</v>
      </c>
    </row>
    <row r="221" spans="1:20" s="1" customFormat="1" ht="10.5">
      <c r="A221" s="1">
        <v>96875230</v>
      </c>
      <c r="B221" s="31" t="s">
        <v>106</v>
      </c>
      <c r="C221" s="1" t="s">
        <v>215</v>
      </c>
      <c r="D221" s="5" t="s">
        <v>143</v>
      </c>
      <c r="E221" s="140">
        <v>38261</v>
      </c>
      <c r="F221" s="140">
        <v>38352</v>
      </c>
      <c r="G221" s="169">
        <f t="shared" si="11"/>
        <v>12</v>
      </c>
      <c r="H221" s="169">
        <f t="shared" si="12"/>
        <v>2004</v>
      </c>
      <c r="I221" s="170" t="str">
        <f t="shared" si="13"/>
        <v>VENCIDO</v>
      </c>
      <c r="J221" s="4" t="s">
        <v>37</v>
      </c>
      <c r="K221" s="176">
        <v>0.5</v>
      </c>
      <c r="L221" s="4" t="s">
        <v>73</v>
      </c>
      <c r="M221" s="142">
        <v>4.8499999999999996</v>
      </c>
      <c r="N221" s="143" t="s">
        <v>214</v>
      </c>
      <c r="O221" s="142">
        <v>21</v>
      </c>
      <c r="P221" s="87">
        <v>500</v>
      </c>
      <c r="Q221" s="87">
        <v>500</v>
      </c>
      <c r="R221" s="87">
        <f>ROUND((Q221*$E$8/1000),0)</f>
        <v>10974</v>
      </c>
      <c r="S221" s="87">
        <v>66</v>
      </c>
      <c r="T221" s="87">
        <v>11040</v>
      </c>
    </row>
    <row r="222" spans="1:20" s="1" customFormat="1" ht="10.5">
      <c r="A222" s="1">
        <v>96875230</v>
      </c>
      <c r="B222" s="31" t="s">
        <v>106</v>
      </c>
      <c r="C222" s="1" t="s">
        <v>215</v>
      </c>
      <c r="D222" s="5" t="s">
        <v>152</v>
      </c>
      <c r="E222" s="140">
        <v>39056</v>
      </c>
      <c r="F222" s="140">
        <v>39172</v>
      </c>
      <c r="G222" s="169">
        <f t="shared" si="11"/>
        <v>3</v>
      </c>
      <c r="H222" s="169">
        <f t="shared" si="12"/>
        <v>2007</v>
      </c>
      <c r="I222" s="170" t="str">
        <f t="shared" si="13"/>
        <v>VENCIDO</v>
      </c>
      <c r="J222" s="4" t="s">
        <v>37</v>
      </c>
      <c r="K222" s="141">
        <v>6000</v>
      </c>
      <c r="L222" s="4" t="s">
        <v>71</v>
      </c>
      <c r="M222" s="142">
        <v>3.2</v>
      </c>
      <c r="N222" s="143" t="s">
        <v>214</v>
      </c>
      <c r="O222" s="142">
        <v>24</v>
      </c>
      <c r="P222" s="87">
        <v>6000000</v>
      </c>
      <c r="Q222" s="87">
        <v>6913690</v>
      </c>
      <c r="R222" s="87">
        <f>ROUND((Q222*$E$8/1000),0)</f>
        <v>151736345</v>
      </c>
      <c r="S222" s="87">
        <v>605454</v>
      </c>
      <c r="T222" s="87">
        <v>152341799</v>
      </c>
    </row>
    <row r="223" spans="1:20" s="1" customFormat="1" ht="10.5">
      <c r="A223" s="1">
        <v>96875230</v>
      </c>
      <c r="B223" s="31" t="s">
        <v>106</v>
      </c>
      <c r="C223" s="1" t="s">
        <v>215</v>
      </c>
      <c r="D223" s="5" t="s">
        <v>152</v>
      </c>
      <c r="E223" s="140">
        <v>39056</v>
      </c>
      <c r="F223" s="140">
        <v>39172</v>
      </c>
      <c r="G223" s="169">
        <f t="shared" si="11"/>
        <v>3</v>
      </c>
      <c r="H223" s="169">
        <f t="shared" si="12"/>
        <v>2007</v>
      </c>
      <c r="I223" s="170" t="str">
        <f t="shared" si="13"/>
        <v>VENCIDO</v>
      </c>
      <c r="J223" s="4" t="s">
        <v>37</v>
      </c>
      <c r="K223" s="176">
        <v>0.5</v>
      </c>
      <c r="L223" s="4" t="s">
        <v>72</v>
      </c>
      <c r="M223" s="142">
        <v>3.2</v>
      </c>
      <c r="N223" s="143" t="s">
        <v>214</v>
      </c>
      <c r="O223" s="142">
        <v>24</v>
      </c>
      <c r="P223" s="87">
        <v>500</v>
      </c>
      <c r="Q223" s="87">
        <v>576</v>
      </c>
      <c r="R223" s="87">
        <f>ROUND((Q223*$E$8/1000),0)</f>
        <v>12642</v>
      </c>
      <c r="S223" s="87">
        <v>53</v>
      </c>
      <c r="T223" s="87">
        <v>12695</v>
      </c>
    </row>
    <row r="224" spans="1:20" s="1" customFormat="1" ht="10.5">
      <c r="A224" s="1">
        <v>96929880</v>
      </c>
      <c r="B224" s="31" t="s">
        <v>83</v>
      </c>
      <c r="C224" s="1" t="s">
        <v>216</v>
      </c>
      <c r="D224" s="5">
        <v>384</v>
      </c>
      <c r="E224" s="140">
        <v>38257</v>
      </c>
      <c r="F224" s="140">
        <v>47349</v>
      </c>
      <c r="G224" s="169">
        <f t="shared" si="11"/>
        <v>8</v>
      </c>
      <c r="H224" s="169">
        <f t="shared" si="12"/>
        <v>2029</v>
      </c>
      <c r="I224" s="170" t="str">
        <f t="shared" si="13"/>
        <v>0</v>
      </c>
      <c r="J224" s="4" t="s">
        <v>37</v>
      </c>
      <c r="K224" s="141">
        <v>3000</v>
      </c>
      <c r="L224" s="4"/>
      <c r="M224" s="142"/>
      <c r="N224" s="143" t="s">
        <v>81</v>
      </c>
      <c r="O224" s="142">
        <v>25</v>
      </c>
      <c r="P224" s="87"/>
      <c r="Q224" s="87"/>
      <c r="R224" s="87"/>
      <c r="S224" s="87"/>
      <c r="T224" s="87"/>
    </row>
    <row r="225" spans="1:20" s="1" customFormat="1" ht="10.5">
      <c r="A225" s="1">
        <v>96929880</v>
      </c>
      <c r="B225" s="31" t="s">
        <v>83</v>
      </c>
      <c r="C225" s="1" t="s">
        <v>217</v>
      </c>
      <c r="D225" s="5" t="s">
        <v>143</v>
      </c>
      <c r="E225" s="140">
        <v>38260</v>
      </c>
      <c r="F225" s="140">
        <v>39355</v>
      </c>
      <c r="G225" s="169">
        <f t="shared" si="11"/>
        <v>9</v>
      </c>
      <c r="H225" s="169">
        <f t="shared" si="12"/>
        <v>2007</v>
      </c>
      <c r="I225" s="170" t="str">
        <f t="shared" si="13"/>
        <v>VENCIDO</v>
      </c>
      <c r="J225" s="4" t="s">
        <v>37</v>
      </c>
      <c r="K225" s="141">
        <v>3000</v>
      </c>
      <c r="L225" s="4" t="s">
        <v>90</v>
      </c>
      <c r="M225" s="142">
        <v>4.75</v>
      </c>
      <c r="N225" s="143" t="s">
        <v>81</v>
      </c>
      <c r="O225" s="142">
        <v>20.5</v>
      </c>
      <c r="P225" s="87">
        <v>3000000</v>
      </c>
      <c r="Q225" s="87">
        <v>2800000</v>
      </c>
      <c r="R225" s="87">
        <f>ROUND((Q225*$E$8/1000),0)</f>
        <v>61452244</v>
      </c>
      <c r="S225" s="87">
        <v>624338</v>
      </c>
      <c r="T225" s="87">
        <v>62076582</v>
      </c>
    </row>
    <row r="226" spans="1:20" s="1" customFormat="1" ht="10.5">
      <c r="A226" s="1">
        <v>96929880</v>
      </c>
      <c r="B226" s="31" t="s">
        <v>83</v>
      </c>
      <c r="C226" s="1" t="s">
        <v>216</v>
      </c>
      <c r="D226" s="5">
        <v>385</v>
      </c>
      <c r="E226" s="140">
        <v>38257</v>
      </c>
      <c r="F226" s="140">
        <v>41870</v>
      </c>
      <c r="G226" s="169">
        <f t="shared" si="11"/>
        <v>8</v>
      </c>
      <c r="H226" s="169">
        <f t="shared" si="12"/>
        <v>2014</v>
      </c>
      <c r="I226" s="170" t="str">
        <f t="shared" si="13"/>
        <v>0</v>
      </c>
      <c r="J226" s="4" t="s">
        <v>37</v>
      </c>
      <c r="K226" s="141">
        <v>5000</v>
      </c>
      <c r="L226" s="4"/>
      <c r="M226" s="142"/>
      <c r="N226" s="143" t="s">
        <v>81</v>
      </c>
      <c r="O226" s="142">
        <v>10</v>
      </c>
      <c r="P226" s="87"/>
      <c r="Q226" s="87"/>
      <c r="R226" s="87"/>
      <c r="S226" s="87"/>
      <c r="T226" s="87"/>
    </row>
    <row r="227" spans="1:20" s="1" customFormat="1" ht="10.5">
      <c r="A227" s="1">
        <v>96929880</v>
      </c>
      <c r="B227" s="31" t="s">
        <v>83</v>
      </c>
      <c r="C227" s="1" t="s">
        <v>218</v>
      </c>
      <c r="D227" s="5" t="s">
        <v>143</v>
      </c>
      <c r="E227" s="140">
        <v>38260</v>
      </c>
      <c r="F227" s="140">
        <v>39355</v>
      </c>
      <c r="G227" s="169">
        <f t="shared" si="11"/>
        <v>9</v>
      </c>
      <c r="H227" s="169">
        <f t="shared" si="12"/>
        <v>2007</v>
      </c>
      <c r="I227" s="170" t="str">
        <f t="shared" si="13"/>
        <v>VENCIDO</v>
      </c>
      <c r="J227" s="4" t="s">
        <v>37</v>
      </c>
      <c r="K227" s="141">
        <v>5000</v>
      </c>
      <c r="L227" s="4" t="s">
        <v>46</v>
      </c>
      <c r="M227" s="142">
        <v>3.25</v>
      </c>
      <c r="N227" s="143" t="s">
        <v>81</v>
      </c>
      <c r="O227" s="142">
        <v>6.5</v>
      </c>
      <c r="P227" s="87">
        <v>4000000</v>
      </c>
      <c r="Q227" s="87"/>
      <c r="R227" s="87"/>
      <c r="S227" s="87"/>
      <c r="T227" s="87"/>
    </row>
    <row r="228" spans="1:20" s="1" customFormat="1" ht="10.5">
      <c r="A228" s="1">
        <v>96972300</v>
      </c>
      <c r="B228" s="31" t="s">
        <v>75</v>
      </c>
      <c r="C228" s="1" t="s">
        <v>219</v>
      </c>
      <c r="D228" s="5">
        <v>386</v>
      </c>
      <c r="E228" s="140">
        <v>38265</v>
      </c>
      <c r="F228" s="140">
        <v>47848</v>
      </c>
      <c r="G228" s="169">
        <f t="shared" si="11"/>
        <v>12</v>
      </c>
      <c r="H228" s="169">
        <f t="shared" si="12"/>
        <v>2030</v>
      </c>
      <c r="I228" s="170" t="str">
        <f t="shared" si="13"/>
        <v>0</v>
      </c>
      <c r="J228" s="4" t="s">
        <v>37</v>
      </c>
      <c r="K228" s="141">
        <v>10500</v>
      </c>
      <c r="L228" s="4"/>
      <c r="M228" s="142"/>
      <c r="N228" s="143" t="s">
        <v>85</v>
      </c>
      <c r="O228" s="142">
        <v>26</v>
      </c>
      <c r="P228" s="87"/>
      <c r="Q228" s="87"/>
      <c r="R228" s="87"/>
      <c r="S228" s="87"/>
      <c r="T228" s="87"/>
    </row>
    <row r="229" spans="1:20" s="1" customFormat="1" ht="10.5">
      <c r="A229" s="1">
        <v>96972300</v>
      </c>
      <c r="B229" s="31" t="s">
        <v>75</v>
      </c>
      <c r="C229" s="1" t="s">
        <v>220</v>
      </c>
      <c r="D229" s="5" t="s">
        <v>143</v>
      </c>
      <c r="E229" s="140">
        <v>38289</v>
      </c>
      <c r="F229" s="140">
        <v>38352</v>
      </c>
      <c r="G229" s="169">
        <f t="shared" si="11"/>
        <v>12</v>
      </c>
      <c r="H229" s="169">
        <f t="shared" si="12"/>
        <v>2004</v>
      </c>
      <c r="I229" s="170" t="str">
        <f t="shared" si="13"/>
        <v>VENCIDO</v>
      </c>
      <c r="J229" s="4" t="s">
        <v>37</v>
      </c>
      <c r="K229" s="141">
        <v>5500</v>
      </c>
      <c r="L229" s="4" t="s">
        <v>67</v>
      </c>
      <c r="M229" s="142">
        <v>4.5</v>
      </c>
      <c r="N229" s="143" t="s">
        <v>85</v>
      </c>
      <c r="O229" s="142">
        <v>24</v>
      </c>
      <c r="P229" s="87">
        <v>5000000</v>
      </c>
      <c r="Q229" s="87">
        <v>5055188</v>
      </c>
      <c r="R229" s="87">
        <f>ROUND((Q229*$E$8/1000),0)</f>
        <v>110947374</v>
      </c>
      <c r="S229" s="87">
        <v>616420</v>
      </c>
      <c r="T229" s="87">
        <v>111563794</v>
      </c>
    </row>
    <row r="230" spans="1:20" s="1" customFormat="1" ht="10.5">
      <c r="A230" s="1">
        <v>96972300</v>
      </c>
      <c r="B230" s="31" t="s">
        <v>75</v>
      </c>
      <c r="C230" s="1" t="s">
        <v>220</v>
      </c>
      <c r="D230" s="5" t="s">
        <v>143</v>
      </c>
      <c r="E230" s="140">
        <v>38289</v>
      </c>
      <c r="F230" s="140">
        <v>38352</v>
      </c>
      <c r="G230" s="169">
        <f t="shared" si="11"/>
        <v>12</v>
      </c>
      <c r="H230" s="169">
        <f t="shared" si="12"/>
        <v>2004</v>
      </c>
      <c r="I230" s="170" t="str">
        <f t="shared" si="13"/>
        <v>VENCIDO</v>
      </c>
      <c r="J230" s="4" t="s">
        <v>37</v>
      </c>
      <c r="K230" s="176">
        <v>0.5</v>
      </c>
      <c r="L230" s="4" t="s">
        <v>73</v>
      </c>
      <c r="M230" s="142">
        <v>4.5</v>
      </c>
      <c r="N230" s="143" t="s">
        <v>85</v>
      </c>
      <c r="O230" s="142">
        <v>24</v>
      </c>
      <c r="P230" s="87">
        <v>500</v>
      </c>
      <c r="Q230" s="87">
        <v>506</v>
      </c>
      <c r="R230" s="87">
        <f>ROUND((Q230*$E$8/1000),0)</f>
        <v>11105</v>
      </c>
      <c r="S230" s="87">
        <v>53</v>
      </c>
      <c r="T230" s="87">
        <v>11158</v>
      </c>
    </row>
    <row r="231" spans="1:20" s="1" customFormat="1" ht="10.5">
      <c r="A231" s="1">
        <v>96850960</v>
      </c>
      <c r="B231" s="31" t="s">
        <v>106</v>
      </c>
      <c r="C231" s="1" t="s">
        <v>221</v>
      </c>
      <c r="D231" s="5">
        <v>387</v>
      </c>
      <c r="E231" s="140">
        <v>38275</v>
      </c>
      <c r="F231" s="140">
        <v>43830</v>
      </c>
      <c r="G231" s="169">
        <f t="shared" si="11"/>
        <v>12</v>
      </c>
      <c r="H231" s="169">
        <f t="shared" si="12"/>
        <v>2019</v>
      </c>
      <c r="I231" s="170" t="str">
        <f t="shared" si="13"/>
        <v>0</v>
      </c>
      <c r="J231" s="4" t="s">
        <v>37</v>
      </c>
      <c r="K231" s="141">
        <v>4000</v>
      </c>
      <c r="L231" s="4"/>
      <c r="M231" s="142"/>
      <c r="N231" s="143" t="s">
        <v>222</v>
      </c>
      <c r="O231" s="142">
        <v>15.25</v>
      </c>
      <c r="P231" s="87"/>
      <c r="Q231" s="87"/>
      <c r="R231" s="87"/>
      <c r="S231" s="87"/>
      <c r="T231" s="87"/>
    </row>
    <row r="232" spans="1:20" s="1" customFormat="1" ht="10.5">
      <c r="A232" s="1">
        <v>96850960</v>
      </c>
      <c r="B232" s="31" t="s">
        <v>106</v>
      </c>
      <c r="C232" s="1" t="s">
        <v>223</v>
      </c>
      <c r="D232" s="5" t="s">
        <v>143</v>
      </c>
      <c r="E232" s="140">
        <v>38295</v>
      </c>
      <c r="F232" s="140">
        <v>38352</v>
      </c>
      <c r="G232" s="169">
        <f t="shared" si="11"/>
        <v>12</v>
      </c>
      <c r="H232" s="169">
        <f t="shared" si="12"/>
        <v>2004</v>
      </c>
      <c r="I232" s="170" t="str">
        <f t="shared" si="13"/>
        <v>VENCIDO</v>
      </c>
      <c r="J232" s="4" t="s">
        <v>37</v>
      </c>
      <c r="K232" s="141">
        <v>3100</v>
      </c>
      <c r="L232" s="4" t="s">
        <v>46</v>
      </c>
      <c r="M232" s="142">
        <v>4</v>
      </c>
      <c r="N232" s="143" t="s">
        <v>222</v>
      </c>
      <c r="O232" s="142">
        <v>15</v>
      </c>
      <c r="P232" s="87">
        <v>2960000</v>
      </c>
      <c r="Q232" s="87">
        <v>2960000</v>
      </c>
      <c r="R232" s="87">
        <f>ROUND((Q232*$E$8/1000),0)</f>
        <v>64963801</v>
      </c>
      <c r="S232" s="87">
        <v>536057</v>
      </c>
      <c r="T232" s="87">
        <v>65499858</v>
      </c>
    </row>
    <row r="233" spans="1:20" s="1" customFormat="1" ht="10.5">
      <c r="A233" s="1">
        <v>96850960</v>
      </c>
      <c r="B233" s="31" t="s">
        <v>106</v>
      </c>
      <c r="C233" s="1" t="s">
        <v>223</v>
      </c>
      <c r="D233" s="5" t="s">
        <v>143</v>
      </c>
      <c r="E233" s="140">
        <v>38295</v>
      </c>
      <c r="F233" s="140">
        <v>38352</v>
      </c>
      <c r="G233" s="169">
        <f t="shared" si="11"/>
        <v>12</v>
      </c>
      <c r="H233" s="169">
        <f t="shared" si="12"/>
        <v>2004</v>
      </c>
      <c r="I233" s="170" t="str">
        <f t="shared" si="13"/>
        <v>VENCIDO</v>
      </c>
      <c r="J233" s="4" t="s">
        <v>37</v>
      </c>
      <c r="K233" s="141">
        <v>1</v>
      </c>
      <c r="L233" s="4" t="s">
        <v>90</v>
      </c>
      <c r="M233" s="142">
        <v>4</v>
      </c>
      <c r="N233" s="143" t="s">
        <v>222</v>
      </c>
      <c r="O233" s="142">
        <v>15</v>
      </c>
      <c r="P233" s="87">
        <v>1000</v>
      </c>
      <c r="Q233" s="87">
        <v>1000</v>
      </c>
      <c r="R233" s="87">
        <f>ROUND((Q233*$E$8/1000),0)</f>
        <v>21947</v>
      </c>
      <c r="S233" s="87">
        <v>181</v>
      </c>
      <c r="T233" s="87">
        <v>22128</v>
      </c>
    </row>
    <row r="234" spans="1:20" s="1" customFormat="1" ht="10.5">
      <c r="A234" s="1">
        <v>90413000</v>
      </c>
      <c r="B234" s="31" t="s">
        <v>61</v>
      </c>
      <c r="C234" s="1" t="s">
        <v>224</v>
      </c>
      <c r="D234" s="5">
        <v>388</v>
      </c>
      <c r="E234" s="140">
        <v>38278</v>
      </c>
      <c r="F234" s="140">
        <v>39373</v>
      </c>
      <c r="G234" s="169">
        <f t="shared" si="11"/>
        <v>10</v>
      </c>
      <c r="H234" s="169">
        <f t="shared" si="12"/>
        <v>2007</v>
      </c>
      <c r="I234" s="170" t="str">
        <f t="shared" si="13"/>
        <v>VENCIDO</v>
      </c>
      <c r="J234" s="4" t="s">
        <v>37</v>
      </c>
      <c r="K234" s="141">
        <v>2000</v>
      </c>
      <c r="L234" s="4" t="s">
        <v>56</v>
      </c>
      <c r="M234" s="142">
        <v>4</v>
      </c>
      <c r="N234" s="143" t="s">
        <v>68</v>
      </c>
      <c r="O234" s="142">
        <v>20</v>
      </c>
      <c r="P234" s="87">
        <v>2000000</v>
      </c>
      <c r="Q234" s="87">
        <v>1350000</v>
      </c>
      <c r="R234" s="87">
        <f>ROUND((Q234*$E$8/1000),0)</f>
        <v>29628761</v>
      </c>
      <c r="S234" s="87">
        <v>195588</v>
      </c>
      <c r="T234" s="87">
        <v>29824349</v>
      </c>
    </row>
    <row r="235" spans="1:20" s="1" customFormat="1" ht="10.5">
      <c r="A235" s="1">
        <v>99513400</v>
      </c>
      <c r="B235" s="31" t="s">
        <v>190</v>
      </c>
      <c r="C235" s="1" t="s">
        <v>225</v>
      </c>
      <c r="D235" s="5">
        <v>389</v>
      </c>
      <c r="E235" s="140">
        <v>38285</v>
      </c>
      <c r="F235" s="140">
        <v>42302</v>
      </c>
      <c r="G235" s="169">
        <f t="shared" si="11"/>
        <v>10</v>
      </c>
      <c r="H235" s="169">
        <f t="shared" si="12"/>
        <v>2015</v>
      </c>
      <c r="I235" s="170" t="str">
        <f t="shared" si="13"/>
        <v>0</v>
      </c>
      <c r="J235" s="4" t="s">
        <v>37</v>
      </c>
      <c r="K235" s="141">
        <v>6000</v>
      </c>
      <c r="L235" s="4"/>
      <c r="M235" s="142"/>
      <c r="N235" s="143" t="s">
        <v>81</v>
      </c>
      <c r="O235" s="142">
        <v>21</v>
      </c>
      <c r="P235" s="87"/>
      <c r="Q235" s="87"/>
      <c r="R235" s="87"/>
      <c r="S235" s="87"/>
      <c r="T235" s="87"/>
    </row>
    <row r="236" spans="1:20" s="1" customFormat="1" ht="10.5">
      <c r="A236" s="1">
        <v>99513400</v>
      </c>
      <c r="B236" s="31" t="s">
        <v>190</v>
      </c>
      <c r="C236" s="1" t="s">
        <v>226</v>
      </c>
      <c r="D236" s="5" t="s">
        <v>143</v>
      </c>
      <c r="E236" s="140">
        <v>38322</v>
      </c>
      <c r="F236" s="140">
        <v>38650</v>
      </c>
      <c r="G236" s="169">
        <f t="shared" si="11"/>
        <v>10</v>
      </c>
      <c r="H236" s="169">
        <f t="shared" si="12"/>
        <v>2005</v>
      </c>
      <c r="I236" s="170" t="str">
        <f t="shared" si="13"/>
        <v>VENCIDO</v>
      </c>
      <c r="J236" s="4" t="s">
        <v>37</v>
      </c>
      <c r="K236" s="141">
        <v>2000</v>
      </c>
      <c r="L236" s="4" t="s">
        <v>46</v>
      </c>
      <c r="M236" s="142">
        <v>3.25</v>
      </c>
      <c r="N236" s="143" t="s">
        <v>81</v>
      </c>
      <c r="O236" s="142">
        <v>8</v>
      </c>
      <c r="P236" s="87">
        <v>1000000</v>
      </c>
      <c r="Q236" s="87">
        <v>300000</v>
      </c>
      <c r="R236" s="87">
        <f>ROUND((Q236*$E$8/1000),0)</f>
        <v>6584169</v>
      </c>
      <c r="S236" s="87">
        <v>35477</v>
      </c>
      <c r="T236" s="87">
        <v>6619646</v>
      </c>
    </row>
    <row r="237" spans="1:20" s="1" customFormat="1" ht="10.5">
      <c r="A237" s="1">
        <v>99513400</v>
      </c>
      <c r="B237" s="31" t="s">
        <v>190</v>
      </c>
      <c r="C237" s="1" t="s">
        <v>226</v>
      </c>
      <c r="D237" s="5" t="s">
        <v>143</v>
      </c>
      <c r="E237" s="140">
        <v>38322</v>
      </c>
      <c r="F237" s="140">
        <v>39380</v>
      </c>
      <c r="G237" s="169">
        <f t="shared" si="11"/>
        <v>10</v>
      </c>
      <c r="H237" s="169">
        <f t="shared" si="12"/>
        <v>2007</v>
      </c>
      <c r="I237" s="170" t="str">
        <f t="shared" si="13"/>
        <v>VENCIDO</v>
      </c>
      <c r="J237" s="4" t="s">
        <v>37</v>
      </c>
      <c r="K237" s="141">
        <v>3000</v>
      </c>
      <c r="L237" s="4" t="s">
        <v>90</v>
      </c>
      <c r="M237" s="142">
        <v>4.5</v>
      </c>
      <c r="N237" s="143" t="s">
        <v>81</v>
      </c>
      <c r="O237" s="142">
        <v>21</v>
      </c>
      <c r="P237" s="87">
        <v>3000000</v>
      </c>
      <c r="Q237" s="87">
        <v>3000000</v>
      </c>
      <c r="R237" s="87">
        <f>ROUND((Q237*$E$8/1000),0)</f>
        <v>65841690</v>
      </c>
      <c r="S237" s="87">
        <v>979464</v>
      </c>
      <c r="T237" s="87">
        <v>66821154</v>
      </c>
    </row>
    <row r="238" spans="1:20" s="1" customFormat="1" ht="10.5">
      <c r="A238" s="1">
        <v>93767000</v>
      </c>
      <c r="B238" s="31" t="s">
        <v>61</v>
      </c>
      <c r="C238" s="1" t="s">
        <v>227</v>
      </c>
      <c r="D238" s="5">
        <v>390</v>
      </c>
      <c r="E238" s="140">
        <v>38285</v>
      </c>
      <c r="F238" s="140">
        <v>45900</v>
      </c>
      <c r="G238" s="169">
        <f t="shared" si="11"/>
        <v>8</v>
      </c>
      <c r="H238" s="169">
        <f t="shared" si="12"/>
        <v>2025</v>
      </c>
      <c r="I238" s="170" t="str">
        <f t="shared" si="13"/>
        <v>0</v>
      </c>
      <c r="J238" s="4" t="s">
        <v>37</v>
      </c>
      <c r="K238" s="141">
        <v>1500</v>
      </c>
      <c r="L238" s="4"/>
      <c r="M238" s="142"/>
      <c r="N238" s="143" t="s">
        <v>228</v>
      </c>
      <c r="O238" s="142">
        <v>21</v>
      </c>
      <c r="P238" s="87"/>
      <c r="Q238" s="87"/>
      <c r="R238" s="87"/>
      <c r="S238" s="87"/>
      <c r="T238" s="87"/>
    </row>
    <row r="239" spans="1:20" s="1" customFormat="1" ht="10.5">
      <c r="A239" s="1">
        <v>93767000</v>
      </c>
      <c r="B239" s="31" t="s">
        <v>61</v>
      </c>
      <c r="C239" s="1" t="s">
        <v>229</v>
      </c>
      <c r="D239" s="5" t="s">
        <v>143</v>
      </c>
      <c r="E239" s="140">
        <v>38285</v>
      </c>
      <c r="F239" s="140">
        <v>39325</v>
      </c>
      <c r="G239" s="169">
        <f t="shared" si="11"/>
        <v>8</v>
      </c>
      <c r="H239" s="169">
        <f t="shared" si="12"/>
        <v>2007</v>
      </c>
      <c r="I239" s="170" t="str">
        <f t="shared" si="13"/>
        <v>VENCIDO</v>
      </c>
      <c r="J239" s="4" t="s">
        <v>37</v>
      </c>
      <c r="K239" s="141">
        <v>1500</v>
      </c>
      <c r="L239" s="4" t="s">
        <v>63</v>
      </c>
      <c r="M239" s="142">
        <v>4.75</v>
      </c>
      <c r="N239" s="143" t="s">
        <v>228</v>
      </c>
      <c r="O239" s="142">
        <v>21</v>
      </c>
      <c r="P239" s="87">
        <v>800000</v>
      </c>
      <c r="Q239" s="87"/>
      <c r="R239" s="87"/>
      <c r="S239" s="87"/>
      <c r="T239" s="87"/>
    </row>
    <row r="240" spans="1:20" s="1" customFormat="1" ht="10.5">
      <c r="A240" s="1">
        <v>93767000</v>
      </c>
      <c r="B240" s="31" t="s">
        <v>61</v>
      </c>
      <c r="C240" s="1" t="s">
        <v>227</v>
      </c>
      <c r="D240" s="5">
        <v>391</v>
      </c>
      <c r="E240" s="140">
        <v>38285</v>
      </c>
      <c r="F240" s="140">
        <v>41882</v>
      </c>
      <c r="G240" s="169">
        <f t="shared" si="11"/>
        <v>8</v>
      </c>
      <c r="H240" s="169">
        <f t="shared" si="12"/>
        <v>2014</v>
      </c>
      <c r="I240" s="170" t="str">
        <f t="shared" si="13"/>
        <v>0</v>
      </c>
      <c r="J240" s="4" t="s">
        <v>37</v>
      </c>
      <c r="K240" s="141">
        <v>1400</v>
      </c>
      <c r="L240" s="4"/>
      <c r="M240" s="142"/>
      <c r="N240" s="143" t="s">
        <v>228</v>
      </c>
      <c r="O240" s="142">
        <v>10</v>
      </c>
      <c r="P240" s="87"/>
      <c r="Q240" s="87"/>
      <c r="R240" s="87"/>
      <c r="S240" s="87"/>
      <c r="T240" s="87"/>
    </row>
    <row r="241" spans="1:20" s="1" customFormat="1" ht="10.5">
      <c r="A241" s="1">
        <v>93767000</v>
      </c>
      <c r="B241" s="31" t="s">
        <v>61</v>
      </c>
      <c r="C241" s="1" t="s">
        <v>229</v>
      </c>
      <c r="D241" s="5" t="s">
        <v>143</v>
      </c>
      <c r="E241" s="140">
        <v>38285</v>
      </c>
      <c r="F241" s="140">
        <v>39325</v>
      </c>
      <c r="G241" s="169">
        <f t="shared" si="11"/>
        <v>8</v>
      </c>
      <c r="H241" s="169">
        <f t="shared" si="12"/>
        <v>2007</v>
      </c>
      <c r="I241" s="170" t="str">
        <f t="shared" si="13"/>
        <v>VENCIDO</v>
      </c>
      <c r="J241" s="4" t="s">
        <v>37</v>
      </c>
      <c r="K241" s="141">
        <v>1400</v>
      </c>
      <c r="L241" s="4" t="s">
        <v>92</v>
      </c>
      <c r="M241" s="142">
        <v>3.5</v>
      </c>
      <c r="N241" s="143" t="s">
        <v>228</v>
      </c>
      <c r="O241" s="142">
        <v>10</v>
      </c>
      <c r="P241" s="87">
        <v>1400000</v>
      </c>
      <c r="Q241" s="87"/>
      <c r="R241" s="87"/>
      <c r="S241" s="87"/>
      <c r="T241" s="87"/>
    </row>
    <row r="242" spans="1:20" s="1" customFormat="1" ht="10.5">
      <c r="A242" s="1">
        <v>90749000</v>
      </c>
      <c r="B242" s="31" t="s">
        <v>35</v>
      </c>
      <c r="C242" s="1" t="s">
        <v>230</v>
      </c>
      <c r="D242" s="5">
        <v>394</v>
      </c>
      <c r="E242" s="140">
        <v>38299</v>
      </c>
      <c r="F242" s="140">
        <v>39394</v>
      </c>
      <c r="G242" s="169">
        <f t="shared" si="11"/>
        <v>11</v>
      </c>
      <c r="H242" s="169">
        <f t="shared" si="12"/>
        <v>2007</v>
      </c>
      <c r="I242" s="170" t="str">
        <f t="shared" si="13"/>
        <v>VENCIDO</v>
      </c>
      <c r="J242" s="4" t="s">
        <v>37</v>
      </c>
      <c r="K242" s="141">
        <v>7000</v>
      </c>
      <c r="L242" s="4" t="s">
        <v>63</v>
      </c>
      <c r="M242" s="142">
        <v>4.5</v>
      </c>
      <c r="N242" s="143" t="s">
        <v>81</v>
      </c>
      <c r="O242" s="142">
        <v>21</v>
      </c>
      <c r="P242" s="87">
        <v>3500000</v>
      </c>
      <c r="Q242" s="87">
        <v>3171875</v>
      </c>
      <c r="R242" s="87">
        <f>ROUND((Q242*$E$8/1000),0)</f>
        <v>69613870</v>
      </c>
      <c r="S242" s="87">
        <v>516349</v>
      </c>
      <c r="T242" s="87">
        <v>70130219</v>
      </c>
    </row>
    <row r="243" spans="1:20" s="1" customFormat="1" ht="10.5">
      <c r="A243" s="1">
        <v>90749000</v>
      </c>
      <c r="B243" s="31" t="s">
        <v>35</v>
      </c>
      <c r="C243" s="1" t="s">
        <v>231</v>
      </c>
      <c r="D243" s="5">
        <v>395</v>
      </c>
      <c r="E243" s="140">
        <v>38299</v>
      </c>
      <c r="F243" s="140">
        <v>41951</v>
      </c>
      <c r="G243" s="169">
        <f t="shared" si="11"/>
        <v>11</v>
      </c>
      <c r="H243" s="169">
        <f t="shared" si="12"/>
        <v>2014</v>
      </c>
      <c r="I243" s="170" t="str">
        <f t="shared" si="13"/>
        <v>0</v>
      </c>
      <c r="J243" s="4" t="s">
        <v>37</v>
      </c>
      <c r="K243" s="141">
        <v>7000</v>
      </c>
      <c r="L243" s="4"/>
      <c r="M243" s="142"/>
      <c r="N243" s="143" t="s">
        <v>81</v>
      </c>
      <c r="O243" s="142">
        <v>10</v>
      </c>
      <c r="P243" s="87"/>
      <c r="Q243" s="87"/>
      <c r="R243" s="87"/>
      <c r="S243" s="87"/>
      <c r="T243" s="87"/>
    </row>
    <row r="244" spans="1:20" s="1" customFormat="1" ht="10.5">
      <c r="A244" s="1">
        <v>90749000</v>
      </c>
      <c r="B244" s="31" t="s">
        <v>35</v>
      </c>
      <c r="C244" s="1" t="s">
        <v>127</v>
      </c>
      <c r="D244" s="5" t="s">
        <v>143</v>
      </c>
      <c r="E244" s="140">
        <v>38299</v>
      </c>
      <c r="F244" s="140">
        <v>39394</v>
      </c>
      <c r="G244" s="169">
        <f t="shared" si="11"/>
        <v>11</v>
      </c>
      <c r="H244" s="169">
        <f t="shared" si="12"/>
        <v>2007</v>
      </c>
      <c r="I244" s="170" t="str">
        <f t="shared" si="13"/>
        <v>VENCIDO</v>
      </c>
      <c r="J244" s="4" t="s">
        <v>37</v>
      </c>
      <c r="K244" s="141">
        <v>7000</v>
      </c>
      <c r="L244" s="4" t="s">
        <v>92</v>
      </c>
      <c r="M244" s="142">
        <v>3.25</v>
      </c>
      <c r="N244" s="143" t="s">
        <v>81</v>
      </c>
      <c r="O244" s="142">
        <v>5</v>
      </c>
      <c r="P244" s="87">
        <v>6500000</v>
      </c>
      <c r="Q244" s="87"/>
      <c r="R244" s="87"/>
      <c r="S244" s="87"/>
      <c r="T244" s="87"/>
    </row>
    <row r="245" spans="1:20" s="1" customFormat="1" ht="10.5">
      <c r="A245" s="1">
        <v>76073162</v>
      </c>
      <c r="B245" s="31" t="s">
        <v>83</v>
      </c>
      <c r="C245" s="1" t="s">
        <v>866</v>
      </c>
      <c r="D245" s="5">
        <v>397</v>
      </c>
      <c r="E245" s="140">
        <v>38317</v>
      </c>
      <c r="F245" s="140">
        <v>41969</v>
      </c>
      <c r="G245" s="169">
        <f t="shared" si="11"/>
        <v>11</v>
      </c>
      <c r="H245" s="169">
        <f t="shared" si="12"/>
        <v>2014</v>
      </c>
      <c r="I245" s="170" t="str">
        <f t="shared" si="13"/>
        <v>0</v>
      </c>
      <c r="J245" s="4" t="s">
        <v>37</v>
      </c>
      <c r="K245" s="141">
        <v>2500</v>
      </c>
      <c r="L245" s="4"/>
      <c r="M245" s="142"/>
      <c r="N245" s="143" t="s">
        <v>68</v>
      </c>
      <c r="O245" s="142">
        <v>10</v>
      </c>
      <c r="P245" s="87"/>
      <c r="Q245" s="87"/>
      <c r="R245" s="87"/>
      <c r="S245" s="87"/>
      <c r="T245" s="87"/>
    </row>
    <row r="246" spans="1:20" s="1" customFormat="1" ht="10.5">
      <c r="A246" s="1">
        <v>76073162</v>
      </c>
      <c r="B246" s="31" t="s">
        <v>83</v>
      </c>
      <c r="C246" s="1" t="s">
        <v>964</v>
      </c>
      <c r="D246" s="5" t="s">
        <v>143</v>
      </c>
      <c r="E246" s="140">
        <v>38317</v>
      </c>
      <c r="F246" s="140">
        <v>39412</v>
      </c>
      <c r="G246" s="169">
        <f t="shared" si="11"/>
        <v>11</v>
      </c>
      <c r="H246" s="169">
        <f t="shared" si="12"/>
        <v>2007</v>
      </c>
      <c r="I246" s="170" t="str">
        <f t="shared" si="13"/>
        <v>VENCIDO</v>
      </c>
      <c r="J246" s="4" t="s">
        <v>37</v>
      </c>
      <c r="K246" s="141">
        <v>2500</v>
      </c>
      <c r="L246" s="4" t="s">
        <v>56</v>
      </c>
      <c r="M246" s="142">
        <v>3.5</v>
      </c>
      <c r="N246" s="143" t="s">
        <v>68</v>
      </c>
      <c r="O246" s="142">
        <v>8</v>
      </c>
      <c r="P246" s="87">
        <v>2100000</v>
      </c>
      <c r="Q246" s="87"/>
      <c r="R246" s="87"/>
      <c r="S246" s="87"/>
      <c r="T246" s="87"/>
    </row>
    <row r="247" spans="1:20" s="1" customFormat="1" ht="10.5">
      <c r="A247" s="1">
        <v>76073162</v>
      </c>
      <c r="B247" s="31" t="s">
        <v>83</v>
      </c>
      <c r="C247" s="1" t="s">
        <v>866</v>
      </c>
      <c r="D247" s="5">
        <v>398</v>
      </c>
      <c r="E247" s="140">
        <v>38317</v>
      </c>
      <c r="F247" s="140">
        <v>47448</v>
      </c>
      <c r="G247" s="169">
        <f t="shared" si="11"/>
        <v>11</v>
      </c>
      <c r="H247" s="169">
        <f t="shared" si="12"/>
        <v>2029</v>
      </c>
      <c r="I247" s="170" t="str">
        <f t="shared" si="13"/>
        <v>0</v>
      </c>
      <c r="J247" s="4" t="s">
        <v>37</v>
      </c>
      <c r="K247" s="141">
        <v>3000</v>
      </c>
      <c r="L247" s="4"/>
      <c r="M247" s="142"/>
      <c r="N247" s="143" t="s">
        <v>68</v>
      </c>
      <c r="O247" s="142">
        <v>25</v>
      </c>
      <c r="P247" s="87"/>
      <c r="Q247" s="87"/>
      <c r="R247" s="87"/>
      <c r="S247" s="87"/>
      <c r="T247" s="87"/>
    </row>
    <row r="248" spans="1:20" s="1" customFormat="1" ht="10.5">
      <c r="A248" s="1">
        <v>76073162</v>
      </c>
      <c r="B248" s="31" t="s">
        <v>83</v>
      </c>
      <c r="C248" s="1" t="s">
        <v>232</v>
      </c>
      <c r="D248" s="5" t="s">
        <v>143</v>
      </c>
      <c r="E248" s="140">
        <v>38317</v>
      </c>
      <c r="F248" s="140">
        <v>39412</v>
      </c>
      <c r="G248" s="169">
        <f t="shared" si="11"/>
        <v>11</v>
      </c>
      <c r="H248" s="169">
        <f t="shared" si="12"/>
        <v>2007</v>
      </c>
      <c r="I248" s="170" t="str">
        <f t="shared" si="13"/>
        <v>VENCIDO</v>
      </c>
      <c r="J248" s="4" t="s">
        <v>37</v>
      </c>
      <c r="K248" s="141">
        <v>3000</v>
      </c>
      <c r="L248" s="4" t="s">
        <v>51</v>
      </c>
      <c r="M248" s="142">
        <v>5.25</v>
      </c>
      <c r="N248" s="143" t="s">
        <v>68</v>
      </c>
      <c r="O248" s="142">
        <v>25</v>
      </c>
      <c r="P248" s="87">
        <v>2400000</v>
      </c>
      <c r="Q248" s="87">
        <v>2400000</v>
      </c>
      <c r="R248" s="87">
        <f>ROUND((Q248*$E$8/1000),0)</f>
        <v>52673352</v>
      </c>
      <c r="S248" s="87">
        <v>681853</v>
      </c>
      <c r="T248" s="87">
        <v>53355205</v>
      </c>
    </row>
    <row r="249" spans="1:20" s="1" customFormat="1" ht="10.5">
      <c r="A249" s="1">
        <v>91021000</v>
      </c>
      <c r="B249" s="31" t="s">
        <v>35</v>
      </c>
      <c r="C249" s="1" t="s">
        <v>233</v>
      </c>
      <c r="D249" s="5">
        <v>399</v>
      </c>
      <c r="E249" s="140">
        <v>38330</v>
      </c>
      <c r="F249" s="140">
        <v>41954</v>
      </c>
      <c r="G249" s="169">
        <f t="shared" si="11"/>
        <v>11</v>
      </c>
      <c r="H249" s="169">
        <f t="shared" si="12"/>
        <v>2014</v>
      </c>
      <c r="I249" s="170" t="str">
        <f t="shared" si="13"/>
        <v>0</v>
      </c>
      <c r="J249" s="4" t="s">
        <v>37</v>
      </c>
      <c r="K249" s="141">
        <v>1850</v>
      </c>
      <c r="L249" s="4"/>
      <c r="M249" s="142"/>
      <c r="N249" s="143" t="s">
        <v>81</v>
      </c>
      <c r="O249" s="142">
        <v>10</v>
      </c>
      <c r="P249" s="87"/>
      <c r="Q249" s="87"/>
      <c r="R249" s="87"/>
      <c r="S249" s="87"/>
      <c r="T249" s="87"/>
    </row>
    <row r="250" spans="1:20" s="1" customFormat="1" ht="10.5">
      <c r="A250" s="1">
        <v>91021000</v>
      </c>
      <c r="B250" s="31" t="s">
        <v>35</v>
      </c>
      <c r="C250" s="1" t="s">
        <v>234</v>
      </c>
      <c r="D250" s="5" t="s">
        <v>143</v>
      </c>
      <c r="E250" s="140">
        <v>38330</v>
      </c>
      <c r="F250" s="140">
        <v>39425</v>
      </c>
      <c r="G250" s="169">
        <f t="shared" si="11"/>
        <v>12</v>
      </c>
      <c r="H250" s="169">
        <f t="shared" si="12"/>
        <v>2007</v>
      </c>
      <c r="I250" s="170" t="str">
        <f t="shared" si="13"/>
        <v>VENCIDO</v>
      </c>
      <c r="J250" s="4" t="s">
        <v>37</v>
      </c>
      <c r="K250" s="141">
        <v>1800</v>
      </c>
      <c r="L250" s="4" t="s">
        <v>63</v>
      </c>
      <c r="M250" s="142">
        <v>5</v>
      </c>
      <c r="N250" s="143" t="s">
        <v>68</v>
      </c>
      <c r="O250" s="142">
        <v>7</v>
      </c>
      <c r="P250" s="87">
        <v>1800000</v>
      </c>
      <c r="Q250" s="87"/>
      <c r="R250" s="87"/>
      <c r="S250" s="87"/>
      <c r="T250" s="87"/>
    </row>
    <row r="251" spans="1:20" s="1" customFormat="1" ht="10.5">
      <c r="A251" s="1">
        <v>96858900</v>
      </c>
      <c r="B251" s="31" t="s">
        <v>106</v>
      </c>
      <c r="C251" s="1" t="s">
        <v>235</v>
      </c>
      <c r="D251" s="5">
        <v>400</v>
      </c>
      <c r="E251" s="140">
        <v>38331</v>
      </c>
      <c r="F251" s="140">
        <v>41983</v>
      </c>
      <c r="G251" s="169">
        <f t="shared" si="11"/>
        <v>12</v>
      </c>
      <c r="H251" s="169">
        <f t="shared" si="12"/>
        <v>2014</v>
      </c>
      <c r="I251" s="170" t="str">
        <f t="shared" si="13"/>
        <v>0</v>
      </c>
      <c r="J251" s="4" t="s">
        <v>37</v>
      </c>
      <c r="K251" s="141">
        <v>900</v>
      </c>
      <c r="L251" s="4"/>
      <c r="M251" s="142"/>
      <c r="N251" s="143" t="s">
        <v>81</v>
      </c>
      <c r="O251" s="142">
        <v>10</v>
      </c>
      <c r="P251" s="87"/>
      <c r="Q251" s="87"/>
      <c r="R251" s="87"/>
      <c r="S251" s="87"/>
      <c r="T251" s="87"/>
    </row>
    <row r="252" spans="1:20" s="1" customFormat="1" ht="10.5">
      <c r="A252" s="1">
        <v>96858900</v>
      </c>
      <c r="B252" s="31" t="s">
        <v>106</v>
      </c>
      <c r="C252" s="1" t="s">
        <v>236</v>
      </c>
      <c r="D252" s="5" t="s">
        <v>143</v>
      </c>
      <c r="E252" s="140">
        <v>38331</v>
      </c>
      <c r="F252" s="140">
        <v>39359</v>
      </c>
      <c r="G252" s="169">
        <f t="shared" si="11"/>
        <v>10</v>
      </c>
      <c r="H252" s="169">
        <f t="shared" si="12"/>
        <v>2007</v>
      </c>
      <c r="I252" s="170" t="str">
        <f t="shared" si="13"/>
        <v>VENCIDO</v>
      </c>
      <c r="J252" s="4" t="s">
        <v>37</v>
      </c>
      <c r="K252" s="141">
        <v>900</v>
      </c>
      <c r="L252" s="4" t="s">
        <v>46</v>
      </c>
      <c r="M252" s="142">
        <v>3.8</v>
      </c>
      <c r="N252" s="143" t="s">
        <v>68</v>
      </c>
      <c r="O252" s="142">
        <v>7</v>
      </c>
      <c r="P252" s="87">
        <v>900000</v>
      </c>
      <c r="Q252" s="87">
        <v>180000</v>
      </c>
      <c r="R252" s="87">
        <f>ROUND((Q252*$E$8/1000),0)</f>
        <v>3950501</v>
      </c>
      <c r="S252" s="87">
        <v>56885</v>
      </c>
      <c r="T252" s="87">
        <v>4007386</v>
      </c>
    </row>
    <row r="253" spans="1:20" s="1" customFormat="1" ht="10.5">
      <c r="A253" s="1">
        <v>96858900</v>
      </c>
      <c r="B253" s="31" t="s">
        <v>106</v>
      </c>
      <c r="C253" s="1" t="s">
        <v>235</v>
      </c>
      <c r="D253" s="5">
        <v>401</v>
      </c>
      <c r="E253" s="140">
        <v>38331</v>
      </c>
      <c r="F253" s="140">
        <v>47462</v>
      </c>
      <c r="G253" s="169">
        <f t="shared" si="11"/>
        <v>12</v>
      </c>
      <c r="H253" s="169">
        <f t="shared" si="12"/>
        <v>2029</v>
      </c>
      <c r="I253" s="170" t="str">
        <f t="shared" si="13"/>
        <v>0</v>
      </c>
      <c r="J253" s="4" t="s">
        <v>37</v>
      </c>
      <c r="K253" s="141">
        <v>800</v>
      </c>
      <c r="L253" s="4"/>
      <c r="M253" s="142"/>
      <c r="N253" s="143" t="s">
        <v>81</v>
      </c>
      <c r="O253" s="142">
        <v>25</v>
      </c>
      <c r="P253" s="87"/>
      <c r="Q253" s="87"/>
      <c r="R253" s="87"/>
      <c r="S253" s="87"/>
      <c r="T253" s="87"/>
    </row>
    <row r="254" spans="1:20" s="1" customFormat="1" ht="10.5">
      <c r="A254" s="1">
        <v>96858900</v>
      </c>
      <c r="B254" s="31" t="s">
        <v>106</v>
      </c>
      <c r="C254" s="1" t="s">
        <v>237</v>
      </c>
      <c r="D254" s="5" t="s">
        <v>143</v>
      </c>
      <c r="E254" s="140">
        <v>38331</v>
      </c>
      <c r="F254" s="140">
        <v>39359</v>
      </c>
      <c r="G254" s="169">
        <f t="shared" si="11"/>
        <v>10</v>
      </c>
      <c r="H254" s="169">
        <f t="shared" si="12"/>
        <v>2007</v>
      </c>
      <c r="I254" s="170" t="str">
        <f t="shared" si="13"/>
        <v>VENCIDO</v>
      </c>
      <c r="J254" s="4" t="s">
        <v>37</v>
      </c>
      <c r="K254" s="141">
        <v>800</v>
      </c>
      <c r="L254" s="4" t="s">
        <v>90</v>
      </c>
      <c r="M254" s="142">
        <v>4.8</v>
      </c>
      <c r="N254" s="143" t="s">
        <v>68</v>
      </c>
      <c r="O254" s="142">
        <v>21</v>
      </c>
      <c r="P254" s="87">
        <v>800000</v>
      </c>
      <c r="Q254" s="87"/>
      <c r="R254" s="87"/>
      <c r="S254" s="87"/>
      <c r="T254" s="87"/>
    </row>
    <row r="255" spans="1:20" s="1" customFormat="1" ht="10.5">
      <c r="A255" s="1">
        <v>96858900</v>
      </c>
      <c r="B255" s="31" t="s">
        <v>106</v>
      </c>
      <c r="C255" s="1" t="s">
        <v>238</v>
      </c>
      <c r="D255" s="5" t="s">
        <v>152</v>
      </c>
      <c r="E255" s="140">
        <v>39239</v>
      </c>
      <c r="F255" s="140">
        <v>39381</v>
      </c>
      <c r="G255" s="169">
        <f t="shared" si="11"/>
        <v>10</v>
      </c>
      <c r="H255" s="169">
        <f t="shared" si="12"/>
        <v>2007</v>
      </c>
      <c r="I255" s="170" t="str">
        <f t="shared" si="13"/>
        <v>VENCIDO</v>
      </c>
      <c r="J255" s="4" t="s">
        <v>37</v>
      </c>
      <c r="K255" s="141">
        <v>800</v>
      </c>
      <c r="L255" s="4" t="s">
        <v>92</v>
      </c>
      <c r="M255" s="142">
        <v>3.5</v>
      </c>
      <c r="N255" s="143" t="s">
        <v>68</v>
      </c>
      <c r="O255" s="142">
        <v>15</v>
      </c>
      <c r="P255" s="87">
        <v>800000</v>
      </c>
      <c r="Q255" s="87">
        <v>586667</v>
      </c>
      <c r="R255" s="87">
        <f>ROUND((Q255*$E$8/1000),0)</f>
        <v>12875716</v>
      </c>
      <c r="S255" s="87">
        <v>170911</v>
      </c>
      <c r="T255" s="87">
        <v>13046627</v>
      </c>
    </row>
    <row r="256" spans="1:20" s="1" customFormat="1" ht="10.5">
      <c r="A256" s="1">
        <v>93834000</v>
      </c>
      <c r="B256" s="31" t="s">
        <v>83</v>
      </c>
      <c r="C256" s="1" t="s">
        <v>175</v>
      </c>
      <c r="D256" s="5">
        <v>403</v>
      </c>
      <c r="E256" s="140">
        <v>38379</v>
      </c>
      <c r="F256" s="140">
        <v>42031</v>
      </c>
      <c r="G256" s="169">
        <f t="shared" si="11"/>
        <v>1</v>
      </c>
      <c r="H256" s="169">
        <f t="shared" si="12"/>
        <v>2015</v>
      </c>
      <c r="I256" s="170" t="str">
        <f t="shared" si="13"/>
        <v>0</v>
      </c>
      <c r="J256" s="4" t="s">
        <v>37</v>
      </c>
      <c r="K256" s="141">
        <v>560</v>
      </c>
      <c r="L256" s="4"/>
      <c r="M256" s="142"/>
      <c r="N256" s="143" t="s">
        <v>81</v>
      </c>
      <c r="O256" s="142">
        <v>10</v>
      </c>
      <c r="P256" s="87"/>
      <c r="Q256" s="87"/>
      <c r="R256" s="87"/>
      <c r="S256" s="87"/>
      <c r="T256" s="87"/>
    </row>
    <row r="257" spans="1:20" s="1" customFormat="1" ht="10.5">
      <c r="A257" s="1">
        <v>93834000</v>
      </c>
      <c r="B257" s="31" t="s">
        <v>83</v>
      </c>
      <c r="C257" s="1" t="s">
        <v>119</v>
      </c>
      <c r="D257" s="5" t="s">
        <v>143</v>
      </c>
      <c r="E257" s="140">
        <v>38379</v>
      </c>
      <c r="F257" s="140">
        <v>39474</v>
      </c>
      <c r="G257" s="169">
        <f t="shared" si="11"/>
        <v>1</v>
      </c>
      <c r="H257" s="169">
        <f t="shared" si="12"/>
        <v>2008</v>
      </c>
      <c r="I257" s="170" t="str">
        <f t="shared" si="13"/>
        <v>VENCIDO</v>
      </c>
      <c r="J257" s="4" t="s">
        <v>37</v>
      </c>
      <c r="K257" s="141">
        <v>560</v>
      </c>
      <c r="L257" s="4" t="s">
        <v>56</v>
      </c>
      <c r="M257" s="142">
        <v>4.5</v>
      </c>
      <c r="N257" s="143" t="s">
        <v>68</v>
      </c>
      <c r="O257" s="142">
        <v>10</v>
      </c>
      <c r="P257" s="87">
        <v>560000</v>
      </c>
      <c r="Q257" s="87"/>
      <c r="R257" s="87"/>
      <c r="S257" s="87"/>
      <c r="T257" s="87"/>
    </row>
    <row r="258" spans="1:20" s="1" customFormat="1" ht="10.5">
      <c r="A258" s="1">
        <v>93834000</v>
      </c>
      <c r="B258" s="31" t="s">
        <v>83</v>
      </c>
      <c r="C258" s="1" t="s">
        <v>175</v>
      </c>
      <c r="D258" s="5">
        <v>404</v>
      </c>
      <c r="E258" s="140">
        <v>38379</v>
      </c>
      <c r="F258" s="140">
        <v>46414</v>
      </c>
      <c r="G258" s="169">
        <f t="shared" si="11"/>
        <v>1</v>
      </c>
      <c r="H258" s="169">
        <f t="shared" si="12"/>
        <v>2027</v>
      </c>
      <c r="I258" s="170" t="str">
        <f t="shared" si="13"/>
        <v>0</v>
      </c>
      <c r="J258" s="4" t="s">
        <v>37</v>
      </c>
      <c r="K258" s="141">
        <v>1140</v>
      </c>
      <c r="L258" s="4"/>
      <c r="M258" s="142"/>
      <c r="N258" s="143" t="s">
        <v>81</v>
      </c>
      <c r="O258" s="142">
        <v>22</v>
      </c>
      <c r="P258" s="87"/>
      <c r="Q258" s="87"/>
      <c r="R258" s="87"/>
      <c r="S258" s="87"/>
      <c r="T258" s="87"/>
    </row>
    <row r="259" spans="1:20" s="1" customFormat="1" ht="10.5">
      <c r="A259" s="1">
        <v>93834000</v>
      </c>
      <c r="B259" s="31" t="s">
        <v>83</v>
      </c>
      <c r="C259" s="1" t="s">
        <v>119</v>
      </c>
      <c r="D259" s="5" t="s">
        <v>143</v>
      </c>
      <c r="E259" s="140">
        <v>38379</v>
      </c>
      <c r="F259" s="140">
        <v>39474</v>
      </c>
      <c r="G259" s="169">
        <f t="shared" si="11"/>
        <v>1</v>
      </c>
      <c r="H259" s="169">
        <f t="shared" si="12"/>
        <v>2008</v>
      </c>
      <c r="I259" s="170" t="str">
        <f t="shared" si="13"/>
        <v>VENCIDO</v>
      </c>
      <c r="J259" s="4" t="s">
        <v>37</v>
      </c>
      <c r="K259" s="141">
        <v>1140</v>
      </c>
      <c r="L259" s="4" t="s">
        <v>51</v>
      </c>
      <c r="M259" s="142">
        <v>5</v>
      </c>
      <c r="N259" s="143" t="s">
        <v>68</v>
      </c>
      <c r="O259" s="142">
        <v>22</v>
      </c>
      <c r="P259" s="87">
        <v>1140000</v>
      </c>
      <c r="Q259" s="87">
        <v>0</v>
      </c>
      <c r="R259" s="87">
        <f>ROUND((Q259*$E$8/1000),0)</f>
        <v>0</v>
      </c>
      <c r="S259" s="87">
        <v>0</v>
      </c>
      <c r="T259" s="87">
        <v>0</v>
      </c>
    </row>
    <row r="260" spans="1:20" s="1" customFormat="1" ht="10.5">
      <c r="A260" s="1">
        <v>61216000</v>
      </c>
      <c r="B260" s="31" t="s">
        <v>44</v>
      </c>
      <c r="C260" s="1" t="s">
        <v>47</v>
      </c>
      <c r="D260" s="5">
        <v>406</v>
      </c>
      <c r="E260" s="140">
        <v>38404</v>
      </c>
      <c r="F260" s="140">
        <v>38503</v>
      </c>
      <c r="G260" s="169">
        <f t="shared" si="11"/>
        <v>5</v>
      </c>
      <c r="H260" s="169">
        <f t="shared" si="12"/>
        <v>2005</v>
      </c>
      <c r="I260" s="170" t="str">
        <f t="shared" si="13"/>
        <v>VENCIDO</v>
      </c>
      <c r="J260" s="4" t="s">
        <v>37</v>
      </c>
      <c r="K260" s="141">
        <v>3500</v>
      </c>
      <c r="L260" s="4" t="s">
        <v>239</v>
      </c>
      <c r="M260" s="142">
        <v>5.2</v>
      </c>
      <c r="N260" s="143" t="s">
        <v>39</v>
      </c>
      <c r="O260" s="142">
        <v>30</v>
      </c>
      <c r="P260" s="87">
        <v>3500000</v>
      </c>
      <c r="Q260" s="87">
        <v>3500000</v>
      </c>
      <c r="R260" s="87">
        <f>ROUND((Q260*$E$8/1000),0)</f>
        <v>76815305</v>
      </c>
      <c r="S260" s="87">
        <v>325187</v>
      </c>
      <c r="T260" s="87">
        <v>77140492</v>
      </c>
    </row>
    <row r="261" spans="1:20" s="1" customFormat="1" ht="10.5">
      <c r="A261" s="1">
        <v>90227000</v>
      </c>
      <c r="B261" s="31" t="s">
        <v>86</v>
      </c>
      <c r="C261" s="1" t="s">
        <v>240</v>
      </c>
      <c r="D261" s="5">
        <v>407</v>
      </c>
      <c r="E261" s="140">
        <v>38421</v>
      </c>
      <c r="F261" s="140">
        <v>47511</v>
      </c>
      <c r="G261" s="169">
        <f t="shared" si="11"/>
        <v>1</v>
      </c>
      <c r="H261" s="169">
        <f t="shared" si="12"/>
        <v>2030</v>
      </c>
      <c r="I261" s="170" t="str">
        <f t="shared" si="13"/>
        <v>0</v>
      </c>
      <c r="J261" s="4" t="s">
        <v>37</v>
      </c>
      <c r="K261" s="141">
        <v>2000</v>
      </c>
      <c r="L261" s="4"/>
      <c r="M261" s="142"/>
      <c r="N261" s="143" t="s">
        <v>81</v>
      </c>
      <c r="O261" s="142">
        <v>25</v>
      </c>
      <c r="P261" s="87"/>
      <c r="Q261" s="87"/>
      <c r="R261" s="87"/>
      <c r="S261" s="87"/>
      <c r="T261" s="87"/>
    </row>
    <row r="262" spans="1:20" s="1" customFormat="1" ht="10.5">
      <c r="A262" s="1">
        <v>90227000</v>
      </c>
      <c r="B262" s="31" t="s">
        <v>86</v>
      </c>
      <c r="C262" s="1" t="s">
        <v>241</v>
      </c>
      <c r="D262" s="5" t="s">
        <v>143</v>
      </c>
      <c r="E262" s="140">
        <v>38464</v>
      </c>
      <c r="F262" s="140">
        <v>38745</v>
      </c>
      <c r="G262" s="169">
        <f t="shared" si="11"/>
        <v>1</v>
      </c>
      <c r="H262" s="169">
        <f t="shared" si="12"/>
        <v>2006</v>
      </c>
      <c r="I262" s="170" t="str">
        <f t="shared" si="13"/>
        <v>VENCIDO</v>
      </c>
      <c r="J262" s="4" t="s">
        <v>37</v>
      </c>
      <c r="K262" s="141">
        <v>2000</v>
      </c>
      <c r="L262" s="4" t="s">
        <v>92</v>
      </c>
      <c r="M262" s="142">
        <v>3.9</v>
      </c>
      <c r="N262" s="143" t="s">
        <v>81</v>
      </c>
      <c r="O262" s="142">
        <v>21</v>
      </c>
      <c r="P262" s="87">
        <v>2000000</v>
      </c>
      <c r="Q262" s="87">
        <v>1764706</v>
      </c>
      <c r="R262" s="87">
        <f>ROUND((Q262*$E$8/1000),0)</f>
        <v>38730408</v>
      </c>
      <c r="S262" s="87">
        <v>436826</v>
      </c>
      <c r="T262" s="87">
        <v>39167234</v>
      </c>
    </row>
    <row r="263" spans="1:20" s="1" customFormat="1" ht="10.5">
      <c r="A263" s="1">
        <v>96528990</v>
      </c>
      <c r="B263" s="31" t="s">
        <v>35</v>
      </c>
      <c r="C263" s="1" t="s">
        <v>242</v>
      </c>
      <c r="D263" s="5">
        <v>408</v>
      </c>
      <c r="E263" s="140">
        <v>38425</v>
      </c>
      <c r="F263" s="140">
        <v>42077</v>
      </c>
      <c r="G263" s="169">
        <f t="shared" si="11"/>
        <v>3</v>
      </c>
      <c r="H263" s="169">
        <f t="shared" si="12"/>
        <v>2015</v>
      </c>
      <c r="I263" s="170" t="str">
        <f t="shared" si="13"/>
        <v>0</v>
      </c>
      <c r="J263" s="4" t="s">
        <v>37</v>
      </c>
      <c r="K263" s="141">
        <v>2000</v>
      </c>
      <c r="L263" s="4"/>
      <c r="M263" s="142"/>
      <c r="N263" s="143" t="s">
        <v>81</v>
      </c>
      <c r="O263" s="142">
        <v>10</v>
      </c>
      <c r="P263" s="87"/>
      <c r="Q263" s="87"/>
      <c r="R263" s="87"/>
      <c r="S263" s="87"/>
      <c r="T263" s="87"/>
    </row>
    <row r="264" spans="1:20" s="1" customFormat="1" ht="10.5">
      <c r="A264" s="1">
        <v>96528990</v>
      </c>
      <c r="B264" s="31" t="s">
        <v>35</v>
      </c>
      <c r="C264" s="1" t="s">
        <v>243</v>
      </c>
      <c r="D264" s="5" t="s">
        <v>143</v>
      </c>
      <c r="E264" s="140">
        <v>38425</v>
      </c>
      <c r="F264" s="140">
        <v>39474</v>
      </c>
      <c r="G264" s="169">
        <f t="shared" si="11"/>
        <v>1</v>
      </c>
      <c r="H264" s="169">
        <f t="shared" si="12"/>
        <v>2008</v>
      </c>
      <c r="I264" s="170" t="str">
        <f t="shared" si="13"/>
        <v>VENCIDO</v>
      </c>
      <c r="J264" s="4" t="s">
        <v>37</v>
      </c>
      <c r="K264" s="141">
        <v>2000</v>
      </c>
      <c r="L264" s="4" t="s">
        <v>46</v>
      </c>
      <c r="M264" s="142">
        <v>3</v>
      </c>
      <c r="N264" s="143" t="s">
        <v>39</v>
      </c>
      <c r="O264" s="142">
        <v>8</v>
      </c>
      <c r="P264" s="87">
        <v>1200000</v>
      </c>
      <c r="Q264" s="87">
        <v>300000</v>
      </c>
      <c r="R264" s="87">
        <f>ROUND((Q264*$E$8/1000),0)</f>
        <v>6584169</v>
      </c>
      <c r="S264" s="87">
        <v>41670</v>
      </c>
      <c r="T264" s="87">
        <v>6625839</v>
      </c>
    </row>
    <row r="265" spans="1:20" s="1" customFormat="1" ht="10.5">
      <c r="A265" s="1">
        <v>96528990</v>
      </c>
      <c r="B265" s="31" t="s">
        <v>35</v>
      </c>
      <c r="C265" s="1" t="s">
        <v>242</v>
      </c>
      <c r="D265" s="5">
        <v>409</v>
      </c>
      <c r="E265" s="140">
        <v>38425</v>
      </c>
      <c r="F265" s="140">
        <v>47556</v>
      </c>
      <c r="G265" s="169">
        <f t="shared" si="11"/>
        <v>3</v>
      </c>
      <c r="H265" s="169">
        <f t="shared" si="12"/>
        <v>2030</v>
      </c>
      <c r="I265" s="170" t="str">
        <f t="shared" si="13"/>
        <v>0</v>
      </c>
      <c r="J265" s="4" t="s">
        <v>37</v>
      </c>
      <c r="K265" s="141">
        <v>1500</v>
      </c>
      <c r="L265" s="4"/>
      <c r="M265" s="142"/>
      <c r="N265" s="143" t="s">
        <v>81</v>
      </c>
      <c r="O265" s="142">
        <v>25</v>
      </c>
      <c r="P265" s="87"/>
      <c r="Q265" s="87"/>
      <c r="R265" s="87"/>
      <c r="S265" s="87"/>
      <c r="T265" s="87"/>
    </row>
    <row r="266" spans="1:20" s="1" customFormat="1" ht="10.5">
      <c r="A266" s="1">
        <v>96528990</v>
      </c>
      <c r="B266" s="31" t="s">
        <v>35</v>
      </c>
      <c r="C266" s="1" t="s">
        <v>243</v>
      </c>
      <c r="D266" s="5" t="s">
        <v>143</v>
      </c>
      <c r="E266" s="140">
        <v>38425</v>
      </c>
      <c r="F266" s="140">
        <v>39474</v>
      </c>
      <c r="G266" s="169">
        <f t="shared" ref="G266:G329" si="14">MONTH(F266)</f>
        <v>1</v>
      </c>
      <c r="H266" s="169">
        <f t="shared" ref="H266:H329" si="15">YEAR(F266)</f>
        <v>2008</v>
      </c>
      <c r="I266" s="170" t="str">
        <f t="shared" ref="I266:I329" si="16">IF($I$8&gt;F266,"VENCIDO","0")</f>
        <v>VENCIDO</v>
      </c>
      <c r="J266" s="4" t="s">
        <v>37</v>
      </c>
      <c r="K266" s="141">
        <v>1500</v>
      </c>
      <c r="L266" s="4" t="s">
        <v>90</v>
      </c>
      <c r="M266" s="142">
        <v>4</v>
      </c>
      <c r="N266" s="143" t="s">
        <v>39</v>
      </c>
      <c r="O266" s="142">
        <v>21</v>
      </c>
      <c r="P266" s="87">
        <v>800000</v>
      </c>
      <c r="Q266" s="87">
        <v>571429</v>
      </c>
      <c r="R266" s="87">
        <f>ROUND((Q266*$E$8/1000),0)</f>
        <v>12541284</v>
      </c>
      <c r="S266" s="87">
        <v>105823</v>
      </c>
      <c r="T266" s="87">
        <v>12647107</v>
      </c>
    </row>
    <row r="267" spans="1:20" s="1" customFormat="1" ht="10.5">
      <c r="A267" s="1">
        <v>61704000</v>
      </c>
      <c r="B267" s="31" t="s">
        <v>75</v>
      </c>
      <c r="C267" s="1" t="s">
        <v>244</v>
      </c>
      <c r="D267" s="5">
        <v>411</v>
      </c>
      <c r="E267" s="140">
        <v>38467</v>
      </c>
      <c r="F267" s="140">
        <v>39563</v>
      </c>
      <c r="G267" s="169">
        <f t="shared" si="14"/>
        <v>4</v>
      </c>
      <c r="H267" s="169">
        <f t="shared" si="15"/>
        <v>2008</v>
      </c>
      <c r="I267" s="170" t="str">
        <f t="shared" si="16"/>
        <v>VENCIDO</v>
      </c>
      <c r="J267" s="4" t="s">
        <v>37</v>
      </c>
      <c r="K267" s="141">
        <v>6900</v>
      </c>
      <c r="L267" s="4" t="s">
        <v>90</v>
      </c>
      <c r="M267" s="142">
        <v>4</v>
      </c>
      <c r="N267" s="143" t="s">
        <v>39</v>
      </c>
      <c r="O267" s="142">
        <v>20</v>
      </c>
      <c r="P267" s="87">
        <v>6900000</v>
      </c>
      <c r="Q267" s="87">
        <v>6900000</v>
      </c>
      <c r="R267" s="87">
        <f>ROUND((Q267*$E$8/1000),0)</f>
        <v>151435887</v>
      </c>
      <c r="S267" s="87">
        <v>2019145</v>
      </c>
      <c r="T267" s="87">
        <v>153455032</v>
      </c>
    </row>
    <row r="268" spans="1:20" s="1" customFormat="1" ht="10.5">
      <c r="A268" s="1">
        <v>96596540</v>
      </c>
      <c r="B268" s="31" t="s">
        <v>106</v>
      </c>
      <c r="C268" s="1" t="s">
        <v>245</v>
      </c>
      <c r="D268" s="5">
        <v>413</v>
      </c>
      <c r="E268" s="140">
        <v>38484</v>
      </c>
      <c r="F268" s="140">
        <v>42047</v>
      </c>
      <c r="G268" s="169">
        <f t="shared" si="14"/>
        <v>2</v>
      </c>
      <c r="H268" s="169">
        <f t="shared" si="15"/>
        <v>2015</v>
      </c>
      <c r="I268" s="170" t="str">
        <f t="shared" si="16"/>
        <v>0</v>
      </c>
      <c r="J268" s="4" t="s">
        <v>37</v>
      </c>
      <c r="K268" s="141">
        <v>7000</v>
      </c>
      <c r="L268" s="4"/>
      <c r="M268" s="142"/>
      <c r="N268" s="143" t="s">
        <v>39</v>
      </c>
      <c r="O268" s="142">
        <v>10</v>
      </c>
      <c r="P268" s="87"/>
      <c r="Q268" s="87"/>
      <c r="R268" s="87"/>
      <c r="S268" s="87"/>
      <c r="T268" s="87"/>
    </row>
    <row r="269" spans="1:20" s="1" customFormat="1" ht="10.5">
      <c r="A269" s="1">
        <v>96596540</v>
      </c>
      <c r="B269" s="31" t="s">
        <v>106</v>
      </c>
      <c r="C269" s="1" t="s">
        <v>246</v>
      </c>
      <c r="D269" s="5" t="s">
        <v>143</v>
      </c>
      <c r="E269" s="140">
        <v>38490</v>
      </c>
      <c r="F269" s="140">
        <v>38724</v>
      </c>
      <c r="G269" s="169">
        <f t="shared" si="14"/>
        <v>1</v>
      </c>
      <c r="H269" s="169">
        <f t="shared" si="15"/>
        <v>2006</v>
      </c>
      <c r="I269" s="170" t="str">
        <f t="shared" si="16"/>
        <v>VENCIDO</v>
      </c>
      <c r="J269" s="4" t="s">
        <v>37</v>
      </c>
      <c r="K269" s="141">
        <v>7000</v>
      </c>
      <c r="L269" s="4" t="s">
        <v>46</v>
      </c>
      <c r="M269" s="142">
        <v>2.7</v>
      </c>
      <c r="N269" s="143" t="s">
        <v>39</v>
      </c>
      <c r="O269" s="142">
        <v>10</v>
      </c>
      <c r="P269" s="87">
        <v>7000000</v>
      </c>
      <c r="Q269" s="87">
        <v>7000000</v>
      </c>
      <c r="R269" s="87">
        <f>ROUND((Q269*$E$8/1000),0)</f>
        <v>153630610</v>
      </c>
      <c r="S269" s="87">
        <v>1705389</v>
      </c>
      <c r="T269" s="87">
        <v>155335999</v>
      </c>
    </row>
    <row r="270" spans="1:20" s="1" customFormat="1" ht="10.5">
      <c r="A270" s="1">
        <v>91041000</v>
      </c>
      <c r="B270" s="31" t="s">
        <v>106</v>
      </c>
      <c r="C270" s="1" t="s">
        <v>247</v>
      </c>
      <c r="D270" s="5">
        <v>415</v>
      </c>
      <c r="E270" s="140">
        <v>38516</v>
      </c>
      <c r="F270" s="140">
        <v>47601</v>
      </c>
      <c r="G270" s="169">
        <f t="shared" si="14"/>
        <v>4</v>
      </c>
      <c r="H270" s="169">
        <f t="shared" si="15"/>
        <v>2030</v>
      </c>
      <c r="I270" s="170" t="str">
        <f t="shared" si="16"/>
        <v>0</v>
      </c>
      <c r="J270" s="4" t="s">
        <v>37</v>
      </c>
      <c r="K270" s="141">
        <v>1500</v>
      </c>
      <c r="L270" s="4"/>
      <c r="M270" s="142"/>
      <c r="N270" s="143" t="s">
        <v>81</v>
      </c>
      <c r="O270" s="142">
        <v>25</v>
      </c>
      <c r="P270" s="87"/>
      <c r="Q270" s="87"/>
      <c r="R270" s="87"/>
      <c r="S270" s="87"/>
      <c r="T270" s="87"/>
    </row>
    <row r="271" spans="1:20" s="1" customFormat="1" ht="10.5">
      <c r="A271" s="1">
        <v>91041000</v>
      </c>
      <c r="B271" s="31" t="s">
        <v>106</v>
      </c>
      <c r="C271" s="1" t="s">
        <v>248</v>
      </c>
      <c r="D271" s="5" t="s">
        <v>143</v>
      </c>
      <c r="E271" s="140">
        <v>38532</v>
      </c>
      <c r="F271" s="140">
        <v>39628</v>
      </c>
      <c r="G271" s="169">
        <f t="shared" si="14"/>
        <v>6</v>
      </c>
      <c r="H271" s="169">
        <f t="shared" si="15"/>
        <v>2008</v>
      </c>
      <c r="I271" s="170" t="str">
        <f t="shared" si="16"/>
        <v>VENCIDO</v>
      </c>
      <c r="J271" s="4" t="s">
        <v>37</v>
      </c>
      <c r="K271" s="141">
        <v>1500</v>
      </c>
      <c r="L271" s="4" t="s">
        <v>46</v>
      </c>
      <c r="M271" s="142">
        <v>3.8</v>
      </c>
      <c r="N271" s="143" t="s">
        <v>68</v>
      </c>
      <c r="O271" s="142">
        <v>20</v>
      </c>
      <c r="P271" s="87">
        <v>1500000</v>
      </c>
      <c r="Q271" s="87">
        <v>513750</v>
      </c>
      <c r="R271" s="87">
        <f>ROUND((Q271*$E$8/1000),0)</f>
        <v>11275389</v>
      </c>
      <c r="S271" s="87">
        <v>11726</v>
      </c>
      <c r="T271" s="87">
        <v>11287115</v>
      </c>
    </row>
    <row r="272" spans="1:20" s="1" customFormat="1" ht="10.5">
      <c r="A272" s="1">
        <v>76073164</v>
      </c>
      <c r="B272" s="31">
        <v>1</v>
      </c>
      <c r="C272" s="1" t="s">
        <v>868</v>
      </c>
      <c r="D272" s="5">
        <v>416</v>
      </c>
      <c r="E272" s="140">
        <v>38516</v>
      </c>
      <c r="F272" s="140">
        <v>46186</v>
      </c>
      <c r="G272" s="169">
        <f t="shared" si="14"/>
        <v>6</v>
      </c>
      <c r="H272" s="169">
        <f t="shared" si="15"/>
        <v>2026</v>
      </c>
      <c r="I272" s="170" t="str">
        <f t="shared" si="16"/>
        <v>0</v>
      </c>
      <c r="J272" s="4" t="s">
        <v>37</v>
      </c>
      <c r="K272" s="141">
        <v>1000</v>
      </c>
      <c r="L272" s="4"/>
      <c r="M272" s="142"/>
      <c r="N272" s="143" t="s">
        <v>250</v>
      </c>
      <c r="O272" s="142">
        <v>21</v>
      </c>
      <c r="P272" s="87"/>
      <c r="Q272" s="87"/>
      <c r="R272" s="87"/>
      <c r="S272" s="87"/>
      <c r="T272" s="87"/>
    </row>
    <row r="273" spans="1:20" s="1" customFormat="1" ht="10.5">
      <c r="A273" s="1">
        <v>76073164</v>
      </c>
      <c r="B273" s="31">
        <v>1</v>
      </c>
      <c r="C273" s="1" t="s">
        <v>251</v>
      </c>
      <c r="D273" s="5" t="s">
        <v>143</v>
      </c>
      <c r="E273" s="140">
        <v>38516</v>
      </c>
      <c r="F273" s="140">
        <v>39612</v>
      </c>
      <c r="G273" s="169">
        <f t="shared" si="14"/>
        <v>6</v>
      </c>
      <c r="H273" s="169">
        <f t="shared" si="15"/>
        <v>2008</v>
      </c>
      <c r="I273" s="170" t="str">
        <f t="shared" si="16"/>
        <v>VENCIDO</v>
      </c>
      <c r="J273" s="4" t="s">
        <v>37</v>
      </c>
      <c r="K273" s="141">
        <v>1000</v>
      </c>
      <c r="L273" s="4" t="s">
        <v>46</v>
      </c>
      <c r="M273" s="142">
        <v>3</v>
      </c>
      <c r="N273" s="143" t="s">
        <v>250</v>
      </c>
      <c r="O273" s="142">
        <v>21</v>
      </c>
      <c r="P273" s="87">
        <v>1000000</v>
      </c>
      <c r="Q273" s="87">
        <v>857143</v>
      </c>
      <c r="R273" s="87">
        <f>ROUND((Q273*$E$8/1000),0)</f>
        <v>18811915</v>
      </c>
      <c r="S273" s="87">
        <v>248933</v>
      </c>
      <c r="T273" s="87">
        <v>19060848</v>
      </c>
    </row>
    <row r="274" spans="1:20" s="1" customFormat="1" ht="10.5">
      <c r="A274" s="1">
        <v>96787910</v>
      </c>
      <c r="B274" s="31" t="s">
        <v>75</v>
      </c>
      <c r="C274" s="1" t="s">
        <v>252</v>
      </c>
      <c r="D274" s="5">
        <v>417</v>
      </c>
      <c r="E274" s="140">
        <v>38516</v>
      </c>
      <c r="F274" s="140">
        <v>46387</v>
      </c>
      <c r="G274" s="169">
        <f t="shared" si="14"/>
        <v>12</v>
      </c>
      <c r="H274" s="169">
        <f t="shared" si="15"/>
        <v>2026</v>
      </c>
      <c r="I274" s="170" t="str">
        <f t="shared" si="16"/>
        <v>0</v>
      </c>
      <c r="J274" s="4" t="s">
        <v>37</v>
      </c>
      <c r="K274" s="141">
        <v>6775</v>
      </c>
      <c r="L274" s="4"/>
      <c r="M274" s="142"/>
      <c r="N274" s="143" t="s">
        <v>250</v>
      </c>
      <c r="O274" s="142">
        <v>21</v>
      </c>
      <c r="P274" s="87"/>
      <c r="Q274" s="87"/>
      <c r="R274" s="87"/>
      <c r="S274" s="87"/>
      <c r="T274" s="87"/>
    </row>
    <row r="275" spans="1:20" s="1" customFormat="1" ht="10.5">
      <c r="A275" s="1">
        <v>96787910</v>
      </c>
      <c r="B275" s="31" t="s">
        <v>75</v>
      </c>
      <c r="C275" s="1" t="s">
        <v>253</v>
      </c>
      <c r="D275" s="5" t="s">
        <v>143</v>
      </c>
      <c r="E275" s="140">
        <v>38524</v>
      </c>
      <c r="F275" s="140">
        <v>38717</v>
      </c>
      <c r="G275" s="169">
        <f t="shared" si="14"/>
        <v>12</v>
      </c>
      <c r="H275" s="169">
        <f t="shared" si="15"/>
        <v>2005</v>
      </c>
      <c r="I275" s="170" t="str">
        <f t="shared" si="16"/>
        <v>VENCIDO</v>
      </c>
      <c r="J275" s="4" t="s">
        <v>37</v>
      </c>
      <c r="K275" s="141">
        <v>5650</v>
      </c>
      <c r="L275" s="4" t="s">
        <v>136</v>
      </c>
      <c r="M275" s="142">
        <v>2.75</v>
      </c>
      <c r="N275" s="143" t="s">
        <v>250</v>
      </c>
      <c r="O275" s="142">
        <v>15</v>
      </c>
      <c r="P275" s="87">
        <v>5650000</v>
      </c>
      <c r="Q275" s="87">
        <v>4516515</v>
      </c>
      <c r="R275" s="87">
        <f>ROUND((Q275*$E$8/1000),0)</f>
        <v>99124994</v>
      </c>
      <c r="S275" s="87">
        <v>340275</v>
      </c>
      <c r="T275" s="87">
        <v>99465269</v>
      </c>
    </row>
    <row r="276" spans="1:20" s="1" customFormat="1" ht="10.5">
      <c r="A276" s="1">
        <v>96787910</v>
      </c>
      <c r="B276" s="31" t="s">
        <v>75</v>
      </c>
      <c r="C276" s="1" t="s">
        <v>253</v>
      </c>
      <c r="D276" s="5" t="s">
        <v>143</v>
      </c>
      <c r="E276" s="140">
        <v>38524</v>
      </c>
      <c r="F276" s="140">
        <v>38717</v>
      </c>
      <c r="G276" s="169">
        <f t="shared" si="14"/>
        <v>12</v>
      </c>
      <c r="H276" s="169">
        <f t="shared" si="15"/>
        <v>2005</v>
      </c>
      <c r="I276" s="170" t="str">
        <f t="shared" si="16"/>
        <v>VENCIDO</v>
      </c>
      <c r="J276" s="4" t="s">
        <v>37</v>
      </c>
      <c r="K276" s="176">
        <v>0.5</v>
      </c>
      <c r="L276" s="4" t="s">
        <v>137</v>
      </c>
      <c r="M276" s="142">
        <v>2.75</v>
      </c>
      <c r="N276" s="143" t="s">
        <v>250</v>
      </c>
      <c r="O276" s="142">
        <v>15</v>
      </c>
      <c r="P276" s="87">
        <v>500</v>
      </c>
      <c r="Q276" s="87">
        <v>400</v>
      </c>
      <c r="R276" s="87">
        <f>ROUND((Q276*$E$8/1000),0)</f>
        <v>8779</v>
      </c>
      <c r="S276" s="87">
        <v>22</v>
      </c>
      <c r="T276" s="87">
        <v>8801</v>
      </c>
    </row>
    <row r="277" spans="1:20" s="1" customFormat="1" ht="10.5">
      <c r="A277" s="1">
        <v>96787910</v>
      </c>
      <c r="B277" s="31" t="s">
        <v>75</v>
      </c>
      <c r="C277" s="1" t="s">
        <v>253</v>
      </c>
      <c r="D277" s="5" t="s">
        <v>152</v>
      </c>
      <c r="E277" s="140">
        <v>38972</v>
      </c>
      <c r="F277" s="140">
        <v>39082</v>
      </c>
      <c r="G277" s="169">
        <f t="shared" si="14"/>
        <v>12</v>
      </c>
      <c r="H277" s="169">
        <f t="shared" si="15"/>
        <v>2006</v>
      </c>
      <c r="I277" s="170" t="str">
        <f t="shared" si="16"/>
        <v>VENCIDO</v>
      </c>
      <c r="J277" s="4" t="s">
        <v>37</v>
      </c>
      <c r="K277" s="141">
        <v>1124</v>
      </c>
      <c r="L277" s="4" t="s">
        <v>157</v>
      </c>
      <c r="M277" s="177">
        <v>3.5</v>
      </c>
      <c r="N277" s="143" t="s">
        <v>250</v>
      </c>
      <c r="O277" s="142">
        <v>15.5</v>
      </c>
      <c r="P277" s="87">
        <v>1124000</v>
      </c>
      <c r="Q277" s="87">
        <v>1124000</v>
      </c>
      <c r="R277" s="87">
        <f>ROUND((Q277*$E$8/1000),0)</f>
        <v>24668687</v>
      </c>
      <c r="S277" s="87">
        <v>107582</v>
      </c>
      <c r="T277" s="87">
        <v>24776269</v>
      </c>
    </row>
    <row r="278" spans="1:20" s="1" customFormat="1" ht="10.5">
      <c r="A278" s="1">
        <v>96787910</v>
      </c>
      <c r="B278" s="31" t="s">
        <v>75</v>
      </c>
      <c r="C278" s="1" t="s">
        <v>253</v>
      </c>
      <c r="D278" s="5" t="s">
        <v>152</v>
      </c>
      <c r="E278" s="140">
        <v>38972</v>
      </c>
      <c r="F278" s="140">
        <v>39082</v>
      </c>
      <c r="G278" s="169">
        <f t="shared" si="14"/>
        <v>12</v>
      </c>
      <c r="H278" s="169">
        <f t="shared" si="15"/>
        <v>2006</v>
      </c>
      <c r="I278" s="170" t="str">
        <f t="shared" si="16"/>
        <v>VENCIDO</v>
      </c>
      <c r="J278" s="4" t="s">
        <v>37</v>
      </c>
      <c r="K278" s="1">
        <v>0.5</v>
      </c>
      <c r="L278" s="4" t="s">
        <v>159</v>
      </c>
      <c r="M278" s="177">
        <v>3.5</v>
      </c>
      <c r="N278" s="143" t="s">
        <v>250</v>
      </c>
      <c r="O278" s="142">
        <v>15.5</v>
      </c>
      <c r="P278" s="87">
        <v>500</v>
      </c>
      <c r="Q278" s="87">
        <v>500</v>
      </c>
      <c r="R278" s="87">
        <f>ROUND((Q278*$E$8/1000),0)</f>
        <v>10974</v>
      </c>
      <c r="S278" s="87">
        <v>47</v>
      </c>
      <c r="T278" s="87">
        <v>11021</v>
      </c>
    </row>
    <row r="279" spans="1:20" s="1" customFormat="1" ht="10.5">
      <c r="A279" s="1">
        <v>89900400</v>
      </c>
      <c r="B279" s="31" t="s">
        <v>86</v>
      </c>
      <c r="C279" s="1" t="s">
        <v>205</v>
      </c>
      <c r="D279" s="5">
        <v>418</v>
      </c>
      <c r="E279" s="140">
        <v>38524</v>
      </c>
      <c r="F279" s="140">
        <v>42119</v>
      </c>
      <c r="G279" s="169">
        <f t="shared" si="14"/>
        <v>4</v>
      </c>
      <c r="H279" s="169">
        <f t="shared" si="15"/>
        <v>2015</v>
      </c>
      <c r="I279" s="170" t="str">
        <f t="shared" si="16"/>
        <v>0</v>
      </c>
      <c r="J279" s="4" t="s">
        <v>37</v>
      </c>
      <c r="K279" s="141">
        <v>2500</v>
      </c>
      <c r="L279" s="4"/>
      <c r="M279" s="142"/>
      <c r="N279" s="143" t="s">
        <v>81</v>
      </c>
      <c r="O279" s="142">
        <v>10</v>
      </c>
      <c r="P279" s="87"/>
      <c r="Q279" s="87"/>
      <c r="R279" s="87"/>
      <c r="S279" s="87"/>
      <c r="T279" s="87"/>
    </row>
    <row r="280" spans="1:20" s="1" customFormat="1" ht="10.5">
      <c r="A280" s="1">
        <v>89900400</v>
      </c>
      <c r="B280" s="31" t="s">
        <v>86</v>
      </c>
      <c r="C280" s="1" t="s">
        <v>206</v>
      </c>
      <c r="D280" s="5" t="s">
        <v>143</v>
      </c>
      <c r="E280" s="140">
        <v>38532</v>
      </c>
      <c r="F280" s="140">
        <v>39563</v>
      </c>
      <c r="G280" s="169">
        <f t="shared" si="14"/>
        <v>4</v>
      </c>
      <c r="H280" s="169">
        <f t="shared" si="15"/>
        <v>2008</v>
      </c>
      <c r="I280" s="170" t="str">
        <f t="shared" si="16"/>
        <v>VENCIDO</v>
      </c>
      <c r="J280" s="4" t="s">
        <v>37</v>
      </c>
      <c r="K280" s="141">
        <v>2500</v>
      </c>
      <c r="L280" s="4" t="s">
        <v>53</v>
      </c>
      <c r="M280" s="142">
        <v>2.75</v>
      </c>
      <c r="N280" s="143" t="s">
        <v>81</v>
      </c>
      <c r="O280" s="142">
        <v>8</v>
      </c>
      <c r="P280" s="87"/>
      <c r="Q280" s="87"/>
      <c r="R280" s="87"/>
      <c r="S280" s="87"/>
      <c r="T280" s="87"/>
    </row>
    <row r="281" spans="1:20" s="1" customFormat="1" ht="10.5">
      <c r="A281" s="1">
        <v>89900400</v>
      </c>
      <c r="B281" s="31" t="s">
        <v>86</v>
      </c>
      <c r="C281" s="1" t="s">
        <v>205</v>
      </c>
      <c r="D281" s="5">
        <v>419</v>
      </c>
      <c r="E281" s="140">
        <v>38524</v>
      </c>
      <c r="F281" s="140">
        <v>49424</v>
      </c>
      <c r="G281" s="169">
        <f t="shared" si="14"/>
        <v>4</v>
      </c>
      <c r="H281" s="169">
        <f t="shared" si="15"/>
        <v>2035</v>
      </c>
      <c r="I281" s="170" t="str">
        <f t="shared" si="16"/>
        <v>0</v>
      </c>
      <c r="J281" s="4" t="s">
        <v>37</v>
      </c>
      <c r="K281" s="141">
        <v>2500</v>
      </c>
      <c r="L281" s="4"/>
      <c r="M281" s="142"/>
      <c r="N281" s="143" t="s">
        <v>81</v>
      </c>
      <c r="O281" s="142">
        <v>30</v>
      </c>
      <c r="P281" s="87"/>
      <c r="Q281" s="87"/>
      <c r="R281" s="87"/>
      <c r="S281" s="87"/>
      <c r="T281" s="87"/>
    </row>
    <row r="282" spans="1:20" s="1" customFormat="1" ht="10.5">
      <c r="A282" s="1">
        <v>89900400</v>
      </c>
      <c r="B282" s="31" t="s">
        <v>86</v>
      </c>
      <c r="C282" s="1" t="s">
        <v>207</v>
      </c>
      <c r="D282" s="5" t="s">
        <v>143</v>
      </c>
      <c r="E282" s="140">
        <v>38532</v>
      </c>
      <c r="F282" s="140">
        <v>39563</v>
      </c>
      <c r="G282" s="169">
        <f t="shared" si="14"/>
        <v>4</v>
      </c>
      <c r="H282" s="169">
        <f t="shared" si="15"/>
        <v>2008</v>
      </c>
      <c r="I282" s="170" t="str">
        <f t="shared" si="16"/>
        <v>VENCIDO</v>
      </c>
      <c r="J282" s="4" t="s">
        <v>37</v>
      </c>
      <c r="K282" s="141">
        <v>2500</v>
      </c>
      <c r="L282" s="4" t="s">
        <v>59</v>
      </c>
      <c r="M282" s="142">
        <v>3.5</v>
      </c>
      <c r="N282" s="143" t="s">
        <v>81</v>
      </c>
      <c r="O282" s="142">
        <v>21</v>
      </c>
      <c r="P282" s="87">
        <v>2500000</v>
      </c>
      <c r="Q282" s="87">
        <v>2500000</v>
      </c>
      <c r="R282" s="87">
        <f>ROUND((Q282*$E$8/1000),0)</f>
        <v>54868075</v>
      </c>
      <c r="S282" s="87">
        <v>873044</v>
      </c>
      <c r="T282" s="87">
        <v>55741119</v>
      </c>
    </row>
    <row r="283" spans="1:20" s="1" customFormat="1" ht="10.5">
      <c r="A283" s="1">
        <v>90331000</v>
      </c>
      <c r="B283" s="31" t="s">
        <v>96</v>
      </c>
      <c r="C283" s="1" t="s">
        <v>254</v>
      </c>
      <c r="D283" s="5">
        <v>421</v>
      </c>
      <c r="E283" s="140">
        <v>38541</v>
      </c>
      <c r="F283" s="140">
        <v>46211</v>
      </c>
      <c r="G283" s="169">
        <f t="shared" si="14"/>
        <v>7</v>
      </c>
      <c r="H283" s="169">
        <f t="shared" si="15"/>
        <v>2026</v>
      </c>
      <c r="I283" s="170" t="str">
        <f t="shared" si="16"/>
        <v>0</v>
      </c>
      <c r="J283" s="4" t="s">
        <v>37</v>
      </c>
      <c r="K283" s="141">
        <v>1800</v>
      </c>
      <c r="L283" s="4"/>
      <c r="M283" s="142"/>
      <c r="N283" s="143" t="s">
        <v>81</v>
      </c>
      <c r="O283" s="142">
        <v>21</v>
      </c>
      <c r="P283" s="87"/>
      <c r="Q283" s="87"/>
      <c r="R283" s="87"/>
      <c r="S283" s="87"/>
      <c r="T283" s="87"/>
    </row>
    <row r="284" spans="1:20" s="1" customFormat="1" ht="10.5">
      <c r="A284" s="1">
        <v>90331000</v>
      </c>
      <c r="B284" s="31" t="s">
        <v>96</v>
      </c>
      <c r="C284" s="1" t="s">
        <v>255</v>
      </c>
      <c r="D284" s="5" t="s">
        <v>143</v>
      </c>
      <c r="E284" s="140">
        <v>38548</v>
      </c>
      <c r="F284" s="140">
        <v>39644</v>
      </c>
      <c r="G284" s="169">
        <f t="shared" si="14"/>
        <v>7</v>
      </c>
      <c r="H284" s="169">
        <f t="shared" si="15"/>
        <v>2008</v>
      </c>
      <c r="I284" s="170" t="str">
        <f t="shared" si="16"/>
        <v>VENCIDO</v>
      </c>
      <c r="J284" s="4" t="s">
        <v>37</v>
      </c>
      <c r="K284" s="141">
        <v>1800</v>
      </c>
      <c r="L284" s="4" t="s">
        <v>56</v>
      </c>
      <c r="M284" s="142">
        <v>3.4</v>
      </c>
      <c r="N284" s="143" t="s">
        <v>68</v>
      </c>
      <c r="O284" s="142">
        <v>21</v>
      </c>
      <c r="P284" s="87">
        <v>1800000</v>
      </c>
      <c r="Q284" s="87">
        <v>1800000</v>
      </c>
      <c r="R284" s="87">
        <f>ROUND((Q284*$E$8/1000),0)</f>
        <v>39505014</v>
      </c>
      <c r="S284" s="87">
        <v>277490</v>
      </c>
      <c r="T284" s="87">
        <v>39782504</v>
      </c>
    </row>
    <row r="285" spans="1:20" s="1" customFormat="1" ht="10.5">
      <c r="A285" s="1">
        <v>93473000</v>
      </c>
      <c r="B285" s="31" t="s">
        <v>54</v>
      </c>
      <c r="C285" s="1" t="s">
        <v>256</v>
      </c>
      <c r="D285" s="5">
        <v>422</v>
      </c>
      <c r="E285" s="140">
        <v>38544</v>
      </c>
      <c r="F285" s="140">
        <v>42196</v>
      </c>
      <c r="G285" s="169">
        <f t="shared" si="14"/>
        <v>7</v>
      </c>
      <c r="H285" s="169">
        <f t="shared" si="15"/>
        <v>2015</v>
      </c>
      <c r="I285" s="170" t="str">
        <f t="shared" si="16"/>
        <v>0</v>
      </c>
      <c r="J285" s="4" t="s">
        <v>37</v>
      </c>
      <c r="K285" s="141">
        <v>1800</v>
      </c>
      <c r="L285" s="4"/>
      <c r="M285" s="142"/>
      <c r="N285" s="143" t="s">
        <v>81</v>
      </c>
      <c r="O285" s="142">
        <v>10</v>
      </c>
      <c r="P285" s="87"/>
      <c r="Q285" s="87"/>
      <c r="R285" s="87"/>
      <c r="S285" s="87"/>
      <c r="T285" s="87"/>
    </row>
    <row r="286" spans="1:20" s="1" customFormat="1" ht="10.5">
      <c r="A286" s="1">
        <v>93473000</v>
      </c>
      <c r="B286" s="31" t="s">
        <v>54</v>
      </c>
      <c r="C286" s="1" t="s">
        <v>257</v>
      </c>
      <c r="D286" s="5" t="s">
        <v>143</v>
      </c>
      <c r="E286" s="140">
        <v>38544</v>
      </c>
      <c r="F286" s="140">
        <v>39644</v>
      </c>
      <c r="G286" s="169">
        <f t="shared" si="14"/>
        <v>7</v>
      </c>
      <c r="H286" s="169">
        <f t="shared" si="15"/>
        <v>2008</v>
      </c>
      <c r="I286" s="170" t="str">
        <f t="shared" si="16"/>
        <v>VENCIDO</v>
      </c>
      <c r="J286" s="4" t="s">
        <v>37</v>
      </c>
      <c r="K286" s="141">
        <v>1800</v>
      </c>
      <c r="L286" s="4" t="s">
        <v>46</v>
      </c>
      <c r="M286" s="142">
        <v>3.5</v>
      </c>
      <c r="N286" s="143" t="s">
        <v>81</v>
      </c>
      <c r="O286" s="142">
        <v>10</v>
      </c>
      <c r="P286" s="87"/>
      <c r="Q286" s="87"/>
      <c r="R286" s="87"/>
      <c r="S286" s="87"/>
      <c r="T286" s="87"/>
    </row>
    <row r="287" spans="1:20" s="1" customFormat="1" ht="10.5">
      <c r="A287" s="1">
        <v>96678790</v>
      </c>
      <c r="B287" s="31" t="s">
        <v>168</v>
      </c>
      <c r="C287" s="1" t="s">
        <v>258</v>
      </c>
      <c r="D287" s="5">
        <v>423</v>
      </c>
      <c r="E287" s="140">
        <v>38548</v>
      </c>
      <c r="F287" s="140">
        <v>42200</v>
      </c>
      <c r="G287" s="169">
        <f t="shared" si="14"/>
        <v>7</v>
      </c>
      <c r="H287" s="169">
        <f t="shared" si="15"/>
        <v>2015</v>
      </c>
      <c r="I287" s="170" t="str">
        <f t="shared" si="16"/>
        <v>0</v>
      </c>
      <c r="J287" s="4" t="s">
        <v>37</v>
      </c>
      <c r="K287" s="141">
        <v>1200</v>
      </c>
      <c r="L287" s="4"/>
      <c r="M287" s="142"/>
      <c r="N287" s="143" t="s">
        <v>68</v>
      </c>
      <c r="O287" s="142">
        <v>10</v>
      </c>
      <c r="P287" s="87"/>
      <c r="Q287" s="87"/>
      <c r="R287" s="87"/>
      <c r="S287" s="87"/>
      <c r="T287" s="87"/>
    </row>
    <row r="288" spans="1:20" s="1" customFormat="1" ht="10.5">
      <c r="A288" s="1">
        <v>96678790</v>
      </c>
      <c r="B288" s="31" t="s">
        <v>168</v>
      </c>
      <c r="C288" s="1" t="s">
        <v>259</v>
      </c>
      <c r="D288" s="5" t="s">
        <v>143</v>
      </c>
      <c r="E288" s="140">
        <v>38555</v>
      </c>
      <c r="F288" s="140">
        <v>39608</v>
      </c>
      <c r="G288" s="169">
        <f t="shared" si="14"/>
        <v>6</v>
      </c>
      <c r="H288" s="169">
        <f t="shared" si="15"/>
        <v>2008</v>
      </c>
      <c r="I288" s="170" t="str">
        <f t="shared" si="16"/>
        <v>VENCIDO</v>
      </c>
      <c r="J288" s="4" t="s">
        <v>171</v>
      </c>
      <c r="K288" s="141">
        <v>21030000</v>
      </c>
      <c r="L288" s="4" t="s">
        <v>56</v>
      </c>
      <c r="M288" s="142">
        <v>6.2</v>
      </c>
      <c r="N288" s="143" t="s">
        <v>68</v>
      </c>
      <c r="O288" s="142">
        <v>6</v>
      </c>
      <c r="P288" s="87">
        <v>21030000000</v>
      </c>
      <c r="Q288" s="87">
        <v>1752500000</v>
      </c>
      <c r="R288" s="87">
        <f>ROUND((Q288/1000),0)</f>
        <v>1752500</v>
      </c>
      <c r="S288" s="87">
        <v>53215</v>
      </c>
      <c r="T288" s="87">
        <v>1805715</v>
      </c>
    </row>
    <row r="289" spans="1:21" s="1" customFormat="1" ht="10.5">
      <c r="A289" s="1">
        <v>91705000</v>
      </c>
      <c r="B289" s="31" t="s">
        <v>44</v>
      </c>
      <c r="C289" s="1" t="s">
        <v>260</v>
      </c>
      <c r="D289" s="5">
        <v>426</v>
      </c>
      <c r="E289" s="140">
        <v>38565</v>
      </c>
      <c r="F289" s="140">
        <v>42150</v>
      </c>
      <c r="G289" s="169">
        <f t="shared" si="14"/>
        <v>5</v>
      </c>
      <c r="H289" s="169">
        <f t="shared" si="15"/>
        <v>2015</v>
      </c>
      <c r="I289" s="170" t="str">
        <f t="shared" si="16"/>
        <v>0</v>
      </c>
      <c r="J289" s="4" t="s">
        <v>37</v>
      </c>
      <c r="K289" s="141">
        <v>3000</v>
      </c>
      <c r="L289" s="4"/>
      <c r="M289" s="142"/>
      <c r="N289" s="143" t="s">
        <v>81</v>
      </c>
      <c r="O289" s="142">
        <v>10</v>
      </c>
      <c r="P289" s="87"/>
      <c r="Q289" s="87"/>
      <c r="R289" s="87"/>
      <c r="S289" s="87"/>
      <c r="T289" s="87"/>
    </row>
    <row r="290" spans="1:21" s="1" customFormat="1" ht="10.5">
      <c r="A290" s="1">
        <v>91705000</v>
      </c>
      <c r="B290" s="31" t="s">
        <v>44</v>
      </c>
      <c r="C290" s="1" t="s">
        <v>80</v>
      </c>
      <c r="D290" s="5" t="s">
        <v>143</v>
      </c>
      <c r="E290" s="140">
        <v>38631</v>
      </c>
      <c r="F290" s="140">
        <v>39727</v>
      </c>
      <c r="G290" s="169">
        <f t="shared" si="14"/>
        <v>10</v>
      </c>
      <c r="H290" s="169">
        <f t="shared" si="15"/>
        <v>2008</v>
      </c>
      <c r="I290" s="170" t="str">
        <f t="shared" si="16"/>
        <v>VENCIDO</v>
      </c>
      <c r="J290" s="4" t="s">
        <v>37</v>
      </c>
      <c r="K290" s="141">
        <v>2700</v>
      </c>
      <c r="L290" s="4" t="s">
        <v>63</v>
      </c>
      <c r="M290" s="142">
        <v>3.5</v>
      </c>
      <c r="N290" s="143" t="s">
        <v>68</v>
      </c>
      <c r="O290" s="142">
        <v>8</v>
      </c>
      <c r="P290" s="87">
        <v>2700000</v>
      </c>
      <c r="Q290" s="87">
        <v>675000</v>
      </c>
      <c r="R290" s="87">
        <f>ROUND((Q290*$E$8/1000),0)</f>
        <v>14814380</v>
      </c>
      <c r="S290" s="87">
        <v>14167</v>
      </c>
      <c r="T290" s="87">
        <v>14828547</v>
      </c>
    </row>
    <row r="291" spans="1:21" s="1" customFormat="1" ht="10.5">
      <c r="A291" s="1">
        <v>91705000</v>
      </c>
      <c r="B291" s="31" t="s">
        <v>44</v>
      </c>
      <c r="C291" s="1" t="s">
        <v>261</v>
      </c>
      <c r="D291" s="5">
        <v>427</v>
      </c>
      <c r="E291" s="140">
        <v>38565</v>
      </c>
      <c r="F291" s="140">
        <v>47629</v>
      </c>
      <c r="G291" s="169">
        <f t="shared" si="14"/>
        <v>5</v>
      </c>
      <c r="H291" s="169">
        <f t="shared" si="15"/>
        <v>2030</v>
      </c>
      <c r="I291" s="170" t="str">
        <f t="shared" si="16"/>
        <v>0</v>
      </c>
      <c r="J291" s="4" t="s">
        <v>37</v>
      </c>
      <c r="K291" s="141">
        <v>4700</v>
      </c>
      <c r="L291" s="4"/>
      <c r="M291" s="142"/>
      <c r="N291" s="143" t="s">
        <v>81</v>
      </c>
      <c r="O291" s="142">
        <v>25</v>
      </c>
      <c r="P291" s="87"/>
      <c r="Q291" s="87"/>
      <c r="R291" s="87"/>
      <c r="S291" s="87"/>
      <c r="T291" s="87"/>
    </row>
    <row r="292" spans="1:21" s="1" customFormat="1" ht="10.5">
      <c r="A292" s="1">
        <v>90310000</v>
      </c>
      <c r="B292" s="31" t="s">
        <v>61</v>
      </c>
      <c r="C292" s="1" t="s">
        <v>262</v>
      </c>
      <c r="D292" s="5">
        <v>428</v>
      </c>
      <c r="E292" s="140">
        <v>38566</v>
      </c>
      <c r="F292" s="140">
        <v>42218</v>
      </c>
      <c r="G292" s="169">
        <f t="shared" si="14"/>
        <v>8</v>
      </c>
      <c r="H292" s="169">
        <f t="shared" si="15"/>
        <v>2015</v>
      </c>
      <c r="I292" s="170" t="str">
        <f t="shared" si="16"/>
        <v>0</v>
      </c>
      <c r="J292" s="4" t="s">
        <v>37</v>
      </c>
      <c r="K292" s="141">
        <v>2000</v>
      </c>
      <c r="L292" s="4"/>
      <c r="M292" s="142"/>
      <c r="N292" s="143" t="s">
        <v>81</v>
      </c>
      <c r="O292" s="142">
        <v>10</v>
      </c>
      <c r="P292" s="87"/>
      <c r="Q292" s="87"/>
      <c r="R292" s="87"/>
      <c r="S292" s="87"/>
      <c r="T292" s="87"/>
    </row>
    <row r="293" spans="1:21" s="1" customFormat="1" ht="10.5">
      <c r="A293" s="1">
        <v>90310000</v>
      </c>
      <c r="B293" s="31" t="s">
        <v>61</v>
      </c>
      <c r="C293" s="1" t="s">
        <v>94</v>
      </c>
      <c r="D293" s="5" t="s">
        <v>143</v>
      </c>
      <c r="E293" s="140">
        <v>38575</v>
      </c>
      <c r="F293" s="140">
        <v>39662</v>
      </c>
      <c r="G293" s="169">
        <f t="shared" si="14"/>
        <v>8</v>
      </c>
      <c r="H293" s="169">
        <f t="shared" si="15"/>
        <v>2008</v>
      </c>
      <c r="I293" s="170" t="str">
        <f t="shared" si="16"/>
        <v>VENCIDO</v>
      </c>
      <c r="J293" s="4" t="s">
        <v>37</v>
      </c>
      <c r="K293" s="141">
        <v>2000</v>
      </c>
      <c r="L293" s="4" t="s">
        <v>53</v>
      </c>
      <c r="M293" s="142">
        <v>2.5</v>
      </c>
      <c r="N293" s="143" t="s">
        <v>81</v>
      </c>
      <c r="O293" s="142">
        <v>7</v>
      </c>
      <c r="P293" s="87">
        <v>1500000</v>
      </c>
      <c r="Q293" s="87">
        <v>750000</v>
      </c>
      <c r="R293" s="87">
        <f>ROUND((Q293*$E$8/1000),0)</f>
        <v>16460423</v>
      </c>
      <c r="S293" s="87">
        <v>168922</v>
      </c>
      <c r="T293" s="87">
        <v>16629345</v>
      </c>
    </row>
    <row r="294" spans="1:21" s="1" customFormat="1" ht="10.5">
      <c r="A294" s="1">
        <v>90310000</v>
      </c>
      <c r="B294" s="31" t="s">
        <v>61</v>
      </c>
      <c r="C294" s="1" t="s">
        <v>262</v>
      </c>
      <c r="D294" s="5">
        <v>429</v>
      </c>
      <c r="E294" s="140">
        <v>38566</v>
      </c>
      <c r="F294" s="140">
        <v>47697</v>
      </c>
      <c r="G294" s="169">
        <f t="shared" si="14"/>
        <v>8</v>
      </c>
      <c r="H294" s="169">
        <f t="shared" si="15"/>
        <v>2030</v>
      </c>
      <c r="I294" s="170" t="str">
        <f t="shared" si="16"/>
        <v>0</v>
      </c>
      <c r="J294" s="4" t="s">
        <v>37</v>
      </c>
      <c r="K294" s="141">
        <v>2500</v>
      </c>
      <c r="L294" s="4"/>
      <c r="M294" s="142"/>
      <c r="N294" s="143" t="s">
        <v>81</v>
      </c>
      <c r="O294" s="142">
        <v>25</v>
      </c>
      <c r="P294" s="87"/>
      <c r="Q294" s="87"/>
      <c r="R294" s="87"/>
      <c r="S294" s="87"/>
      <c r="T294" s="87"/>
    </row>
    <row r="295" spans="1:21" s="1" customFormat="1" ht="10.5">
      <c r="A295" s="1">
        <v>90310000</v>
      </c>
      <c r="B295" s="31" t="s">
        <v>61</v>
      </c>
      <c r="C295" s="1" t="s">
        <v>94</v>
      </c>
      <c r="D295" s="5" t="s">
        <v>143</v>
      </c>
      <c r="E295" s="140">
        <v>38575</v>
      </c>
      <c r="F295" s="140">
        <v>39662</v>
      </c>
      <c r="G295" s="169">
        <f t="shared" si="14"/>
        <v>8</v>
      </c>
      <c r="H295" s="169">
        <f t="shared" si="15"/>
        <v>2008</v>
      </c>
      <c r="I295" s="170" t="str">
        <f t="shared" si="16"/>
        <v>VENCIDO</v>
      </c>
      <c r="J295" s="4" t="s">
        <v>37</v>
      </c>
      <c r="K295" s="141">
        <v>2500</v>
      </c>
      <c r="L295" s="4" t="s">
        <v>59</v>
      </c>
      <c r="M295" s="142">
        <v>3.5</v>
      </c>
      <c r="N295" s="143" t="s">
        <v>81</v>
      </c>
      <c r="O295" s="142">
        <v>23</v>
      </c>
      <c r="P295" s="87">
        <v>1500000</v>
      </c>
      <c r="Q295" s="87">
        <v>1500000</v>
      </c>
      <c r="R295" s="87">
        <f>ROUND((Q295*$E$8/1000),0)</f>
        <v>32920845</v>
      </c>
      <c r="S295" s="87">
        <v>471828</v>
      </c>
      <c r="T295" s="87">
        <v>33392673</v>
      </c>
    </row>
    <row r="296" spans="1:21" s="1" customFormat="1" ht="10.5">
      <c r="A296" s="1">
        <v>61219000</v>
      </c>
      <c r="B296" s="31" t="s">
        <v>54</v>
      </c>
      <c r="C296" s="1" t="s">
        <v>112</v>
      </c>
      <c r="D296" s="5">
        <v>431</v>
      </c>
      <c r="E296" s="140">
        <v>38580</v>
      </c>
      <c r="F296" s="140">
        <v>38717</v>
      </c>
      <c r="G296" s="169">
        <f t="shared" si="14"/>
        <v>12</v>
      </c>
      <c r="H296" s="169">
        <f t="shared" si="15"/>
        <v>2005</v>
      </c>
      <c r="I296" s="170" t="str">
        <f t="shared" si="16"/>
        <v>VENCIDO</v>
      </c>
      <c r="J296" s="4" t="s">
        <v>37</v>
      </c>
      <c r="K296" s="141">
        <v>2800</v>
      </c>
      <c r="L296" s="4" t="s">
        <v>53</v>
      </c>
      <c r="M296" s="142">
        <v>4.5</v>
      </c>
      <c r="N296" s="143" t="s">
        <v>39</v>
      </c>
      <c r="O296" s="142">
        <v>25</v>
      </c>
      <c r="P296" s="87">
        <v>2800000</v>
      </c>
      <c r="Q296" s="87">
        <v>2800000</v>
      </c>
      <c r="R296" s="87">
        <f>ROUND((Q296*$E$8/1000),0)</f>
        <v>61452244</v>
      </c>
      <c r="S296" s="87">
        <v>1033193</v>
      </c>
      <c r="T296" s="87">
        <v>62485437</v>
      </c>
    </row>
    <row r="297" spans="1:21" s="1" customFormat="1" ht="10.5">
      <c r="A297" s="1">
        <v>99586130</v>
      </c>
      <c r="B297" s="31" t="s">
        <v>83</v>
      </c>
      <c r="C297" s="1" t="s">
        <v>263</v>
      </c>
      <c r="D297" s="5">
        <v>432</v>
      </c>
      <c r="E297" s="140">
        <v>38583</v>
      </c>
      <c r="F297" s="140">
        <v>42235</v>
      </c>
      <c r="G297" s="169">
        <f t="shared" si="14"/>
        <v>8</v>
      </c>
      <c r="H297" s="169">
        <f t="shared" si="15"/>
        <v>2015</v>
      </c>
      <c r="I297" s="170" t="str">
        <f t="shared" si="16"/>
        <v>0</v>
      </c>
      <c r="J297" s="4" t="s">
        <v>37</v>
      </c>
      <c r="K297" s="141">
        <v>5800</v>
      </c>
      <c r="L297" s="4"/>
      <c r="M297" s="142"/>
      <c r="N297" s="143" t="s">
        <v>81</v>
      </c>
      <c r="O297" s="142">
        <v>10</v>
      </c>
      <c r="P297" s="87"/>
      <c r="Q297" s="87"/>
      <c r="R297" s="87"/>
      <c r="S297" s="87"/>
      <c r="T297" s="87"/>
    </row>
    <row r="298" spans="1:21" s="1" customFormat="1" ht="10.5">
      <c r="A298" s="1">
        <v>99586130</v>
      </c>
      <c r="B298" s="31" t="s">
        <v>83</v>
      </c>
      <c r="C298" s="1" t="s">
        <v>264</v>
      </c>
      <c r="D298" s="5" t="s">
        <v>143</v>
      </c>
      <c r="E298" s="140">
        <v>38583</v>
      </c>
      <c r="F298" s="140">
        <v>38736</v>
      </c>
      <c r="G298" s="169">
        <f t="shared" si="14"/>
        <v>1</v>
      </c>
      <c r="H298" s="169">
        <f t="shared" si="15"/>
        <v>2006</v>
      </c>
      <c r="I298" s="170" t="str">
        <f t="shared" si="16"/>
        <v>VENCIDO</v>
      </c>
      <c r="J298" s="4" t="s">
        <v>37</v>
      </c>
      <c r="K298" s="141">
        <v>5800</v>
      </c>
      <c r="L298" s="4" t="s">
        <v>46</v>
      </c>
      <c r="M298" s="142">
        <v>3.5</v>
      </c>
      <c r="N298" s="143" t="s">
        <v>68</v>
      </c>
      <c r="O298" s="142">
        <v>10</v>
      </c>
      <c r="P298" s="87">
        <v>5800000</v>
      </c>
      <c r="Q298" s="87">
        <v>3359999</v>
      </c>
      <c r="R298" s="87">
        <f>ROUND((Q298*$E$8/1000),0)</f>
        <v>73742671</v>
      </c>
      <c r="S298" s="87">
        <v>321601</v>
      </c>
      <c r="T298" s="87">
        <v>74064272</v>
      </c>
    </row>
    <row r="299" spans="1:21" s="1" customFormat="1" ht="10.5">
      <c r="A299" s="1">
        <v>61216000</v>
      </c>
      <c r="B299" s="31" t="s">
        <v>44</v>
      </c>
      <c r="C299" s="1" t="s">
        <v>47</v>
      </c>
      <c r="D299" s="5">
        <v>433</v>
      </c>
      <c r="E299" s="140">
        <v>38588</v>
      </c>
      <c r="F299" s="140">
        <v>38717</v>
      </c>
      <c r="G299" s="169">
        <f t="shared" si="14"/>
        <v>12</v>
      </c>
      <c r="H299" s="169">
        <f t="shared" si="15"/>
        <v>2005</v>
      </c>
      <c r="I299" s="170" t="str">
        <f t="shared" si="16"/>
        <v>VENCIDO</v>
      </c>
      <c r="J299" s="4" t="s">
        <v>37</v>
      </c>
      <c r="K299" s="141">
        <v>2600</v>
      </c>
      <c r="L299" s="4" t="s">
        <v>265</v>
      </c>
      <c r="M299" s="142">
        <v>4</v>
      </c>
      <c r="N299" s="143" t="s">
        <v>39</v>
      </c>
      <c r="O299" s="142">
        <v>30</v>
      </c>
      <c r="P299" s="87">
        <v>2600000</v>
      </c>
      <c r="Q299" s="87">
        <v>2600000</v>
      </c>
      <c r="R299" s="87">
        <f>ROUND((Q299*$E$8/1000),0)</f>
        <v>57062798</v>
      </c>
      <c r="S299" s="87">
        <v>750912</v>
      </c>
      <c r="T299" s="87">
        <v>57813710</v>
      </c>
    </row>
    <row r="300" spans="1:21" s="1" customFormat="1" ht="10.5">
      <c r="A300" s="1">
        <v>91297000</v>
      </c>
      <c r="B300" s="31" t="s">
        <v>86</v>
      </c>
      <c r="C300" s="1" t="s">
        <v>266</v>
      </c>
      <c r="D300" s="5">
        <v>434</v>
      </c>
      <c r="E300" s="140">
        <v>38609</v>
      </c>
      <c r="F300" s="140">
        <v>42221</v>
      </c>
      <c r="G300" s="169">
        <f t="shared" si="14"/>
        <v>8</v>
      </c>
      <c r="H300" s="169">
        <f t="shared" si="15"/>
        <v>2015</v>
      </c>
      <c r="I300" s="170" t="str">
        <f t="shared" si="16"/>
        <v>0</v>
      </c>
      <c r="J300" s="4" t="s">
        <v>37</v>
      </c>
      <c r="K300" s="141">
        <v>6000</v>
      </c>
      <c r="L300" s="4"/>
      <c r="M300" s="142"/>
      <c r="N300" s="143" t="s">
        <v>81</v>
      </c>
      <c r="O300" s="142">
        <v>10</v>
      </c>
      <c r="P300" s="87"/>
      <c r="Q300" s="87"/>
      <c r="R300" s="87"/>
      <c r="S300" s="87"/>
      <c r="T300" s="87"/>
    </row>
    <row r="301" spans="1:21" s="1" customFormat="1" ht="10.5">
      <c r="A301" s="1">
        <v>91297000</v>
      </c>
      <c r="B301" s="31" t="s">
        <v>86</v>
      </c>
      <c r="C301" s="1" t="s">
        <v>267</v>
      </c>
      <c r="D301" s="5" t="s">
        <v>143</v>
      </c>
      <c r="E301" s="140">
        <v>39582</v>
      </c>
      <c r="F301" s="140">
        <v>39939</v>
      </c>
      <c r="G301" s="169">
        <f t="shared" si="14"/>
        <v>5</v>
      </c>
      <c r="H301" s="169">
        <f t="shared" si="15"/>
        <v>2009</v>
      </c>
      <c r="I301" s="170" t="str">
        <f t="shared" si="16"/>
        <v>VENCIDO</v>
      </c>
      <c r="J301" s="4" t="s">
        <v>37</v>
      </c>
      <c r="K301" s="141">
        <v>2000</v>
      </c>
      <c r="L301" s="4" t="s">
        <v>56</v>
      </c>
      <c r="M301" s="142">
        <v>3.1</v>
      </c>
      <c r="N301" s="143" t="s">
        <v>39</v>
      </c>
      <c r="O301" s="142">
        <v>5</v>
      </c>
      <c r="P301" s="87">
        <v>2000000</v>
      </c>
      <c r="Q301" s="87">
        <v>36000</v>
      </c>
      <c r="R301" s="87">
        <f>ROUND((Q301*$E$8/1000),0)</f>
        <v>790100</v>
      </c>
      <c r="S301" s="87">
        <v>5047</v>
      </c>
      <c r="T301" s="87">
        <v>795147</v>
      </c>
    </row>
    <row r="302" spans="1:21" s="1" customFormat="1" ht="10.5">
      <c r="A302" s="1">
        <v>91297000</v>
      </c>
      <c r="B302" s="31" t="s">
        <v>86</v>
      </c>
      <c r="C302" s="1" t="s">
        <v>267</v>
      </c>
      <c r="D302" s="5" t="s">
        <v>152</v>
      </c>
      <c r="E302" s="140">
        <v>39582</v>
      </c>
      <c r="F302" s="140">
        <v>39939</v>
      </c>
      <c r="G302" s="169">
        <f t="shared" si="14"/>
        <v>5</v>
      </c>
      <c r="H302" s="169">
        <f t="shared" si="15"/>
        <v>2009</v>
      </c>
      <c r="I302" s="170" t="str">
        <f t="shared" si="16"/>
        <v>VENCIDO</v>
      </c>
      <c r="J302" s="4" t="s">
        <v>66</v>
      </c>
      <c r="K302" s="141">
        <v>171480</v>
      </c>
      <c r="L302" s="4" t="s">
        <v>51</v>
      </c>
      <c r="M302" s="142" t="s">
        <v>268</v>
      </c>
      <c r="N302" s="143" t="s">
        <v>39</v>
      </c>
      <c r="O302" s="142">
        <v>10</v>
      </c>
      <c r="P302" s="87">
        <v>171480000</v>
      </c>
      <c r="Q302" s="87">
        <v>171480000</v>
      </c>
      <c r="R302" s="87">
        <f>ROUND((Q302*$M$8/1000),0)</f>
        <v>78436667</v>
      </c>
      <c r="S302" s="87">
        <v>442204</v>
      </c>
      <c r="T302" s="87">
        <v>78878871</v>
      </c>
      <c r="U302" s="1" t="s">
        <v>69</v>
      </c>
    </row>
    <row r="303" spans="1:21" s="1" customFormat="1" ht="10.5">
      <c r="A303" s="1">
        <v>91297000</v>
      </c>
      <c r="B303" s="31" t="s">
        <v>86</v>
      </c>
      <c r="C303" s="1" t="s">
        <v>269</v>
      </c>
      <c r="D303" s="5">
        <v>435</v>
      </c>
      <c r="E303" s="140">
        <v>38609</v>
      </c>
      <c r="F303" s="140">
        <v>44048</v>
      </c>
      <c r="G303" s="169">
        <f t="shared" si="14"/>
        <v>8</v>
      </c>
      <c r="H303" s="169">
        <f t="shared" si="15"/>
        <v>2020</v>
      </c>
      <c r="I303" s="170" t="str">
        <f t="shared" si="16"/>
        <v>0</v>
      </c>
      <c r="J303" s="4" t="s">
        <v>37</v>
      </c>
      <c r="K303" s="141">
        <v>4000</v>
      </c>
      <c r="L303" s="4"/>
      <c r="M303" s="142"/>
      <c r="N303" s="143" t="s">
        <v>81</v>
      </c>
      <c r="O303" s="142">
        <v>15</v>
      </c>
      <c r="P303" s="87"/>
      <c r="Q303" s="87"/>
      <c r="R303" s="87"/>
      <c r="S303" s="87"/>
      <c r="T303" s="87"/>
    </row>
    <row r="304" spans="1:21" s="1" customFormat="1" ht="10.5">
      <c r="A304" s="1">
        <v>91297000</v>
      </c>
      <c r="B304" s="31" t="s">
        <v>86</v>
      </c>
      <c r="C304" s="1" t="s">
        <v>965</v>
      </c>
      <c r="D304" s="5" t="s">
        <v>143</v>
      </c>
      <c r="E304" s="140">
        <v>38628</v>
      </c>
      <c r="F304" s="140">
        <v>38934</v>
      </c>
      <c r="G304" s="169">
        <f t="shared" si="14"/>
        <v>8</v>
      </c>
      <c r="H304" s="169">
        <f t="shared" si="15"/>
        <v>2006</v>
      </c>
      <c r="I304" s="170" t="str">
        <f t="shared" si="16"/>
        <v>VENCIDO</v>
      </c>
      <c r="J304" s="4" t="s">
        <v>37</v>
      </c>
      <c r="K304" s="141">
        <v>4000</v>
      </c>
      <c r="L304" s="4" t="s">
        <v>63</v>
      </c>
      <c r="M304" s="142">
        <v>3.6</v>
      </c>
      <c r="N304" s="143" t="s">
        <v>81</v>
      </c>
      <c r="O304" s="142">
        <v>15</v>
      </c>
      <c r="P304" s="87">
        <v>4000000</v>
      </c>
      <c r="Q304" s="87"/>
      <c r="R304" s="87"/>
      <c r="S304" s="87"/>
      <c r="T304" s="87"/>
    </row>
    <row r="305" spans="1:21" s="1" customFormat="1" ht="10.5">
      <c r="A305" s="1">
        <v>90269000</v>
      </c>
      <c r="B305" s="31" t="s">
        <v>75</v>
      </c>
      <c r="C305" s="1" t="s">
        <v>869</v>
      </c>
      <c r="D305" s="5">
        <v>438</v>
      </c>
      <c r="E305" s="140">
        <v>38666</v>
      </c>
      <c r="F305" s="140">
        <v>42274</v>
      </c>
      <c r="G305" s="169">
        <f t="shared" si="14"/>
        <v>9</v>
      </c>
      <c r="H305" s="169">
        <f t="shared" si="15"/>
        <v>2015</v>
      </c>
      <c r="I305" s="170" t="str">
        <f t="shared" si="16"/>
        <v>0</v>
      </c>
      <c r="J305" s="4" t="s">
        <v>37</v>
      </c>
      <c r="K305" s="141">
        <v>2000</v>
      </c>
      <c r="L305" s="4"/>
      <c r="M305" s="142"/>
      <c r="N305" s="143" t="s">
        <v>68</v>
      </c>
      <c r="O305" s="142">
        <v>10</v>
      </c>
      <c r="P305" s="87"/>
      <c r="Q305" s="87"/>
      <c r="R305" s="87"/>
      <c r="S305" s="87"/>
      <c r="T305" s="87"/>
    </row>
    <row r="306" spans="1:21" s="1" customFormat="1" ht="10.5">
      <c r="A306" s="1">
        <v>90269000</v>
      </c>
      <c r="B306" s="31" t="s">
        <v>75</v>
      </c>
      <c r="C306" s="1" t="s">
        <v>870</v>
      </c>
      <c r="D306" s="5" t="s">
        <v>143</v>
      </c>
      <c r="E306" s="140">
        <v>38666</v>
      </c>
      <c r="F306" s="140">
        <v>39762</v>
      </c>
      <c r="G306" s="169">
        <f t="shared" si="14"/>
        <v>11</v>
      </c>
      <c r="H306" s="169">
        <f t="shared" si="15"/>
        <v>2008</v>
      </c>
      <c r="I306" s="170" t="str">
        <f t="shared" si="16"/>
        <v>VENCIDO</v>
      </c>
      <c r="J306" s="4" t="s">
        <v>37</v>
      </c>
      <c r="K306" s="141">
        <v>2000</v>
      </c>
      <c r="L306" s="4" t="s">
        <v>92</v>
      </c>
      <c r="M306" s="142">
        <v>4.5</v>
      </c>
      <c r="N306" s="143" t="s">
        <v>68</v>
      </c>
      <c r="O306" s="142">
        <v>8</v>
      </c>
      <c r="P306" s="87"/>
      <c r="Q306" s="87"/>
      <c r="R306" s="87"/>
      <c r="S306" s="87"/>
      <c r="T306" s="87"/>
    </row>
    <row r="307" spans="1:21" s="1" customFormat="1" ht="10.5">
      <c r="A307" s="1">
        <v>96802690</v>
      </c>
      <c r="B307" s="31" t="s">
        <v>35</v>
      </c>
      <c r="C307" s="1" t="s">
        <v>273</v>
      </c>
      <c r="D307" s="5">
        <v>439</v>
      </c>
      <c r="E307" s="140">
        <v>38670</v>
      </c>
      <c r="F307" s="140">
        <v>47752</v>
      </c>
      <c r="G307" s="169">
        <f t="shared" si="14"/>
        <v>9</v>
      </c>
      <c r="H307" s="169">
        <f t="shared" si="15"/>
        <v>2030</v>
      </c>
      <c r="I307" s="170" t="str">
        <f t="shared" si="16"/>
        <v>0</v>
      </c>
      <c r="J307" s="4" t="s">
        <v>37</v>
      </c>
      <c r="K307" s="141">
        <v>3000</v>
      </c>
      <c r="L307" s="4"/>
      <c r="M307" s="142"/>
      <c r="N307" s="143" t="s">
        <v>81</v>
      </c>
      <c r="O307" s="142">
        <v>25</v>
      </c>
      <c r="P307" s="87"/>
      <c r="Q307" s="87"/>
      <c r="R307" s="87"/>
      <c r="S307" s="87"/>
      <c r="T307" s="87"/>
    </row>
    <row r="308" spans="1:21" s="1" customFormat="1" ht="10.5">
      <c r="A308" s="1">
        <v>96802690</v>
      </c>
      <c r="B308" s="31" t="s">
        <v>35</v>
      </c>
      <c r="C308" s="1" t="s">
        <v>196</v>
      </c>
      <c r="D308" s="5" t="s">
        <v>143</v>
      </c>
      <c r="E308" s="140">
        <v>38670</v>
      </c>
      <c r="F308" s="140">
        <v>39717</v>
      </c>
      <c r="G308" s="169">
        <f t="shared" si="14"/>
        <v>9</v>
      </c>
      <c r="H308" s="169">
        <f t="shared" si="15"/>
        <v>2008</v>
      </c>
      <c r="I308" s="170" t="str">
        <f t="shared" si="16"/>
        <v>VENCIDO</v>
      </c>
      <c r="J308" s="4" t="s">
        <v>37</v>
      </c>
      <c r="K308" s="141">
        <v>3000</v>
      </c>
      <c r="L308" s="4" t="s">
        <v>56</v>
      </c>
      <c r="M308" s="142">
        <v>4.75</v>
      </c>
      <c r="N308" s="143" t="s">
        <v>81</v>
      </c>
      <c r="O308" s="142">
        <v>21</v>
      </c>
      <c r="P308" s="87">
        <v>2750000</v>
      </c>
      <c r="Q308" s="87">
        <v>2131250</v>
      </c>
      <c r="R308" s="87">
        <f>ROUND((Q308*$E$8/1000),0)</f>
        <v>46775034</v>
      </c>
      <c r="S308" s="87">
        <v>640498</v>
      </c>
      <c r="T308" s="87">
        <v>47415532</v>
      </c>
    </row>
    <row r="309" spans="1:21" s="1" customFormat="1" ht="10.5">
      <c r="A309" s="1">
        <v>96802690</v>
      </c>
      <c r="B309" s="31" t="s">
        <v>35</v>
      </c>
      <c r="C309" s="1" t="s">
        <v>273</v>
      </c>
      <c r="D309" s="5">
        <v>440</v>
      </c>
      <c r="E309" s="140">
        <v>38671</v>
      </c>
      <c r="F309" s="140">
        <v>42273</v>
      </c>
      <c r="G309" s="169">
        <f t="shared" si="14"/>
        <v>9</v>
      </c>
      <c r="H309" s="169">
        <f t="shared" si="15"/>
        <v>2015</v>
      </c>
      <c r="I309" s="170" t="str">
        <f t="shared" si="16"/>
        <v>0</v>
      </c>
      <c r="J309" s="4" t="s">
        <v>37</v>
      </c>
      <c r="K309" s="141">
        <v>5500</v>
      </c>
      <c r="L309" s="4"/>
      <c r="M309" s="142"/>
      <c r="N309" s="143" t="s">
        <v>81</v>
      </c>
      <c r="O309" s="142">
        <v>10</v>
      </c>
      <c r="P309" s="87"/>
      <c r="Q309" s="87"/>
      <c r="R309" s="87"/>
      <c r="S309" s="87"/>
      <c r="T309" s="87"/>
    </row>
    <row r="310" spans="1:21" s="1" customFormat="1" ht="10.5">
      <c r="A310" s="178">
        <v>96802690</v>
      </c>
      <c r="B310" s="31" t="s">
        <v>35</v>
      </c>
      <c r="C310" s="1" t="s">
        <v>193</v>
      </c>
      <c r="D310" s="5" t="s">
        <v>143</v>
      </c>
      <c r="E310" s="140">
        <v>38671</v>
      </c>
      <c r="F310" s="140">
        <v>39767</v>
      </c>
      <c r="G310" s="169">
        <f t="shared" si="14"/>
        <v>11</v>
      </c>
      <c r="H310" s="169">
        <f t="shared" si="15"/>
        <v>2008</v>
      </c>
      <c r="I310" s="170" t="str">
        <f t="shared" si="16"/>
        <v>VENCIDO</v>
      </c>
      <c r="J310" s="4" t="s">
        <v>37</v>
      </c>
      <c r="K310" s="141">
        <v>5500</v>
      </c>
      <c r="L310" s="4" t="s">
        <v>63</v>
      </c>
      <c r="M310" s="142">
        <v>4.25</v>
      </c>
      <c r="N310" s="143" t="s">
        <v>81</v>
      </c>
      <c r="O310" s="142">
        <v>7</v>
      </c>
      <c r="P310" s="87">
        <v>2000000</v>
      </c>
      <c r="Q310" s="87">
        <v>600000</v>
      </c>
      <c r="R310" s="87">
        <f>ROUND((Q310*$E$8/1000),0)</f>
        <v>13168338</v>
      </c>
      <c r="S310" s="87">
        <v>161535</v>
      </c>
      <c r="T310" s="87">
        <v>13329873</v>
      </c>
    </row>
    <row r="311" spans="1:21" s="1" customFormat="1" ht="10.5">
      <c r="A311" s="178">
        <v>96802690</v>
      </c>
      <c r="B311" s="31">
        <v>9</v>
      </c>
      <c r="C311" s="1" t="s">
        <v>274</v>
      </c>
      <c r="D311" s="5" t="s">
        <v>152</v>
      </c>
      <c r="E311" s="140">
        <v>39787</v>
      </c>
      <c r="F311" s="140">
        <v>40882</v>
      </c>
      <c r="G311" s="169">
        <f t="shared" si="14"/>
        <v>12</v>
      </c>
      <c r="H311" s="169">
        <f t="shared" si="15"/>
        <v>2011</v>
      </c>
      <c r="I311" s="170" t="str">
        <f t="shared" si="16"/>
        <v>0</v>
      </c>
      <c r="J311" s="4" t="s">
        <v>37</v>
      </c>
      <c r="K311" s="141">
        <v>3500</v>
      </c>
      <c r="L311" s="4" t="s">
        <v>60</v>
      </c>
      <c r="M311" s="142">
        <v>5</v>
      </c>
      <c r="N311" s="143" t="s">
        <v>68</v>
      </c>
      <c r="O311" s="142">
        <v>5</v>
      </c>
      <c r="P311" s="87"/>
      <c r="Q311" s="87"/>
      <c r="R311" s="87"/>
      <c r="S311" s="87"/>
      <c r="T311" s="87"/>
    </row>
    <row r="312" spans="1:21" s="1" customFormat="1" ht="10.5">
      <c r="A312" s="178">
        <v>96802690</v>
      </c>
      <c r="B312" s="31">
        <v>9</v>
      </c>
      <c r="C312" s="1" t="s">
        <v>274</v>
      </c>
      <c r="D312" s="5" t="s">
        <v>152</v>
      </c>
      <c r="E312" s="140">
        <v>39787</v>
      </c>
      <c r="F312" s="140">
        <v>40882</v>
      </c>
      <c r="G312" s="169">
        <f t="shared" si="14"/>
        <v>12</v>
      </c>
      <c r="H312" s="169">
        <f t="shared" si="15"/>
        <v>2011</v>
      </c>
      <c r="I312" s="170" t="str">
        <f t="shared" si="16"/>
        <v>0</v>
      </c>
      <c r="J312" s="4" t="s">
        <v>171</v>
      </c>
      <c r="K312" s="141">
        <v>74800000</v>
      </c>
      <c r="L312" s="4" t="s">
        <v>64</v>
      </c>
      <c r="M312" s="142">
        <v>7.5</v>
      </c>
      <c r="N312" s="143" t="s">
        <v>68</v>
      </c>
      <c r="O312" s="142">
        <v>5</v>
      </c>
      <c r="P312" s="87"/>
      <c r="Q312" s="87"/>
      <c r="R312" s="87"/>
      <c r="S312" s="87"/>
      <c r="T312" s="87"/>
    </row>
    <row r="313" spans="1:21" s="1" customFormat="1" ht="10.5">
      <c r="A313" s="1">
        <v>96802690</v>
      </c>
      <c r="B313" s="31">
        <v>9</v>
      </c>
      <c r="C313" s="1" t="s">
        <v>274</v>
      </c>
      <c r="D313" s="5" t="s">
        <v>152</v>
      </c>
      <c r="E313" s="140">
        <v>39787</v>
      </c>
      <c r="F313" s="140">
        <v>40882</v>
      </c>
      <c r="G313" s="169">
        <f t="shared" si="14"/>
        <v>12</v>
      </c>
      <c r="H313" s="169">
        <f t="shared" si="15"/>
        <v>2011</v>
      </c>
      <c r="I313" s="170" t="str">
        <f t="shared" si="16"/>
        <v>0</v>
      </c>
      <c r="J313" s="4" t="s">
        <v>66</v>
      </c>
      <c r="K313" s="141">
        <v>111300</v>
      </c>
      <c r="L313" s="4" t="s">
        <v>75</v>
      </c>
      <c r="M313" s="142" t="s">
        <v>275</v>
      </c>
      <c r="N313" s="143" t="s">
        <v>68</v>
      </c>
      <c r="O313" s="142">
        <v>5</v>
      </c>
      <c r="P313" s="87"/>
      <c r="Q313" s="87"/>
      <c r="R313" s="87"/>
      <c r="S313" s="87"/>
      <c r="T313" s="87"/>
      <c r="U313" s="1" t="s">
        <v>69</v>
      </c>
    </row>
    <row r="314" spans="1:21" s="1" customFormat="1" ht="10.5">
      <c r="A314" s="1">
        <v>93834000</v>
      </c>
      <c r="B314" s="31" t="s">
        <v>83</v>
      </c>
      <c r="C314" s="1" t="s">
        <v>276</v>
      </c>
      <c r="D314" s="5">
        <v>443</v>
      </c>
      <c r="E314" s="140">
        <v>38677</v>
      </c>
      <c r="F314" s="140">
        <v>49634</v>
      </c>
      <c r="G314" s="169">
        <f t="shared" si="14"/>
        <v>11</v>
      </c>
      <c r="H314" s="169">
        <f t="shared" si="15"/>
        <v>2035</v>
      </c>
      <c r="I314" s="170" t="str">
        <f t="shared" si="16"/>
        <v>0</v>
      </c>
      <c r="J314" s="4" t="s">
        <v>37</v>
      </c>
      <c r="K314" s="141">
        <v>10000</v>
      </c>
      <c r="L314" s="4"/>
      <c r="M314" s="142"/>
      <c r="N314" s="143" t="s">
        <v>81</v>
      </c>
      <c r="O314" s="142">
        <v>30</v>
      </c>
      <c r="P314" s="87"/>
      <c r="Q314" s="87"/>
      <c r="R314" s="87"/>
      <c r="S314" s="87"/>
      <c r="T314" s="87"/>
    </row>
    <row r="315" spans="1:21" s="1" customFormat="1" ht="10.5">
      <c r="A315" s="1">
        <v>93834000</v>
      </c>
      <c r="B315" s="31" t="s">
        <v>83</v>
      </c>
      <c r="C315" s="1" t="s">
        <v>277</v>
      </c>
      <c r="D315" s="5" t="s">
        <v>143</v>
      </c>
      <c r="E315" s="140">
        <v>38763</v>
      </c>
      <c r="F315" s="140">
        <v>38898</v>
      </c>
      <c r="G315" s="169">
        <f t="shared" si="14"/>
        <v>6</v>
      </c>
      <c r="H315" s="169">
        <f t="shared" si="15"/>
        <v>2006</v>
      </c>
      <c r="I315" s="170" t="str">
        <f t="shared" si="16"/>
        <v>VENCIDO</v>
      </c>
      <c r="J315" s="4" t="s">
        <v>37</v>
      </c>
      <c r="K315" s="141">
        <v>4000</v>
      </c>
      <c r="L315" s="4" t="s">
        <v>46</v>
      </c>
      <c r="M315" s="142">
        <v>4.25</v>
      </c>
      <c r="N315" s="143" t="s">
        <v>81</v>
      </c>
      <c r="O315" s="142">
        <v>21</v>
      </c>
      <c r="P315" s="87">
        <v>4000000</v>
      </c>
      <c r="Q315" s="87">
        <v>4000000</v>
      </c>
      <c r="R315" s="87">
        <f>ROUND((Q315*$E$8/1000),0)</f>
        <v>87788920</v>
      </c>
      <c r="S315" s="87">
        <v>1384585</v>
      </c>
      <c r="T315" s="87">
        <v>89173505</v>
      </c>
    </row>
    <row r="316" spans="1:21" s="1" customFormat="1" ht="10.5">
      <c r="A316" s="1">
        <v>93834000</v>
      </c>
      <c r="B316" s="31" t="s">
        <v>83</v>
      </c>
      <c r="C316" s="1" t="s">
        <v>277</v>
      </c>
      <c r="D316" s="5" t="s">
        <v>152</v>
      </c>
      <c r="E316" s="140">
        <v>38910</v>
      </c>
      <c r="F316" s="140">
        <v>40147</v>
      </c>
      <c r="G316" s="169">
        <f t="shared" si="14"/>
        <v>11</v>
      </c>
      <c r="H316" s="169">
        <f t="shared" si="15"/>
        <v>2009</v>
      </c>
      <c r="I316" s="170" t="str">
        <f t="shared" si="16"/>
        <v>VENCIDO</v>
      </c>
      <c r="J316" s="4" t="s">
        <v>37</v>
      </c>
      <c r="K316" s="141">
        <v>4500</v>
      </c>
      <c r="L316" s="4" t="s">
        <v>92</v>
      </c>
      <c r="M316" s="142">
        <v>4.0999999999999996</v>
      </c>
      <c r="N316" s="143" t="s">
        <v>81</v>
      </c>
      <c r="O316" s="142">
        <v>21</v>
      </c>
      <c r="P316" s="87">
        <v>4500000</v>
      </c>
      <c r="Q316" s="87">
        <v>4500000</v>
      </c>
      <c r="R316" s="87">
        <f>ROUND((Q316*$E$8/1000),0)</f>
        <v>98762535</v>
      </c>
      <c r="S316" s="87">
        <v>322916</v>
      </c>
      <c r="T316" s="87">
        <v>99085451</v>
      </c>
    </row>
    <row r="317" spans="1:21" s="1" customFormat="1" ht="10.5">
      <c r="A317" s="1">
        <v>93834000</v>
      </c>
      <c r="B317" s="31" t="s">
        <v>83</v>
      </c>
      <c r="C317" s="1" t="s">
        <v>120</v>
      </c>
      <c r="D317" s="5" t="s">
        <v>162</v>
      </c>
      <c r="E317" s="140">
        <v>39290</v>
      </c>
      <c r="F317" s="140">
        <v>39447</v>
      </c>
      <c r="G317" s="169">
        <f t="shared" si="14"/>
        <v>12</v>
      </c>
      <c r="H317" s="169">
        <f t="shared" si="15"/>
        <v>2007</v>
      </c>
      <c r="I317" s="170" t="str">
        <f t="shared" si="16"/>
        <v>VENCIDO</v>
      </c>
      <c r="J317" s="4" t="s">
        <v>37</v>
      </c>
      <c r="K317" s="141">
        <v>1500</v>
      </c>
      <c r="L317" s="4" t="s">
        <v>63</v>
      </c>
      <c r="M317" s="142">
        <v>4</v>
      </c>
      <c r="N317" s="143" t="s">
        <v>81</v>
      </c>
      <c r="O317" s="142">
        <v>21</v>
      </c>
      <c r="P317" s="87">
        <v>1500000</v>
      </c>
      <c r="Q317" s="87">
        <v>1500000</v>
      </c>
      <c r="R317" s="87">
        <f>ROUND((Q317*$E$8/1000),0)</f>
        <v>32920845</v>
      </c>
      <c r="S317" s="87">
        <v>105039</v>
      </c>
      <c r="T317" s="87">
        <v>33025884</v>
      </c>
    </row>
    <row r="318" spans="1:21" s="1" customFormat="1" ht="10.5">
      <c r="A318" s="1">
        <v>91755000</v>
      </c>
      <c r="B318" s="31" t="s">
        <v>75</v>
      </c>
      <c r="C318" s="1" t="s">
        <v>278</v>
      </c>
      <c r="D318" s="5">
        <v>444</v>
      </c>
      <c r="E318" s="140">
        <v>38681</v>
      </c>
      <c r="F318" s="140">
        <v>49638</v>
      </c>
      <c r="G318" s="169">
        <f t="shared" si="14"/>
        <v>11</v>
      </c>
      <c r="H318" s="169">
        <f t="shared" si="15"/>
        <v>2035</v>
      </c>
      <c r="I318" s="170" t="str">
        <f t="shared" si="16"/>
        <v>0</v>
      </c>
      <c r="J318" s="4" t="s">
        <v>37</v>
      </c>
      <c r="K318" s="141">
        <v>4000</v>
      </c>
      <c r="L318" s="4"/>
      <c r="M318" s="142"/>
      <c r="N318" s="143" t="s">
        <v>81</v>
      </c>
      <c r="O318" s="142">
        <v>30</v>
      </c>
      <c r="P318" s="87"/>
      <c r="Q318" s="87"/>
      <c r="R318" s="87"/>
      <c r="S318" s="87"/>
      <c r="T318" s="87"/>
    </row>
    <row r="319" spans="1:21" s="1" customFormat="1" ht="10.5">
      <c r="A319" s="1">
        <v>91755000</v>
      </c>
      <c r="B319" s="31" t="s">
        <v>75</v>
      </c>
      <c r="C319" s="1" t="s">
        <v>279</v>
      </c>
      <c r="D319" s="5" t="s">
        <v>143</v>
      </c>
      <c r="E319" s="140">
        <v>38708</v>
      </c>
      <c r="F319" s="140">
        <v>39789</v>
      </c>
      <c r="G319" s="169">
        <f t="shared" si="14"/>
        <v>12</v>
      </c>
      <c r="H319" s="169">
        <f t="shared" si="15"/>
        <v>2008</v>
      </c>
      <c r="I319" s="170" t="str">
        <f t="shared" si="16"/>
        <v>VENCIDO</v>
      </c>
      <c r="J319" s="4" t="s">
        <v>37</v>
      </c>
      <c r="K319" s="141">
        <v>2500</v>
      </c>
      <c r="L319" s="4" t="s">
        <v>51</v>
      </c>
      <c r="M319" s="142">
        <v>4.5</v>
      </c>
      <c r="N319" s="143" t="s">
        <v>81</v>
      </c>
      <c r="O319" s="142">
        <v>6</v>
      </c>
      <c r="P319" s="87"/>
      <c r="Q319" s="87"/>
      <c r="R319" s="87"/>
      <c r="S319" s="87"/>
      <c r="T319" s="87"/>
    </row>
    <row r="320" spans="1:21" s="1" customFormat="1" ht="10.5">
      <c r="A320" s="1">
        <v>91755000</v>
      </c>
      <c r="B320" s="31" t="s">
        <v>75</v>
      </c>
      <c r="C320" s="1" t="s">
        <v>279</v>
      </c>
      <c r="D320" s="5" t="s">
        <v>143</v>
      </c>
      <c r="E320" s="140">
        <v>38708</v>
      </c>
      <c r="F320" s="140">
        <v>39699</v>
      </c>
      <c r="G320" s="169">
        <f t="shared" si="14"/>
        <v>9</v>
      </c>
      <c r="H320" s="169">
        <f t="shared" si="15"/>
        <v>2008</v>
      </c>
      <c r="I320" s="170" t="str">
        <f t="shared" si="16"/>
        <v>VENCIDO</v>
      </c>
      <c r="J320" s="4" t="s">
        <v>37</v>
      </c>
      <c r="K320" s="141">
        <v>2500</v>
      </c>
      <c r="L320" s="4" t="s">
        <v>53</v>
      </c>
      <c r="M320" s="142">
        <v>4.5</v>
      </c>
      <c r="N320" s="143" t="s">
        <v>81</v>
      </c>
      <c r="O320" s="142">
        <v>20</v>
      </c>
      <c r="P320" s="87"/>
      <c r="Q320" s="87"/>
      <c r="R320" s="87"/>
      <c r="S320" s="87"/>
      <c r="T320" s="87"/>
    </row>
    <row r="321" spans="1:21" s="1" customFormat="1" ht="10.5">
      <c r="A321" s="1">
        <v>91755000</v>
      </c>
      <c r="B321" s="31" t="s">
        <v>75</v>
      </c>
      <c r="C321" s="1" t="s">
        <v>280</v>
      </c>
      <c r="D321" s="5" t="s">
        <v>152</v>
      </c>
      <c r="E321" s="140">
        <v>39737</v>
      </c>
      <c r="F321" s="140">
        <v>40832</v>
      </c>
      <c r="G321" s="169">
        <f t="shared" si="14"/>
        <v>10</v>
      </c>
      <c r="H321" s="169">
        <f t="shared" si="15"/>
        <v>2011</v>
      </c>
      <c r="I321" s="170" t="str">
        <f t="shared" si="16"/>
        <v>0</v>
      </c>
      <c r="J321" s="4" t="s">
        <v>37</v>
      </c>
      <c r="K321" s="141">
        <v>1500</v>
      </c>
      <c r="L321" s="4" t="s">
        <v>59</v>
      </c>
      <c r="M321" s="142">
        <v>6</v>
      </c>
      <c r="N321" s="143" t="s">
        <v>81</v>
      </c>
      <c r="O321" s="142">
        <v>7.75</v>
      </c>
      <c r="P321" s="87">
        <v>1500000</v>
      </c>
      <c r="Q321" s="87">
        <v>1500000</v>
      </c>
      <c r="R321" s="87">
        <f>ROUND((Q321*$E$8/1000),0)</f>
        <v>32920845</v>
      </c>
      <c r="S321" s="87">
        <v>811032</v>
      </c>
      <c r="T321" s="87">
        <v>33731877</v>
      </c>
    </row>
    <row r="322" spans="1:21" s="1" customFormat="1" ht="10.5">
      <c r="A322" s="1">
        <v>91755000</v>
      </c>
      <c r="B322" s="31" t="s">
        <v>75</v>
      </c>
      <c r="C322" s="1" t="s">
        <v>281</v>
      </c>
      <c r="D322" s="5" t="s">
        <v>162</v>
      </c>
      <c r="E322" s="140">
        <v>39932</v>
      </c>
      <c r="F322" s="140">
        <v>41749</v>
      </c>
      <c r="G322" s="169">
        <f t="shared" si="14"/>
        <v>4</v>
      </c>
      <c r="H322" s="169">
        <f t="shared" si="15"/>
        <v>2014</v>
      </c>
      <c r="I322" s="170" t="str">
        <f t="shared" si="16"/>
        <v>0</v>
      </c>
      <c r="J322" s="4" t="s">
        <v>171</v>
      </c>
      <c r="K322" s="141">
        <v>30000000</v>
      </c>
      <c r="L322" s="4" t="s">
        <v>60</v>
      </c>
      <c r="M322" s="142">
        <v>6</v>
      </c>
      <c r="N322" s="143" t="s">
        <v>81</v>
      </c>
      <c r="O322" s="142">
        <v>5</v>
      </c>
      <c r="P322" s="87">
        <v>30000000000</v>
      </c>
      <c r="Q322" s="87">
        <v>30000000000</v>
      </c>
      <c r="R322" s="87">
        <f>ROUND((Q322/1000),0)</f>
        <v>30000000</v>
      </c>
      <c r="S322" s="87">
        <v>492717</v>
      </c>
      <c r="T322" s="87">
        <v>30492717</v>
      </c>
    </row>
    <row r="323" spans="1:21" s="1" customFormat="1" ht="10.5">
      <c r="A323" s="1">
        <v>93007000</v>
      </c>
      <c r="B323" s="31" t="s">
        <v>35</v>
      </c>
      <c r="C323" s="1" t="s">
        <v>282</v>
      </c>
      <c r="D323" s="5">
        <v>445</v>
      </c>
      <c r="E323" s="140">
        <v>38700</v>
      </c>
      <c r="F323" s="140">
        <v>42302</v>
      </c>
      <c r="G323" s="169">
        <f t="shared" si="14"/>
        <v>10</v>
      </c>
      <c r="H323" s="169">
        <f t="shared" si="15"/>
        <v>2015</v>
      </c>
      <c r="I323" s="170" t="str">
        <f t="shared" si="16"/>
        <v>0</v>
      </c>
      <c r="J323" s="4" t="s">
        <v>37</v>
      </c>
      <c r="K323" s="141">
        <v>3000</v>
      </c>
      <c r="L323" s="4"/>
      <c r="M323" s="142"/>
      <c r="N323" s="143" t="s">
        <v>228</v>
      </c>
      <c r="O323" s="142">
        <v>10</v>
      </c>
      <c r="P323" s="87"/>
      <c r="Q323" s="87"/>
      <c r="R323" s="87"/>
      <c r="S323" s="87"/>
      <c r="T323" s="87"/>
    </row>
    <row r="324" spans="1:21" s="1" customFormat="1" ht="10.5">
      <c r="A324" s="1">
        <v>93007000</v>
      </c>
      <c r="B324" s="31" t="s">
        <v>35</v>
      </c>
      <c r="C324" s="1" t="s">
        <v>283</v>
      </c>
      <c r="D324" s="5" t="s">
        <v>143</v>
      </c>
      <c r="E324" s="140">
        <v>38700</v>
      </c>
      <c r="F324" s="140">
        <v>39746</v>
      </c>
      <c r="G324" s="169">
        <f t="shared" si="14"/>
        <v>10</v>
      </c>
      <c r="H324" s="169">
        <f t="shared" si="15"/>
        <v>2008</v>
      </c>
      <c r="I324" s="170" t="str">
        <f t="shared" si="16"/>
        <v>VENCIDO</v>
      </c>
      <c r="J324" s="4" t="s">
        <v>37</v>
      </c>
      <c r="K324" s="141">
        <v>3000</v>
      </c>
      <c r="L324" s="4" t="s">
        <v>46</v>
      </c>
      <c r="M324" s="142">
        <v>3.5</v>
      </c>
      <c r="N324" s="143" t="s">
        <v>228</v>
      </c>
      <c r="O324" s="142">
        <v>8</v>
      </c>
      <c r="P324" s="87"/>
      <c r="Q324" s="87"/>
      <c r="R324" s="87"/>
      <c r="S324" s="87"/>
      <c r="T324" s="87"/>
    </row>
    <row r="325" spans="1:21" s="1" customFormat="1" ht="10.5">
      <c r="A325" s="1">
        <v>93007000</v>
      </c>
      <c r="B325" s="31" t="s">
        <v>35</v>
      </c>
      <c r="C325" s="1" t="s">
        <v>283</v>
      </c>
      <c r="D325" s="5" t="s">
        <v>152</v>
      </c>
      <c r="E325" s="140">
        <v>38700</v>
      </c>
      <c r="F325" s="140">
        <v>39746</v>
      </c>
      <c r="G325" s="169">
        <f t="shared" si="14"/>
        <v>10</v>
      </c>
      <c r="H325" s="169">
        <f t="shared" si="15"/>
        <v>2008</v>
      </c>
      <c r="I325" s="170" t="str">
        <f t="shared" si="16"/>
        <v>VENCIDO</v>
      </c>
      <c r="J325" s="4" t="s">
        <v>66</v>
      </c>
      <c r="K325" s="141">
        <v>100000</v>
      </c>
      <c r="L325" s="4" t="s">
        <v>90</v>
      </c>
      <c r="M325" s="142">
        <v>5</v>
      </c>
      <c r="N325" s="143" t="s">
        <v>228</v>
      </c>
      <c r="O325" s="142">
        <v>5</v>
      </c>
      <c r="P325" s="87"/>
      <c r="Q325" s="87"/>
      <c r="R325" s="87"/>
      <c r="S325" s="87"/>
      <c r="T325" s="87"/>
      <c r="U325" s="1" t="s">
        <v>69</v>
      </c>
    </row>
    <row r="326" spans="1:21" s="1" customFormat="1" ht="10.5">
      <c r="A326" s="1">
        <v>93007000</v>
      </c>
      <c r="B326" s="31" t="s">
        <v>35</v>
      </c>
      <c r="C326" s="1" t="s">
        <v>282</v>
      </c>
      <c r="D326" s="5">
        <v>446</v>
      </c>
      <c r="E326" s="140">
        <v>38700</v>
      </c>
      <c r="F326" s="140">
        <v>47781</v>
      </c>
      <c r="G326" s="169">
        <f t="shared" si="14"/>
        <v>10</v>
      </c>
      <c r="H326" s="169">
        <f t="shared" si="15"/>
        <v>2030</v>
      </c>
      <c r="I326" s="170" t="str">
        <f t="shared" si="16"/>
        <v>0</v>
      </c>
      <c r="J326" s="4" t="s">
        <v>37</v>
      </c>
      <c r="K326" s="141">
        <v>3000</v>
      </c>
      <c r="L326" s="4"/>
      <c r="M326" s="142"/>
      <c r="N326" s="143" t="s">
        <v>228</v>
      </c>
      <c r="O326" s="142">
        <v>25</v>
      </c>
      <c r="P326" s="87"/>
      <c r="Q326" s="87"/>
      <c r="R326" s="87"/>
      <c r="S326" s="87"/>
      <c r="T326" s="87"/>
    </row>
    <row r="327" spans="1:21" s="1" customFormat="1" ht="10.5">
      <c r="A327" s="1">
        <v>93007000</v>
      </c>
      <c r="B327" s="31" t="s">
        <v>35</v>
      </c>
      <c r="C327" s="1" t="s">
        <v>284</v>
      </c>
      <c r="D327" s="5" t="s">
        <v>143</v>
      </c>
      <c r="E327" s="140">
        <v>38700</v>
      </c>
      <c r="F327" s="140">
        <v>39746</v>
      </c>
      <c r="G327" s="169">
        <f t="shared" si="14"/>
        <v>10</v>
      </c>
      <c r="H327" s="169">
        <f t="shared" si="15"/>
        <v>2008</v>
      </c>
      <c r="I327" s="170" t="str">
        <f t="shared" si="16"/>
        <v>VENCIDO</v>
      </c>
      <c r="J327" s="4" t="s">
        <v>37</v>
      </c>
      <c r="K327" s="141">
        <v>3000</v>
      </c>
      <c r="L327" s="4" t="s">
        <v>92</v>
      </c>
      <c r="M327" s="142">
        <v>4</v>
      </c>
      <c r="N327" s="143" t="s">
        <v>228</v>
      </c>
      <c r="O327" s="142">
        <v>21</v>
      </c>
      <c r="P327" s="87">
        <v>3000000</v>
      </c>
      <c r="Q327" s="87">
        <v>2325000</v>
      </c>
      <c r="R327" s="87">
        <f>ROUND((Q327*$E$8/1000),0)</f>
        <v>51027310</v>
      </c>
      <c r="S327" s="87">
        <v>331326.17800000001</v>
      </c>
      <c r="T327" s="87">
        <v>51358635.928000003</v>
      </c>
    </row>
    <row r="328" spans="1:21" s="1" customFormat="1" ht="10.5">
      <c r="A328" s="1">
        <v>93007000</v>
      </c>
      <c r="B328" s="31" t="s">
        <v>35</v>
      </c>
      <c r="C328" s="1" t="s">
        <v>282</v>
      </c>
      <c r="D328" s="5">
        <v>447</v>
      </c>
      <c r="E328" s="140">
        <v>38700</v>
      </c>
      <c r="F328" s="140">
        <v>42352</v>
      </c>
      <c r="G328" s="169">
        <f t="shared" si="14"/>
        <v>12</v>
      </c>
      <c r="H328" s="169">
        <f t="shared" si="15"/>
        <v>2015</v>
      </c>
      <c r="I328" s="170" t="str">
        <f t="shared" si="16"/>
        <v>0</v>
      </c>
      <c r="J328" s="4" t="s">
        <v>37</v>
      </c>
      <c r="K328" s="141">
        <v>3000</v>
      </c>
      <c r="L328" s="4"/>
      <c r="M328" s="142"/>
      <c r="N328" s="143" t="s">
        <v>228</v>
      </c>
      <c r="O328" s="142">
        <v>10</v>
      </c>
      <c r="P328" s="87"/>
      <c r="Q328" s="87"/>
      <c r="R328" s="87"/>
      <c r="S328" s="87"/>
      <c r="T328" s="87"/>
    </row>
    <row r="329" spans="1:21" s="1" customFormat="1" ht="10.5">
      <c r="A329" s="1">
        <v>93007000</v>
      </c>
      <c r="B329" s="31" t="s">
        <v>35</v>
      </c>
      <c r="C329" s="1" t="s">
        <v>283</v>
      </c>
      <c r="D329" s="5" t="s">
        <v>143</v>
      </c>
      <c r="E329" s="140">
        <v>38700</v>
      </c>
      <c r="F329" s="140">
        <v>39685</v>
      </c>
      <c r="G329" s="169">
        <f t="shared" si="14"/>
        <v>8</v>
      </c>
      <c r="H329" s="169">
        <f t="shared" si="15"/>
        <v>2008</v>
      </c>
      <c r="I329" s="170" t="str">
        <f t="shared" si="16"/>
        <v>VENCIDO</v>
      </c>
      <c r="J329" s="4" t="s">
        <v>66</v>
      </c>
      <c r="K329" s="141">
        <v>100000</v>
      </c>
      <c r="L329" s="4" t="s">
        <v>56</v>
      </c>
      <c r="M329" s="142">
        <v>5.25</v>
      </c>
      <c r="N329" s="143" t="s">
        <v>228</v>
      </c>
      <c r="O329" s="142">
        <v>10</v>
      </c>
      <c r="P329" s="87"/>
      <c r="Q329" s="87"/>
      <c r="R329" s="87"/>
      <c r="S329" s="87"/>
      <c r="T329" s="87"/>
      <c r="U329" s="1" t="s">
        <v>69</v>
      </c>
    </row>
    <row r="330" spans="1:21" s="1" customFormat="1" ht="10.5">
      <c r="A330" s="1">
        <v>96989050</v>
      </c>
      <c r="B330" s="31" t="s">
        <v>75</v>
      </c>
      <c r="C330" s="1" t="s">
        <v>285</v>
      </c>
      <c r="D330" s="5">
        <v>448</v>
      </c>
      <c r="E330" s="140">
        <v>38713</v>
      </c>
      <c r="F330" s="140">
        <v>39809</v>
      </c>
      <c r="G330" s="169">
        <f t="shared" ref="G330:G393" si="17">MONTH(F330)</f>
        <v>12</v>
      </c>
      <c r="H330" s="169">
        <f t="shared" ref="H330:H393" si="18">YEAR(F330)</f>
        <v>2008</v>
      </c>
      <c r="I330" s="170" t="str">
        <f t="shared" ref="I330:I393" si="19">IF($I$8&gt;F330,"VENCIDO","0")</f>
        <v>VENCIDO</v>
      </c>
      <c r="J330" s="4" t="s">
        <v>37</v>
      </c>
      <c r="K330" s="141">
        <v>990</v>
      </c>
      <c r="L330" s="4" t="s">
        <v>46</v>
      </c>
      <c r="M330" s="142">
        <v>4.25</v>
      </c>
      <c r="N330" s="143" t="s">
        <v>68</v>
      </c>
      <c r="O330" s="142">
        <v>24.5</v>
      </c>
      <c r="P330" s="87">
        <v>990000</v>
      </c>
      <c r="Q330" s="87">
        <v>548532</v>
      </c>
      <c r="R330" s="87">
        <f>ROUND((Q330*$E$8/1000),0)</f>
        <v>12038758</v>
      </c>
      <c r="S330" s="87">
        <v>41835</v>
      </c>
      <c r="T330" s="87">
        <v>12080593</v>
      </c>
    </row>
    <row r="331" spans="1:21" s="1" customFormat="1" ht="10.5">
      <c r="A331" s="1">
        <v>99579730</v>
      </c>
      <c r="B331" s="31" t="s">
        <v>83</v>
      </c>
      <c r="C331" s="1" t="s">
        <v>286</v>
      </c>
      <c r="D331" s="5">
        <v>451</v>
      </c>
      <c r="E331" s="140">
        <v>38756</v>
      </c>
      <c r="F331" s="140">
        <v>42340</v>
      </c>
      <c r="G331" s="169">
        <f t="shared" si="17"/>
        <v>12</v>
      </c>
      <c r="H331" s="169">
        <f t="shared" si="18"/>
        <v>2015</v>
      </c>
      <c r="I331" s="170" t="str">
        <f t="shared" si="19"/>
        <v>0</v>
      </c>
      <c r="J331" s="4" t="s">
        <v>37</v>
      </c>
      <c r="K331" s="141">
        <v>4000</v>
      </c>
      <c r="L331" s="4"/>
      <c r="M331" s="142"/>
      <c r="N331" s="143" t="s">
        <v>287</v>
      </c>
      <c r="O331" s="142">
        <v>10</v>
      </c>
      <c r="P331" s="87"/>
      <c r="Q331" s="87"/>
      <c r="R331" s="87"/>
      <c r="S331" s="87"/>
      <c r="T331" s="87"/>
    </row>
    <row r="332" spans="1:21" s="1" customFormat="1" ht="10.5">
      <c r="A332" s="1">
        <v>99579730</v>
      </c>
      <c r="B332" s="31" t="s">
        <v>83</v>
      </c>
      <c r="C332" s="1" t="s">
        <v>288</v>
      </c>
      <c r="D332" s="5" t="s">
        <v>143</v>
      </c>
      <c r="E332" s="140">
        <v>39078</v>
      </c>
      <c r="F332" s="140">
        <v>39443</v>
      </c>
      <c r="G332" s="169">
        <f t="shared" si="17"/>
        <v>12</v>
      </c>
      <c r="H332" s="169">
        <f t="shared" si="18"/>
        <v>2007</v>
      </c>
      <c r="I332" s="170" t="str">
        <f t="shared" si="19"/>
        <v>VENCIDO</v>
      </c>
      <c r="J332" s="4" t="s">
        <v>171</v>
      </c>
      <c r="K332" s="141">
        <v>73420000</v>
      </c>
      <c r="L332" s="4" t="s">
        <v>46</v>
      </c>
      <c r="M332" s="142">
        <v>6.2</v>
      </c>
      <c r="N332" s="143" t="s">
        <v>287</v>
      </c>
      <c r="O332" s="142">
        <v>5</v>
      </c>
      <c r="P332" s="87">
        <v>27490000000</v>
      </c>
      <c r="Q332" s="87">
        <v>27490000000</v>
      </c>
      <c r="R332" s="87">
        <f>ROUND((Q332/1000),0)</f>
        <v>27490000</v>
      </c>
      <c r="S332" s="87">
        <v>92023</v>
      </c>
      <c r="T332" s="87">
        <v>27582023</v>
      </c>
    </row>
    <row r="333" spans="1:21" s="1" customFormat="1" ht="10.5">
      <c r="A333" s="1">
        <v>99579730</v>
      </c>
      <c r="B333" s="31" t="s">
        <v>83</v>
      </c>
      <c r="C333" s="1" t="s">
        <v>288</v>
      </c>
      <c r="D333" s="5" t="s">
        <v>143</v>
      </c>
      <c r="E333" s="140">
        <v>39078</v>
      </c>
      <c r="F333" s="140">
        <v>39443</v>
      </c>
      <c r="G333" s="169">
        <f t="shared" si="17"/>
        <v>12</v>
      </c>
      <c r="H333" s="169">
        <f t="shared" si="18"/>
        <v>2007</v>
      </c>
      <c r="I333" s="170" t="str">
        <f t="shared" si="19"/>
        <v>VENCIDO</v>
      </c>
      <c r="J333" s="4" t="s">
        <v>37</v>
      </c>
      <c r="K333" s="141">
        <v>4000</v>
      </c>
      <c r="L333" s="4" t="s">
        <v>90</v>
      </c>
      <c r="M333" s="179">
        <v>3.0533999999999999</v>
      </c>
      <c r="N333" s="143" t="s">
        <v>287</v>
      </c>
      <c r="O333" s="142">
        <v>5</v>
      </c>
      <c r="P333" s="87">
        <v>2500000</v>
      </c>
      <c r="Q333" s="87">
        <v>2500000</v>
      </c>
      <c r="R333" s="87">
        <f>ROUND((Q333*$E$8/1000),0)</f>
        <v>54868075</v>
      </c>
      <c r="S333" s="87">
        <v>99056</v>
      </c>
      <c r="T333" s="87">
        <v>54967131</v>
      </c>
    </row>
    <row r="334" spans="1:21" s="1" customFormat="1" ht="10.5">
      <c r="A334" s="1">
        <v>99579730</v>
      </c>
      <c r="B334" s="31" t="s">
        <v>83</v>
      </c>
      <c r="C334" s="1" t="s">
        <v>286</v>
      </c>
      <c r="D334" s="5">
        <v>452</v>
      </c>
      <c r="E334" s="140">
        <v>38756</v>
      </c>
      <c r="F334" s="140">
        <v>46358</v>
      </c>
      <c r="G334" s="169">
        <f t="shared" si="17"/>
        <v>12</v>
      </c>
      <c r="H334" s="169">
        <f t="shared" si="18"/>
        <v>2026</v>
      </c>
      <c r="I334" s="170" t="str">
        <f t="shared" si="19"/>
        <v>0</v>
      </c>
      <c r="J334" s="4" t="s">
        <v>37</v>
      </c>
      <c r="K334" s="141">
        <v>2000</v>
      </c>
      <c r="L334" s="4"/>
      <c r="M334" s="142"/>
      <c r="N334" s="143" t="s">
        <v>287</v>
      </c>
      <c r="O334" s="142">
        <v>21</v>
      </c>
      <c r="P334" s="87"/>
      <c r="Q334" s="87"/>
      <c r="R334" s="87"/>
      <c r="S334" s="87"/>
      <c r="T334" s="87"/>
    </row>
    <row r="335" spans="1:21" s="1" customFormat="1" ht="10.5">
      <c r="A335" s="1">
        <v>99579730</v>
      </c>
      <c r="B335" s="31" t="s">
        <v>83</v>
      </c>
      <c r="C335" s="1" t="s">
        <v>288</v>
      </c>
      <c r="D335" s="5" t="s">
        <v>143</v>
      </c>
      <c r="E335" s="140">
        <v>39078</v>
      </c>
      <c r="F335" s="140">
        <v>39443</v>
      </c>
      <c r="G335" s="169">
        <f t="shared" si="17"/>
        <v>12</v>
      </c>
      <c r="H335" s="169">
        <f t="shared" si="18"/>
        <v>2007</v>
      </c>
      <c r="I335" s="170" t="str">
        <f t="shared" si="19"/>
        <v>VENCIDO</v>
      </c>
      <c r="J335" s="4" t="s">
        <v>37</v>
      </c>
      <c r="K335" s="141">
        <v>2000</v>
      </c>
      <c r="L335" s="4" t="s">
        <v>92</v>
      </c>
      <c r="M335" s="142">
        <v>3.6</v>
      </c>
      <c r="N335" s="143" t="s">
        <v>287</v>
      </c>
      <c r="O335" s="142">
        <v>19</v>
      </c>
      <c r="P335" s="87">
        <v>2000000</v>
      </c>
      <c r="Q335" s="87">
        <v>2000000</v>
      </c>
      <c r="R335" s="87">
        <f>ROUND((Q335*$E$8/1000),0)</f>
        <v>43894460</v>
      </c>
      <c r="S335" s="87">
        <v>86331</v>
      </c>
      <c r="T335" s="87">
        <v>43980791</v>
      </c>
    </row>
    <row r="336" spans="1:21" s="1" customFormat="1" ht="10.5">
      <c r="A336" s="1">
        <v>90266000</v>
      </c>
      <c r="B336" s="31" t="s">
        <v>54</v>
      </c>
      <c r="C336" s="1" t="s">
        <v>289</v>
      </c>
      <c r="D336" s="5">
        <v>453</v>
      </c>
      <c r="E336" s="140">
        <v>38761</v>
      </c>
      <c r="F336" s="140">
        <v>46027</v>
      </c>
      <c r="G336" s="169">
        <f t="shared" si="17"/>
        <v>1</v>
      </c>
      <c r="H336" s="169">
        <f t="shared" si="18"/>
        <v>2026</v>
      </c>
      <c r="I336" s="170" t="str">
        <f t="shared" si="19"/>
        <v>0</v>
      </c>
      <c r="J336" s="4" t="s">
        <v>37</v>
      </c>
      <c r="K336" s="141">
        <v>3300</v>
      </c>
      <c r="L336" s="4"/>
      <c r="M336" s="142"/>
      <c r="N336" s="143" t="s">
        <v>81</v>
      </c>
      <c r="O336" s="142">
        <v>20</v>
      </c>
      <c r="P336" s="87"/>
      <c r="Q336" s="87"/>
      <c r="R336" s="87"/>
      <c r="S336" s="87"/>
      <c r="T336" s="87"/>
    </row>
    <row r="337" spans="1:20" s="1" customFormat="1" ht="10.5">
      <c r="A337" s="1">
        <v>96604380</v>
      </c>
      <c r="B337" s="31" t="s">
        <v>96</v>
      </c>
      <c r="C337" s="1" t="s">
        <v>182</v>
      </c>
      <c r="D337" s="5">
        <v>454</v>
      </c>
      <c r="E337" s="140">
        <v>38763</v>
      </c>
      <c r="F337" s="140">
        <v>47857</v>
      </c>
      <c r="G337" s="169">
        <f t="shared" si="17"/>
        <v>1</v>
      </c>
      <c r="H337" s="169">
        <f t="shared" si="18"/>
        <v>2031</v>
      </c>
      <c r="I337" s="170" t="str">
        <f t="shared" si="19"/>
        <v>0</v>
      </c>
      <c r="J337" s="4" t="s">
        <v>37</v>
      </c>
      <c r="K337" s="141">
        <v>1500</v>
      </c>
      <c r="L337" s="4"/>
      <c r="M337" s="142"/>
      <c r="N337" s="143" t="s">
        <v>81</v>
      </c>
      <c r="O337" s="142">
        <v>25</v>
      </c>
      <c r="P337" s="87"/>
      <c r="Q337" s="87"/>
      <c r="R337" s="87"/>
      <c r="S337" s="87"/>
      <c r="T337" s="87"/>
    </row>
    <row r="338" spans="1:20" s="1" customFormat="1" ht="10.5">
      <c r="A338" s="1">
        <v>96604380</v>
      </c>
      <c r="B338" s="31" t="s">
        <v>96</v>
      </c>
      <c r="C338" s="1" t="s">
        <v>184</v>
      </c>
      <c r="D338" s="5" t="s">
        <v>143</v>
      </c>
      <c r="E338" s="140">
        <v>38763</v>
      </c>
      <c r="F338" s="140">
        <v>39859</v>
      </c>
      <c r="G338" s="169">
        <f t="shared" si="17"/>
        <v>2</v>
      </c>
      <c r="H338" s="169">
        <f t="shared" si="18"/>
        <v>2009</v>
      </c>
      <c r="I338" s="170" t="str">
        <f t="shared" si="19"/>
        <v>VENCIDO</v>
      </c>
      <c r="J338" s="4" t="s">
        <v>37</v>
      </c>
      <c r="K338" s="141">
        <v>1500</v>
      </c>
      <c r="L338" s="4" t="s">
        <v>63</v>
      </c>
      <c r="M338" s="142">
        <v>4.2</v>
      </c>
      <c r="N338" s="143" t="s">
        <v>39</v>
      </c>
      <c r="O338" s="142">
        <v>20</v>
      </c>
      <c r="P338" s="87">
        <v>1500000</v>
      </c>
      <c r="Q338" s="87">
        <v>1223684</v>
      </c>
      <c r="R338" s="87">
        <f>ROUND((Q338*$E$8/1000),0)</f>
        <v>26856474</v>
      </c>
      <c r="S338" s="87">
        <v>140314</v>
      </c>
      <c r="T338" s="87">
        <v>26996788</v>
      </c>
    </row>
    <row r="339" spans="1:20" s="1" customFormat="1" ht="10.5">
      <c r="A339" s="1">
        <v>96596540</v>
      </c>
      <c r="B339" s="31" t="s">
        <v>106</v>
      </c>
      <c r="C339" s="1" t="s">
        <v>290</v>
      </c>
      <c r="D339" s="5">
        <v>456</v>
      </c>
      <c r="E339" s="140">
        <v>38790</v>
      </c>
      <c r="F339" s="140">
        <v>49748</v>
      </c>
      <c r="G339" s="169">
        <f t="shared" si="17"/>
        <v>3</v>
      </c>
      <c r="H339" s="169">
        <f t="shared" si="18"/>
        <v>2036</v>
      </c>
      <c r="I339" s="170" t="str">
        <f t="shared" si="19"/>
        <v>0</v>
      </c>
      <c r="J339" s="4" t="s">
        <v>37</v>
      </c>
      <c r="K339" s="141">
        <v>7000</v>
      </c>
      <c r="L339" s="4"/>
      <c r="M339" s="142"/>
      <c r="N339" s="143" t="s">
        <v>81</v>
      </c>
      <c r="O339" s="142">
        <v>30</v>
      </c>
      <c r="P339" s="87"/>
      <c r="Q339" s="87"/>
      <c r="R339" s="87"/>
      <c r="S339" s="87"/>
      <c r="T339" s="87"/>
    </row>
    <row r="340" spans="1:20" s="1" customFormat="1" ht="10.5">
      <c r="A340" s="1">
        <v>96596540</v>
      </c>
      <c r="B340" s="31" t="s">
        <v>106</v>
      </c>
      <c r="C340" s="1" t="s">
        <v>246</v>
      </c>
      <c r="D340" s="5" t="s">
        <v>143</v>
      </c>
      <c r="E340" s="140">
        <v>38803</v>
      </c>
      <c r="F340" s="140">
        <v>39899</v>
      </c>
      <c r="G340" s="169">
        <f t="shared" si="17"/>
        <v>3</v>
      </c>
      <c r="H340" s="169">
        <f t="shared" si="18"/>
        <v>2009</v>
      </c>
      <c r="I340" s="170" t="str">
        <f t="shared" si="19"/>
        <v>VENCIDO</v>
      </c>
      <c r="J340" s="4" t="s">
        <v>37</v>
      </c>
      <c r="K340" s="141">
        <v>4000</v>
      </c>
      <c r="L340" s="4" t="s">
        <v>90</v>
      </c>
      <c r="M340" s="142">
        <v>4.2</v>
      </c>
      <c r="N340" s="143" t="s">
        <v>81</v>
      </c>
      <c r="O340" s="142">
        <v>21</v>
      </c>
      <c r="P340" s="87">
        <v>4000000</v>
      </c>
      <c r="Q340" s="87">
        <v>4000000</v>
      </c>
      <c r="R340" s="87">
        <f>ROUND((Q340*$E$8/1000),0)</f>
        <v>87788920</v>
      </c>
      <c r="S340" s="87">
        <v>1510367</v>
      </c>
      <c r="T340" s="87">
        <v>89299287</v>
      </c>
    </row>
    <row r="341" spans="1:20" s="1" customFormat="1" ht="10.5">
      <c r="A341" s="1">
        <v>96596540</v>
      </c>
      <c r="B341" s="31" t="s">
        <v>106</v>
      </c>
      <c r="C341" s="1" t="s">
        <v>291</v>
      </c>
      <c r="D341" s="5">
        <v>457</v>
      </c>
      <c r="E341" s="140">
        <v>38790</v>
      </c>
      <c r="F341" s="140">
        <v>42443</v>
      </c>
      <c r="G341" s="169">
        <f t="shared" si="17"/>
        <v>3</v>
      </c>
      <c r="H341" s="169">
        <f t="shared" si="18"/>
        <v>2016</v>
      </c>
      <c r="I341" s="170" t="str">
        <f t="shared" si="19"/>
        <v>0</v>
      </c>
      <c r="J341" s="4" t="s">
        <v>37</v>
      </c>
      <c r="K341" s="141">
        <v>3000</v>
      </c>
      <c r="L341" s="4"/>
      <c r="M341" s="142"/>
      <c r="N341" s="143" t="s">
        <v>81</v>
      </c>
      <c r="O341" s="142">
        <v>10</v>
      </c>
      <c r="P341" s="87"/>
      <c r="Q341" s="87"/>
      <c r="R341" s="87"/>
      <c r="S341" s="87"/>
      <c r="T341" s="87"/>
    </row>
    <row r="342" spans="1:20" s="1" customFormat="1" ht="10.5">
      <c r="A342" s="1">
        <v>61216000</v>
      </c>
      <c r="B342" s="31" t="s">
        <v>44</v>
      </c>
      <c r="C342" s="1" t="s">
        <v>47</v>
      </c>
      <c r="D342" s="5">
        <v>459</v>
      </c>
      <c r="E342" s="140">
        <v>38799</v>
      </c>
      <c r="F342" s="140">
        <v>39082</v>
      </c>
      <c r="G342" s="169">
        <f t="shared" si="17"/>
        <v>12</v>
      </c>
      <c r="H342" s="169">
        <f t="shared" si="18"/>
        <v>2006</v>
      </c>
      <c r="I342" s="170" t="str">
        <f t="shared" si="19"/>
        <v>VENCIDO</v>
      </c>
      <c r="J342" s="4" t="s">
        <v>37</v>
      </c>
      <c r="K342" s="141">
        <v>2400</v>
      </c>
      <c r="L342" s="4" t="s">
        <v>292</v>
      </c>
      <c r="M342" s="142">
        <v>4.4000000000000004</v>
      </c>
      <c r="N342" s="143" t="s">
        <v>39</v>
      </c>
      <c r="O342" s="142">
        <v>30</v>
      </c>
      <c r="P342" s="87">
        <v>2400000</v>
      </c>
      <c r="Q342" s="87">
        <v>2400000</v>
      </c>
      <c r="R342" s="87">
        <f>ROUND((Q342*$E$8/1000),0)</f>
        <v>52673352</v>
      </c>
      <c r="S342" s="87">
        <v>189347</v>
      </c>
      <c r="T342" s="87">
        <v>52862699</v>
      </c>
    </row>
    <row r="343" spans="1:20" s="1" customFormat="1" ht="10.5">
      <c r="A343" s="1">
        <v>96678790</v>
      </c>
      <c r="B343" s="31" t="s">
        <v>168</v>
      </c>
      <c r="C343" s="1" t="s">
        <v>293</v>
      </c>
      <c r="D343" s="5">
        <v>461</v>
      </c>
      <c r="E343" s="140">
        <v>38818</v>
      </c>
      <c r="F343" s="140">
        <v>42471</v>
      </c>
      <c r="G343" s="169">
        <f t="shared" si="17"/>
        <v>4</v>
      </c>
      <c r="H343" s="169">
        <f t="shared" si="18"/>
        <v>2016</v>
      </c>
      <c r="I343" s="170" t="str">
        <f t="shared" si="19"/>
        <v>0</v>
      </c>
      <c r="J343" s="4" t="s">
        <v>37</v>
      </c>
      <c r="K343" s="141">
        <v>2200</v>
      </c>
      <c r="L343" s="4"/>
      <c r="M343" s="142"/>
      <c r="N343" s="143" t="s">
        <v>68</v>
      </c>
      <c r="O343" s="142">
        <v>10</v>
      </c>
      <c r="P343" s="87"/>
      <c r="Q343" s="87"/>
      <c r="R343" s="87"/>
      <c r="S343" s="87"/>
      <c r="T343" s="87"/>
    </row>
    <row r="344" spans="1:20" s="1" customFormat="1" ht="10.5">
      <c r="A344" s="1">
        <v>96678790</v>
      </c>
      <c r="B344" s="31" t="s">
        <v>168</v>
      </c>
      <c r="C344" s="1" t="s">
        <v>259</v>
      </c>
      <c r="D344" s="5" t="s">
        <v>143</v>
      </c>
      <c r="E344" s="140">
        <v>38888</v>
      </c>
      <c r="F344" s="140">
        <v>39845</v>
      </c>
      <c r="G344" s="169">
        <f t="shared" si="17"/>
        <v>2</v>
      </c>
      <c r="H344" s="169">
        <f t="shared" si="18"/>
        <v>2009</v>
      </c>
      <c r="I344" s="170" t="str">
        <f t="shared" si="19"/>
        <v>VENCIDO</v>
      </c>
      <c r="J344" s="4" t="s">
        <v>171</v>
      </c>
      <c r="K344" s="141">
        <v>20000000</v>
      </c>
      <c r="L344" s="4" t="s">
        <v>51</v>
      </c>
      <c r="M344" s="142">
        <v>7.5</v>
      </c>
      <c r="N344" s="143" t="s">
        <v>68</v>
      </c>
      <c r="O344" s="142">
        <v>6</v>
      </c>
      <c r="P344" s="87">
        <v>20000000000</v>
      </c>
      <c r="Q344" s="87">
        <v>12000000000</v>
      </c>
      <c r="R344" s="87">
        <f>ROUND((Q344/1000),0)</f>
        <v>12000000</v>
      </c>
      <c r="S344" s="87">
        <v>38423</v>
      </c>
      <c r="T344" s="87">
        <v>12038423</v>
      </c>
    </row>
    <row r="345" spans="1:20" s="1" customFormat="1" ht="10.5">
      <c r="A345" s="1">
        <v>96678790</v>
      </c>
      <c r="B345" s="31">
        <v>2</v>
      </c>
      <c r="C345" s="1" t="s">
        <v>170</v>
      </c>
      <c r="D345" s="5" t="s">
        <v>152</v>
      </c>
      <c r="E345" s="140">
        <v>39078</v>
      </c>
      <c r="F345" s="140">
        <v>39914</v>
      </c>
      <c r="G345" s="169">
        <f t="shared" si="17"/>
        <v>4</v>
      </c>
      <c r="H345" s="169">
        <f t="shared" si="18"/>
        <v>2009</v>
      </c>
      <c r="I345" s="170" t="str">
        <f t="shared" si="19"/>
        <v>VENCIDO</v>
      </c>
      <c r="J345" s="4" t="s">
        <v>171</v>
      </c>
      <c r="K345" s="141">
        <v>20000000</v>
      </c>
      <c r="L345" s="4" t="s">
        <v>53</v>
      </c>
      <c r="M345" s="142">
        <v>6.4</v>
      </c>
      <c r="N345" s="143" t="s">
        <v>68</v>
      </c>
      <c r="O345" s="142">
        <v>3</v>
      </c>
      <c r="P345" s="87">
        <v>20000000000</v>
      </c>
      <c r="Q345" s="87"/>
      <c r="R345" s="87"/>
      <c r="S345" s="87"/>
      <c r="T345" s="87"/>
    </row>
    <row r="346" spans="1:20" s="1" customFormat="1" ht="10.5">
      <c r="A346" s="1">
        <v>96519000</v>
      </c>
      <c r="B346" s="31" t="s">
        <v>44</v>
      </c>
      <c r="C346" s="1" t="s">
        <v>294</v>
      </c>
      <c r="D346" s="5">
        <v>463</v>
      </c>
      <c r="E346" s="140">
        <v>38825</v>
      </c>
      <c r="F346" s="140">
        <v>47075</v>
      </c>
      <c r="G346" s="169">
        <f t="shared" si="17"/>
        <v>11</v>
      </c>
      <c r="H346" s="169">
        <f t="shared" si="18"/>
        <v>2028</v>
      </c>
      <c r="I346" s="170" t="str">
        <f t="shared" si="19"/>
        <v>0</v>
      </c>
      <c r="J346" s="4" t="s">
        <v>37</v>
      </c>
      <c r="K346" s="141">
        <v>4500</v>
      </c>
      <c r="L346" s="4"/>
      <c r="M346" s="142"/>
      <c r="N346" s="143" t="s">
        <v>81</v>
      </c>
      <c r="O346" s="142">
        <v>23</v>
      </c>
      <c r="P346" s="87"/>
      <c r="Q346" s="87"/>
      <c r="R346" s="87"/>
      <c r="S346" s="87"/>
      <c r="T346" s="87"/>
    </row>
    <row r="347" spans="1:20" s="1" customFormat="1" ht="10.5">
      <c r="A347" s="1">
        <v>96519000</v>
      </c>
      <c r="B347" s="31" t="s">
        <v>44</v>
      </c>
      <c r="C347" s="1" t="s">
        <v>295</v>
      </c>
      <c r="D347" s="5" t="s">
        <v>143</v>
      </c>
      <c r="E347" s="140">
        <v>38825</v>
      </c>
      <c r="F347" s="140">
        <v>39921</v>
      </c>
      <c r="G347" s="169">
        <f t="shared" si="17"/>
        <v>4</v>
      </c>
      <c r="H347" s="169">
        <f t="shared" si="18"/>
        <v>2009</v>
      </c>
      <c r="I347" s="170" t="str">
        <f t="shared" si="19"/>
        <v>VENCIDO</v>
      </c>
      <c r="J347" s="4" t="s">
        <v>37</v>
      </c>
      <c r="K347" s="141">
        <v>4500</v>
      </c>
      <c r="L347" s="4" t="s">
        <v>90</v>
      </c>
      <c r="M347" s="142">
        <v>4.2</v>
      </c>
      <c r="N347" s="143" t="s">
        <v>81</v>
      </c>
      <c r="O347" s="142">
        <v>22.5</v>
      </c>
      <c r="P347" s="87">
        <v>4500000</v>
      </c>
      <c r="Q347" s="87">
        <v>4186810</v>
      </c>
      <c r="R347" s="87">
        <f>ROUND((Q347*$E$8/1000),0)</f>
        <v>91888882</v>
      </c>
      <c r="S347" s="87">
        <v>1262775</v>
      </c>
      <c r="T347" s="87">
        <v>93151657</v>
      </c>
    </row>
    <row r="348" spans="1:20" s="1" customFormat="1" ht="10.5">
      <c r="A348" s="1">
        <v>96762780</v>
      </c>
      <c r="B348" s="31" t="s">
        <v>61</v>
      </c>
      <c r="C348" s="1" t="s">
        <v>133</v>
      </c>
      <c r="D348" s="5">
        <v>464</v>
      </c>
      <c r="E348" s="140">
        <v>38856</v>
      </c>
      <c r="F348" s="140">
        <v>39405</v>
      </c>
      <c r="G348" s="169">
        <f t="shared" si="17"/>
        <v>11</v>
      </c>
      <c r="H348" s="169">
        <f t="shared" si="18"/>
        <v>2007</v>
      </c>
      <c r="I348" s="170" t="str">
        <f t="shared" si="19"/>
        <v>VENCIDO</v>
      </c>
      <c r="J348" s="4" t="s">
        <v>37</v>
      </c>
      <c r="K348" s="141">
        <v>970</v>
      </c>
      <c r="L348" s="4" t="s">
        <v>157</v>
      </c>
      <c r="M348" s="142">
        <v>4</v>
      </c>
      <c r="N348" s="143" t="s">
        <v>81</v>
      </c>
      <c r="O348" s="142">
        <v>12</v>
      </c>
      <c r="P348" s="87">
        <v>970000</v>
      </c>
      <c r="Q348" s="87">
        <v>1057579.56</v>
      </c>
      <c r="R348" s="87">
        <f>ROUND((Q348*$E$8/1000),0)</f>
        <v>23210942</v>
      </c>
      <c r="S348" s="87">
        <v>39971</v>
      </c>
      <c r="T348" s="87">
        <v>23250913</v>
      </c>
    </row>
    <row r="349" spans="1:20" s="1" customFormat="1" ht="10.5">
      <c r="A349" s="1">
        <v>96762780</v>
      </c>
      <c r="B349" s="31" t="s">
        <v>61</v>
      </c>
      <c r="C349" s="1" t="s">
        <v>133</v>
      </c>
      <c r="D349" s="5">
        <v>464</v>
      </c>
      <c r="E349" s="140">
        <v>38856</v>
      </c>
      <c r="F349" s="140">
        <v>39405</v>
      </c>
      <c r="G349" s="169">
        <f t="shared" si="17"/>
        <v>11</v>
      </c>
      <c r="H349" s="169">
        <f t="shared" si="18"/>
        <v>2007</v>
      </c>
      <c r="I349" s="170" t="str">
        <f t="shared" si="19"/>
        <v>VENCIDO</v>
      </c>
      <c r="J349" s="4" t="s">
        <v>37</v>
      </c>
      <c r="K349" s="180">
        <v>0.1</v>
      </c>
      <c r="L349" s="4" t="s">
        <v>159</v>
      </c>
      <c r="M349" s="142">
        <v>4</v>
      </c>
      <c r="N349" s="143" t="s">
        <v>81</v>
      </c>
      <c r="O349" s="142">
        <v>12</v>
      </c>
      <c r="P349" s="87">
        <v>100</v>
      </c>
      <c r="Q349" s="87">
        <v>109.03</v>
      </c>
      <c r="R349" s="87">
        <f>ROUND((Q349*$E$8/1000),0)</f>
        <v>2393</v>
      </c>
      <c r="S349" s="87">
        <v>4</v>
      </c>
      <c r="T349" s="87">
        <v>2397</v>
      </c>
    </row>
    <row r="350" spans="1:20" s="1" customFormat="1" ht="10.5">
      <c r="A350" s="1">
        <v>86977200</v>
      </c>
      <c r="B350" s="31" t="s">
        <v>54</v>
      </c>
      <c r="C350" s="1" t="s">
        <v>296</v>
      </c>
      <c r="D350" s="5">
        <v>465</v>
      </c>
      <c r="E350" s="140">
        <v>38881</v>
      </c>
      <c r="F350" s="140">
        <v>49804</v>
      </c>
      <c r="G350" s="169">
        <f t="shared" si="17"/>
        <v>5</v>
      </c>
      <c r="H350" s="169">
        <f t="shared" si="18"/>
        <v>2036</v>
      </c>
      <c r="I350" s="170" t="str">
        <f t="shared" si="19"/>
        <v>0</v>
      </c>
      <c r="J350" s="4" t="s">
        <v>37</v>
      </c>
      <c r="K350" s="141">
        <v>3000</v>
      </c>
      <c r="L350" s="4"/>
      <c r="M350" s="142"/>
      <c r="N350" s="143" t="s">
        <v>81</v>
      </c>
      <c r="O350" s="142">
        <v>30</v>
      </c>
      <c r="P350" s="87"/>
      <c r="Q350" s="87"/>
      <c r="R350" s="87"/>
      <c r="S350" s="87"/>
      <c r="T350" s="87"/>
    </row>
    <row r="351" spans="1:20" s="1" customFormat="1" ht="10.5">
      <c r="A351" s="1">
        <v>86977200</v>
      </c>
      <c r="B351" s="31" t="s">
        <v>54</v>
      </c>
      <c r="C351" s="1" t="s">
        <v>297</v>
      </c>
      <c r="D351" s="5" t="s">
        <v>143</v>
      </c>
      <c r="E351" s="140">
        <v>38883</v>
      </c>
      <c r="F351" s="140">
        <v>40672</v>
      </c>
      <c r="G351" s="169">
        <f t="shared" si="17"/>
        <v>5</v>
      </c>
      <c r="H351" s="169">
        <f t="shared" si="18"/>
        <v>2011</v>
      </c>
      <c r="I351" s="170" t="str">
        <f t="shared" si="19"/>
        <v>VENCIDO</v>
      </c>
      <c r="J351" s="4" t="s">
        <v>37</v>
      </c>
      <c r="K351" s="141">
        <v>3000</v>
      </c>
      <c r="L351" s="4" t="s">
        <v>63</v>
      </c>
      <c r="M351" s="142">
        <v>4.5</v>
      </c>
      <c r="N351" s="143" t="s">
        <v>68</v>
      </c>
      <c r="O351" s="142">
        <v>21</v>
      </c>
      <c r="P351" s="87">
        <v>2000000</v>
      </c>
      <c r="Q351" s="87">
        <v>2000000</v>
      </c>
      <c r="R351" s="87">
        <f>ROUND((Q351*$E$8/1000),0)</f>
        <v>43894460</v>
      </c>
      <c r="S351" s="87">
        <v>307686</v>
      </c>
      <c r="T351" s="87">
        <v>44202146</v>
      </c>
    </row>
    <row r="352" spans="1:20" s="1" customFormat="1" ht="10.5">
      <c r="A352" s="1">
        <v>86977200</v>
      </c>
      <c r="B352" s="31" t="s">
        <v>54</v>
      </c>
      <c r="C352" s="1" t="s">
        <v>298</v>
      </c>
      <c r="D352" s="5">
        <v>466</v>
      </c>
      <c r="E352" s="140">
        <v>38881</v>
      </c>
      <c r="F352" s="140">
        <v>42499</v>
      </c>
      <c r="G352" s="169">
        <f t="shared" si="17"/>
        <v>5</v>
      </c>
      <c r="H352" s="169">
        <f t="shared" si="18"/>
        <v>2016</v>
      </c>
      <c r="I352" s="170" t="str">
        <f t="shared" si="19"/>
        <v>0</v>
      </c>
      <c r="J352" s="4" t="s">
        <v>37</v>
      </c>
      <c r="K352" s="141">
        <v>3000</v>
      </c>
      <c r="L352" s="4"/>
      <c r="M352" s="142"/>
      <c r="N352" s="143" t="s">
        <v>81</v>
      </c>
      <c r="O352" s="142">
        <v>10</v>
      </c>
      <c r="P352" s="87"/>
      <c r="Q352" s="87"/>
      <c r="R352" s="87"/>
      <c r="S352" s="87"/>
      <c r="T352" s="87"/>
    </row>
    <row r="353" spans="1:20" s="1" customFormat="1" ht="10.5">
      <c r="A353" s="1">
        <v>86977200</v>
      </c>
      <c r="B353" s="31" t="s">
        <v>54</v>
      </c>
      <c r="C353" s="1" t="s">
        <v>299</v>
      </c>
      <c r="D353" s="5" t="s">
        <v>143</v>
      </c>
      <c r="E353" s="140">
        <v>38883</v>
      </c>
      <c r="F353" s="140">
        <v>40672</v>
      </c>
      <c r="G353" s="169">
        <f t="shared" si="17"/>
        <v>5</v>
      </c>
      <c r="H353" s="169">
        <f t="shared" si="18"/>
        <v>2011</v>
      </c>
      <c r="I353" s="170" t="str">
        <f t="shared" si="19"/>
        <v>VENCIDO</v>
      </c>
      <c r="J353" s="4" t="s">
        <v>37</v>
      </c>
      <c r="K353" s="141">
        <v>3000</v>
      </c>
      <c r="L353" s="4" t="s">
        <v>92</v>
      </c>
      <c r="M353" s="142">
        <v>3.75</v>
      </c>
      <c r="N353" s="143" t="s">
        <v>68</v>
      </c>
      <c r="O353" s="142">
        <v>5</v>
      </c>
      <c r="P353" s="87">
        <v>1000000</v>
      </c>
      <c r="Q353" s="87"/>
      <c r="R353" s="87"/>
      <c r="S353" s="87"/>
      <c r="T353" s="87"/>
    </row>
    <row r="354" spans="1:20" s="1" customFormat="1" ht="10.5">
      <c r="A354" s="1">
        <v>90749000</v>
      </c>
      <c r="B354" s="31" t="s">
        <v>35</v>
      </c>
      <c r="C354" s="1" t="s">
        <v>300</v>
      </c>
      <c r="D354" s="5">
        <v>467</v>
      </c>
      <c r="E354" s="140">
        <v>38905</v>
      </c>
      <c r="F354" s="140">
        <v>42558</v>
      </c>
      <c r="G354" s="169">
        <f t="shared" si="17"/>
        <v>7</v>
      </c>
      <c r="H354" s="169">
        <f t="shared" si="18"/>
        <v>2016</v>
      </c>
      <c r="I354" s="170" t="str">
        <f t="shared" si="19"/>
        <v>0</v>
      </c>
      <c r="J354" s="4" t="s">
        <v>37</v>
      </c>
      <c r="K354" s="141">
        <v>4500</v>
      </c>
      <c r="L354" s="4"/>
      <c r="M354" s="142"/>
      <c r="N354" s="143" t="s">
        <v>228</v>
      </c>
      <c r="O354" s="142">
        <v>10</v>
      </c>
      <c r="P354" s="87"/>
      <c r="Q354" s="87"/>
      <c r="R354" s="87"/>
      <c r="S354" s="87"/>
      <c r="T354" s="87"/>
    </row>
    <row r="355" spans="1:20" s="1" customFormat="1" ht="10.5">
      <c r="A355" s="1">
        <v>90749000</v>
      </c>
      <c r="B355" s="31" t="s">
        <v>35</v>
      </c>
      <c r="C355" s="1" t="s">
        <v>127</v>
      </c>
      <c r="D355" s="5" t="s">
        <v>143</v>
      </c>
      <c r="E355" s="140">
        <v>38908</v>
      </c>
      <c r="F355" s="140">
        <v>40004</v>
      </c>
      <c r="G355" s="169">
        <f t="shared" si="17"/>
        <v>7</v>
      </c>
      <c r="H355" s="169">
        <f t="shared" si="18"/>
        <v>2009</v>
      </c>
      <c r="I355" s="170" t="str">
        <f t="shared" si="19"/>
        <v>VENCIDO</v>
      </c>
      <c r="J355" s="4" t="s">
        <v>37</v>
      </c>
      <c r="K355" s="141">
        <v>6500</v>
      </c>
      <c r="L355" s="4" t="s">
        <v>56</v>
      </c>
      <c r="M355" s="142">
        <v>3.5</v>
      </c>
      <c r="N355" s="143" t="s">
        <v>39</v>
      </c>
      <c r="O355" s="142">
        <v>5</v>
      </c>
      <c r="P355" s="87">
        <v>4500000</v>
      </c>
      <c r="Q355" s="87"/>
      <c r="R355" s="87"/>
      <c r="S355" s="87"/>
      <c r="T355" s="87"/>
    </row>
    <row r="356" spans="1:20" s="1" customFormat="1" ht="10.5">
      <c r="A356" s="1">
        <v>90749000</v>
      </c>
      <c r="B356" s="31" t="s">
        <v>35</v>
      </c>
      <c r="C356" s="1" t="s">
        <v>300</v>
      </c>
      <c r="D356" s="5">
        <v>468</v>
      </c>
      <c r="E356" s="140">
        <v>38905</v>
      </c>
      <c r="F356" s="140">
        <v>49824</v>
      </c>
      <c r="G356" s="169">
        <f t="shared" si="17"/>
        <v>5</v>
      </c>
      <c r="H356" s="169">
        <f t="shared" si="18"/>
        <v>2036</v>
      </c>
      <c r="I356" s="170" t="str">
        <f t="shared" si="19"/>
        <v>0</v>
      </c>
      <c r="J356" s="4" t="s">
        <v>37</v>
      </c>
      <c r="K356" s="141">
        <v>6500</v>
      </c>
      <c r="L356" s="4"/>
      <c r="M356" s="142"/>
      <c r="N356" s="143" t="s">
        <v>228</v>
      </c>
      <c r="O356" s="142">
        <v>30</v>
      </c>
      <c r="P356" s="87"/>
      <c r="Q356" s="87"/>
      <c r="R356" s="87"/>
      <c r="S356" s="87"/>
      <c r="T356" s="87"/>
    </row>
    <row r="357" spans="1:20" s="1" customFormat="1" ht="10.5">
      <c r="A357" s="1">
        <v>90749000</v>
      </c>
      <c r="B357" s="31" t="s">
        <v>35</v>
      </c>
      <c r="C357" s="1" t="s">
        <v>230</v>
      </c>
      <c r="D357" s="5" t="s">
        <v>143</v>
      </c>
      <c r="E357" s="140">
        <v>38908</v>
      </c>
      <c r="F357" s="140">
        <v>40004</v>
      </c>
      <c r="G357" s="169">
        <f t="shared" si="17"/>
        <v>7</v>
      </c>
      <c r="H357" s="169">
        <f t="shared" si="18"/>
        <v>2009</v>
      </c>
      <c r="I357" s="170" t="str">
        <f t="shared" si="19"/>
        <v>VENCIDO</v>
      </c>
      <c r="J357" s="4" t="s">
        <v>37</v>
      </c>
      <c r="K357" s="141">
        <v>6500</v>
      </c>
      <c r="L357" s="4" t="s">
        <v>51</v>
      </c>
      <c r="M357" s="142">
        <v>4.25</v>
      </c>
      <c r="N357" s="143" t="s">
        <v>39</v>
      </c>
      <c r="O357" s="142">
        <v>21</v>
      </c>
      <c r="P357" s="87">
        <v>4000000</v>
      </c>
      <c r="Q357" s="87">
        <v>4000000</v>
      </c>
      <c r="R357" s="87">
        <f>ROUND((Q357*$E$8/1000),0)</f>
        <v>87788920</v>
      </c>
      <c r="S357" s="87">
        <v>153843</v>
      </c>
      <c r="T357" s="87">
        <v>87942763</v>
      </c>
    </row>
    <row r="358" spans="1:20" s="1" customFormat="1" ht="10.5">
      <c r="A358" s="1">
        <v>90042000</v>
      </c>
      <c r="B358" s="31" t="s">
        <v>83</v>
      </c>
      <c r="C358" s="1" t="s">
        <v>301</v>
      </c>
      <c r="D358" s="5">
        <v>469</v>
      </c>
      <c r="E358" s="140">
        <v>38929</v>
      </c>
      <c r="F358" s="140">
        <v>48060</v>
      </c>
      <c r="G358" s="169">
        <f t="shared" si="17"/>
        <v>7</v>
      </c>
      <c r="H358" s="169">
        <f t="shared" si="18"/>
        <v>2031</v>
      </c>
      <c r="I358" s="170" t="str">
        <f t="shared" si="19"/>
        <v>0</v>
      </c>
      <c r="J358" s="4" t="s">
        <v>37</v>
      </c>
      <c r="K358" s="141">
        <v>5000</v>
      </c>
      <c r="L358" s="4"/>
      <c r="M358" s="142"/>
      <c r="N358" s="143" t="s">
        <v>81</v>
      </c>
      <c r="O358" s="142">
        <v>25</v>
      </c>
      <c r="P358" s="87"/>
      <c r="Q358" s="87"/>
      <c r="R358" s="87"/>
      <c r="S358" s="87"/>
      <c r="T358" s="87"/>
    </row>
    <row r="359" spans="1:20" s="1" customFormat="1" ht="10.5">
      <c r="A359" s="1">
        <v>90042000</v>
      </c>
      <c r="B359" s="31" t="s">
        <v>83</v>
      </c>
      <c r="C359" s="1" t="s">
        <v>302</v>
      </c>
      <c r="D359" s="5" t="s">
        <v>143</v>
      </c>
      <c r="E359" s="140">
        <v>38951</v>
      </c>
      <c r="F359" s="140">
        <v>40025</v>
      </c>
      <c r="G359" s="169">
        <f t="shared" si="17"/>
        <v>7</v>
      </c>
      <c r="H359" s="169">
        <f t="shared" si="18"/>
        <v>2009</v>
      </c>
      <c r="I359" s="170" t="str">
        <f t="shared" si="19"/>
        <v>VENCIDO</v>
      </c>
      <c r="J359" s="4" t="s">
        <v>37</v>
      </c>
      <c r="K359" s="141">
        <v>3500</v>
      </c>
      <c r="L359" s="4" t="s">
        <v>63</v>
      </c>
      <c r="M359" s="142">
        <v>4.0999999999999996</v>
      </c>
      <c r="N359" s="143" t="s">
        <v>81</v>
      </c>
      <c r="O359" s="142">
        <v>23</v>
      </c>
      <c r="P359" s="87">
        <v>3500000</v>
      </c>
      <c r="Q359" s="87">
        <v>3500000</v>
      </c>
      <c r="R359" s="87">
        <f>ROUND((Q359*$E$8/1000),0)</f>
        <v>76815305</v>
      </c>
      <c r="S359" s="87">
        <v>1296251</v>
      </c>
      <c r="T359" s="87">
        <v>78111556</v>
      </c>
    </row>
    <row r="360" spans="1:20" s="1" customFormat="1" ht="10.5">
      <c r="A360" s="1">
        <v>90042000</v>
      </c>
      <c r="B360" s="31" t="s">
        <v>83</v>
      </c>
      <c r="C360" s="1" t="s">
        <v>302</v>
      </c>
      <c r="D360" s="5" t="s">
        <v>152</v>
      </c>
      <c r="E360" s="140">
        <v>39030</v>
      </c>
      <c r="F360" s="140">
        <v>40025</v>
      </c>
      <c r="G360" s="169">
        <f t="shared" si="17"/>
        <v>7</v>
      </c>
      <c r="H360" s="169">
        <f t="shared" si="18"/>
        <v>2009</v>
      </c>
      <c r="I360" s="170" t="str">
        <f t="shared" si="19"/>
        <v>VENCIDO</v>
      </c>
      <c r="J360" s="4" t="s">
        <v>37</v>
      </c>
      <c r="K360" s="141">
        <v>1500</v>
      </c>
      <c r="L360" s="4" t="s">
        <v>51</v>
      </c>
      <c r="M360" s="142">
        <v>3.7</v>
      </c>
      <c r="N360" s="143" t="s">
        <v>81</v>
      </c>
      <c r="O360" s="142">
        <v>21</v>
      </c>
      <c r="P360" s="87">
        <v>1500000</v>
      </c>
      <c r="Q360" s="87">
        <v>1500000</v>
      </c>
      <c r="R360" s="87">
        <f>ROUND((Q360*$E$8/1000),0)</f>
        <v>32920845</v>
      </c>
      <c r="S360" s="87">
        <v>255834</v>
      </c>
      <c r="T360" s="87">
        <v>33176679</v>
      </c>
    </row>
    <row r="361" spans="1:20" s="1" customFormat="1" ht="10.5">
      <c r="A361" s="1">
        <v>90042000</v>
      </c>
      <c r="B361" s="31" t="s">
        <v>83</v>
      </c>
      <c r="C361" s="1" t="s">
        <v>301</v>
      </c>
      <c r="D361" s="5">
        <v>470</v>
      </c>
      <c r="E361" s="140">
        <v>38929</v>
      </c>
      <c r="F361" s="140">
        <v>42582</v>
      </c>
      <c r="G361" s="169">
        <f t="shared" si="17"/>
        <v>7</v>
      </c>
      <c r="H361" s="169">
        <f t="shared" si="18"/>
        <v>2016</v>
      </c>
      <c r="I361" s="170" t="str">
        <f t="shared" si="19"/>
        <v>0</v>
      </c>
      <c r="J361" s="4" t="s">
        <v>37</v>
      </c>
      <c r="K361" s="141">
        <v>4000</v>
      </c>
      <c r="L361" s="4"/>
      <c r="M361" s="142"/>
      <c r="N361" s="143" t="s">
        <v>81</v>
      </c>
      <c r="O361" s="142">
        <v>10</v>
      </c>
      <c r="P361" s="87"/>
      <c r="Q361" s="87"/>
      <c r="R361" s="87"/>
      <c r="S361" s="87"/>
      <c r="T361" s="87"/>
    </row>
    <row r="362" spans="1:20" s="1" customFormat="1" ht="10.5">
      <c r="A362" s="1">
        <v>90042000</v>
      </c>
      <c r="B362" s="31" t="s">
        <v>83</v>
      </c>
      <c r="C362" s="1" t="s">
        <v>302</v>
      </c>
      <c r="D362" s="5" t="s">
        <v>143</v>
      </c>
      <c r="E362" s="140">
        <v>39030</v>
      </c>
      <c r="F362" s="140">
        <v>39294</v>
      </c>
      <c r="G362" s="169">
        <f t="shared" si="17"/>
        <v>7</v>
      </c>
      <c r="H362" s="169">
        <f t="shared" si="18"/>
        <v>2007</v>
      </c>
      <c r="I362" s="170" t="str">
        <f t="shared" si="19"/>
        <v>VENCIDO</v>
      </c>
      <c r="J362" s="4" t="s">
        <v>37</v>
      </c>
      <c r="K362" s="141">
        <v>2600</v>
      </c>
      <c r="L362" s="4" t="s">
        <v>56</v>
      </c>
      <c r="M362" s="142">
        <v>3.4</v>
      </c>
      <c r="N362" s="143" t="s">
        <v>81</v>
      </c>
      <c r="O362" s="142">
        <v>5</v>
      </c>
      <c r="P362" s="87">
        <v>1100000</v>
      </c>
      <c r="Q362" s="87">
        <v>1100000</v>
      </c>
      <c r="R362" s="87">
        <f>ROUND((Q362*$E$8/1000),0)</f>
        <v>24141953</v>
      </c>
      <c r="S362" s="87">
        <v>172526</v>
      </c>
      <c r="T362" s="87">
        <v>24314479</v>
      </c>
    </row>
    <row r="363" spans="1:20" s="1" customFormat="1" ht="10.5">
      <c r="A363" s="1">
        <v>90042000</v>
      </c>
      <c r="B363" s="31" t="s">
        <v>83</v>
      </c>
      <c r="C363" s="1" t="s">
        <v>302</v>
      </c>
      <c r="D363" s="5" t="s">
        <v>152</v>
      </c>
      <c r="E363" s="140">
        <v>39378</v>
      </c>
      <c r="F363" s="140">
        <v>39722</v>
      </c>
      <c r="G363" s="169">
        <f t="shared" si="17"/>
        <v>10</v>
      </c>
      <c r="H363" s="169">
        <f t="shared" si="18"/>
        <v>2008</v>
      </c>
      <c r="I363" s="170" t="str">
        <f t="shared" si="19"/>
        <v>VENCIDO</v>
      </c>
      <c r="J363" s="4" t="s">
        <v>37</v>
      </c>
      <c r="K363" s="141">
        <v>2900</v>
      </c>
      <c r="L363" s="4" t="s">
        <v>53</v>
      </c>
      <c r="M363" s="142">
        <v>3.5</v>
      </c>
      <c r="N363" s="143" t="s">
        <v>81</v>
      </c>
      <c r="O363" s="142">
        <v>8</v>
      </c>
      <c r="P363" s="87">
        <v>2900000</v>
      </c>
      <c r="Q363" s="87">
        <v>2174999</v>
      </c>
      <c r="R363" s="87">
        <f>ROUND((Q363*$E$8/1000),0)</f>
        <v>47735203</v>
      </c>
      <c r="S363" s="87">
        <v>466133</v>
      </c>
      <c r="T363" s="87">
        <v>48201336</v>
      </c>
    </row>
    <row r="364" spans="1:20" s="1" customFormat="1" ht="10.5">
      <c r="A364" s="1">
        <v>59123340</v>
      </c>
      <c r="B364" s="31" t="s">
        <v>106</v>
      </c>
      <c r="C364" s="1" t="s">
        <v>303</v>
      </c>
      <c r="D364" s="5">
        <v>474</v>
      </c>
      <c r="E364" s="140">
        <v>38986</v>
      </c>
      <c r="F364" s="140">
        <v>49944</v>
      </c>
      <c r="G364" s="169">
        <f t="shared" si="17"/>
        <v>9</v>
      </c>
      <c r="H364" s="169">
        <f t="shared" si="18"/>
        <v>2036</v>
      </c>
      <c r="I364" s="170" t="str">
        <f t="shared" si="19"/>
        <v>0</v>
      </c>
      <c r="J364" s="4" t="s">
        <v>37</v>
      </c>
      <c r="K364" s="141">
        <v>30000</v>
      </c>
      <c r="L364" s="4"/>
      <c r="M364" s="142"/>
      <c r="N364" s="143" t="s">
        <v>287</v>
      </c>
      <c r="O364" s="142">
        <v>30</v>
      </c>
      <c r="P364" s="87"/>
      <c r="Q364" s="87"/>
      <c r="R364" s="87"/>
      <c r="S364" s="87"/>
      <c r="T364" s="87"/>
    </row>
    <row r="365" spans="1:20" s="1" customFormat="1" ht="10.5">
      <c r="A365" s="1">
        <v>59123340</v>
      </c>
      <c r="B365" s="31" t="s">
        <v>106</v>
      </c>
      <c r="C365" s="1" t="s">
        <v>304</v>
      </c>
      <c r="D365" s="5" t="s">
        <v>143</v>
      </c>
      <c r="E365" s="140">
        <v>39916</v>
      </c>
      <c r="F365" s="140">
        <v>40646</v>
      </c>
      <c r="G365" s="169">
        <f t="shared" si="17"/>
        <v>4</v>
      </c>
      <c r="H365" s="169">
        <f t="shared" si="18"/>
        <v>2011</v>
      </c>
      <c r="I365" s="170" t="str">
        <f t="shared" si="19"/>
        <v>VENCIDO</v>
      </c>
      <c r="J365" s="4" t="s">
        <v>37</v>
      </c>
      <c r="K365" s="141">
        <v>4000</v>
      </c>
      <c r="L365" s="4" t="s">
        <v>46</v>
      </c>
      <c r="M365" s="142">
        <v>3</v>
      </c>
      <c r="N365" s="143" t="s">
        <v>305</v>
      </c>
      <c r="O365" s="142">
        <v>5</v>
      </c>
      <c r="P365" s="87">
        <v>4000000</v>
      </c>
      <c r="Q365" s="87">
        <v>4000000</v>
      </c>
      <c r="R365" s="87">
        <f>ROUND((Q365*$E$8/1000),0)</f>
        <v>87788920</v>
      </c>
      <c r="S365" s="87">
        <v>653551</v>
      </c>
      <c r="T365" s="87">
        <v>88442471</v>
      </c>
    </row>
    <row r="366" spans="1:20" s="1" customFormat="1" ht="10.5">
      <c r="A366" s="1">
        <v>59123340</v>
      </c>
      <c r="B366" s="31" t="s">
        <v>106</v>
      </c>
      <c r="C366" s="1" t="s">
        <v>966</v>
      </c>
      <c r="D366" s="5" t="s">
        <v>152</v>
      </c>
      <c r="E366" s="140">
        <v>39916</v>
      </c>
      <c r="F366" s="140">
        <v>40646</v>
      </c>
      <c r="G366" s="169">
        <f t="shared" si="17"/>
        <v>4</v>
      </c>
      <c r="H366" s="169">
        <f t="shared" si="18"/>
        <v>2011</v>
      </c>
      <c r="I366" s="170" t="str">
        <f t="shared" si="19"/>
        <v>VENCIDO</v>
      </c>
      <c r="J366" s="4" t="s">
        <v>171</v>
      </c>
      <c r="K366" s="141">
        <v>83000000</v>
      </c>
      <c r="L366" s="4" t="s">
        <v>90</v>
      </c>
      <c r="M366" s="142">
        <v>5.5</v>
      </c>
      <c r="N366" s="143" t="s">
        <v>305</v>
      </c>
      <c r="O366" s="142">
        <v>5</v>
      </c>
      <c r="P366" s="87"/>
      <c r="Q366" s="87"/>
      <c r="R366" s="87"/>
      <c r="S366" s="87"/>
      <c r="T366" s="87"/>
    </row>
    <row r="367" spans="1:20" s="1" customFormat="1" ht="10.5">
      <c r="A367" s="1">
        <v>59123340</v>
      </c>
      <c r="B367" s="31">
        <v>8</v>
      </c>
      <c r="C367" s="1" t="s">
        <v>306</v>
      </c>
      <c r="D367" s="5" t="s">
        <v>162</v>
      </c>
      <c r="E367" s="140">
        <v>40323</v>
      </c>
      <c r="F367" s="140">
        <v>41419</v>
      </c>
      <c r="G367" s="169">
        <f t="shared" si="17"/>
        <v>5</v>
      </c>
      <c r="H367" s="169">
        <f t="shared" si="18"/>
        <v>2013</v>
      </c>
      <c r="I367" s="170" t="str">
        <f t="shared" si="19"/>
        <v>0</v>
      </c>
      <c r="J367" s="4" t="s">
        <v>37</v>
      </c>
      <c r="K367" s="141">
        <v>8000</v>
      </c>
      <c r="L367" s="4" t="s">
        <v>92</v>
      </c>
      <c r="M367" s="142">
        <v>3</v>
      </c>
      <c r="N367" s="143" t="s">
        <v>39</v>
      </c>
      <c r="O367" s="142">
        <v>7</v>
      </c>
      <c r="P367" s="87"/>
      <c r="Q367" s="87"/>
      <c r="R367" s="87"/>
      <c r="S367" s="87"/>
      <c r="T367" s="87"/>
    </row>
    <row r="368" spans="1:20" s="1" customFormat="1" ht="10.5">
      <c r="A368" s="1">
        <v>59123340</v>
      </c>
      <c r="B368" s="31">
        <v>8</v>
      </c>
      <c r="C368" s="1" t="s">
        <v>307</v>
      </c>
      <c r="D368" s="5" t="s">
        <v>163</v>
      </c>
      <c r="E368" s="140">
        <v>40323</v>
      </c>
      <c r="F368" s="140">
        <v>41419</v>
      </c>
      <c r="G368" s="169">
        <f t="shared" si="17"/>
        <v>5</v>
      </c>
      <c r="H368" s="169">
        <f t="shared" si="18"/>
        <v>2013</v>
      </c>
      <c r="I368" s="170" t="str">
        <f t="shared" si="19"/>
        <v>0</v>
      </c>
      <c r="J368" s="4" t="s">
        <v>37</v>
      </c>
      <c r="K368" s="141">
        <v>8000</v>
      </c>
      <c r="L368" s="4" t="s">
        <v>63</v>
      </c>
      <c r="M368" s="142">
        <v>4</v>
      </c>
      <c r="N368" s="143" t="s">
        <v>39</v>
      </c>
      <c r="O368" s="142">
        <v>25</v>
      </c>
      <c r="P368" s="87">
        <v>5000000</v>
      </c>
      <c r="Q368" s="87">
        <v>5000000</v>
      </c>
      <c r="R368" s="87">
        <f>ROUND((Q368*$E$8/1000),0)</f>
        <v>109736150</v>
      </c>
      <c r="S368" s="87">
        <v>803940</v>
      </c>
      <c r="T368" s="87">
        <v>110540090</v>
      </c>
    </row>
    <row r="369" spans="1:20" s="1" customFormat="1" ht="10.5">
      <c r="A369" s="1">
        <v>96591040</v>
      </c>
      <c r="B369" s="31" t="s">
        <v>35</v>
      </c>
      <c r="C369" s="1" t="s">
        <v>164</v>
      </c>
      <c r="D369" s="5">
        <v>475</v>
      </c>
      <c r="E369" s="140">
        <v>38993</v>
      </c>
      <c r="F369" s="140">
        <v>50249</v>
      </c>
      <c r="G369" s="169">
        <f t="shared" si="17"/>
        <v>7</v>
      </c>
      <c r="H369" s="169">
        <f t="shared" si="18"/>
        <v>2037</v>
      </c>
      <c r="I369" s="170" t="str">
        <f t="shared" si="19"/>
        <v>0</v>
      </c>
      <c r="J369" s="4" t="s">
        <v>37</v>
      </c>
      <c r="K369" s="141">
        <v>2000</v>
      </c>
      <c r="L369" s="4"/>
      <c r="M369" s="142"/>
      <c r="N369" s="143" t="s">
        <v>81</v>
      </c>
      <c r="O369" s="142">
        <v>30</v>
      </c>
      <c r="P369" s="87"/>
      <c r="Q369" s="87"/>
      <c r="R369" s="87"/>
      <c r="S369" s="87"/>
      <c r="T369" s="87"/>
    </row>
    <row r="370" spans="1:20" s="1" customFormat="1" ht="10.5">
      <c r="A370" s="1">
        <v>96591040</v>
      </c>
      <c r="B370" s="31" t="s">
        <v>35</v>
      </c>
      <c r="C370" s="1" t="s">
        <v>308</v>
      </c>
      <c r="D370" s="5" t="s">
        <v>143</v>
      </c>
      <c r="E370" s="140">
        <v>38993</v>
      </c>
      <c r="F370" s="140">
        <v>40089</v>
      </c>
      <c r="G370" s="169">
        <f t="shared" si="17"/>
        <v>10</v>
      </c>
      <c r="H370" s="169">
        <f t="shared" si="18"/>
        <v>2009</v>
      </c>
      <c r="I370" s="170" t="str">
        <f t="shared" si="19"/>
        <v>VENCIDO</v>
      </c>
      <c r="J370" s="4" t="s">
        <v>37</v>
      </c>
      <c r="K370" s="141">
        <v>2000</v>
      </c>
      <c r="L370" s="4" t="s">
        <v>90</v>
      </c>
      <c r="M370" s="142">
        <v>3.9</v>
      </c>
      <c r="N370" s="143" t="s">
        <v>81</v>
      </c>
      <c r="O370" s="142">
        <v>21</v>
      </c>
      <c r="P370" s="87">
        <v>1200000</v>
      </c>
      <c r="Q370" s="87">
        <v>990000</v>
      </c>
      <c r="R370" s="87">
        <f>ROUND((Q370*$E$8/1000),0)</f>
        <v>21727758</v>
      </c>
      <c r="S370" s="87">
        <v>232907</v>
      </c>
      <c r="T370" s="87">
        <v>21960665</v>
      </c>
    </row>
    <row r="371" spans="1:20" s="1" customFormat="1" ht="10.5">
      <c r="A371" s="1">
        <v>96591040</v>
      </c>
      <c r="B371" s="31" t="s">
        <v>35</v>
      </c>
      <c r="C371" s="1" t="s">
        <v>164</v>
      </c>
      <c r="D371" s="5">
        <v>476</v>
      </c>
      <c r="E371" s="140">
        <v>38993</v>
      </c>
      <c r="F371" s="140">
        <v>42646</v>
      </c>
      <c r="G371" s="169">
        <f t="shared" si="17"/>
        <v>10</v>
      </c>
      <c r="H371" s="169">
        <f t="shared" si="18"/>
        <v>2016</v>
      </c>
      <c r="I371" s="170" t="str">
        <f t="shared" si="19"/>
        <v>0</v>
      </c>
      <c r="J371" s="4" t="s">
        <v>37</v>
      </c>
      <c r="K371" s="141">
        <v>2000</v>
      </c>
      <c r="L371" s="4"/>
      <c r="M371" s="142"/>
      <c r="N371" s="143" t="s">
        <v>81</v>
      </c>
      <c r="O371" s="142">
        <v>10</v>
      </c>
      <c r="P371" s="87"/>
      <c r="Q371" s="87"/>
      <c r="R371" s="87"/>
      <c r="S371" s="87"/>
      <c r="T371" s="87"/>
    </row>
    <row r="372" spans="1:20" s="1" customFormat="1" ht="10.5">
      <c r="A372" s="1">
        <v>96591040</v>
      </c>
      <c r="B372" s="31" t="s">
        <v>35</v>
      </c>
      <c r="C372" s="1" t="s">
        <v>109</v>
      </c>
      <c r="D372" s="5" t="s">
        <v>143</v>
      </c>
      <c r="E372" s="140">
        <v>38993</v>
      </c>
      <c r="F372" s="140">
        <v>40089</v>
      </c>
      <c r="G372" s="169">
        <f t="shared" si="17"/>
        <v>10</v>
      </c>
      <c r="H372" s="169">
        <f t="shared" si="18"/>
        <v>2009</v>
      </c>
      <c r="I372" s="170" t="str">
        <f t="shared" si="19"/>
        <v>VENCIDO</v>
      </c>
      <c r="J372" s="4" t="s">
        <v>37</v>
      </c>
      <c r="K372" s="141">
        <v>2000</v>
      </c>
      <c r="L372" s="4" t="s">
        <v>46</v>
      </c>
      <c r="M372" s="142">
        <v>3.7</v>
      </c>
      <c r="N372" s="143" t="s">
        <v>81</v>
      </c>
      <c r="O372" s="142">
        <v>10</v>
      </c>
      <c r="P372" s="87">
        <v>800000</v>
      </c>
      <c r="Q372" s="87"/>
      <c r="R372" s="87"/>
      <c r="S372" s="87"/>
      <c r="T372" s="87"/>
    </row>
    <row r="373" spans="1:20" s="1" customFormat="1" ht="10.5">
      <c r="A373" s="1">
        <v>96579330</v>
      </c>
      <c r="B373" s="31" t="s">
        <v>83</v>
      </c>
      <c r="C373" s="1" t="s">
        <v>145</v>
      </c>
      <c r="D373" s="5">
        <v>477</v>
      </c>
      <c r="E373" s="140">
        <v>38996</v>
      </c>
      <c r="F373" s="140">
        <v>42649</v>
      </c>
      <c r="G373" s="169">
        <f t="shared" si="17"/>
        <v>10</v>
      </c>
      <c r="H373" s="169">
        <f t="shared" si="18"/>
        <v>2016</v>
      </c>
      <c r="I373" s="170" t="str">
        <f t="shared" si="19"/>
        <v>0</v>
      </c>
      <c r="J373" s="4" t="s">
        <v>37</v>
      </c>
      <c r="K373" s="141">
        <v>4500</v>
      </c>
      <c r="L373" s="4"/>
      <c r="M373" s="142"/>
      <c r="N373" s="143" t="s">
        <v>68</v>
      </c>
      <c r="O373" s="142">
        <v>25</v>
      </c>
      <c r="P373" s="87"/>
      <c r="Q373" s="87"/>
      <c r="R373" s="87"/>
      <c r="S373" s="87"/>
      <c r="T373" s="87"/>
    </row>
    <row r="374" spans="1:20" s="1" customFormat="1" ht="10.5">
      <c r="A374" s="1">
        <v>96579330</v>
      </c>
      <c r="B374" s="31" t="s">
        <v>83</v>
      </c>
      <c r="C374" s="1" t="s">
        <v>309</v>
      </c>
      <c r="D374" s="5" t="s">
        <v>143</v>
      </c>
      <c r="E374" s="140">
        <v>39023</v>
      </c>
      <c r="F374" s="140">
        <v>40123</v>
      </c>
      <c r="G374" s="169">
        <f t="shared" si="17"/>
        <v>11</v>
      </c>
      <c r="H374" s="169">
        <f t="shared" si="18"/>
        <v>2009</v>
      </c>
      <c r="I374" s="170" t="str">
        <f t="shared" si="19"/>
        <v>VENCIDO</v>
      </c>
      <c r="J374" s="4" t="s">
        <v>37</v>
      </c>
      <c r="K374" s="141">
        <v>2200</v>
      </c>
      <c r="L374" s="4" t="s">
        <v>92</v>
      </c>
      <c r="M374" s="142">
        <v>3.6</v>
      </c>
      <c r="N374" s="143" t="s">
        <v>68</v>
      </c>
      <c r="O374" s="142">
        <v>5</v>
      </c>
      <c r="P374" s="87"/>
      <c r="Q374" s="87"/>
      <c r="R374" s="87"/>
      <c r="S374" s="87"/>
      <c r="T374" s="87"/>
    </row>
    <row r="375" spans="1:20" s="1" customFormat="1" ht="10.5">
      <c r="A375" s="1">
        <v>96579330</v>
      </c>
      <c r="B375" s="31" t="s">
        <v>83</v>
      </c>
      <c r="C375" s="1" t="s">
        <v>310</v>
      </c>
      <c r="D375" s="5" t="s">
        <v>152</v>
      </c>
      <c r="E375" s="140">
        <v>39659</v>
      </c>
      <c r="F375" s="140">
        <v>40754</v>
      </c>
      <c r="G375" s="169">
        <f t="shared" si="17"/>
        <v>7</v>
      </c>
      <c r="H375" s="169">
        <f t="shared" si="18"/>
        <v>2011</v>
      </c>
      <c r="I375" s="170" t="str">
        <f t="shared" si="19"/>
        <v>VENCIDO</v>
      </c>
      <c r="J375" s="4" t="s">
        <v>37</v>
      </c>
      <c r="K375" s="141">
        <v>2200</v>
      </c>
      <c r="L375" s="4" t="s">
        <v>56</v>
      </c>
      <c r="M375" s="142">
        <v>4.5999999999999996</v>
      </c>
      <c r="N375" s="143" t="s">
        <v>68</v>
      </c>
      <c r="O375" s="142">
        <v>23</v>
      </c>
      <c r="P375" s="87">
        <v>2200000</v>
      </c>
      <c r="Q375" s="87">
        <v>2200000</v>
      </c>
      <c r="R375" s="87">
        <f>ROUND((Q375*$E$8/1000),0)</f>
        <v>48283906</v>
      </c>
      <c r="S375" s="87">
        <v>1098114</v>
      </c>
      <c r="T375" s="87">
        <v>49382020</v>
      </c>
    </row>
    <row r="376" spans="1:20" s="1" customFormat="1" ht="10.5">
      <c r="A376" s="1">
        <v>96579330</v>
      </c>
      <c r="B376" s="31" t="s">
        <v>83</v>
      </c>
      <c r="C376" s="1" t="s">
        <v>145</v>
      </c>
      <c r="D376" s="5">
        <v>478</v>
      </c>
      <c r="E376" s="140">
        <v>38996</v>
      </c>
      <c r="F376" s="140">
        <v>48127</v>
      </c>
      <c r="G376" s="169">
        <f t="shared" si="17"/>
        <v>10</v>
      </c>
      <c r="H376" s="169">
        <f t="shared" si="18"/>
        <v>2031</v>
      </c>
      <c r="I376" s="170" t="str">
        <f t="shared" si="19"/>
        <v>0</v>
      </c>
      <c r="J376" s="4" t="s">
        <v>37</v>
      </c>
      <c r="K376" s="141">
        <v>5000</v>
      </c>
      <c r="L376" s="4"/>
      <c r="M376" s="142"/>
      <c r="N376" s="143" t="s">
        <v>81</v>
      </c>
      <c r="O376" s="142">
        <v>25</v>
      </c>
      <c r="P376" s="87"/>
      <c r="Q376" s="87"/>
      <c r="R376" s="87"/>
      <c r="S376" s="87"/>
      <c r="T376" s="87"/>
    </row>
    <row r="377" spans="1:20" s="1" customFormat="1" ht="10.5">
      <c r="A377" s="1">
        <v>96579330</v>
      </c>
      <c r="B377" s="31" t="s">
        <v>83</v>
      </c>
      <c r="C377" s="1" t="s">
        <v>311</v>
      </c>
      <c r="D377" s="5" t="s">
        <v>143</v>
      </c>
      <c r="E377" s="140">
        <v>39023</v>
      </c>
      <c r="F377" s="140">
        <v>40119</v>
      </c>
      <c r="G377" s="169">
        <f t="shared" si="17"/>
        <v>11</v>
      </c>
      <c r="H377" s="169">
        <f t="shared" si="18"/>
        <v>2009</v>
      </c>
      <c r="I377" s="170" t="str">
        <f t="shared" si="19"/>
        <v>VENCIDO</v>
      </c>
      <c r="J377" s="4" t="s">
        <v>37</v>
      </c>
      <c r="K377" s="141">
        <v>5000</v>
      </c>
      <c r="L377" s="4" t="s">
        <v>63</v>
      </c>
      <c r="M377" s="142">
        <v>3.8</v>
      </c>
      <c r="N377" s="143" t="s">
        <v>81</v>
      </c>
      <c r="O377" s="142">
        <v>13</v>
      </c>
      <c r="P377" s="87">
        <v>5000000</v>
      </c>
      <c r="Q377" s="87">
        <v>5000000</v>
      </c>
      <c r="R377" s="87">
        <f>ROUND((Q377*$E$8/1000),0)</f>
        <v>109736150</v>
      </c>
      <c r="S377" s="87">
        <v>860645</v>
      </c>
      <c r="T377" s="87">
        <v>110596795</v>
      </c>
    </row>
    <row r="378" spans="1:20" s="1" customFormat="1" ht="10.5">
      <c r="A378" s="1">
        <v>96843170</v>
      </c>
      <c r="B378" s="31" t="s">
        <v>96</v>
      </c>
      <c r="C378" s="1" t="s">
        <v>312</v>
      </c>
      <c r="D378" s="5">
        <v>479</v>
      </c>
      <c r="E378" s="140">
        <v>39001</v>
      </c>
      <c r="F378" s="140">
        <v>46387</v>
      </c>
      <c r="G378" s="169">
        <f t="shared" si="17"/>
        <v>12</v>
      </c>
      <c r="H378" s="169">
        <f t="shared" si="18"/>
        <v>2026</v>
      </c>
      <c r="I378" s="170" t="str">
        <f t="shared" si="19"/>
        <v>0</v>
      </c>
      <c r="J378" s="4" t="s">
        <v>37</v>
      </c>
      <c r="K378" s="141">
        <v>3800</v>
      </c>
      <c r="L378" s="4"/>
      <c r="M378" s="142"/>
      <c r="N378" s="143" t="s">
        <v>81</v>
      </c>
      <c r="O378" s="142">
        <v>20</v>
      </c>
      <c r="P378" s="87"/>
      <c r="Q378" s="87"/>
      <c r="R378" s="87"/>
      <c r="S378" s="87"/>
      <c r="T378" s="87"/>
    </row>
    <row r="379" spans="1:20" s="1" customFormat="1" ht="10.5">
      <c r="A379" s="1">
        <v>96843170</v>
      </c>
      <c r="B379" s="31" t="s">
        <v>96</v>
      </c>
      <c r="C379" s="1" t="s">
        <v>313</v>
      </c>
      <c r="D379" s="5" t="s">
        <v>143</v>
      </c>
      <c r="E379" s="140">
        <v>39028</v>
      </c>
      <c r="F379" s="140">
        <v>39082</v>
      </c>
      <c r="G379" s="169">
        <f t="shared" si="17"/>
        <v>12</v>
      </c>
      <c r="H379" s="169">
        <f t="shared" si="18"/>
        <v>2006</v>
      </c>
      <c r="I379" s="170" t="str">
        <f t="shared" si="19"/>
        <v>VENCIDO</v>
      </c>
      <c r="J379" s="4" t="s">
        <v>37</v>
      </c>
      <c r="K379" s="141">
        <v>1500</v>
      </c>
      <c r="L379" s="4" t="s">
        <v>136</v>
      </c>
      <c r="M379" s="142">
        <v>3.4</v>
      </c>
      <c r="N379" s="143" t="s">
        <v>81</v>
      </c>
      <c r="O379" s="142">
        <v>18</v>
      </c>
      <c r="P379" s="87">
        <v>1500000</v>
      </c>
      <c r="Q379" s="87">
        <v>1743547.14</v>
      </c>
      <c r="R379" s="87">
        <f>ROUND((Q379*$E$8/1000),0)</f>
        <v>38266030</v>
      </c>
      <c r="S379" s="87">
        <v>483814</v>
      </c>
      <c r="T379" s="87">
        <v>38749844</v>
      </c>
    </row>
    <row r="380" spans="1:20" s="1" customFormat="1" ht="10.5">
      <c r="A380" s="1">
        <v>96843170</v>
      </c>
      <c r="B380" s="31" t="s">
        <v>96</v>
      </c>
      <c r="C380" s="1" t="s">
        <v>313</v>
      </c>
      <c r="D380" s="5" t="s">
        <v>143</v>
      </c>
      <c r="E380" s="140">
        <v>39028</v>
      </c>
      <c r="F380" s="140">
        <v>39082</v>
      </c>
      <c r="G380" s="169">
        <f t="shared" si="17"/>
        <v>12</v>
      </c>
      <c r="H380" s="169">
        <f t="shared" si="18"/>
        <v>2006</v>
      </c>
      <c r="I380" s="170" t="str">
        <f t="shared" si="19"/>
        <v>VENCIDO</v>
      </c>
      <c r="J380" s="4" t="s">
        <v>37</v>
      </c>
      <c r="K380" s="141">
        <v>0.5</v>
      </c>
      <c r="L380" s="4" t="s">
        <v>137</v>
      </c>
      <c r="M380" s="142">
        <v>3.4</v>
      </c>
      <c r="N380" s="143" t="s">
        <v>81</v>
      </c>
      <c r="O380" s="142">
        <v>18</v>
      </c>
      <c r="P380" s="87">
        <v>500</v>
      </c>
      <c r="Q380" s="87">
        <v>581.17999999999995</v>
      </c>
      <c r="R380" s="87">
        <f>ROUND((Q380*$E$8/1000),0)</f>
        <v>12755</v>
      </c>
      <c r="S380" s="87">
        <v>162</v>
      </c>
      <c r="T380" s="87">
        <v>12917</v>
      </c>
    </row>
    <row r="381" spans="1:20" s="1" customFormat="1" ht="10.5">
      <c r="A381" s="1">
        <v>76555400</v>
      </c>
      <c r="B381" s="31" t="s">
        <v>190</v>
      </c>
      <c r="C381" s="1" t="s">
        <v>314</v>
      </c>
      <c r="D381" s="5">
        <v>480</v>
      </c>
      <c r="E381" s="140">
        <v>39030</v>
      </c>
      <c r="F381" s="140">
        <v>42683</v>
      </c>
      <c r="G381" s="169">
        <f t="shared" si="17"/>
        <v>11</v>
      </c>
      <c r="H381" s="169">
        <f t="shared" si="18"/>
        <v>2016</v>
      </c>
      <c r="I381" s="170" t="str">
        <f t="shared" si="19"/>
        <v>0</v>
      </c>
      <c r="J381" s="4" t="s">
        <v>37</v>
      </c>
      <c r="K381" s="141">
        <v>19500</v>
      </c>
      <c r="L381" s="4"/>
      <c r="M381" s="142"/>
      <c r="N381" s="143" t="s">
        <v>68</v>
      </c>
      <c r="O381" s="142">
        <v>10</v>
      </c>
      <c r="P381" s="87"/>
      <c r="Q381" s="87"/>
      <c r="R381" s="87"/>
      <c r="S381" s="87"/>
      <c r="T381" s="87"/>
    </row>
    <row r="382" spans="1:20" s="1" customFormat="1" ht="10.5">
      <c r="A382" s="1">
        <v>76555400</v>
      </c>
      <c r="B382" s="31" t="s">
        <v>190</v>
      </c>
      <c r="C382" s="1" t="s">
        <v>315</v>
      </c>
      <c r="D382" s="5" t="s">
        <v>143</v>
      </c>
      <c r="E382" s="140">
        <v>39113</v>
      </c>
      <c r="F382" s="140">
        <v>40209</v>
      </c>
      <c r="G382" s="169">
        <f t="shared" si="17"/>
        <v>1</v>
      </c>
      <c r="H382" s="169">
        <f t="shared" si="18"/>
        <v>2010</v>
      </c>
      <c r="I382" s="170" t="str">
        <f t="shared" si="19"/>
        <v>VENCIDO</v>
      </c>
      <c r="J382" s="4" t="s">
        <v>37</v>
      </c>
      <c r="K382" s="141">
        <v>6000</v>
      </c>
      <c r="L382" s="4" t="s">
        <v>92</v>
      </c>
      <c r="M382" s="142">
        <v>3.5</v>
      </c>
      <c r="N382" s="143" t="s">
        <v>68</v>
      </c>
      <c r="O382" s="142">
        <v>9.5</v>
      </c>
      <c r="P382" s="87">
        <v>6000000</v>
      </c>
      <c r="Q382" s="87">
        <v>6000000</v>
      </c>
      <c r="R382" s="87">
        <f>ROUND((Q382*$E$8/1000),0)</f>
        <v>131683380</v>
      </c>
      <c r="S382" s="87">
        <v>1901133</v>
      </c>
      <c r="T382" s="87">
        <v>133584513</v>
      </c>
    </row>
    <row r="383" spans="1:20" s="1" customFormat="1" ht="10.5">
      <c r="A383" s="1">
        <v>76555400</v>
      </c>
      <c r="B383" s="31" t="s">
        <v>190</v>
      </c>
      <c r="C383" s="1" t="s">
        <v>314</v>
      </c>
      <c r="D383" s="5">
        <v>481</v>
      </c>
      <c r="E383" s="140">
        <v>39030</v>
      </c>
      <c r="F383" s="140">
        <v>48161</v>
      </c>
      <c r="G383" s="169">
        <f t="shared" si="17"/>
        <v>11</v>
      </c>
      <c r="H383" s="169">
        <f t="shared" si="18"/>
        <v>2031</v>
      </c>
      <c r="I383" s="170" t="str">
        <f t="shared" si="19"/>
        <v>0</v>
      </c>
      <c r="J383" s="4" t="s">
        <v>37</v>
      </c>
      <c r="K383" s="141">
        <v>19500</v>
      </c>
      <c r="L383" s="4"/>
      <c r="M383" s="142"/>
      <c r="N383" s="143" t="s">
        <v>68</v>
      </c>
      <c r="O383" s="142">
        <v>25</v>
      </c>
      <c r="P383" s="87"/>
      <c r="Q383" s="87"/>
      <c r="R383" s="87"/>
      <c r="S383" s="87"/>
      <c r="T383" s="87"/>
    </row>
    <row r="384" spans="1:20" s="1" customFormat="1" ht="10.5">
      <c r="A384" s="1">
        <v>76555400</v>
      </c>
      <c r="B384" s="31" t="s">
        <v>190</v>
      </c>
      <c r="C384" s="1" t="s">
        <v>315</v>
      </c>
      <c r="D384" s="5" t="s">
        <v>143</v>
      </c>
      <c r="E384" s="140">
        <v>39044</v>
      </c>
      <c r="F384" s="140">
        <v>40140</v>
      </c>
      <c r="G384" s="169">
        <f t="shared" si="17"/>
        <v>11</v>
      </c>
      <c r="H384" s="169">
        <f t="shared" si="18"/>
        <v>2009</v>
      </c>
      <c r="I384" s="170" t="str">
        <f t="shared" si="19"/>
        <v>VENCIDO</v>
      </c>
      <c r="J384" s="4" t="s">
        <v>37</v>
      </c>
      <c r="K384" s="141">
        <v>13500</v>
      </c>
      <c r="L384" s="4" t="s">
        <v>63</v>
      </c>
      <c r="M384" s="142">
        <v>4.25</v>
      </c>
      <c r="N384" s="143" t="s">
        <v>68</v>
      </c>
      <c r="O384" s="142">
        <v>21</v>
      </c>
      <c r="P384" s="87">
        <v>13500000</v>
      </c>
      <c r="Q384" s="87">
        <v>13500000</v>
      </c>
      <c r="R384" s="87">
        <f>ROUND((Q384*$E$8/1000),0)</f>
        <v>296287605</v>
      </c>
      <c r="S384" s="87">
        <v>1557651</v>
      </c>
      <c r="T384" s="87">
        <v>297845256</v>
      </c>
    </row>
    <row r="385" spans="1:20" s="1" customFormat="1" ht="10.5">
      <c r="A385" s="1">
        <v>96563620</v>
      </c>
      <c r="B385" s="31" t="s">
        <v>75</v>
      </c>
      <c r="C385" s="1" t="s">
        <v>316</v>
      </c>
      <c r="D385" s="5">
        <v>482</v>
      </c>
      <c r="E385" s="140">
        <v>39038</v>
      </c>
      <c r="F385" s="140">
        <v>42681</v>
      </c>
      <c r="G385" s="169">
        <f t="shared" si="17"/>
        <v>11</v>
      </c>
      <c r="H385" s="169">
        <f t="shared" si="18"/>
        <v>2016</v>
      </c>
      <c r="I385" s="170" t="str">
        <f t="shared" si="19"/>
        <v>0</v>
      </c>
      <c r="J385" s="4" t="s">
        <v>37</v>
      </c>
      <c r="K385" s="141">
        <v>3000</v>
      </c>
      <c r="L385" s="4"/>
      <c r="M385" s="142"/>
      <c r="N385" s="143" t="s">
        <v>39</v>
      </c>
      <c r="O385" s="142">
        <v>10</v>
      </c>
      <c r="P385" s="87"/>
      <c r="Q385" s="87"/>
      <c r="R385" s="87"/>
      <c r="S385" s="87"/>
      <c r="T385" s="87"/>
    </row>
    <row r="386" spans="1:20" s="1" customFormat="1" ht="10.5">
      <c r="A386" s="1">
        <v>96563620</v>
      </c>
      <c r="B386" s="31" t="s">
        <v>75</v>
      </c>
      <c r="C386" s="1" t="s">
        <v>316</v>
      </c>
      <c r="D386" s="5">
        <v>483</v>
      </c>
      <c r="E386" s="140">
        <v>39038</v>
      </c>
      <c r="F386" s="140">
        <v>48159</v>
      </c>
      <c r="G386" s="169">
        <f t="shared" si="17"/>
        <v>11</v>
      </c>
      <c r="H386" s="169">
        <f t="shared" si="18"/>
        <v>2031</v>
      </c>
      <c r="I386" s="170" t="str">
        <f t="shared" si="19"/>
        <v>0</v>
      </c>
      <c r="J386" s="4" t="s">
        <v>37</v>
      </c>
      <c r="K386" s="141">
        <v>3000</v>
      </c>
      <c r="L386" s="4"/>
      <c r="M386" s="142"/>
      <c r="N386" s="143" t="s">
        <v>39</v>
      </c>
      <c r="O386" s="142">
        <v>25</v>
      </c>
      <c r="P386" s="87"/>
      <c r="Q386" s="87"/>
      <c r="R386" s="87"/>
      <c r="S386" s="87"/>
      <c r="T386" s="87"/>
    </row>
    <row r="387" spans="1:20" s="1" customFormat="1" ht="10.5">
      <c r="A387" s="1">
        <v>96563620</v>
      </c>
      <c r="B387" s="31" t="s">
        <v>75</v>
      </c>
      <c r="C387" s="1" t="s">
        <v>317</v>
      </c>
      <c r="D387" s="5">
        <v>484</v>
      </c>
      <c r="E387" s="140">
        <v>39038</v>
      </c>
      <c r="F387" s="140">
        <v>42691</v>
      </c>
      <c r="G387" s="169">
        <f t="shared" si="17"/>
        <v>11</v>
      </c>
      <c r="H387" s="169">
        <f t="shared" si="18"/>
        <v>2016</v>
      </c>
      <c r="I387" s="170" t="str">
        <f t="shared" si="19"/>
        <v>0</v>
      </c>
      <c r="J387" s="4" t="s">
        <v>37</v>
      </c>
      <c r="K387" s="141">
        <v>3000</v>
      </c>
      <c r="L387" s="4"/>
      <c r="M387" s="142"/>
      <c r="N387" s="143" t="s">
        <v>39</v>
      </c>
      <c r="O387" s="142">
        <v>10</v>
      </c>
      <c r="P387" s="87"/>
      <c r="Q387" s="87"/>
      <c r="R387" s="87"/>
      <c r="S387" s="87"/>
      <c r="T387" s="87"/>
    </row>
    <row r="388" spans="1:20" s="1" customFormat="1" ht="10.5">
      <c r="A388" s="1">
        <v>96563620</v>
      </c>
      <c r="B388" s="31" t="s">
        <v>75</v>
      </c>
      <c r="C388" s="1" t="s">
        <v>318</v>
      </c>
      <c r="D388" s="5" t="s">
        <v>143</v>
      </c>
      <c r="E388" s="140">
        <v>39048</v>
      </c>
      <c r="F388" s="140">
        <v>40138</v>
      </c>
      <c r="G388" s="169">
        <f t="shared" si="17"/>
        <v>11</v>
      </c>
      <c r="H388" s="169">
        <f t="shared" si="18"/>
        <v>2009</v>
      </c>
      <c r="I388" s="170" t="str">
        <f t="shared" si="19"/>
        <v>VENCIDO</v>
      </c>
      <c r="J388" s="4" t="s">
        <v>37</v>
      </c>
      <c r="K388" s="141">
        <v>3000</v>
      </c>
      <c r="L388" s="4" t="s">
        <v>46</v>
      </c>
      <c r="M388" s="142">
        <v>3</v>
      </c>
      <c r="N388" s="143" t="s">
        <v>39</v>
      </c>
      <c r="O388" s="142">
        <v>10</v>
      </c>
      <c r="P388" s="87">
        <v>3000000</v>
      </c>
      <c r="Q388" s="87">
        <v>3000000</v>
      </c>
      <c r="R388" s="87">
        <f>ROUND((Q388*$E$8/1000),0)</f>
        <v>65841690</v>
      </c>
      <c r="S388" s="87">
        <v>658412.51100000006</v>
      </c>
      <c r="T388" s="87">
        <v>66500102.511</v>
      </c>
    </row>
    <row r="389" spans="1:20" s="1" customFormat="1" ht="10.5">
      <c r="A389" s="1">
        <v>96563620</v>
      </c>
      <c r="B389" s="31" t="s">
        <v>75</v>
      </c>
      <c r="C389" s="1" t="s">
        <v>316</v>
      </c>
      <c r="D389" s="5">
        <v>485</v>
      </c>
      <c r="E389" s="140">
        <v>39038</v>
      </c>
      <c r="F389" s="140">
        <v>48169</v>
      </c>
      <c r="G389" s="169">
        <f t="shared" si="17"/>
        <v>11</v>
      </c>
      <c r="H389" s="169">
        <f t="shared" si="18"/>
        <v>2031</v>
      </c>
      <c r="I389" s="170" t="str">
        <f t="shared" si="19"/>
        <v>0</v>
      </c>
      <c r="J389" s="4" t="s">
        <v>37</v>
      </c>
      <c r="K389" s="141">
        <v>3000</v>
      </c>
      <c r="L389" s="4"/>
      <c r="M389" s="142"/>
      <c r="N389" s="143" t="s">
        <v>39</v>
      </c>
      <c r="O389" s="142">
        <v>25</v>
      </c>
      <c r="P389" s="87"/>
      <c r="Q389" s="87"/>
      <c r="R389" s="87"/>
      <c r="S389" s="87"/>
      <c r="T389" s="87"/>
    </row>
    <row r="390" spans="1:20" s="1" customFormat="1" ht="10.5">
      <c r="A390" s="1">
        <v>81826800</v>
      </c>
      <c r="B390" s="31" t="s">
        <v>35</v>
      </c>
      <c r="C390" s="1" t="s">
        <v>319</v>
      </c>
      <c r="D390" s="5">
        <v>488</v>
      </c>
      <c r="E390" s="140">
        <v>39058</v>
      </c>
      <c r="F390" s="140">
        <v>42711</v>
      </c>
      <c r="G390" s="169">
        <f t="shared" si="17"/>
        <v>12</v>
      </c>
      <c r="H390" s="169">
        <f t="shared" si="18"/>
        <v>2016</v>
      </c>
      <c r="I390" s="170" t="str">
        <f t="shared" si="19"/>
        <v>0</v>
      </c>
      <c r="J390" s="4" t="s">
        <v>37</v>
      </c>
      <c r="K390" s="141">
        <v>3350</v>
      </c>
      <c r="L390" s="4"/>
      <c r="M390" s="142"/>
      <c r="N390" s="143" t="s">
        <v>320</v>
      </c>
      <c r="O390" s="142">
        <v>10</v>
      </c>
      <c r="P390" s="87"/>
      <c r="Q390" s="87"/>
      <c r="R390" s="87"/>
      <c r="S390" s="87"/>
      <c r="T390" s="87"/>
    </row>
    <row r="391" spans="1:20" s="1" customFormat="1" ht="10.5">
      <c r="A391" s="1">
        <v>81826800</v>
      </c>
      <c r="B391" s="31" t="s">
        <v>35</v>
      </c>
      <c r="C391" s="1" t="s">
        <v>321</v>
      </c>
      <c r="D391" s="5" t="s">
        <v>143</v>
      </c>
      <c r="E391" s="140">
        <v>39085</v>
      </c>
      <c r="F391" s="140">
        <v>40181</v>
      </c>
      <c r="G391" s="169">
        <f t="shared" si="17"/>
        <v>1</v>
      </c>
      <c r="H391" s="169">
        <f t="shared" si="18"/>
        <v>2010</v>
      </c>
      <c r="I391" s="170" t="str">
        <f t="shared" si="19"/>
        <v>VENCIDO</v>
      </c>
      <c r="J391" s="4" t="s">
        <v>171</v>
      </c>
      <c r="K391" s="141">
        <v>60000000</v>
      </c>
      <c r="L391" s="4" t="s">
        <v>46</v>
      </c>
      <c r="M391" s="142">
        <v>6.6</v>
      </c>
      <c r="N391" s="143" t="s">
        <v>320</v>
      </c>
      <c r="O391" s="142">
        <v>5</v>
      </c>
      <c r="P391" s="87">
        <v>60000000000</v>
      </c>
      <c r="Q391" s="87">
        <v>60000000000</v>
      </c>
      <c r="R391" s="87">
        <f>ROUND((Q391/1000),0)</f>
        <v>60000000</v>
      </c>
      <c r="S391" s="87">
        <v>162365</v>
      </c>
      <c r="T391" s="87">
        <v>60162365</v>
      </c>
    </row>
    <row r="392" spans="1:20" s="1" customFormat="1" ht="10.5">
      <c r="A392" s="1">
        <v>96818910</v>
      </c>
      <c r="B392" s="31" t="s">
        <v>44</v>
      </c>
      <c r="C392" s="1" t="s">
        <v>141</v>
      </c>
      <c r="D392" s="5">
        <v>489</v>
      </c>
      <c r="E392" s="140">
        <v>39069</v>
      </c>
      <c r="F392" s="140">
        <v>39556</v>
      </c>
      <c r="G392" s="169">
        <f t="shared" si="17"/>
        <v>4</v>
      </c>
      <c r="H392" s="169">
        <f t="shared" si="18"/>
        <v>2008</v>
      </c>
      <c r="I392" s="170" t="str">
        <f t="shared" si="19"/>
        <v>VENCIDO</v>
      </c>
      <c r="J392" s="4" t="s">
        <v>37</v>
      </c>
      <c r="K392" s="141">
        <f>1199</f>
        <v>1199</v>
      </c>
      <c r="L392" s="4" t="s">
        <v>104</v>
      </c>
      <c r="M392" s="142">
        <v>3.4</v>
      </c>
      <c r="N392" s="143" t="s">
        <v>320</v>
      </c>
      <c r="O392" s="142">
        <v>18.5</v>
      </c>
      <c r="P392" s="87">
        <v>1199000</v>
      </c>
      <c r="Q392" s="87">
        <v>1171501.17</v>
      </c>
      <c r="R392" s="87">
        <f>ROUND((Q392*$E$8/1000),0)</f>
        <v>25711206</v>
      </c>
      <c r="S392" s="87">
        <v>37690</v>
      </c>
      <c r="T392" s="87">
        <v>25748896</v>
      </c>
    </row>
    <row r="393" spans="1:20" s="1" customFormat="1" ht="10.5">
      <c r="A393" s="1">
        <v>96818910</v>
      </c>
      <c r="B393" s="31" t="s">
        <v>44</v>
      </c>
      <c r="C393" s="1" t="s">
        <v>141</v>
      </c>
      <c r="D393" s="5">
        <v>489</v>
      </c>
      <c r="E393" s="140">
        <v>39069</v>
      </c>
      <c r="F393" s="140">
        <v>39556</v>
      </c>
      <c r="G393" s="169">
        <f t="shared" si="17"/>
        <v>4</v>
      </c>
      <c r="H393" s="169">
        <f t="shared" si="18"/>
        <v>2008</v>
      </c>
      <c r="I393" s="170" t="str">
        <f t="shared" si="19"/>
        <v>VENCIDO</v>
      </c>
      <c r="J393" s="4" t="s">
        <v>37</v>
      </c>
      <c r="K393" s="176">
        <v>0.2</v>
      </c>
      <c r="L393" s="4" t="s">
        <v>105</v>
      </c>
      <c r="M393" s="142">
        <v>3.4</v>
      </c>
      <c r="N393" s="143" t="s">
        <v>320</v>
      </c>
      <c r="O393" s="142">
        <v>18.5</v>
      </c>
      <c r="P393" s="87">
        <v>200</v>
      </c>
      <c r="Q393" s="87">
        <v>195.41</v>
      </c>
      <c r="R393" s="87">
        <f>ROUND((Q393*$E$8/1000),0)</f>
        <v>4289</v>
      </c>
      <c r="S393" s="87">
        <v>6</v>
      </c>
      <c r="T393" s="87">
        <v>4295</v>
      </c>
    </row>
    <row r="394" spans="1:20" s="1" customFormat="1" ht="10.5">
      <c r="A394" s="1">
        <v>96963440</v>
      </c>
      <c r="B394" s="31" t="s">
        <v>96</v>
      </c>
      <c r="C394" s="1" t="s">
        <v>322</v>
      </c>
      <c r="D394" s="5">
        <v>491</v>
      </c>
      <c r="E394" s="140">
        <v>39120</v>
      </c>
      <c r="F394" s="140">
        <v>47886</v>
      </c>
      <c r="G394" s="169">
        <f t="shared" ref="G394:G457" si="20">MONTH(F394)</f>
        <v>2</v>
      </c>
      <c r="H394" s="169">
        <f t="shared" ref="H394:H457" si="21">YEAR(F394)</f>
        <v>2031</v>
      </c>
      <c r="I394" s="170" t="str">
        <f t="shared" ref="I394:I457" si="22">IF($I$8&gt;F394,"VENCIDO","0")</f>
        <v>0</v>
      </c>
      <c r="J394" s="4" t="s">
        <v>37</v>
      </c>
      <c r="K394" s="141">
        <v>4500</v>
      </c>
      <c r="L394" s="4"/>
      <c r="M394" s="142"/>
      <c r="N394" s="143" t="s">
        <v>68</v>
      </c>
      <c r="O394" s="142">
        <v>24</v>
      </c>
      <c r="P394" s="87"/>
      <c r="Q394" s="87"/>
      <c r="R394" s="87"/>
      <c r="S394" s="87"/>
      <c r="T394" s="87"/>
    </row>
    <row r="395" spans="1:20" s="1" customFormat="1" ht="10.5">
      <c r="A395" s="1">
        <v>96963440</v>
      </c>
      <c r="B395" s="31" t="s">
        <v>96</v>
      </c>
      <c r="C395" s="1" t="s">
        <v>323</v>
      </c>
      <c r="D395" s="5" t="s">
        <v>143</v>
      </c>
      <c r="E395" s="140">
        <v>39146</v>
      </c>
      <c r="F395" s="140">
        <v>40242</v>
      </c>
      <c r="G395" s="169">
        <f t="shared" si="20"/>
        <v>3</v>
      </c>
      <c r="H395" s="169">
        <f t="shared" si="21"/>
        <v>2010</v>
      </c>
      <c r="I395" s="170" t="str">
        <f t="shared" si="22"/>
        <v>VENCIDO</v>
      </c>
      <c r="J395" s="4" t="s">
        <v>37</v>
      </c>
      <c r="K395" s="141">
        <v>4500</v>
      </c>
      <c r="L395" s="4" t="s">
        <v>46</v>
      </c>
      <c r="M395" s="142">
        <v>4</v>
      </c>
      <c r="N395" s="143" t="s">
        <v>68</v>
      </c>
      <c r="O395" s="142">
        <v>21</v>
      </c>
      <c r="P395" s="87">
        <v>4150000</v>
      </c>
      <c r="Q395" s="87">
        <v>4150000</v>
      </c>
      <c r="R395" s="87">
        <f>ROUND((Q395*$E$8/1000),0)</f>
        <v>91081005</v>
      </c>
      <c r="S395" s="87">
        <v>1294007</v>
      </c>
      <c r="T395" s="87">
        <v>92375012</v>
      </c>
    </row>
    <row r="396" spans="1:20" s="1" customFormat="1" ht="10.5">
      <c r="A396" s="1">
        <v>96439000</v>
      </c>
      <c r="B396" s="31" t="s">
        <v>168</v>
      </c>
      <c r="C396" s="1" t="s">
        <v>636</v>
      </c>
      <c r="D396" s="5">
        <v>492</v>
      </c>
      <c r="E396" s="140">
        <v>39132</v>
      </c>
      <c r="F396" s="140">
        <v>42733</v>
      </c>
      <c r="G396" s="169">
        <f t="shared" si="20"/>
        <v>12</v>
      </c>
      <c r="H396" s="169">
        <f t="shared" si="21"/>
        <v>2016</v>
      </c>
      <c r="I396" s="170" t="str">
        <f t="shared" si="22"/>
        <v>0</v>
      </c>
      <c r="J396" s="4" t="s">
        <v>37</v>
      </c>
      <c r="K396" s="141">
        <v>6000</v>
      </c>
      <c r="L396" s="4"/>
      <c r="M396" s="142"/>
      <c r="N396" s="143" t="s">
        <v>81</v>
      </c>
      <c r="O396" s="142">
        <v>10</v>
      </c>
      <c r="P396" s="87"/>
      <c r="Q396" s="87"/>
      <c r="R396" s="87"/>
      <c r="S396" s="87"/>
      <c r="T396" s="87"/>
    </row>
    <row r="397" spans="1:20" s="1" customFormat="1" ht="10.5">
      <c r="A397" s="1">
        <v>96439000</v>
      </c>
      <c r="B397" s="31" t="s">
        <v>168</v>
      </c>
      <c r="C397" s="1" t="s">
        <v>638</v>
      </c>
      <c r="D397" s="5" t="s">
        <v>143</v>
      </c>
      <c r="E397" s="140">
        <v>39132</v>
      </c>
      <c r="F397" s="140">
        <v>40228</v>
      </c>
      <c r="G397" s="169">
        <f t="shared" si="20"/>
        <v>2</v>
      </c>
      <c r="H397" s="169">
        <f t="shared" si="21"/>
        <v>2010</v>
      </c>
      <c r="I397" s="170" t="str">
        <f t="shared" si="22"/>
        <v>VENCIDO</v>
      </c>
      <c r="J397" s="4" t="s">
        <v>37</v>
      </c>
      <c r="K397" s="141">
        <v>6000</v>
      </c>
      <c r="L397" s="4" t="s">
        <v>56</v>
      </c>
      <c r="M397" s="142">
        <v>2.6</v>
      </c>
      <c r="N397" s="143" t="s">
        <v>81</v>
      </c>
      <c r="O397" s="142">
        <v>5</v>
      </c>
      <c r="P397" s="87">
        <v>6000000</v>
      </c>
      <c r="Q397" s="87">
        <v>715000</v>
      </c>
      <c r="R397" s="87">
        <f>ROUND((Q397*$E$8/1000),0)</f>
        <v>15692269</v>
      </c>
      <c r="S397" s="87">
        <v>167440</v>
      </c>
      <c r="T397" s="87">
        <v>15859709</v>
      </c>
    </row>
    <row r="398" spans="1:20" s="1" customFormat="1" ht="10.5">
      <c r="A398" s="1">
        <v>89900400</v>
      </c>
      <c r="B398" s="31" t="s">
        <v>86</v>
      </c>
      <c r="C398" s="1" t="s">
        <v>205</v>
      </c>
      <c r="D398" s="5">
        <v>493</v>
      </c>
      <c r="E398" s="140">
        <v>39143</v>
      </c>
      <c r="F398" s="140">
        <v>50037</v>
      </c>
      <c r="G398" s="169">
        <f t="shared" si="20"/>
        <v>12</v>
      </c>
      <c r="H398" s="169">
        <f t="shared" si="21"/>
        <v>2036</v>
      </c>
      <c r="I398" s="170" t="str">
        <f t="shared" si="22"/>
        <v>0</v>
      </c>
      <c r="J398" s="4" t="s">
        <v>37</v>
      </c>
      <c r="K398" s="141">
        <v>2500</v>
      </c>
      <c r="L398" s="4"/>
      <c r="M398" s="142"/>
      <c r="N398" s="143" t="s">
        <v>287</v>
      </c>
      <c r="O398" s="142">
        <v>30</v>
      </c>
      <c r="P398" s="87"/>
      <c r="Q398" s="87"/>
      <c r="R398" s="87"/>
      <c r="S398" s="87"/>
      <c r="T398" s="87"/>
    </row>
    <row r="399" spans="1:20" s="1" customFormat="1" ht="10.5">
      <c r="A399" s="1">
        <v>89900400</v>
      </c>
      <c r="B399" s="31" t="s">
        <v>86</v>
      </c>
      <c r="C399" s="1" t="s">
        <v>207</v>
      </c>
      <c r="D399" s="5" t="s">
        <v>143</v>
      </c>
      <c r="E399" s="140">
        <v>39160</v>
      </c>
      <c r="F399" s="140">
        <v>40175</v>
      </c>
      <c r="G399" s="169">
        <f t="shared" si="20"/>
        <v>12</v>
      </c>
      <c r="H399" s="169">
        <f t="shared" si="21"/>
        <v>2009</v>
      </c>
      <c r="I399" s="170" t="str">
        <f t="shared" si="22"/>
        <v>VENCIDO</v>
      </c>
      <c r="J399" s="4" t="s">
        <v>37</v>
      </c>
      <c r="K399" s="141">
        <v>2500</v>
      </c>
      <c r="L399" s="4" t="s">
        <v>64</v>
      </c>
      <c r="M399" s="142">
        <v>3.4</v>
      </c>
      <c r="N399" s="143" t="s">
        <v>287</v>
      </c>
      <c r="O399" s="142">
        <v>21</v>
      </c>
      <c r="P399" s="87">
        <v>2300000</v>
      </c>
      <c r="Q399" s="87">
        <v>2057895</v>
      </c>
      <c r="R399" s="87">
        <f>ROUND((Q399*$E$8/1000),0)</f>
        <v>45165095</v>
      </c>
      <c r="S399" s="87">
        <v>571037</v>
      </c>
      <c r="T399" s="87">
        <v>45736132</v>
      </c>
    </row>
    <row r="400" spans="1:20" s="1" customFormat="1" ht="10.5">
      <c r="A400" s="1">
        <v>89900400</v>
      </c>
      <c r="B400" s="31" t="s">
        <v>86</v>
      </c>
      <c r="C400" s="1" t="s">
        <v>325</v>
      </c>
      <c r="D400" s="5">
        <v>494</v>
      </c>
      <c r="E400" s="140">
        <v>39143</v>
      </c>
      <c r="F400" s="140">
        <v>42732</v>
      </c>
      <c r="G400" s="169">
        <f t="shared" si="20"/>
        <v>12</v>
      </c>
      <c r="H400" s="169">
        <f t="shared" si="21"/>
        <v>2016</v>
      </c>
      <c r="I400" s="170" t="str">
        <f t="shared" si="22"/>
        <v>0</v>
      </c>
      <c r="J400" s="4" t="s">
        <v>37</v>
      </c>
      <c r="K400" s="141">
        <v>2500</v>
      </c>
      <c r="L400" s="4"/>
      <c r="M400" s="142"/>
      <c r="N400" s="143" t="s">
        <v>287</v>
      </c>
      <c r="O400" s="142">
        <v>10</v>
      </c>
      <c r="P400" s="87"/>
      <c r="Q400" s="87"/>
      <c r="R400" s="87"/>
      <c r="S400" s="87"/>
      <c r="T400" s="87"/>
    </row>
    <row r="401" spans="1:20" s="1" customFormat="1" ht="10.5">
      <c r="A401" s="1">
        <v>96678790</v>
      </c>
      <c r="B401" s="31" t="s">
        <v>168</v>
      </c>
      <c r="C401" s="1" t="s">
        <v>293</v>
      </c>
      <c r="D401" s="5">
        <v>498</v>
      </c>
      <c r="E401" s="140">
        <v>39163</v>
      </c>
      <c r="F401" s="140">
        <v>42816</v>
      </c>
      <c r="G401" s="169">
        <f t="shared" si="20"/>
        <v>3</v>
      </c>
      <c r="H401" s="169">
        <f t="shared" si="21"/>
        <v>2017</v>
      </c>
      <c r="I401" s="170" t="str">
        <f t="shared" si="22"/>
        <v>0</v>
      </c>
      <c r="J401" s="4" t="s">
        <v>37</v>
      </c>
      <c r="K401" s="141">
        <v>2200</v>
      </c>
      <c r="L401" s="4"/>
      <c r="M401" s="142"/>
      <c r="N401" s="143" t="s">
        <v>68</v>
      </c>
      <c r="O401" s="142">
        <v>10</v>
      </c>
      <c r="P401" s="87"/>
      <c r="Q401" s="87"/>
      <c r="R401" s="87"/>
      <c r="S401" s="87"/>
      <c r="T401" s="87"/>
    </row>
    <row r="402" spans="1:20" s="1" customFormat="1" ht="10.5">
      <c r="A402" s="1">
        <v>96678790</v>
      </c>
      <c r="B402" s="31" t="s">
        <v>168</v>
      </c>
      <c r="C402" s="1" t="s">
        <v>326</v>
      </c>
      <c r="D402" s="5" t="s">
        <v>143</v>
      </c>
      <c r="E402" s="140">
        <v>39191</v>
      </c>
      <c r="F402" s="140">
        <v>40259</v>
      </c>
      <c r="G402" s="169">
        <f t="shared" si="20"/>
        <v>3</v>
      </c>
      <c r="H402" s="169">
        <f t="shared" si="21"/>
        <v>2010</v>
      </c>
      <c r="I402" s="170" t="str">
        <f t="shared" si="22"/>
        <v>VENCIDO</v>
      </c>
      <c r="J402" s="4" t="s">
        <v>171</v>
      </c>
      <c r="K402" s="141">
        <v>20000000</v>
      </c>
      <c r="L402" s="4" t="s">
        <v>59</v>
      </c>
      <c r="M402" s="142">
        <v>6</v>
      </c>
      <c r="N402" s="143" t="s">
        <v>68</v>
      </c>
      <c r="O402" s="142">
        <v>3</v>
      </c>
      <c r="P402" s="87">
        <v>20000000000</v>
      </c>
      <c r="Q402" s="87"/>
      <c r="R402" s="87"/>
      <c r="S402" s="87"/>
      <c r="T402" s="87"/>
    </row>
    <row r="403" spans="1:20" s="1" customFormat="1" ht="10.5">
      <c r="A403" s="1">
        <v>96678790</v>
      </c>
      <c r="B403" s="31" t="s">
        <v>168</v>
      </c>
      <c r="C403" s="1" t="s">
        <v>327</v>
      </c>
      <c r="D403" s="5" t="s">
        <v>152</v>
      </c>
      <c r="E403" s="140">
        <v>39288</v>
      </c>
      <c r="F403" s="140">
        <v>40384</v>
      </c>
      <c r="G403" s="169">
        <f t="shared" si="20"/>
        <v>7</v>
      </c>
      <c r="H403" s="169">
        <f t="shared" si="21"/>
        <v>2010</v>
      </c>
      <c r="I403" s="170" t="str">
        <f t="shared" si="22"/>
        <v>VENCIDO</v>
      </c>
      <c r="J403" s="4" t="s">
        <v>171</v>
      </c>
      <c r="K403" s="141">
        <v>20000000</v>
      </c>
      <c r="L403" s="4" t="s">
        <v>60</v>
      </c>
      <c r="M403" s="142">
        <v>6.75</v>
      </c>
      <c r="N403" s="143" t="s">
        <v>68</v>
      </c>
      <c r="O403" s="142">
        <v>5</v>
      </c>
      <c r="P403" s="87">
        <v>20000000000</v>
      </c>
      <c r="Q403" s="87">
        <v>10000000000</v>
      </c>
      <c r="R403" s="87">
        <v>10000000</v>
      </c>
      <c r="S403" s="87">
        <v>208628</v>
      </c>
      <c r="T403" s="87">
        <v>10208628</v>
      </c>
    </row>
    <row r="404" spans="1:20" s="1" customFormat="1" ht="10.5">
      <c r="A404" s="1">
        <v>96678790</v>
      </c>
      <c r="B404" s="31" t="s">
        <v>168</v>
      </c>
      <c r="C404" s="1" t="s">
        <v>673</v>
      </c>
      <c r="D404" s="5" t="s">
        <v>162</v>
      </c>
      <c r="E404" s="140">
        <v>40681</v>
      </c>
      <c r="F404" s="140">
        <v>40757</v>
      </c>
      <c r="G404" s="169">
        <f t="shared" si="20"/>
        <v>8</v>
      </c>
      <c r="H404" s="169">
        <f t="shared" si="21"/>
        <v>2011</v>
      </c>
      <c r="I404" s="170" t="str">
        <f t="shared" si="22"/>
        <v>0</v>
      </c>
      <c r="J404" s="4" t="s">
        <v>37</v>
      </c>
      <c r="K404" s="141">
        <v>500</v>
      </c>
      <c r="L404" s="4" t="s">
        <v>796</v>
      </c>
      <c r="M404" s="142">
        <v>3.3</v>
      </c>
      <c r="N404" s="143" t="s">
        <v>68</v>
      </c>
      <c r="O404" s="142">
        <v>2</v>
      </c>
      <c r="P404" s="87"/>
      <c r="Q404" s="87"/>
      <c r="R404" s="87"/>
      <c r="S404" s="87"/>
      <c r="T404" s="87"/>
    </row>
    <row r="405" spans="1:20" s="1" customFormat="1" ht="10.5">
      <c r="A405" s="1">
        <v>96678790</v>
      </c>
      <c r="B405" s="31" t="s">
        <v>168</v>
      </c>
      <c r="C405" s="1" t="s">
        <v>373</v>
      </c>
      <c r="D405" s="5" t="s">
        <v>163</v>
      </c>
      <c r="E405" s="140">
        <v>40681</v>
      </c>
      <c r="F405" s="140">
        <v>40757</v>
      </c>
      <c r="G405" s="169">
        <f t="shared" si="20"/>
        <v>8</v>
      </c>
      <c r="H405" s="169">
        <f t="shared" si="21"/>
        <v>2011</v>
      </c>
      <c r="I405" s="170" t="str">
        <f t="shared" si="22"/>
        <v>0</v>
      </c>
      <c r="J405" s="4" t="s">
        <v>171</v>
      </c>
      <c r="K405" s="141">
        <v>10000000</v>
      </c>
      <c r="L405" s="4" t="s">
        <v>797</v>
      </c>
      <c r="M405" s="142">
        <v>7.2</v>
      </c>
      <c r="N405" s="143" t="s">
        <v>68</v>
      </c>
      <c r="O405" s="142">
        <v>2</v>
      </c>
      <c r="P405" s="87">
        <v>10000000000</v>
      </c>
      <c r="Q405" s="87">
        <v>10000000000</v>
      </c>
      <c r="R405" s="87">
        <v>10000000</v>
      </c>
      <c r="S405" s="87">
        <v>174947</v>
      </c>
      <c r="T405" s="87">
        <v>10174947</v>
      </c>
    </row>
    <row r="406" spans="1:20" s="1" customFormat="1" ht="10.5">
      <c r="A406" s="1">
        <v>96505760</v>
      </c>
      <c r="B406" s="31" t="s">
        <v>35</v>
      </c>
      <c r="C406" s="1" t="s">
        <v>328</v>
      </c>
      <c r="D406" s="5">
        <v>499</v>
      </c>
      <c r="E406" s="140">
        <v>39182</v>
      </c>
      <c r="F406" s="140">
        <v>50140</v>
      </c>
      <c r="G406" s="169">
        <f t="shared" si="20"/>
        <v>4</v>
      </c>
      <c r="H406" s="169">
        <f t="shared" si="21"/>
        <v>2037</v>
      </c>
      <c r="I406" s="170" t="str">
        <f t="shared" si="22"/>
        <v>0</v>
      </c>
      <c r="J406" s="4" t="s">
        <v>37</v>
      </c>
      <c r="K406" s="141">
        <v>6000</v>
      </c>
      <c r="L406" s="4"/>
      <c r="M406" s="142"/>
      <c r="N406" s="143" t="s">
        <v>329</v>
      </c>
      <c r="O406" s="142">
        <v>30</v>
      </c>
      <c r="P406" s="87"/>
      <c r="Q406" s="87"/>
      <c r="R406" s="87"/>
      <c r="S406" s="87"/>
      <c r="T406" s="87"/>
    </row>
    <row r="407" spans="1:20" s="1" customFormat="1" ht="10.5">
      <c r="A407" s="1">
        <v>96505760</v>
      </c>
      <c r="B407" s="31" t="s">
        <v>35</v>
      </c>
      <c r="C407" s="1" t="s">
        <v>330</v>
      </c>
      <c r="D407" s="5" t="s">
        <v>143</v>
      </c>
      <c r="E407" s="140">
        <v>39209</v>
      </c>
      <c r="F407" s="140">
        <v>40305</v>
      </c>
      <c r="G407" s="169">
        <f t="shared" si="20"/>
        <v>5</v>
      </c>
      <c r="H407" s="169">
        <f t="shared" si="21"/>
        <v>2010</v>
      </c>
      <c r="I407" s="170" t="str">
        <f t="shared" si="22"/>
        <v>VENCIDO</v>
      </c>
      <c r="J407" s="4" t="s">
        <v>37</v>
      </c>
      <c r="K407" s="141">
        <v>6000</v>
      </c>
      <c r="L407" s="4" t="s">
        <v>51</v>
      </c>
      <c r="M407" s="142">
        <v>3.4</v>
      </c>
      <c r="N407" s="143" t="s">
        <v>329</v>
      </c>
      <c r="O407" s="142">
        <v>21</v>
      </c>
      <c r="P407" s="87">
        <v>6000000</v>
      </c>
      <c r="Q407" s="87">
        <v>6000000</v>
      </c>
      <c r="R407" s="87">
        <f>ROUND((Q407*$E$8/1000),0)</f>
        <v>131683380</v>
      </c>
      <c r="S407" s="87">
        <v>1097626</v>
      </c>
      <c r="T407" s="87">
        <v>132781006</v>
      </c>
    </row>
    <row r="408" spans="1:20" s="1" customFormat="1" ht="10.5">
      <c r="A408" s="1">
        <v>96505760</v>
      </c>
      <c r="B408" s="31" t="s">
        <v>35</v>
      </c>
      <c r="C408" s="1" t="s">
        <v>328</v>
      </c>
      <c r="D408" s="5">
        <v>500</v>
      </c>
      <c r="E408" s="140">
        <v>39182</v>
      </c>
      <c r="F408" s="140">
        <v>42835</v>
      </c>
      <c r="G408" s="169">
        <f t="shared" si="20"/>
        <v>4</v>
      </c>
      <c r="H408" s="169">
        <f t="shared" si="21"/>
        <v>2017</v>
      </c>
      <c r="I408" s="170" t="str">
        <f t="shared" si="22"/>
        <v>0</v>
      </c>
      <c r="J408" s="4" t="s">
        <v>37</v>
      </c>
      <c r="K408" s="141">
        <v>6000</v>
      </c>
      <c r="L408" s="4"/>
      <c r="M408" s="142"/>
      <c r="N408" s="143" t="s">
        <v>329</v>
      </c>
      <c r="O408" s="142">
        <v>10</v>
      </c>
      <c r="P408" s="87"/>
      <c r="Q408" s="87"/>
      <c r="R408" s="87"/>
      <c r="S408" s="87"/>
      <c r="T408" s="87"/>
    </row>
    <row r="409" spans="1:20" s="1" customFormat="1" ht="10.5">
      <c r="A409" s="1">
        <v>96505760</v>
      </c>
      <c r="B409" s="31" t="s">
        <v>35</v>
      </c>
      <c r="C409" s="1" t="s">
        <v>330</v>
      </c>
      <c r="D409" s="5" t="s">
        <v>143</v>
      </c>
      <c r="E409" s="140">
        <v>39209</v>
      </c>
      <c r="F409" s="140">
        <v>40305</v>
      </c>
      <c r="G409" s="169">
        <f t="shared" si="20"/>
        <v>5</v>
      </c>
      <c r="H409" s="169">
        <f t="shared" si="21"/>
        <v>2010</v>
      </c>
      <c r="I409" s="170" t="str">
        <f t="shared" si="22"/>
        <v>VENCIDO</v>
      </c>
      <c r="J409" s="4" t="s">
        <v>37</v>
      </c>
      <c r="K409" s="141">
        <v>6000</v>
      </c>
      <c r="L409" s="4" t="s">
        <v>56</v>
      </c>
      <c r="M409" s="142">
        <v>3.2</v>
      </c>
      <c r="N409" s="143" t="s">
        <v>329</v>
      </c>
      <c r="O409" s="142">
        <v>6</v>
      </c>
      <c r="P409" s="87">
        <v>3000000</v>
      </c>
      <c r="Q409" s="87">
        <v>3000000</v>
      </c>
      <c r="R409" s="87">
        <f>ROUND((Q409*$E$8/1000),0)</f>
        <v>65841690</v>
      </c>
      <c r="S409" s="87">
        <v>516779</v>
      </c>
      <c r="T409" s="87">
        <v>66358469</v>
      </c>
    </row>
    <row r="410" spans="1:20" s="1" customFormat="1" ht="10.5">
      <c r="A410" s="1">
        <v>76030156</v>
      </c>
      <c r="B410" s="31">
        <v>6</v>
      </c>
      <c r="C410" s="1" t="s">
        <v>331</v>
      </c>
      <c r="D410" s="5">
        <v>502</v>
      </c>
      <c r="E410" s="140">
        <v>39259</v>
      </c>
      <c r="F410" s="140">
        <v>46930</v>
      </c>
      <c r="G410" s="169">
        <f t="shared" si="20"/>
        <v>6</v>
      </c>
      <c r="H410" s="169">
        <f t="shared" si="21"/>
        <v>2028</v>
      </c>
      <c r="I410" s="170" t="str">
        <f t="shared" si="22"/>
        <v>0</v>
      </c>
      <c r="J410" s="4" t="s">
        <v>37</v>
      </c>
      <c r="K410" s="141">
        <v>3750</v>
      </c>
      <c r="L410" s="4"/>
      <c r="M410" s="142"/>
      <c r="N410" s="143" t="s">
        <v>329</v>
      </c>
      <c r="O410" s="142">
        <v>21</v>
      </c>
      <c r="P410" s="87"/>
      <c r="Q410" s="87"/>
      <c r="R410" s="87"/>
      <c r="S410" s="87"/>
      <c r="T410" s="87"/>
    </row>
    <row r="411" spans="1:20" s="1" customFormat="1" ht="10.5">
      <c r="A411" s="1">
        <v>76030156</v>
      </c>
      <c r="B411" s="31">
        <v>6</v>
      </c>
      <c r="C411" s="1" t="s">
        <v>332</v>
      </c>
      <c r="D411" s="5" t="s">
        <v>143</v>
      </c>
      <c r="E411" s="140">
        <v>39259</v>
      </c>
      <c r="F411" s="140">
        <v>40302</v>
      </c>
      <c r="G411" s="169">
        <f t="shared" si="20"/>
        <v>5</v>
      </c>
      <c r="H411" s="169">
        <f t="shared" si="21"/>
        <v>2010</v>
      </c>
      <c r="I411" s="170" t="str">
        <f t="shared" si="22"/>
        <v>VENCIDO</v>
      </c>
      <c r="J411" s="4" t="s">
        <v>37</v>
      </c>
      <c r="K411" s="141">
        <v>3750</v>
      </c>
      <c r="L411" s="4" t="s">
        <v>46</v>
      </c>
      <c r="M411" s="142">
        <v>4</v>
      </c>
      <c r="N411" s="143" t="s">
        <v>68</v>
      </c>
      <c r="O411" s="142">
        <v>21</v>
      </c>
      <c r="P411" s="87">
        <v>2500000</v>
      </c>
      <c r="Q411" s="87">
        <v>2500000</v>
      </c>
      <c r="R411" s="87">
        <f>ROUND((Q411*$E$8/1000),0)</f>
        <v>54868075</v>
      </c>
      <c r="S411" s="87">
        <v>243658</v>
      </c>
      <c r="T411" s="87">
        <v>55111733</v>
      </c>
    </row>
    <row r="412" spans="1:20" s="1" customFormat="1" ht="10.5">
      <c r="A412" s="1">
        <v>76030156</v>
      </c>
      <c r="B412" s="31">
        <v>6</v>
      </c>
      <c r="C412" s="1" t="s">
        <v>331</v>
      </c>
      <c r="D412" s="5">
        <v>503</v>
      </c>
      <c r="E412" s="140">
        <v>39259</v>
      </c>
      <c r="F412" s="140">
        <v>42912</v>
      </c>
      <c r="G412" s="169">
        <f t="shared" si="20"/>
        <v>6</v>
      </c>
      <c r="H412" s="169">
        <f t="shared" si="21"/>
        <v>2017</v>
      </c>
      <c r="I412" s="170" t="str">
        <f t="shared" si="22"/>
        <v>0</v>
      </c>
      <c r="J412" s="4" t="s">
        <v>37</v>
      </c>
      <c r="K412" s="141">
        <v>1500</v>
      </c>
      <c r="L412" s="4"/>
      <c r="M412" s="142"/>
      <c r="N412" s="143" t="s">
        <v>329</v>
      </c>
      <c r="O412" s="142">
        <v>10</v>
      </c>
      <c r="P412" s="87"/>
      <c r="Q412" s="87"/>
      <c r="R412" s="87"/>
      <c r="S412" s="87"/>
      <c r="T412" s="87"/>
    </row>
    <row r="413" spans="1:20" s="1" customFormat="1" ht="10.5">
      <c r="A413" s="1">
        <v>76030156</v>
      </c>
      <c r="B413" s="31">
        <v>6</v>
      </c>
      <c r="C413" s="1" t="s">
        <v>332</v>
      </c>
      <c r="D413" s="5" t="s">
        <v>143</v>
      </c>
      <c r="E413" s="140">
        <v>39259</v>
      </c>
      <c r="F413" s="140">
        <v>40302</v>
      </c>
      <c r="G413" s="169">
        <f t="shared" si="20"/>
        <v>5</v>
      </c>
      <c r="H413" s="169">
        <f t="shared" si="21"/>
        <v>2010</v>
      </c>
      <c r="I413" s="170" t="str">
        <f t="shared" si="22"/>
        <v>VENCIDO</v>
      </c>
      <c r="J413" s="4" t="s">
        <v>37</v>
      </c>
      <c r="K413" s="141">
        <v>1500</v>
      </c>
      <c r="L413" s="4" t="s">
        <v>90</v>
      </c>
      <c r="M413" s="142">
        <v>3.4</v>
      </c>
      <c r="N413" s="143" t="s">
        <v>68</v>
      </c>
      <c r="O413" s="142">
        <v>5</v>
      </c>
      <c r="P413" s="87">
        <v>1250000</v>
      </c>
      <c r="Q413" s="87">
        <v>1250000</v>
      </c>
      <c r="R413" s="87">
        <f>ROUND((Q413*$E$8/1000),0)</f>
        <v>27434038</v>
      </c>
      <c r="S413" s="87">
        <v>488063</v>
      </c>
      <c r="T413" s="87">
        <v>27922101</v>
      </c>
    </row>
    <row r="414" spans="1:20" s="1" customFormat="1" ht="10.5">
      <c r="A414" s="1">
        <v>93281000</v>
      </c>
      <c r="B414" s="31" t="s">
        <v>75</v>
      </c>
      <c r="C414" s="1" t="s">
        <v>333</v>
      </c>
      <c r="D414" s="5">
        <v>504</v>
      </c>
      <c r="E414" s="140">
        <v>39272</v>
      </c>
      <c r="F414" s="140">
        <v>42925</v>
      </c>
      <c r="G414" s="169">
        <f t="shared" si="20"/>
        <v>7</v>
      </c>
      <c r="H414" s="169">
        <f t="shared" si="21"/>
        <v>2017</v>
      </c>
      <c r="I414" s="170" t="str">
        <f t="shared" si="22"/>
        <v>0</v>
      </c>
      <c r="J414" s="4" t="s">
        <v>37</v>
      </c>
      <c r="K414" s="141">
        <v>2000</v>
      </c>
      <c r="L414" s="4"/>
      <c r="M414" s="142"/>
      <c r="N414" s="143" t="s">
        <v>68</v>
      </c>
      <c r="O414" s="142">
        <v>10</v>
      </c>
      <c r="P414" s="87"/>
      <c r="Q414" s="87"/>
      <c r="R414" s="87"/>
      <c r="S414" s="87"/>
      <c r="T414" s="87"/>
    </row>
    <row r="415" spans="1:20" s="1" customFormat="1" ht="10.5">
      <c r="A415" s="1">
        <v>93281000</v>
      </c>
      <c r="B415" s="31" t="s">
        <v>75</v>
      </c>
      <c r="C415" s="1" t="s">
        <v>334</v>
      </c>
      <c r="D415" s="5" t="s">
        <v>143</v>
      </c>
      <c r="E415" s="140">
        <v>39290</v>
      </c>
      <c r="F415" s="140">
        <v>40386</v>
      </c>
      <c r="G415" s="169">
        <f t="shared" si="20"/>
        <v>7</v>
      </c>
      <c r="H415" s="169">
        <f t="shared" si="21"/>
        <v>2010</v>
      </c>
      <c r="I415" s="170" t="str">
        <f t="shared" si="22"/>
        <v>VENCIDO</v>
      </c>
      <c r="J415" s="4" t="s">
        <v>37</v>
      </c>
      <c r="K415" s="141">
        <v>1500</v>
      </c>
      <c r="L415" s="4" t="s">
        <v>46</v>
      </c>
      <c r="M415" s="142">
        <v>3.8</v>
      </c>
      <c r="N415" s="143" t="s">
        <v>68</v>
      </c>
      <c r="O415" s="142">
        <v>10</v>
      </c>
      <c r="P415" s="87">
        <v>1500000</v>
      </c>
      <c r="Q415" s="87">
        <v>1500000</v>
      </c>
      <c r="R415" s="87">
        <f>ROUND((Q415*$E$8/1000),0)</f>
        <v>32920845</v>
      </c>
      <c r="S415" s="87">
        <v>211974</v>
      </c>
      <c r="T415" s="87">
        <v>33132819</v>
      </c>
    </row>
    <row r="416" spans="1:20" s="1" customFormat="1" ht="10.5">
      <c r="A416" s="1">
        <v>93281000</v>
      </c>
      <c r="B416" s="31" t="s">
        <v>75</v>
      </c>
      <c r="C416" s="1" t="s">
        <v>335</v>
      </c>
      <c r="D416" s="5" t="s">
        <v>152</v>
      </c>
      <c r="E416" s="140">
        <v>39547</v>
      </c>
      <c r="F416" s="140">
        <v>40642</v>
      </c>
      <c r="G416" s="169">
        <f t="shared" si="20"/>
        <v>4</v>
      </c>
      <c r="H416" s="169">
        <f t="shared" si="21"/>
        <v>2011</v>
      </c>
      <c r="I416" s="170" t="str">
        <f t="shared" si="22"/>
        <v>VENCIDO</v>
      </c>
      <c r="J416" s="4" t="s">
        <v>37</v>
      </c>
      <c r="K416" s="141">
        <v>500</v>
      </c>
      <c r="L416" s="4" t="s">
        <v>71</v>
      </c>
      <c r="M416" s="142">
        <v>3.1</v>
      </c>
      <c r="N416" s="143" t="s">
        <v>68</v>
      </c>
      <c r="O416" s="142">
        <v>9</v>
      </c>
      <c r="P416" s="87">
        <v>500000</v>
      </c>
      <c r="Q416" s="87">
        <v>500000</v>
      </c>
      <c r="R416" s="87">
        <f>ROUND((Q416*$E$8/1000),0)</f>
        <v>10973615</v>
      </c>
      <c r="S416" s="87">
        <v>115284</v>
      </c>
      <c r="T416" s="87">
        <v>11088899</v>
      </c>
    </row>
    <row r="417" spans="1:20" s="1" customFormat="1" ht="10.5">
      <c r="A417" s="1">
        <v>93281000</v>
      </c>
      <c r="B417" s="31" t="s">
        <v>75</v>
      </c>
      <c r="C417" s="1" t="s">
        <v>333</v>
      </c>
      <c r="D417" s="5">
        <v>505</v>
      </c>
      <c r="E417" s="140">
        <v>39272</v>
      </c>
      <c r="F417" s="140">
        <v>50230</v>
      </c>
      <c r="G417" s="169">
        <f t="shared" si="20"/>
        <v>7</v>
      </c>
      <c r="H417" s="169">
        <f t="shared" si="21"/>
        <v>2037</v>
      </c>
      <c r="I417" s="170" t="str">
        <f t="shared" si="22"/>
        <v>0</v>
      </c>
      <c r="J417" s="4" t="s">
        <v>37</v>
      </c>
      <c r="K417" s="141">
        <v>2000</v>
      </c>
      <c r="L417" s="4"/>
      <c r="M417" s="142"/>
      <c r="N417" s="143" t="s">
        <v>68</v>
      </c>
      <c r="O417" s="142">
        <v>30</v>
      </c>
      <c r="P417" s="87"/>
      <c r="Q417" s="87"/>
      <c r="R417" s="87"/>
      <c r="S417" s="87"/>
      <c r="T417" s="87"/>
    </row>
    <row r="418" spans="1:20" s="1" customFormat="1" ht="10.5">
      <c r="A418" s="1">
        <v>93281000</v>
      </c>
      <c r="B418" s="31" t="s">
        <v>75</v>
      </c>
      <c r="C418" s="1" t="s">
        <v>334</v>
      </c>
      <c r="D418" s="5" t="s">
        <v>143</v>
      </c>
      <c r="E418" s="140">
        <v>39547</v>
      </c>
      <c r="F418" s="140">
        <v>40642</v>
      </c>
      <c r="G418" s="169">
        <f t="shared" si="20"/>
        <v>4</v>
      </c>
      <c r="H418" s="169">
        <f t="shared" si="21"/>
        <v>2011</v>
      </c>
      <c r="I418" s="170" t="str">
        <f t="shared" si="22"/>
        <v>VENCIDO</v>
      </c>
      <c r="J418" s="4" t="s">
        <v>37</v>
      </c>
      <c r="K418" s="141">
        <v>500</v>
      </c>
      <c r="L418" s="4" t="s">
        <v>72</v>
      </c>
      <c r="M418" s="142">
        <v>3.1</v>
      </c>
      <c r="N418" s="143" t="s">
        <v>68</v>
      </c>
      <c r="O418" s="142">
        <v>10</v>
      </c>
      <c r="P418" s="87">
        <v>500000</v>
      </c>
      <c r="Q418" s="87">
        <v>500000</v>
      </c>
      <c r="R418" s="87">
        <f>ROUND((Q418*$E$8/1000),0)</f>
        <v>10973615</v>
      </c>
      <c r="S418" s="87">
        <v>115284</v>
      </c>
      <c r="T418" s="87">
        <v>11088899</v>
      </c>
    </row>
    <row r="419" spans="1:20" s="1" customFormat="1" ht="10.5">
      <c r="A419" s="1">
        <v>76022072</v>
      </c>
      <c r="B419" s="31" t="s">
        <v>106</v>
      </c>
      <c r="C419" s="1" t="s">
        <v>336</v>
      </c>
      <c r="D419" s="5">
        <v>506</v>
      </c>
      <c r="E419" s="140">
        <v>39272</v>
      </c>
      <c r="F419" s="140">
        <v>50131</v>
      </c>
      <c r="G419" s="169">
        <f t="shared" si="20"/>
        <v>4</v>
      </c>
      <c r="H419" s="169">
        <f t="shared" si="21"/>
        <v>2037</v>
      </c>
      <c r="I419" s="170" t="str">
        <f t="shared" si="22"/>
        <v>0</v>
      </c>
      <c r="J419" s="4" t="s">
        <v>37</v>
      </c>
      <c r="K419" s="141">
        <v>4600</v>
      </c>
      <c r="L419" s="4"/>
      <c r="M419" s="142"/>
      <c r="N419" s="143" t="s">
        <v>320</v>
      </c>
      <c r="O419" s="142">
        <v>30</v>
      </c>
      <c r="P419" s="87"/>
      <c r="Q419" s="87"/>
      <c r="R419" s="87"/>
      <c r="S419" s="87"/>
      <c r="T419" s="87"/>
    </row>
    <row r="420" spans="1:20" s="1" customFormat="1" ht="10.5">
      <c r="A420" s="1">
        <v>76022072</v>
      </c>
      <c r="B420" s="31" t="s">
        <v>106</v>
      </c>
      <c r="C420" s="1" t="s">
        <v>967</v>
      </c>
      <c r="D420" s="5" t="s">
        <v>143</v>
      </c>
      <c r="E420" s="140">
        <v>39274</v>
      </c>
      <c r="F420" s="140">
        <v>40368</v>
      </c>
      <c r="G420" s="169">
        <f t="shared" si="20"/>
        <v>7</v>
      </c>
      <c r="H420" s="169">
        <f t="shared" si="21"/>
        <v>2010</v>
      </c>
      <c r="I420" s="170" t="str">
        <f t="shared" si="22"/>
        <v>VENCIDO</v>
      </c>
      <c r="J420" s="4" t="s">
        <v>37</v>
      </c>
      <c r="K420" s="141">
        <v>4600</v>
      </c>
      <c r="L420" s="4" t="s">
        <v>46</v>
      </c>
      <c r="M420" s="142">
        <v>3.8</v>
      </c>
      <c r="N420" s="143" t="s">
        <v>320</v>
      </c>
      <c r="O420" s="142">
        <v>21</v>
      </c>
      <c r="P420" s="87">
        <v>4600000</v>
      </c>
      <c r="Q420" s="87"/>
      <c r="R420" s="87"/>
      <c r="S420" s="87"/>
      <c r="T420" s="87"/>
    </row>
    <row r="421" spans="1:20" s="1" customFormat="1" ht="10.5">
      <c r="A421" s="1">
        <v>96604380</v>
      </c>
      <c r="B421" s="31" t="s">
        <v>96</v>
      </c>
      <c r="C421" s="1" t="s">
        <v>338</v>
      </c>
      <c r="D421" s="5">
        <v>507</v>
      </c>
      <c r="E421" s="140">
        <v>39293</v>
      </c>
      <c r="F421" s="140">
        <v>48425</v>
      </c>
      <c r="G421" s="169">
        <f t="shared" si="20"/>
        <v>7</v>
      </c>
      <c r="H421" s="169">
        <f t="shared" si="21"/>
        <v>2032</v>
      </c>
      <c r="I421" s="170" t="str">
        <f t="shared" si="22"/>
        <v>0</v>
      </c>
      <c r="J421" s="4" t="s">
        <v>37</v>
      </c>
      <c r="K421" s="141">
        <v>1500</v>
      </c>
      <c r="L421" s="4"/>
      <c r="M421" s="142"/>
      <c r="N421" s="143" t="s">
        <v>329</v>
      </c>
      <c r="O421" s="142">
        <v>25</v>
      </c>
      <c r="P421" s="87"/>
      <c r="Q421" s="87"/>
      <c r="R421" s="87"/>
      <c r="S421" s="87"/>
      <c r="T421" s="87"/>
    </row>
    <row r="422" spans="1:20" s="1" customFormat="1" ht="10.5">
      <c r="A422" s="1">
        <v>96604380</v>
      </c>
      <c r="B422" s="31" t="s">
        <v>96</v>
      </c>
      <c r="C422" s="1" t="s">
        <v>184</v>
      </c>
      <c r="D422" s="5" t="s">
        <v>143</v>
      </c>
      <c r="E422" s="140">
        <v>39293</v>
      </c>
      <c r="F422" s="140">
        <v>40389</v>
      </c>
      <c r="G422" s="169">
        <f t="shared" si="20"/>
        <v>7</v>
      </c>
      <c r="H422" s="169">
        <f t="shared" si="21"/>
        <v>2010</v>
      </c>
      <c r="I422" s="170" t="str">
        <f t="shared" si="22"/>
        <v>VENCIDO</v>
      </c>
      <c r="J422" s="4" t="s">
        <v>37</v>
      </c>
      <c r="K422" s="141">
        <v>500</v>
      </c>
      <c r="L422" s="4" t="s">
        <v>56</v>
      </c>
      <c r="M422" s="142">
        <v>3.8</v>
      </c>
      <c r="N422" s="143" t="s">
        <v>329</v>
      </c>
      <c r="O422" s="142">
        <v>21</v>
      </c>
      <c r="P422" s="87">
        <v>500000</v>
      </c>
      <c r="Q422" s="87">
        <v>500000</v>
      </c>
      <c r="R422" s="87">
        <f>ROUND((Q422*$E$8/1000),0)</f>
        <v>10973615</v>
      </c>
      <c r="S422" s="87">
        <v>51921</v>
      </c>
      <c r="T422" s="87">
        <v>11025536</v>
      </c>
    </row>
    <row r="423" spans="1:20" s="1" customFormat="1" ht="10.5">
      <c r="A423" s="1">
        <v>96667560</v>
      </c>
      <c r="B423" s="31" t="s">
        <v>106</v>
      </c>
      <c r="C423" s="1" t="s">
        <v>339</v>
      </c>
      <c r="D423" s="5">
        <v>509</v>
      </c>
      <c r="E423" s="140">
        <v>39302</v>
      </c>
      <c r="F423" s="140">
        <v>42955</v>
      </c>
      <c r="G423" s="169">
        <f t="shared" si="20"/>
        <v>8</v>
      </c>
      <c r="H423" s="169">
        <f t="shared" si="21"/>
        <v>2017</v>
      </c>
      <c r="I423" s="170" t="str">
        <f t="shared" si="22"/>
        <v>0</v>
      </c>
      <c r="J423" s="4" t="s">
        <v>171</v>
      </c>
      <c r="K423" s="141">
        <v>20000000</v>
      </c>
      <c r="L423" s="4"/>
      <c r="M423" s="142"/>
      <c r="N423" s="143" t="s">
        <v>320</v>
      </c>
      <c r="O423" s="142">
        <v>10</v>
      </c>
      <c r="P423" s="87"/>
      <c r="Q423" s="87"/>
      <c r="R423" s="87"/>
      <c r="S423" s="87"/>
      <c r="T423" s="87"/>
    </row>
    <row r="424" spans="1:20" s="1" customFormat="1" ht="10.5">
      <c r="A424" s="1">
        <v>96667560</v>
      </c>
      <c r="B424" s="31" t="s">
        <v>106</v>
      </c>
      <c r="C424" s="1" t="s">
        <v>340</v>
      </c>
      <c r="D424" s="5" t="s">
        <v>143</v>
      </c>
      <c r="E424" s="140">
        <v>39366</v>
      </c>
      <c r="F424" s="140">
        <v>40462</v>
      </c>
      <c r="G424" s="169">
        <f t="shared" si="20"/>
        <v>10</v>
      </c>
      <c r="H424" s="169">
        <f t="shared" si="21"/>
        <v>2010</v>
      </c>
      <c r="I424" s="170" t="str">
        <f t="shared" si="22"/>
        <v>VENCIDO</v>
      </c>
      <c r="J424" s="4" t="s">
        <v>171</v>
      </c>
      <c r="K424" s="141">
        <v>20000000</v>
      </c>
      <c r="L424" s="4" t="s">
        <v>46</v>
      </c>
      <c r="M424" s="142">
        <v>6.9</v>
      </c>
      <c r="N424" s="143" t="s">
        <v>320</v>
      </c>
      <c r="O424" s="142">
        <v>5</v>
      </c>
      <c r="P424" s="87">
        <v>20000000000</v>
      </c>
      <c r="Q424" s="87">
        <v>20000000000</v>
      </c>
      <c r="R424" s="87">
        <f>ROUND((Q424/1000),0)</f>
        <v>20000000</v>
      </c>
      <c r="S424" s="87">
        <v>452333</v>
      </c>
      <c r="T424" s="87">
        <v>20452333</v>
      </c>
    </row>
    <row r="425" spans="1:20" s="1" customFormat="1" ht="10.5">
      <c r="A425" s="1">
        <v>96874030</v>
      </c>
      <c r="B425" s="31" t="s">
        <v>75</v>
      </c>
      <c r="C425" s="1" t="s">
        <v>341</v>
      </c>
      <c r="D425" s="5">
        <v>512</v>
      </c>
      <c r="E425" s="140">
        <v>39365</v>
      </c>
      <c r="F425" s="140">
        <v>43018</v>
      </c>
      <c r="G425" s="169">
        <f t="shared" si="20"/>
        <v>10</v>
      </c>
      <c r="H425" s="169">
        <f t="shared" si="21"/>
        <v>2017</v>
      </c>
      <c r="I425" s="170" t="str">
        <f t="shared" si="22"/>
        <v>0</v>
      </c>
      <c r="J425" s="4" t="s">
        <v>37</v>
      </c>
      <c r="K425" s="141">
        <v>7000</v>
      </c>
      <c r="L425" s="4"/>
      <c r="M425" s="142"/>
      <c r="N425" s="143" t="s">
        <v>329</v>
      </c>
      <c r="O425" s="142">
        <v>10</v>
      </c>
      <c r="P425" s="87"/>
      <c r="Q425" s="87"/>
      <c r="R425" s="87"/>
      <c r="S425" s="87"/>
      <c r="T425" s="87"/>
    </row>
    <row r="426" spans="1:20" s="1" customFormat="1" ht="10.5">
      <c r="A426" s="1">
        <v>96874030</v>
      </c>
      <c r="B426" s="31" t="s">
        <v>75</v>
      </c>
      <c r="C426" s="1" t="s">
        <v>342</v>
      </c>
      <c r="D426" s="5" t="s">
        <v>143</v>
      </c>
      <c r="E426" s="140">
        <v>39378</v>
      </c>
      <c r="F426" s="140">
        <v>40474</v>
      </c>
      <c r="G426" s="169">
        <f t="shared" si="20"/>
        <v>10</v>
      </c>
      <c r="H426" s="169">
        <f t="shared" si="21"/>
        <v>2010</v>
      </c>
      <c r="I426" s="170" t="str">
        <f t="shared" si="22"/>
        <v>VENCIDO</v>
      </c>
      <c r="J426" s="4" t="s">
        <v>37</v>
      </c>
      <c r="K426" s="141">
        <v>2000</v>
      </c>
      <c r="L426" s="4" t="s">
        <v>46</v>
      </c>
      <c r="M426" s="142">
        <v>3.5</v>
      </c>
      <c r="N426" s="143" t="s">
        <v>329</v>
      </c>
      <c r="O426" s="142">
        <v>5</v>
      </c>
      <c r="P426" s="87">
        <v>2000000</v>
      </c>
      <c r="Q426" s="87">
        <v>2000000</v>
      </c>
      <c r="R426" s="87">
        <f>ROUND((Q426*$E$8/1000),0)</f>
        <v>43894460</v>
      </c>
      <c r="S426" s="87">
        <v>465376</v>
      </c>
      <c r="T426" s="87">
        <v>44359836</v>
      </c>
    </row>
    <row r="427" spans="1:20" s="1" customFormat="1" ht="10.5">
      <c r="A427" s="1">
        <v>96874030</v>
      </c>
      <c r="B427" s="31" t="s">
        <v>75</v>
      </c>
      <c r="C427" s="1" t="s">
        <v>342</v>
      </c>
      <c r="D427" s="5" t="s">
        <v>143</v>
      </c>
      <c r="E427" s="140">
        <v>39378</v>
      </c>
      <c r="F427" s="140">
        <v>40474</v>
      </c>
      <c r="G427" s="169">
        <f t="shared" si="20"/>
        <v>10</v>
      </c>
      <c r="H427" s="169">
        <f t="shared" si="21"/>
        <v>2010</v>
      </c>
      <c r="I427" s="170" t="str">
        <f t="shared" si="22"/>
        <v>VENCIDO</v>
      </c>
      <c r="J427" s="4" t="s">
        <v>37</v>
      </c>
      <c r="K427" s="141">
        <v>5000</v>
      </c>
      <c r="L427" s="4" t="s">
        <v>90</v>
      </c>
      <c r="M427" s="142">
        <v>3.8</v>
      </c>
      <c r="N427" s="143" t="s">
        <v>329</v>
      </c>
      <c r="O427" s="142">
        <v>10</v>
      </c>
      <c r="P427" s="87">
        <v>5000000</v>
      </c>
      <c r="Q427" s="87">
        <v>5000000</v>
      </c>
      <c r="R427" s="87">
        <f>ROUND((Q427*$E$8/1000),0)</f>
        <v>109736150</v>
      </c>
      <c r="S427" s="87">
        <v>1262289</v>
      </c>
      <c r="T427" s="87">
        <v>110998439</v>
      </c>
    </row>
    <row r="428" spans="1:20" s="1" customFormat="1" ht="10.5">
      <c r="A428" s="1">
        <v>96678790</v>
      </c>
      <c r="B428" s="31" t="s">
        <v>168</v>
      </c>
      <c r="C428" s="1" t="s">
        <v>343</v>
      </c>
      <c r="D428" s="5">
        <v>513</v>
      </c>
      <c r="E428" s="140">
        <v>39365</v>
      </c>
      <c r="F428" s="140">
        <v>43018</v>
      </c>
      <c r="G428" s="169">
        <f t="shared" si="20"/>
        <v>10</v>
      </c>
      <c r="H428" s="169">
        <f t="shared" si="21"/>
        <v>2017</v>
      </c>
      <c r="I428" s="170" t="str">
        <f t="shared" si="22"/>
        <v>0</v>
      </c>
      <c r="J428" s="4" t="s">
        <v>37</v>
      </c>
      <c r="K428" s="141">
        <v>3300</v>
      </c>
      <c r="L428" s="4"/>
      <c r="M428" s="142"/>
      <c r="N428" s="143" t="s">
        <v>68</v>
      </c>
      <c r="O428" s="142">
        <v>10</v>
      </c>
      <c r="P428" s="87"/>
      <c r="Q428" s="87"/>
      <c r="R428" s="87"/>
      <c r="S428" s="87"/>
      <c r="T428" s="87"/>
    </row>
    <row r="429" spans="1:20" s="1" customFormat="1" ht="10.5">
      <c r="A429" s="1">
        <v>96678790</v>
      </c>
      <c r="B429" s="31" t="s">
        <v>168</v>
      </c>
      <c r="C429" s="1" t="s">
        <v>327</v>
      </c>
      <c r="D429" s="5" t="s">
        <v>143</v>
      </c>
      <c r="E429" s="140">
        <v>39380</v>
      </c>
      <c r="F429" s="140">
        <v>39412</v>
      </c>
      <c r="G429" s="169">
        <f t="shared" si="20"/>
        <v>11</v>
      </c>
      <c r="H429" s="169">
        <f t="shared" si="21"/>
        <v>2007</v>
      </c>
      <c r="I429" s="170" t="str">
        <f t="shared" si="22"/>
        <v>VENCIDO</v>
      </c>
      <c r="J429" s="4" t="s">
        <v>171</v>
      </c>
      <c r="K429" s="141">
        <v>20000000</v>
      </c>
      <c r="L429" s="4" t="s">
        <v>64</v>
      </c>
      <c r="M429" s="142">
        <v>7</v>
      </c>
      <c r="N429" s="143" t="s">
        <v>68</v>
      </c>
      <c r="O429" s="142">
        <v>5</v>
      </c>
      <c r="P429" s="87">
        <v>20000000000</v>
      </c>
      <c r="Q429" s="87">
        <v>15000000000</v>
      </c>
      <c r="R429" s="87">
        <f>ROUND((Q429/1000),0)</f>
        <v>15000000</v>
      </c>
      <c r="S429" s="87">
        <v>215985</v>
      </c>
      <c r="T429" s="87">
        <v>15215985</v>
      </c>
    </row>
    <row r="430" spans="1:20" s="1" customFormat="1" ht="10.5">
      <c r="A430" s="1">
        <v>96678790</v>
      </c>
      <c r="B430" s="31" t="s">
        <v>168</v>
      </c>
      <c r="C430" s="1" t="s">
        <v>344</v>
      </c>
      <c r="D430" s="5" t="s">
        <v>152</v>
      </c>
      <c r="E430" s="140">
        <v>39380</v>
      </c>
      <c r="F430" s="140">
        <v>39412</v>
      </c>
      <c r="G430" s="169">
        <f t="shared" si="20"/>
        <v>11</v>
      </c>
      <c r="H430" s="169">
        <f t="shared" si="21"/>
        <v>2007</v>
      </c>
      <c r="I430" s="170" t="str">
        <f t="shared" si="22"/>
        <v>VENCIDO</v>
      </c>
      <c r="J430" s="4" t="s">
        <v>37</v>
      </c>
      <c r="K430" s="141">
        <v>1000</v>
      </c>
      <c r="L430" s="4" t="s">
        <v>75</v>
      </c>
      <c r="M430" s="142">
        <v>3.7</v>
      </c>
      <c r="N430" s="143" t="s">
        <v>68</v>
      </c>
      <c r="O430" s="142">
        <v>5</v>
      </c>
      <c r="P430" s="87"/>
      <c r="Q430" s="87"/>
      <c r="R430" s="87"/>
      <c r="S430" s="87"/>
      <c r="T430" s="87"/>
    </row>
    <row r="431" spans="1:20" s="1" customFormat="1" ht="10.5">
      <c r="A431" s="1">
        <v>96678790</v>
      </c>
      <c r="B431" s="31" t="s">
        <v>168</v>
      </c>
      <c r="C431" s="1" t="s">
        <v>327</v>
      </c>
      <c r="D431" s="5" t="s">
        <v>162</v>
      </c>
      <c r="E431" s="140">
        <v>39436</v>
      </c>
      <c r="F431" s="140">
        <v>39487</v>
      </c>
      <c r="G431" s="169">
        <f t="shared" si="20"/>
        <v>2</v>
      </c>
      <c r="H431" s="169">
        <f t="shared" si="21"/>
        <v>2008</v>
      </c>
      <c r="I431" s="170" t="str">
        <f t="shared" si="22"/>
        <v>VENCIDO</v>
      </c>
      <c r="J431" s="4" t="s">
        <v>171</v>
      </c>
      <c r="K431" s="141">
        <v>20000000</v>
      </c>
      <c r="L431" s="4" t="s">
        <v>125</v>
      </c>
      <c r="M431" s="142">
        <v>7</v>
      </c>
      <c r="N431" s="143" t="s">
        <v>68</v>
      </c>
      <c r="O431" s="142">
        <v>5</v>
      </c>
      <c r="P431" s="87">
        <v>20000000000</v>
      </c>
      <c r="Q431" s="87">
        <v>15000000000</v>
      </c>
      <c r="R431" s="87">
        <f>ROUND((Q431/1000),0)</f>
        <v>15000000</v>
      </c>
      <c r="S431" s="87">
        <v>129735</v>
      </c>
      <c r="T431" s="87">
        <v>15129735</v>
      </c>
    </row>
    <row r="432" spans="1:20" s="1" customFormat="1" ht="10.5">
      <c r="A432" s="1">
        <v>96678790</v>
      </c>
      <c r="B432" s="31" t="s">
        <v>168</v>
      </c>
      <c r="C432" s="1" t="s">
        <v>326</v>
      </c>
      <c r="D432" s="5" t="s">
        <v>163</v>
      </c>
      <c r="E432" s="140">
        <v>39479</v>
      </c>
      <c r="F432" s="140">
        <v>39568</v>
      </c>
      <c r="G432" s="169">
        <f t="shared" si="20"/>
        <v>4</v>
      </c>
      <c r="H432" s="169">
        <f t="shared" si="21"/>
        <v>2008</v>
      </c>
      <c r="I432" s="170" t="str">
        <f t="shared" si="22"/>
        <v>VENCIDO</v>
      </c>
      <c r="J432" s="4" t="s">
        <v>171</v>
      </c>
      <c r="K432" s="141">
        <v>24400000</v>
      </c>
      <c r="L432" s="4" t="s">
        <v>132</v>
      </c>
      <c r="M432" s="142">
        <v>7.1</v>
      </c>
      <c r="N432" s="143" t="s">
        <v>68</v>
      </c>
      <c r="O432" s="142">
        <v>1.5</v>
      </c>
      <c r="P432" s="87">
        <v>24400000000</v>
      </c>
      <c r="Q432" s="87"/>
      <c r="R432" s="87"/>
      <c r="S432" s="87"/>
      <c r="T432" s="87"/>
    </row>
    <row r="433" spans="1:21" s="1" customFormat="1" ht="10.5">
      <c r="A433" s="1">
        <v>96678790</v>
      </c>
      <c r="B433" s="31">
        <v>2</v>
      </c>
      <c r="C433" s="1" t="s">
        <v>327</v>
      </c>
      <c r="D433" s="5" t="s">
        <v>375</v>
      </c>
      <c r="E433" s="140">
        <v>40633</v>
      </c>
      <c r="F433" s="140">
        <v>41730</v>
      </c>
      <c r="G433" s="169">
        <f t="shared" si="20"/>
        <v>4</v>
      </c>
      <c r="H433" s="169">
        <f t="shared" si="21"/>
        <v>2014</v>
      </c>
      <c r="I433" s="170" t="str">
        <f t="shared" si="22"/>
        <v>0</v>
      </c>
      <c r="J433" s="4" t="s">
        <v>171</v>
      </c>
      <c r="K433" s="141">
        <v>20000000</v>
      </c>
      <c r="L433" s="4" t="s">
        <v>674</v>
      </c>
      <c r="M433" s="142">
        <v>6.9</v>
      </c>
      <c r="N433" s="143" t="s">
        <v>68</v>
      </c>
      <c r="O433" s="142">
        <v>3</v>
      </c>
      <c r="P433" s="87">
        <v>20000000000</v>
      </c>
      <c r="Q433" s="87">
        <v>20000000000</v>
      </c>
      <c r="R433" s="87">
        <f>ROUND((Q433/1000),0)</f>
        <v>20000000</v>
      </c>
      <c r="S433" s="87">
        <v>448626</v>
      </c>
      <c r="T433" s="87">
        <v>20448626</v>
      </c>
    </row>
    <row r="434" spans="1:21" s="1" customFormat="1" ht="10.5">
      <c r="A434" s="1">
        <v>96678790</v>
      </c>
      <c r="B434" s="31">
        <v>2</v>
      </c>
      <c r="C434" s="1" t="s">
        <v>673</v>
      </c>
      <c r="D434" s="5" t="s">
        <v>675</v>
      </c>
      <c r="E434" s="140">
        <v>40633</v>
      </c>
      <c r="F434" s="140">
        <v>41730</v>
      </c>
      <c r="G434" s="169">
        <f t="shared" si="20"/>
        <v>4</v>
      </c>
      <c r="H434" s="169">
        <f t="shared" si="21"/>
        <v>2014</v>
      </c>
      <c r="I434" s="170" t="str">
        <f t="shared" si="22"/>
        <v>0</v>
      </c>
      <c r="J434" s="4" t="s">
        <v>37</v>
      </c>
      <c r="K434" s="141">
        <v>1000</v>
      </c>
      <c r="L434" s="4" t="s">
        <v>676</v>
      </c>
      <c r="M434" s="142">
        <v>2.9</v>
      </c>
      <c r="N434" s="143" t="s">
        <v>68</v>
      </c>
      <c r="O434" s="142">
        <v>3</v>
      </c>
      <c r="P434" s="87"/>
      <c r="Q434" s="87"/>
      <c r="R434" s="87"/>
      <c r="S434" s="87"/>
      <c r="T434" s="87"/>
    </row>
    <row r="435" spans="1:21" s="1" customFormat="1" ht="10.5">
      <c r="A435" s="1">
        <v>61219000</v>
      </c>
      <c r="B435" s="31" t="s">
        <v>54</v>
      </c>
      <c r="C435" s="1" t="s">
        <v>345</v>
      </c>
      <c r="D435" s="5">
        <v>515</v>
      </c>
      <c r="E435" s="140">
        <v>39395</v>
      </c>
      <c r="F435" s="140">
        <v>50274</v>
      </c>
      <c r="G435" s="169">
        <f t="shared" si="20"/>
        <v>8</v>
      </c>
      <c r="H435" s="169">
        <f t="shared" si="21"/>
        <v>2037</v>
      </c>
      <c r="I435" s="170" t="str">
        <f t="shared" si="22"/>
        <v>0</v>
      </c>
      <c r="J435" s="4" t="s">
        <v>37</v>
      </c>
      <c r="K435" s="141">
        <v>3850</v>
      </c>
      <c r="L435" s="4"/>
      <c r="M435" s="142"/>
      <c r="N435" s="143" t="s">
        <v>68</v>
      </c>
      <c r="O435" s="142">
        <v>30</v>
      </c>
      <c r="P435" s="87"/>
      <c r="Q435" s="87"/>
      <c r="R435" s="87"/>
      <c r="S435" s="87"/>
      <c r="T435" s="87"/>
    </row>
    <row r="436" spans="1:21" s="1" customFormat="1" ht="10.5">
      <c r="A436" s="1">
        <v>61219000</v>
      </c>
      <c r="B436" s="31" t="s">
        <v>54</v>
      </c>
      <c r="C436" s="1" t="s">
        <v>346</v>
      </c>
      <c r="D436" s="5" t="s">
        <v>143</v>
      </c>
      <c r="E436" s="140">
        <v>39651</v>
      </c>
      <c r="F436" s="140">
        <v>40746</v>
      </c>
      <c r="G436" s="169">
        <f t="shared" si="20"/>
        <v>7</v>
      </c>
      <c r="H436" s="169">
        <f t="shared" si="21"/>
        <v>2011</v>
      </c>
      <c r="I436" s="170" t="str">
        <f t="shared" si="22"/>
        <v>VENCIDO</v>
      </c>
      <c r="J436" s="4" t="s">
        <v>37</v>
      </c>
      <c r="K436" s="141">
        <v>3850</v>
      </c>
      <c r="L436" s="4" t="s">
        <v>59</v>
      </c>
      <c r="M436" s="142">
        <v>4.3</v>
      </c>
      <c r="N436" s="143" t="s">
        <v>68</v>
      </c>
      <c r="O436" s="142">
        <v>12</v>
      </c>
      <c r="P436" s="87">
        <v>1000000</v>
      </c>
      <c r="Q436" s="87">
        <v>1000000</v>
      </c>
      <c r="R436" s="87">
        <f>ROUND((Q436*$E$8/1000),0)</f>
        <v>21947230</v>
      </c>
      <c r="S436" s="87">
        <v>41502</v>
      </c>
      <c r="T436" s="87">
        <v>21988732</v>
      </c>
    </row>
    <row r="437" spans="1:21" s="1" customFormat="1" ht="10.5">
      <c r="A437" s="1">
        <v>61219000</v>
      </c>
      <c r="B437" s="31" t="s">
        <v>54</v>
      </c>
      <c r="C437" s="1" t="s">
        <v>346</v>
      </c>
      <c r="D437" s="5" t="s">
        <v>143</v>
      </c>
      <c r="E437" s="140">
        <v>39651</v>
      </c>
      <c r="F437" s="140">
        <v>40746</v>
      </c>
      <c r="G437" s="169">
        <f t="shared" si="20"/>
        <v>7</v>
      </c>
      <c r="H437" s="169">
        <f t="shared" si="21"/>
        <v>2011</v>
      </c>
      <c r="I437" s="170" t="str">
        <f t="shared" si="22"/>
        <v>VENCIDO</v>
      </c>
      <c r="J437" s="4" t="s">
        <v>37</v>
      </c>
      <c r="K437" s="141">
        <v>3850</v>
      </c>
      <c r="L437" s="4" t="s">
        <v>60</v>
      </c>
      <c r="M437" s="142">
        <v>4.7</v>
      </c>
      <c r="N437" s="143" t="s">
        <v>68</v>
      </c>
      <c r="O437" s="142">
        <v>21</v>
      </c>
      <c r="P437" s="87">
        <v>2850000</v>
      </c>
      <c r="Q437" s="87">
        <v>2850000</v>
      </c>
      <c r="R437" s="87">
        <f>ROUND((Q437*$E$8/1000),0)</f>
        <v>62549606</v>
      </c>
      <c r="S437" s="87">
        <v>129159</v>
      </c>
      <c r="T437" s="87">
        <v>62678765</v>
      </c>
    </row>
    <row r="438" spans="1:21" s="1" customFormat="1" ht="10.5">
      <c r="A438" s="1">
        <v>94272000</v>
      </c>
      <c r="B438" s="31" t="s">
        <v>35</v>
      </c>
      <c r="C438" s="1" t="s">
        <v>347</v>
      </c>
      <c r="D438" s="5">
        <v>516</v>
      </c>
      <c r="E438" s="140">
        <v>39395</v>
      </c>
      <c r="F438" s="140">
        <v>42983</v>
      </c>
      <c r="G438" s="169">
        <f t="shared" si="20"/>
        <v>9</v>
      </c>
      <c r="H438" s="169">
        <f t="shared" si="21"/>
        <v>2017</v>
      </c>
      <c r="I438" s="170" t="str">
        <f t="shared" si="22"/>
        <v>0</v>
      </c>
      <c r="J438" s="4" t="s">
        <v>66</v>
      </c>
      <c r="K438" s="141">
        <v>200000</v>
      </c>
      <c r="L438" s="4"/>
      <c r="M438" s="142"/>
      <c r="N438" s="143" t="s">
        <v>348</v>
      </c>
      <c r="O438" s="142">
        <v>10</v>
      </c>
      <c r="P438" s="87"/>
      <c r="Q438" s="87"/>
      <c r="R438" s="87"/>
      <c r="S438" s="87"/>
      <c r="T438" s="87"/>
    </row>
    <row r="439" spans="1:21" s="1" customFormat="1" ht="10.5">
      <c r="A439" s="1">
        <v>94272000</v>
      </c>
      <c r="B439" s="31" t="s">
        <v>35</v>
      </c>
      <c r="C439" s="1" t="s">
        <v>349</v>
      </c>
      <c r="D439" s="5" t="s">
        <v>143</v>
      </c>
      <c r="E439" s="140">
        <v>39400</v>
      </c>
      <c r="F439" s="140">
        <v>40426</v>
      </c>
      <c r="G439" s="169">
        <f t="shared" si="20"/>
        <v>9</v>
      </c>
      <c r="H439" s="169">
        <f t="shared" si="21"/>
        <v>2010</v>
      </c>
      <c r="I439" s="170" t="str">
        <f t="shared" si="22"/>
        <v>VENCIDO</v>
      </c>
      <c r="J439" s="4" t="s">
        <v>37</v>
      </c>
      <c r="K439" s="141">
        <v>2800</v>
      </c>
      <c r="L439" s="4" t="s">
        <v>177</v>
      </c>
      <c r="M439" s="142">
        <v>3.4</v>
      </c>
      <c r="N439" s="143" t="s">
        <v>348</v>
      </c>
      <c r="O439" s="142">
        <v>7.5</v>
      </c>
      <c r="P439" s="87">
        <v>1200000</v>
      </c>
      <c r="Q439" s="87">
        <v>1200000</v>
      </c>
      <c r="R439" s="87">
        <f>ROUND((Q439*$E$8/1000),0)</f>
        <v>26336676</v>
      </c>
      <c r="S439" s="87">
        <v>147986</v>
      </c>
      <c r="T439" s="87">
        <v>26484662</v>
      </c>
    </row>
    <row r="440" spans="1:21" s="1" customFormat="1" ht="10.5">
      <c r="A440" s="1">
        <v>94272000</v>
      </c>
      <c r="B440" s="31" t="s">
        <v>35</v>
      </c>
      <c r="C440" s="1" t="s">
        <v>347</v>
      </c>
      <c r="D440" s="5">
        <v>517</v>
      </c>
      <c r="E440" s="140">
        <v>39395</v>
      </c>
      <c r="F440" s="140">
        <v>50288</v>
      </c>
      <c r="G440" s="169">
        <f t="shared" si="20"/>
        <v>9</v>
      </c>
      <c r="H440" s="169">
        <f t="shared" si="21"/>
        <v>2037</v>
      </c>
      <c r="I440" s="170" t="str">
        <f t="shared" si="22"/>
        <v>0</v>
      </c>
      <c r="J440" s="4" t="s">
        <v>66</v>
      </c>
      <c r="K440" s="141">
        <v>400000</v>
      </c>
      <c r="L440" s="4"/>
      <c r="M440" s="142"/>
      <c r="N440" s="143" t="s">
        <v>348</v>
      </c>
      <c r="O440" s="142">
        <v>30</v>
      </c>
      <c r="P440" s="87"/>
      <c r="Q440" s="87"/>
      <c r="R440" s="87"/>
      <c r="S440" s="87"/>
      <c r="T440" s="87"/>
    </row>
    <row r="441" spans="1:21" s="1" customFormat="1" ht="10.5">
      <c r="A441" s="1">
        <v>94272000</v>
      </c>
      <c r="B441" s="31" t="s">
        <v>35</v>
      </c>
      <c r="C441" s="1" t="s">
        <v>349</v>
      </c>
      <c r="D441" s="5" t="s">
        <v>143</v>
      </c>
      <c r="E441" s="140">
        <v>39400</v>
      </c>
      <c r="F441" s="140">
        <v>40426</v>
      </c>
      <c r="G441" s="169">
        <f t="shared" si="20"/>
        <v>9</v>
      </c>
      <c r="H441" s="169">
        <f t="shared" si="21"/>
        <v>2010</v>
      </c>
      <c r="I441" s="170" t="str">
        <f t="shared" si="22"/>
        <v>VENCIDO</v>
      </c>
      <c r="J441" s="4" t="s">
        <v>37</v>
      </c>
      <c r="K441" s="141">
        <v>5600</v>
      </c>
      <c r="L441" s="4" t="s">
        <v>176</v>
      </c>
      <c r="M441" s="142">
        <v>4.0999999999999996</v>
      </c>
      <c r="N441" s="143" t="s">
        <v>348</v>
      </c>
      <c r="O441" s="142">
        <v>21</v>
      </c>
      <c r="P441" s="87">
        <v>4400000</v>
      </c>
      <c r="Q441" s="87">
        <v>4400000</v>
      </c>
      <c r="R441" s="87">
        <f>ROUND((Q441*$E$8/1000),0)</f>
        <v>96567812</v>
      </c>
      <c r="S441" s="87">
        <v>653281</v>
      </c>
      <c r="T441" s="87">
        <v>97221093</v>
      </c>
    </row>
    <row r="442" spans="1:21" s="1" customFormat="1" ht="10.5">
      <c r="A442" s="1">
        <v>94272000</v>
      </c>
      <c r="B442" s="31">
        <v>9</v>
      </c>
      <c r="C442" s="1" t="s">
        <v>350</v>
      </c>
      <c r="D442" s="5" t="s">
        <v>152</v>
      </c>
      <c r="E442" s="140">
        <v>39905</v>
      </c>
      <c r="F442" s="140">
        <v>41001</v>
      </c>
      <c r="G442" s="169">
        <f t="shared" si="20"/>
        <v>4</v>
      </c>
      <c r="H442" s="169">
        <f t="shared" si="21"/>
        <v>2012</v>
      </c>
      <c r="I442" s="170" t="str">
        <f t="shared" si="22"/>
        <v>0</v>
      </c>
      <c r="J442" s="4" t="s">
        <v>66</v>
      </c>
      <c r="K442" s="141">
        <v>196000</v>
      </c>
      <c r="L442" s="4" t="s">
        <v>202</v>
      </c>
      <c r="M442" s="142">
        <v>8</v>
      </c>
      <c r="N442" s="143" t="s">
        <v>39</v>
      </c>
      <c r="O442" s="142">
        <v>10</v>
      </c>
      <c r="P442" s="87">
        <v>196000000</v>
      </c>
      <c r="Q442" s="87">
        <v>196000000</v>
      </c>
      <c r="R442" s="87">
        <f>ROUND((Q442*$M$8/1000),0)</f>
        <v>89652360</v>
      </c>
      <c r="S442" s="87">
        <v>2344768</v>
      </c>
      <c r="T442" s="87">
        <v>91997128</v>
      </c>
      <c r="U442" s="1" t="s">
        <v>69</v>
      </c>
    </row>
    <row r="443" spans="1:21" s="1" customFormat="1" ht="10.5">
      <c r="A443" s="1">
        <v>96792430</v>
      </c>
      <c r="B443" s="31" t="s">
        <v>75</v>
      </c>
      <c r="C443" s="1" t="s">
        <v>351</v>
      </c>
      <c r="D443" s="5">
        <v>520</v>
      </c>
      <c r="E443" s="140">
        <v>39430</v>
      </c>
      <c r="F443" s="140">
        <v>43083</v>
      </c>
      <c r="G443" s="169">
        <f t="shared" si="20"/>
        <v>12</v>
      </c>
      <c r="H443" s="169">
        <f t="shared" si="21"/>
        <v>2017</v>
      </c>
      <c r="I443" s="170" t="str">
        <f t="shared" si="22"/>
        <v>0</v>
      </c>
      <c r="J443" s="4" t="s">
        <v>37</v>
      </c>
      <c r="K443" s="141">
        <v>3000</v>
      </c>
      <c r="L443" s="4"/>
      <c r="M443" s="142"/>
      <c r="N443" s="143" t="s">
        <v>329</v>
      </c>
      <c r="O443" s="142">
        <v>10</v>
      </c>
      <c r="P443" s="87"/>
      <c r="Q443" s="87"/>
      <c r="R443" s="87"/>
      <c r="S443" s="87"/>
      <c r="T443" s="87"/>
    </row>
    <row r="444" spans="1:21" s="1" customFormat="1" ht="10.5">
      <c r="A444" s="1">
        <v>96792430</v>
      </c>
      <c r="B444" s="31" t="s">
        <v>75</v>
      </c>
      <c r="C444" s="1" t="s">
        <v>352</v>
      </c>
      <c r="D444" s="5" t="s">
        <v>143</v>
      </c>
      <c r="E444" s="140">
        <v>39434</v>
      </c>
      <c r="F444" s="140">
        <v>40491</v>
      </c>
      <c r="G444" s="169">
        <f t="shared" si="20"/>
        <v>11</v>
      </c>
      <c r="H444" s="169">
        <f t="shared" si="21"/>
        <v>2010</v>
      </c>
      <c r="I444" s="170" t="str">
        <f t="shared" si="22"/>
        <v>VENCIDO</v>
      </c>
      <c r="J444" s="4" t="s">
        <v>37</v>
      </c>
      <c r="K444" s="141">
        <v>1500</v>
      </c>
      <c r="L444" s="4" t="s">
        <v>56</v>
      </c>
      <c r="M444" s="142">
        <v>3</v>
      </c>
      <c r="N444" s="143" t="s">
        <v>329</v>
      </c>
      <c r="O444" s="142">
        <v>5</v>
      </c>
      <c r="P444" s="87"/>
      <c r="Q444" s="87"/>
      <c r="R444" s="87"/>
      <c r="S444" s="87"/>
      <c r="T444" s="87"/>
    </row>
    <row r="445" spans="1:21" s="1" customFormat="1" ht="10.5">
      <c r="A445" s="1">
        <v>96792430</v>
      </c>
      <c r="B445" s="31" t="s">
        <v>75</v>
      </c>
      <c r="C445" s="1" t="s">
        <v>353</v>
      </c>
      <c r="D445" s="5" t="s">
        <v>152</v>
      </c>
      <c r="E445" s="140">
        <v>39832</v>
      </c>
      <c r="F445" s="140">
        <v>40927</v>
      </c>
      <c r="G445" s="169">
        <f t="shared" si="20"/>
        <v>1</v>
      </c>
      <c r="H445" s="169">
        <f t="shared" si="21"/>
        <v>2012</v>
      </c>
      <c r="I445" s="170" t="str">
        <f t="shared" si="22"/>
        <v>0</v>
      </c>
      <c r="J445" s="4" t="s">
        <v>37</v>
      </c>
      <c r="K445" s="141">
        <v>1500</v>
      </c>
      <c r="L445" s="4" t="s">
        <v>53</v>
      </c>
      <c r="M445" s="142">
        <v>5</v>
      </c>
      <c r="N445" s="143" t="s">
        <v>68</v>
      </c>
      <c r="O445" s="142">
        <v>21</v>
      </c>
      <c r="P445" s="87"/>
      <c r="Q445" s="87"/>
      <c r="R445" s="87"/>
      <c r="S445" s="87"/>
      <c r="T445" s="87"/>
    </row>
    <row r="446" spans="1:21" s="1" customFormat="1" ht="10.5">
      <c r="A446" s="1">
        <v>96792430</v>
      </c>
      <c r="B446" s="31" t="s">
        <v>75</v>
      </c>
      <c r="C446" s="1" t="s">
        <v>351</v>
      </c>
      <c r="D446" s="5">
        <v>521</v>
      </c>
      <c r="E446" s="140">
        <v>39430</v>
      </c>
      <c r="F446" s="140">
        <v>43083</v>
      </c>
      <c r="G446" s="169">
        <f t="shared" si="20"/>
        <v>12</v>
      </c>
      <c r="H446" s="169">
        <f t="shared" si="21"/>
        <v>2017</v>
      </c>
      <c r="I446" s="170" t="str">
        <f t="shared" si="22"/>
        <v>0</v>
      </c>
      <c r="J446" s="4" t="s">
        <v>37</v>
      </c>
      <c r="K446" s="141">
        <v>3000</v>
      </c>
      <c r="L446" s="4"/>
      <c r="M446" s="142"/>
      <c r="N446" s="143" t="s">
        <v>329</v>
      </c>
      <c r="O446" s="142">
        <v>10</v>
      </c>
      <c r="P446" s="87"/>
      <c r="Q446" s="87"/>
      <c r="R446" s="87"/>
      <c r="S446" s="87"/>
      <c r="T446" s="87"/>
    </row>
    <row r="447" spans="1:21" s="1" customFormat="1" ht="10.5">
      <c r="A447" s="1">
        <v>96792430</v>
      </c>
      <c r="B447" s="31" t="s">
        <v>75</v>
      </c>
      <c r="C447" s="1" t="s">
        <v>354</v>
      </c>
      <c r="D447" s="5" t="s">
        <v>143</v>
      </c>
      <c r="E447" s="140">
        <v>39434</v>
      </c>
      <c r="F447" s="140">
        <v>40491</v>
      </c>
      <c r="G447" s="169">
        <f t="shared" si="20"/>
        <v>11</v>
      </c>
      <c r="H447" s="169">
        <f t="shared" si="21"/>
        <v>2010</v>
      </c>
      <c r="I447" s="170" t="str">
        <f t="shared" si="22"/>
        <v>VENCIDO</v>
      </c>
      <c r="J447" s="4" t="s">
        <v>37</v>
      </c>
      <c r="K447" s="141">
        <v>1500</v>
      </c>
      <c r="L447" s="4" t="s">
        <v>63</v>
      </c>
      <c r="M447" s="142">
        <v>2.5</v>
      </c>
      <c r="N447" s="143" t="s">
        <v>329</v>
      </c>
      <c r="O447" s="142">
        <v>5</v>
      </c>
      <c r="P447" s="87">
        <v>1500000</v>
      </c>
      <c r="Q447" s="87">
        <v>1500000</v>
      </c>
      <c r="R447" s="87">
        <f>ROUND((Q447*$E$8/1000),0)</f>
        <v>32920845</v>
      </c>
      <c r="S447" s="87">
        <v>136325</v>
      </c>
      <c r="T447" s="87">
        <v>33057170</v>
      </c>
    </row>
    <row r="448" spans="1:21" s="1" customFormat="1" ht="10.5">
      <c r="A448" s="1">
        <v>96792430</v>
      </c>
      <c r="B448" s="31" t="s">
        <v>75</v>
      </c>
      <c r="C448" s="1" t="s">
        <v>355</v>
      </c>
      <c r="D448" s="5" t="s">
        <v>152</v>
      </c>
      <c r="E448" s="140">
        <v>39832</v>
      </c>
      <c r="F448" s="140">
        <v>40927</v>
      </c>
      <c r="G448" s="169">
        <f t="shared" si="20"/>
        <v>1</v>
      </c>
      <c r="H448" s="169">
        <f t="shared" si="21"/>
        <v>2012</v>
      </c>
      <c r="I448" s="170" t="str">
        <f t="shared" si="22"/>
        <v>0</v>
      </c>
      <c r="J448" s="4" t="s">
        <v>171</v>
      </c>
      <c r="K448" s="141">
        <v>32170000</v>
      </c>
      <c r="L448" s="4" t="s">
        <v>51</v>
      </c>
      <c r="M448" s="142">
        <v>7</v>
      </c>
      <c r="N448" s="143" t="s">
        <v>68</v>
      </c>
      <c r="O448" s="142">
        <v>7</v>
      </c>
      <c r="P448" s="87">
        <v>32170000000</v>
      </c>
      <c r="Q448" s="87">
        <v>32170000000</v>
      </c>
      <c r="R448" s="87">
        <f>ROUND((Q448/1000),0)</f>
        <v>32170000</v>
      </c>
      <c r="S448" s="87">
        <v>92242</v>
      </c>
      <c r="T448" s="87">
        <v>32262242</v>
      </c>
    </row>
    <row r="449" spans="1:20" s="1" customFormat="1" ht="10.5">
      <c r="A449" s="1">
        <v>91081000</v>
      </c>
      <c r="B449" s="31" t="s">
        <v>96</v>
      </c>
      <c r="C449" s="1" t="s">
        <v>356</v>
      </c>
      <c r="D449" s="5">
        <v>522</v>
      </c>
      <c r="E449" s="140">
        <v>39442</v>
      </c>
      <c r="F449" s="140">
        <v>50191</v>
      </c>
      <c r="G449" s="169">
        <f t="shared" si="20"/>
        <v>5</v>
      </c>
      <c r="H449" s="169">
        <f t="shared" si="21"/>
        <v>2037</v>
      </c>
      <c r="I449" s="170" t="str">
        <f t="shared" si="22"/>
        <v>0</v>
      </c>
      <c r="J449" s="4" t="s">
        <v>37</v>
      </c>
      <c r="K449" s="141">
        <v>10000</v>
      </c>
      <c r="L449" s="4"/>
      <c r="M449" s="142"/>
      <c r="N449" s="143" t="s">
        <v>329</v>
      </c>
      <c r="O449" s="142">
        <v>30</v>
      </c>
      <c r="P449" s="87"/>
      <c r="Q449" s="87"/>
      <c r="R449" s="87"/>
      <c r="S449" s="87"/>
      <c r="T449" s="87"/>
    </row>
    <row r="450" spans="1:20" s="1" customFormat="1" ht="10.5">
      <c r="A450" s="1">
        <v>91081000</v>
      </c>
      <c r="B450" s="31">
        <v>6</v>
      </c>
      <c r="C450" s="1" t="s">
        <v>357</v>
      </c>
      <c r="D450" s="5" t="s">
        <v>143</v>
      </c>
      <c r="E450" s="140">
        <v>39793</v>
      </c>
      <c r="F450" s="140">
        <v>40878</v>
      </c>
      <c r="G450" s="169">
        <f t="shared" si="20"/>
        <v>12</v>
      </c>
      <c r="H450" s="169">
        <f t="shared" si="21"/>
        <v>2011</v>
      </c>
      <c r="I450" s="170" t="str">
        <f t="shared" si="22"/>
        <v>0</v>
      </c>
      <c r="J450" s="4" t="s">
        <v>37</v>
      </c>
      <c r="K450" s="141">
        <v>10000</v>
      </c>
      <c r="L450" s="4" t="s">
        <v>125</v>
      </c>
      <c r="M450" s="142">
        <v>4.8</v>
      </c>
      <c r="N450" s="143" t="s">
        <v>68</v>
      </c>
      <c r="O450" s="142">
        <v>5</v>
      </c>
      <c r="P450" s="87"/>
      <c r="Q450" s="87"/>
      <c r="R450" s="87"/>
      <c r="S450" s="87"/>
      <c r="T450" s="87"/>
    </row>
    <row r="451" spans="1:20" s="1" customFormat="1" ht="10.5">
      <c r="A451" s="1">
        <v>91081000</v>
      </c>
      <c r="B451" s="31">
        <v>6</v>
      </c>
      <c r="C451" s="1" t="s">
        <v>358</v>
      </c>
      <c r="D451" s="5" t="s">
        <v>143</v>
      </c>
      <c r="E451" s="140">
        <v>39793</v>
      </c>
      <c r="F451" s="140">
        <v>40878</v>
      </c>
      <c r="G451" s="169">
        <f t="shared" si="20"/>
        <v>12</v>
      </c>
      <c r="H451" s="169">
        <f t="shared" si="21"/>
        <v>2011</v>
      </c>
      <c r="I451" s="170" t="str">
        <f t="shared" si="22"/>
        <v>0</v>
      </c>
      <c r="J451" s="4" t="s">
        <v>37</v>
      </c>
      <c r="K451" s="141">
        <v>10000</v>
      </c>
      <c r="L451" s="4" t="s">
        <v>132</v>
      </c>
      <c r="M451" s="142">
        <v>4.75</v>
      </c>
      <c r="N451" s="143" t="s">
        <v>68</v>
      </c>
      <c r="O451" s="142">
        <v>21</v>
      </c>
      <c r="P451" s="87">
        <v>10000000</v>
      </c>
      <c r="Q451" s="87">
        <v>10000000</v>
      </c>
      <c r="R451" s="87">
        <f>ROUND((Q451*$E$8/1000),0)</f>
        <v>219472300</v>
      </c>
      <c r="S451" s="87">
        <v>1287973</v>
      </c>
      <c r="T451" s="87">
        <v>220760273</v>
      </c>
    </row>
    <row r="452" spans="1:20" s="1" customFormat="1" ht="10.5">
      <c r="A452" s="1">
        <v>91081000</v>
      </c>
      <c r="B452" s="31">
        <v>6</v>
      </c>
      <c r="C452" s="1" t="s">
        <v>357</v>
      </c>
      <c r="D452" s="5" t="s">
        <v>143</v>
      </c>
      <c r="E452" s="140">
        <v>39793</v>
      </c>
      <c r="F452" s="140">
        <v>40878</v>
      </c>
      <c r="G452" s="169">
        <f t="shared" si="20"/>
        <v>12</v>
      </c>
      <c r="H452" s="169">
        <f t="shared" si="21"/>
        <v>2011</v>
      </c>
      <c r="I452" s="170" t="str">
        <f t="shared" si="22"/>
        <v>0</v>
      </c>
      <c r="J452" s="4" t="s">
        <v>37</v>
      </c>
      <c r="K452" s="141">
        <v>10000</v>
      </c>
      <c r="L452" s="4" t="s">
        <v>176</v>
      </c>
      <c r="M452" s="142">
        <v>4.7</v>
      </c>
      <c r="N452" s="143" t="s">
        <v>68</v>
      </c>
      <c r="O452" s="142">
        <v>10</v>
      </c>
      <c r="P452" s="87"/>
      <c r="Q452" s="87"/>
      <c r="R452" s="87"/>
      <c r="S452" s="87"/>
      <c r="T452" s="87"/>
    </row>
    <row r="453" spans="1:20" s="1" customFormat="1" ht="10.5">
      <c r="A453" s="1">
        <v>94271000</v>
      </c>
      <c r="B453" s="31" t="s">
        <v>54</v>
      </c>
      <c r="C453" s="1" t="s">
        <v>359</v>
      </c>
      <c r="D453" s="5">
        <v>525</v>
      </c>
      <c r="E453" s="140">
        <v>39507</v>
      </c>
      <c r="F453" s="140">
        <v>50464</v>
      </c>
      <c r="G453" s="169">
        <f t="shared" si="20"/>
        <v>2</v>
      </c>
      <c r="H453" s="169">
        <f t="shared" si="21"/>
        <v>2038</v>
      </c>
      <c r="I453" s="170" t="str">
        <f t="shared" si="22"/>
        <v>0</v>
      </c>
      <c r="J453" s="4" t="s">
        <v>37</v>
      </c>
      <c r="K453" s="141">
        <v>12500</v>
      </c>
      <c r="L453" s="4"/>
      <c r="M453" s="142"/>
      <c r="N453" s="143" t="s">
        <v>39</v>
      </c>
      <c r="O453" s="142">
        <v>30</v>
      </c>
      <c r="P453" s="87"/>
      <c r="Q453" s="87"/>
      <c r="R453" s="87"/>
      <c r="S453" s="87"/>
      <c r="T453" s="87"/>
    </row>
    <row r="454" spans="1:20" s="1" customFormat="1" ht="10.5">
      <c r="A454" s="1">
        <v>61808000</v>
      </c>
      <c r="B454" s="31" t="s">
        <v>83</v>
      </c>
      <c r="C454" s="1" t="s">
        <v>360</v>
      </c>
      <c r="D454" s="5">
        <v>526</v>
      </c>
      <c r="E454" s="140">
        <v>39531</v>
      </c>
      <c r="F454" s="140">
        <v>48604</v>
      </c>
      <c r="G454" s="169">
        <f t="shared" si="20"/>
        <v>1</v>
      </c>
      <c r="H454" s="169">
        <f t="shared" si="21"/>
        <v>2033</v>
      </c>
      <c r="I454" s="170" t="str">
        <f t="shared" si="22"/>
        <v>0</v>
      </c>
      <c r="J454" s="4" t="s">
        <v>37</v>
      </c>
      <c r="K454" s="141">
        <v>2500</v>
      </c>
      <c r="L454" s="4"/>
      <c r="M454" s="142"/>
      <c r="N454" s="143" t="s">
        <v>39</v>
      </c>
      <c r="O454" s="142">
        <v>25</v>
      </c>
      <c r="P454" s="87"/>
      <c r="Q454" s="87"/>
      <c r="R454" s="87"/>
      <c r="S454" s="87"/>
      <c r="T454" s="87"/>
    </row>
    <row r="455" spans="1:20" s="1" customFormat="1" ht="10.5">
      <c r="A455" s="1">
        <v>61808000</v>
      </c>
      <c r="B455" s="31" t="s">
        <v>83</v>
      </c>
      <c r="C455" s="1" t="s">
        <v>361</v>
      </c>
      <c r="D455" s="5" t="s">
        <v>143</v>
      </c>
      <c r="E455" s="140">
        <v>39546</v>
      </c>
      <c r="F455" s="140">
        <v>39911</v>
      </c>
      <c r="G455" s="169">
        <f t="shared" si="20"/>
        <v>4</v>
      </c>
      <c r="H455" s="169">
        <f t="shared" si="21"/>
        <v>2009</v>
      </c>
      <c r="I455" s="170" t="str">
        <f t="shared" si="22"/>
        <v>VENCIDO</v>
      </c>
      <c r="J455" s="4" t="s">
        <v>37</v>
      </c>
      <c r="K455" s="141">
        <v>2500</v>
      </c>
      <c r="L455" s="4" t="s">
        <v>59</v>
      </c>
      <c r="M455" s="142">
        <v>3.9</v>
      </c>
      <c r="N455" s="143" t="s">
        <v>39</v>
      </c>
      <c r="O455" s="142">
        <v>21</v>
      </c>
      <c r="P455" s="87"/>
      <c r="Q455" s="87"/>
      <c r="R455" s="87"/>
      <c r="S455" s="87"/>
      <c r="T455" s="87"/>
    </row>
    <row r="456" spans="1:20" s="1" customFormat="1" ht="10.5">
      <c r="A456" s="1">
        <v>61808000</v>
      </c>
      <c r="B456" s="31" t="s">
        <v>83</v>
      </c>
      <c r="C456" s="1" t="s">
        <v>360</v>
      </c>
      <c r="D456" s="5">
        <v>527</v>
      </c>
      <c r="E456" s="140">
        <v>39531</v>
      </c>
      <c r="F456" s="140">
        <v>43183</v>
      </c>
      <c r="G456" s="169">
        <f t="shared" si="20"/>
        <v>3</v>
      </c>
      <c r="H456" s="169">
        <f t="shared" si="21"/>
        <v>2018</v>
      </c>
      <c r="I456" s="170" t="str">
        <f t="shared" si="22"/>
        <v>0</v>
      </c>
      <c r="J456" s="4" t="s">
        <v>37</v>
      </c>
      <c r="K456" s="141">
        <v>2500</v>
      </c>
      <c r="L456" s="4"/>
      <c r="M456" s="142"/>
      <c r="N456" s="143" t="s">
        <v>39</v>
      </c>
      <c r="O456" s="142">
        <v>10</v>
      </c>
      <c r="P456" s="87"/>
      <c r="Q456" s="87"/>
      <c r="R456" s="87"/>
      <c r="S456" s="87"/>
      <c r="T456" s="87"/>
    </row>
    <row r="457" spans="1:20" s="1" customFormat="1" ht="10.5">
      <c r="A457" s="1">
        <v>61808000</v>
      </c>
      <c r="B457" s="31" t="s">
        <v>83</v>
      </c>
      <c r="C457" s="1" t="s">
        <v>118</v>
      </c>
      <c r="D457" s="5" t="s">
        <v>143</v>
      </c>
      <c r="E457" s="140">
        <v>39546</v>
      </c>
      <c r="F457" s="140">
        <v>39911</v>
      </c>
      <c r="G457" s="169">
        <f t="shared" si="20"/>
        <v>4</v>
      </c>
      <c r="H457" s="169">
        <f t="shared" si="21"/>
        <v>2009</v>
      </c>
      <c r="I457" s="170" t="str">
        <f t="shared" si="22"/>
        <v>VENCIDO</v>
      </c>
      <c r="J457" s="4" t="s">
        <v>37</v>
      </c>
      <c r="K457" s="141">
        <v>2500</v>
      </c>
      <c r="L457" s="4" t="s">
        <v>53</v>
      </c>
      <c r="M457" s="142">
        <v>3</v>
      </c>
      <c r="N457" s="143" t="s">
        <v>39</v>
      </c>
      <c r="O457" s="142">
        <v>6</v>
      </c>
      <c r="P457" s="87">
        <v>2500000</v>
      </c>
      <c r="Q457" s="87">
        <v>2500000</v>
      </c>
      <c r="R457" s="87">
        <f>ROUND((Q457*$E$8/1000),0)</f>
        <v>54868075</v>
      </c>
      <c r="S457" s="87">
        <v>544621</v>
      </c>
      <c r="T457" s="87">
        <v>55412696</v>
      </c>
    </row>
    <row r="458" spans="1:20" s="1" customFormat="1" ht="10.5">
      <c r="A458" s="1">
        <v>96528990</v>
      </c>
      <c r="B458" s="31" t="s">
        <v>35</v>
      </c>
      <c r="C458" s="1" t="s">
        <v>362</v>
      </c>
      <c r="D458" s="5">
        <v>528</v>
      </c>
      <c r="E458" s="140">
        <v>39546</v>
      </c>
      <c r="F458" s="140">
        <v>43198</v>
      </c>
      <c r="G458" s="169">
        <f t="shared" ref="G458:G521" si="23">MONTH(F458)</f>
        <v>4</v>
      </c>
      <c r="H458" s="169">
        <f t="shared" ref="H458:H521" si="24">YEAR(F458)</f>
        <v>2018</v>
      </c>
      <c r="I458" s="170" t="str">
        <f t="shared" ref="I458:I521" si="25">IF($I$8&gt;F458,"VENCIDO","0")</f>
        <v>0</v>
      </c>
      <c r="J458" s="4" t="s">
        <v>37</v>
      </c>
      <c r="K458" s="141">
        <v>1700</v>
      </c>
      <c r="L458" s="4"/>
      <c r="M458" s="142"/>
      <c r="N458" s="143" t="s">
        <v>329</v>
      </c>
      <c r="O458" s="142">
        <v>10</v>
      </c>
      <c r="P458" s="87"/>
      <c r="Q458" s="87"/>
      <c r="R458" s="87"/>
      <c r="S458" s="87"/>
      <c r="T458" s="87"/>
    </row>
    <row r="459" spans="1:20" s="1" customFormat="1" ht="10.5">
      <c r="A459" s="1">
        <v>96528990</v>
      </c>
      <c r="B459" s="31" t="s">
        <v>35</v>
      </c>
      <c r="C459" s="1" t="s">
        <v>363</v>
      </c>
      <c r="D459" s="5" t="s">
        <v>143</v>
      </c>
      <c r="E459" s="140">
        <v>39547</v>
      </c>
      <c r="F459" s="140">
        <v>40606</v>
      </c>
      <c r="G459" s="169">
        <f t="shared" si="23"/>
        <v>3</v>
      </c>
      <c r="H459" s="169">
        <f t="shared" si="24"/>
        <v>2011</v>
      </c>
      <c r="I459" s="170" t="str">
        <f t="shared" si="25"/>
        <v>VENCIDO</v>
      </c>
      <c r="J459" s="4" t="s">
        <v>37</v>
      </c>
      <c r="K459" s="141">
        <v>1700</v>
      </c>
      <c r="L459" s="4" t="s">
        <v>92</v>
      </c>
      <c r="M459" s="142">
        <v>2.75</v>
      </c>
      <c r="N459" s="143" t="s">
        <v>329</v>
      </c>
      <c r="O459" s="142">
        <v>5</v>
      </c>
      <c r="P459" s="87">
        <v>700000</v>
      </c>
      <c r="Q459" s="87">
        <v>700000</v>
      </c>
      <c r="R459" s="87">
        <f>ROUND((Q459*$E$8/1000),0)</f>
        <v>15363061</v>
      </c>
      <c r="S459" s="87">
        <v>104174</v>
      </c>
      <c r="T459" s="87">
        <v>15467235</v>
      </c>
    </row>
    <row r="460" spans="1:20" s="1" customFormat="1" ht="10.5">
      <c r="A460" s="1">
        <v>96528990</v>
      </c>
      <c r="B460" s="31" t="s">
        <v>35</v>
      </c>
      <c r="C460" s="1" t="s">
        <v>362</v>
      </c>
      <c r="D460" s="5">
        <v>529</v>
      </c>
      <c r="E460" s="140">
        <v>39546</v>
      </c>
      <c r="F460" s="140">
        <v>50503</v>
      </c>
      <c r="G460" s="169">
        <f t="shared" si="23"/>
        <v>4</v>
      </c>
      <c r="H460" s="169">
        <f t="shared" si="24"/>
        <v>2038</v>
      </c>
      <c r="I460" s="170" t="str">
        <f t="shared" si="25"/>
        <v>0</v>
      </c>
      <c r="J460" s="4" t="s">
        <v>37</v>
      </c>
      <c r="K460" s="141">
        <v>1700</v>
      </c>
      <c r="L460" s="4"/>
      <c r="M460" s="142"/>
      <c r="N460" s="143" t="s">
        <v>329</v>
      </c>
      <c r="O460" s="142">
        <v>30</v>
      </c>
      <c r="P460" s="87"/>
      <c r="Q460" s="87"/>
      <c r="R460" s="87"/>
      <c r="S460" s="87"/>
      <c r="T460" s="87"/>
    </row>
    <row r="461" spans="1:20" s="1" customFormat="1" ht="10.5">
      <c r="A461" s="1">
        <v>96528990</v>
      </c>
      <c r="B461" s="31" t="s">
        <v>35</v>
      </c>
      <c r="C461" s="1" t="s">
        <v>364</v>
      </c>
      <c r="D461" s="5" t="s">
        <v>143</v>
      </c>
      <c r="E461" s="140">
        <v>39547</v>
      </c>
      <c r="F461" s="140">
        <v>40606</v>
      </c>
      <c r="G461" s="169">
        <f t="shared" si="23"/>
        <v>3</v>
      </c>
      <c r="H461" s="169">
        <f t="shared" si="24"/>
        <v>2011</v>
      </c>
      <c r="I461" s="170" t="str">
        <f t="shared" si="25"/>
        <v>VENCIDO</v>
      </c>
      <c r="J461" s="4" t="s">
        <v>37</v>
      </c>
      <c r="K461" s="141">
        <v>1700</v>
      </c>
      <c r="L461" s="4" t="s">
        <v>63</v>
      </c>
      <c r="M461" s="142">
        <v>3.25</v>
      </c>
      <c r="N461" s="143" t="s">
        <v>329</v>
      </c>
      <c r="O461" s="142">
        <v>21</v>
      </c>
      <c r="P461" s="87">
        <v>1000000</v>
      </c>
      <c r="Q461" s="87">
        <v>947368</v>
      </c>
      <c r="R461" s="87">
        <f>ROUND((Q461*$E$8/1000),0)</f>
        <v>20792103</v>
      </c>
      <c r="S461" s="87">
        <v>166632</v>
      </c>
      <c r="T461" s="87">
        <v>20958735</v>
      </c>
    </row>
    <row r="462" spans="1:20" s="1" customFormat="1" ht="10.5">
      <c r="A462" s="1">
        <v>93834000</v>
      </c>
      <c r="B462" s="31" t="s">
        <v>83</v>
      </c>
      <c r="C462" s="1" t="s">
        <v>276</v>
      </c>
      <c r="D462" s="5">
        <v>530</v>
      </c>
      <c r="E462" s="140">
        <v>39554</v>
      </c>
      <c r="F462" s="140">
        <v>48685</v>
      </c>
      <c r="G462" s="169">
        <f t="shared" si="23"/>
        <v>4</v>
      </c>
      <c r="H462" s="169">
        <f t="shared" si="24"/>
        <v>2033</v>
      </c>
      <c r="I462" s="170" t="str">
        <f t="shared" si="25"/>
        <v>0</v>
      </c>
      <c r="J462" s="4" t="s">
        <v>37</v>
      </c>
      <c r="K462" s="141">
        <v>6500</v>
      </c>
      <c r="L462" s="4"/>
      <c r="M462" s="142"/>
      <c r="N462" s="143" t="s">
        <v>68</v>
      </c>
      <c r="O462" s="142">
        <v>25</v>
      </c>
      <c r="P462" s="87"/>
      <c r="Q462" s="87"/>
      <c r="R462" s="87"/>
      <c r="S462" s="87"/>
      <c r="T462" s="87"/>
    </row>
    <row r="463" spans="1:20" s="1" customFormat="1" ht="10.5">
      <c r="A463" s="1">
        <v>93834000</v>
      </c>
      <c r="B463" s="31" t="s">
        <v>83</v>
      </c>
      <c r="C463" s="1" t="s">
        <v>120</v>
      </c>
      <c r="D463" s="5" t="s">
        <v>143</v>
      </c>
      <c r="E463" s="140">
        <v>39568</v>
      </c>
      <c r="F463" s="140">
        <v>40663</v>
      </c>
      <c r="G463" s="169">
        <f t="shared" si="23"/>
        <v>4</v>
      </c>
      <c r="H463" s="169">
        <f t="shared" si="24"/>
        <v>2011</v>
      </c>
      <c r="I463" s="170" t="str">
        <f t="shared" si="25"/>
        <v>VENCIDO</v>
      </c>
      <c r="J463" s="4" t="s">
        <v>37</v>
      </c>
      <c r="K463" s="141">
        <v>6500</v>
      </c>
      <c r="L463" s="4" t="s">
        <v>56</v>
      </c>
      <c r="M463" s="142">
        <v>3.5</v>
      </c>
      <c r="N463" s="143" t="s">
        <v>68</v>
      </c>
      <c r="O463" s="142">
        <v>20</v>
      </c>
      <c r="P463" s="87">
        <v>2000000</v>
      </c>
      <c r="Q463" s="87">
        <v>2000000</v>
      </c>
      <c r="R463" s="87">
        <f>ROUND((Q463*$E$8/1000),0)</f>
        <v>43894460</v>
      </c>
      <c r="S463" s="87">
        <v>351149</v>
      </c>
      <c r="T463" s="87">
        <v>44245609</v>
      </c>
    </row>
    <row r="464" spans="1:20" s="1" customFormat="1" ht="10.5">
      <c r="A464" s="1">
        <v>93834000</v>
      </c>
      <c r="B464" s="31" t="s">
        <v>83</v>
      </c>
      <c r="C464" s="1" t="s">
        <v>120</v>
      </c>
      <c r="D464" s="5" t="s">
        <v>143</v>
      </c>
      <c r="E464" s="140">
        <v>39568</v>
      </c>
      <c r="F464" s="140">
        <v>40663</v>
      </c>
      <c r="G464" s="169">
        <f t="shared" si="23"/>
        <v>4</v>
      </c>
      <c r="H464" s="169">
        <f t="shared" si="24"/>
        <v>2011</v>
      </c>
      <c r="I464" s="170" t="str">
        <f t="shared" si="25"/>
        <v>VENCIDO</v>
      </c>
      <c r="J464" s="4" t="s">
        <v>37</v>
      </c>
      <c r="K464" s="141">
        <v>6500</v>
      </c>
      <c r="L464" s="4" t="s">
        <v>51</v>
      </c>
      <c r="M464" s="142">
        <v>4</v>
      </c>
      <c r="N464" s="143" t="s">
        <v>68</v>
      </c>
      <c r="O464" s="142">
        <v>10</v>
      </c>
      <c r="P464" s="87">
        <v>4500000</v>
      </c>
      <c r="Q464" s="87">
        <v>4500000</v>
      </c>
      <c r="R464" s="87">
        <f>ROUND((Q464*$E$8/1000),0)</f>
        <v>98762535</v>
      </c>
      <c r="S464" s="87">
        <v>901888</v>
      </c>
      <c r="T464" s="87">
        <v>99664423</v>
      </c>
    </row>
    <row r="465" spans="1:20" s="1" customFormat="1" ht="10.5">
      <c r="A465" s="1">
        <v>93767000</v>
      </c>
      <c r="B465" s="31" t="s">
        <v>61</v>
      </c>
      <c r="C465" s="1" t="s">
        <v>365</v>
      </c>
      <c r="D465" s="5">
        <v>531</v>
      </c>
      <c r="E465" s="140">
        <v>39554</v>
      </c>
      <c r="F465" s="140">
        <v>43206</v>
      </c>
      <c r="G465" s="169">
        <f t="shared" si="23"/>
        <v>4</v>
      </c>
      <c r="H465" s="169">
        <f t="shared" si="24"/>
        <v>2018</v>
      </c>
      <c r="I465" s="170" t="str">
        <f t="shared" si="25"/>
        <v>0</v>
      </c>
      <c r="J465" s="4" t="s">
        <v>37</v>
      </c>
      <c r="K465" s="141">
        <v>4000</v>
      </c>
      <c r="L465" s="4"/>
      <c r="M465" s="142"/>
      <c r="N465" s="143" t="s">
        <v>329</v>
      </c>
      <c r="O465" s="142">
        <v>10</v>
      </c>
      <c r="P465" s="87"/>
      <c r="Q465" s="87"/>
      <c r="R465" s="87"/>
      <c r="S465" s="87"/>
      <c r="T465" s="87"/>
    </row>
    <row r="466" spans="1:20" s="1" customFormat="1" ht="10.5">
      <c r="A466" s="1">
        <v>93767000</v>
      </c>
      <c r="B466" s="31" t="s">
        <v>61</v>
      </c>
      <c r="C466" s="1" t="s">
        <v>366</v>
      </c>
      <c r="D466" s="5" t="s">
        <v>143</v>
      </c>
      <c r="E466" s="140">
        <v>39563</v>
      </c>
      <c r="F466" s="140">
        <v>40658</v>
      </c>
      <c r="G466" s="169">
        <f t="shared" si="23"/>
        <v>4</v>
      </c>
      <c r="H466" s="169">
        <f t="shared" si="24"/>
        <v>2011</v>
      </c>
      <c r="I466" s="170" t="str">
        <f t="shared" si="25"/>
        <v>VENCIDO</v>
      </c>
      <c r="J466" s="4" t="s">
        <v>37</v>
      </c>
      <c r="K466" s="141">
        <v>4000</v>
      </c>
      <c r="L466" s="4" t="s">
        <v>56</v>
      </c>
      <c r="M466" s="142">
        <v>3.8</v>
      </c>
      <c r="N466" s="143" t="s">
        <v>329</v>
      </c>
      <c r="O466" s="142">
        <v>8</v>
      </c>
      <c r="P466" s="87">
        <v>1800000</v>
      </c>
      <c r="Q466" s="87">
        <v>1800000</v>
      </c>
      <c r="R466" s="87">
        <f>ROUND((Q466*$E$8/1000),0)</f>
        <v>39505014</v>
      </c>
      <c r="S466" s="87">
        <v>311179</v>
      </c>
      <c r="T466" s="87">
        <v>39816193</v>
      </c>
    </row>
    <row r="467" spans="1:20" s="1" customFormat="1" ht="10.5">
      <c r="A467" s="1">
        <v>93767000</v>
      </c>
      <c r="B467" s="31" t="s">
        <v>61</v>
      </c>
      <c r="C467" s="1" t="s">
        <v>365</v>
      </c>
      <c r="D467" s="5">
        <v>532</v>
      </c>
      <c r="E467" s="140">
        <v>39554</v>
      </c>
      <c r="F467" s="140">
        <v>48685</v>
      </c>
      <c r="G467" s="169">
        <f t="shared" si="23"/>
        <v>4</v>
      </c>
      <c r="H467" s="169">
        <f t="shared" si="24"/>
        <v>2033</v>
      </c>
      <c r="I467" s="170" t="str">
        <f t="shared" si="25"/>
        <v>0</v>
      </c>
      <c r="J467" s="4" t="s">
        <v>37</v>
      </c>
      <c r="K467" s="141">
        <v>4000</v>
      </c>
      <c r="L467" s="4"/>
      <c r="M467" s="142"/>
      <c r="N467" s="143" t="s">
        <v>329</v>
      </c>
      <c r="O467" s="142">
        <v>25</v>
      </c>
      <c r="P467" s="87"/>
      <c r="Q467" s="87"/>
      <c r="R467" s="87"/>
      <c r="S467" s="87"/>
      <c r="T467" s="87"/>
    </row>
    <row r="468" spans="1:20" s="1" customFormat="1" ht="10.5" customHeight="1">
      <c r="A468" s="1">
        <v>93767000</v>
      </c>
      <c r="B468" s="31" t="s">
        <v>61</v>
      </c>
      <c r="C468" s="1" t="s">
        <v>367</v>
      </c>
      <c r="D468" s="5" t="s">
        <v>143</v>
      </c>
      <c r="E468" s="140">
        <v>39563</v>
      </c>
      <c r="F468" s="140">
        <v>40658</v>
      </c>
      <c r="G468" s="169">
        <f t="shared" si="23"/>
        <v>4</v>
      </c>
      <c r="H468" s="169">
        <f t="shared" si="24"/>
        <v>2011</v>
      </c>
      <c r="I468" s="170" t="str">
        <f t="shared" si="25"/>
        <v>VENCIDO</v>
      </c>
      <c r="J468" s="4" t="s">
        <v>37</v>
      </c>
      <c r="K468" s="141">
        <v>4000</v>
      </c>
      <c r="L468" s="4" t="s">
        <v>51</v>
      </c>
      <c r="M468" s="142">
        <v>4.45</v>
      </c>
      <c r="N468" s="143" t="s">
        <v>329</v>
      </c>
      <c r="O468" s="142">
        <v>21</v>
      </c>
      <c r="P468" s="87">
        <v>2200000</v>
      </c>
      <c r="Q468" s="87">
        <v>2200000</v>
      </c>
      <c r="R468" s="87">
        <f>ROUND((Q468*$E$8/1000),0)</f>
        <v>48283906</v>
      </c>
      <c r="S468" s="87">
        <v>444685</v>
      </c>
      <c r="T468" s="87">
        <v>48728591</v>
      </c>
    </row>
    <row r="469" spans="1:20" s="1" customFormat="1" ht="10.5">
      <c r="A469" s="1">
        <v>96885880</v>
      </c>
      <c r="B469" s="31" t="s">
        <v>44</v>
      </c>
      <c r="C469" s="1" t="s">
        <v>368</v>
      </c>
      <c r="D469" s="5">
        <v>533</v>
      </c>
      <c r="E469" s="140">
        <v>39577</v>
      </c>
      <c r="F469" s="140">
        <v>43229</v>
      </c>
      <c r="G469" s="169">
        <f t="shared" si="23"/>
        <v>5</v>
      </c>
      <c r="H469" s="169">
        <f t="shared" si="24"/>
        <v>2018</v>
      </c>
      <c r="I469" s="170" t="str">
        <f t="shared" si="25"/>
        <v>0</v>
      </c>
      <c r="J469" s="4" t="s">
        <v>37</v>
      </c>
      <c r="K469" s="141">
        <v>2000</v>
      </c>
      <c r="L469" s="4"/>
      <c r="M469" s="142"/>
      <c r="N469" s="143" t="s">
        <v>287</v>
      </c>
      <c r="O469" s="142">
        <v>10</v>
      </c>
      <c r="P469" s="87"/>
      <c r="Q469" s="87"/>
      <c r="R469" s="87"/>
      <c r="S469" s="87"/>
      <c r="T469" s="87"/>
    </row>
    <row r="470" spans="1:20" s="1" customFormat="1" ht="10.5">
      <c r="A470" s="1">
        <v>96885880</v>
      </c>
      <c r="B470" s="31" t="s">
        <v>44</v>
      </c>
      <c r="C470" s="1" t="s">
        <v>369</v>
      </c>
      <c r="D470" s="5" t="s">
        <v>143</v>
      </c>
      <c r="E470" s="140">
        <v>39581</v>
      </c>
      <c r="F470" s="140">
        <v>40634</v>
      </c>
      <c r="G470" s="169">
        <f t="shared" si="23"/>
        <v>4</v>
      </c>
      <c r="H470" s="169">
        <f t="shared" si="24"/>
        <v>2011</v>
      </c>
      <c r="I470" s="170" t="str">
        <f t="shared" si="25"/>
        <v>VENCIDO</v>
      </c>
      <c r="J470" s="4" t="s">
        <v>37</v>
      </c>
      <c r="K470" s="141">
        <v>2000</v>
      </c>
      <c r="L470" s="4" t="s">
        <v>46</v>
      </c>
      <c r="M470" s="142">
        <v>3.8</v>
      </c>
      <c r="N470" s="143" t="s">
        <v>68</v>
      </c>
      <c r="O470" s="142">
        <v>5</v>
      </c>
      <c r="P470" s="87">
        <v>2000000</v>
      </c>
      <c r="Q470" s="87">
        <v>2000000</v>
      </c>
      <c r="R470" s="87">
        <f>ROUND((Q470*$E$8/1000),0)</f>
        <v>43894460</v>
      </c>
      <c r="S470" s="87">
        <v>275408</v>
      </c>
      <c r="T470" s="87">
        <v>44169868</v>
      </c>
    </row>
    <row r="471" spans="1:20" s="1" customFormat="1" ht="10.5">
      <c r="A471" s="1">
        <v>96885880</v>
      </c>
      <c r="B471" s="31" t="s">
        <v>44</v>
      </c>
      <c r="C471" s="1" t="s">
        <v>368</v>
      </c>
      <c r="D471" s="5">
        <v>534</v>
      </c>
      <c r="E471" s="140">
        <v>39577</v>
      </c>
      <c r="F471" s="140">
        <v>50534</v>
      </c>
      <c r="G471" s="169">
        <f t="shared" si="23"/>
        <v>5</v>
      </c>
      <c r="H471" s="169">
        <f t="shared" si="24"/>
        <v>2038</v>
      </c>
      <c r="I471" s="170" t="str">
        <f t="shared" si="25"/>
        <v>0</v>
      </c>
      <c r="J471" s="4" t="s">
        <v>37</v>
      </c>
      <c r="K471" s="141">
        <v>2000</v>
      </c>
      <c r="L471" s="4"/>
      <c r="M471" s="142"/>
      <c r="N471" s="143" t="s">
        <v>287</v>
      </c>
      <c r="O471" s="142">
        <v>30</v>
      </c>
      <c r="P471" s="87"/>
      <c r="Q471" s="87"/>
      <c r="R471" s="87"/>
      <c r="S471" s="87"/>
      <c r="T471" s="87"/>
    </row>
    <row r="472" spans="1:20" s="1" customFormat="1" ht="10.5">
      <c r="A472" s="1">
        <v>96885880</v>
      </c>
      <c r="B472" s="31" t="s">
        <v>44</v>
      </c>
      <c r="C472" s="1" t="s">
        <v>369</v>
      </c>
      <c r="D472" s="5" t="s">
        <v>143</v>
      </c>
      <c r="E472" s="140">
        <v>39581</v>
      </c>
      <c r="F472" s="140">
        <v>40634</v>
      </c>
      <c r="G472" s="169">
        <f t="shared" si="23"/>
        <v>4</v>
      </c>
      <c r="H472" s="169">
        <f t="shared" si="24"/>
        <v>2011</v>
      </c>
      <c r="I472" s="170" t="str">
        <f t="shared" si="25"/>
        <v>VENCIDO</v>
      </c>
      <c r="J472" s="4" t="s">
        <v>37</v>
      </c>
      <c r="K472" s="141">
        <v>2000</v>
      </c>
      <c r="L472" s="4" t="s">
        <v>90</v>
      </c>
      <c r="M472" s="142">
        <v>4.5</v>
      </c>
      <c r="N472" s="143" t="s">
        <v>68</v>
      </c>
      <c r="O472" s="142">
        <v>21</v>
      </c>
      <c r="P472" s="87">
        <v>1000000</v>
      </c>
      <c r="Q472" s="87">
        <v>947368</v>
      </c>
      <c r="R472" s="87">
        <f>ROUND((Q472*$E$8/1000),0)</f>
        <v>20792103</v>
      </c>
      <c r="S472" s="87">
        <v>154231</v>
      </c>
      <c r="T472" s="87">
        <v>20946334</v>
      </c>
    </row>
    <row r="473" spans="1:20" s="1" customFormat="1" ht="10.5">
      <c r="A473" s="1">
        <v>96885880</v>
      </c>
      <c r="B473" s="31">
        <v>7</v>
      </c>
      <c r="C473" s="1" t="s">
        <v>370</v>
      </c>
      <c r="D473" s="5" t="s">
        <v>152</v>
      </c>
      <c r="E473" s="140">
        <v>40078</v>
      </c>
      <c r="F473" s="140">
        <v>40443</v>
      </c>
      <c r="G473" s="169">
        <f t="shared" si="23"/>
        <v>9</v>
      </c>
      <c r="H473" s="169">
        <f t="shared" si="24"/>
        <v>2010</v>
      </c>
      <c r="I473" s="170" t="str">
        <f t="shared" si="25"/>
        <v>VENCIDO</v>
      </c>
      <c r="J473" s="4" t="s">
        <v>37</v>
      </c>
      <c r="K473" s="141">
        <v>1000</v>
      </c>
      <c r="L473" s="4" t="s">
        <v>92</v>
      </c>
      <c r="M473" s="142">
        <v>3.9</v>
      </c>
      <c r="N473" s="143" t="s">
        <v>371</v>
      </c>
      <c r="O473" s="142">
        <v>5</v>
      </c>
      <c r="P473" s="87">
        <v>1000000</v>
      </c>
      <c r="Q473" s="87">
        <v>1000000</v>
      </c>
      <c r="R473" s="87">
        <f>ROUND((Q473*$E$8/1000),0)</f>
        <v>21947230</v>
      </c>
      <c r="S473" s="87">
        <v>350151</v>
      </c>
      <c r="T473" s="87">
        <v>22297381</v>
      </c>
    </row>
    <row r="474" spans="1:20" s="1" customFormat="1" ht="10.5">
      <c r="A474" s="1">
        <v>96885880</v>
      </c>
      <c r="B474" s="31">
        <v>7</v>
      </c>
      <c r="C474" s="1" t="s">
        <v>372</v>
      </c>
      <c r="D474" s="5" t="s">
        <v>162</v>
      </c>
      <c r="E474" s="140">
        <v>40078</v>
      </c>
      <c r="F474" s="140">
        <v>40443</v>
      </c>
      <c r="G474" s="169">
        <f t="shared" si="23"/>
        <v>9</v>
      </c>
      <c r="H474" s="169">
        <f t="shared" si="24"/>
        <v>2010</v>
      </c>
      <c r="I474" s="170" t="str">
        <f t="shared" si="25"/>
        <v>VENCIDO</v>
      </c>
      <c r="J474" s="4" t="s">
        <v>171</v>
      </c>
      <c r="K474" s="141">
        <v>20890000</v>
      </c>
      <c r="L474" s="4" t="s">
        <v>63</v>
      </c>
      <c r="M474" s="142">
        <v>7.5</v>
      </c>
      <c r="N474" s="143" t="s">
        <v>371</v>
      </c>
      <c r="O474" s="142">
        <v>5</v>
      </c>
      <c r="P474" s="87"/>
      <c r="Q474" s="87"/>
      <c r="R474" s="87"/>
      <c r="S474" s="87"/>
      <c r="T474" s="87"/>
    </row>
    <row r="475" spans="1:20" s="1" customFormat="1" ht="10.5">
      <c r="A475" s="1">
        <v>96885880</v>
      </c>
      <c r="B475" s="31">
        <v>7</v>
      </c>
      <c r="C475" s="1" t="s">
        <v>372</v>
      </c>
      <c r="D475" s="5" t="s">
        <v>163</v>
      </c>
      <c r="E475" s="140">
        <v>40078</v>
      </c>
      <c r="F475" s="140">
        <v>40443</v>
      </c>
      <c r="G475" s="169">
        <f t="shared" si="23"/>
        <v>9</v>
      </c>
      <c r="H475" s="169">
        <f t="shared" si="24"/>
        <v>2010</v>
      </c>
      <c r="I475" s="170" t="str">
        <f t="shared" si="25"/>
        <v>VENCIDO</v>
      </c>
      <c r="J475" s="4" t="s">
        <v>37</v>
      </c>
      <c r="K475" s="141">
        <v>1000</v>
      </c>
      <c r="L475" s="4" t="s">
        <v>56</v>
      </c>
      <c r="M475" s="142">
        <v>4.9000000000000004</v>
      </c>
      <c r="N475" s="143" t="s">
        <v>371</v>
      </c>
      <c r="O475" s="142">
        <v>22</v>
      </c>
      <c r="P475" s="87"/>
      <c r="Q475" s="87"/>
      <c r="R475" s="87"/>
      <c r="S475" s="87"/>
      <c r="T475" s="87"/>
    </row>
    <row r="476" spans="1:20" s="1" customFormat="1" ht="10.5">
      <c r="A476" s="1">
        <v>96678790</v>
      </c>
      <c r="B476" s="31" t="s">
        <v>168</v>
      </c>
      <c r="C476" s="1" t="s">
        <v>293</v>
      </c>
      <c r="D476" s="5">
        <v>535</v>
      </c>
      <c r="E476" s="140">
        <v>39597</v>
      </c>
      <c r="F476" s="140">
        <v>43219</v>
      </c>
      <c r="G476" s="169">
        <f t="shared" si="23"/>
        <v>4</v>
      </c>
      <c r="H476" s="169">
        <f t="shared" si="24"/>
        <v>2018</v>
      </c>
      <c r="I476" s="170" t="str">
        <f t="shared" si="25"/>
        <v>0</v>
      </c>
      <c r="J476" s="4" t="s">
        <v>37</v>
      </c>
      <c r="K476" s="141">
        <v>4000</v>
      </c>
      <c r="L476" s="4"/>
      <c r="M476" s="142"/>
      <c r="N476" s="143" t="s">
        <v>287</v>
      </c>
      <c r="O476" s="142">
        <v>10</v>
      </c>
      <c r="P476" s="87"/>
      <c r="Q476" s="87"/>
      <c r="R476" s="87"/>
      <c r="S476" s="87"/>
      <c r="T476" s="87"/>
    </row>
    <row r="477" spans="1:20" s="1" customFormat="1" ht="10.5">
      <c r="A477" s="1">
        <v>96678790</v>
      </c>
      <c r="B477" s="31" t="s">
        <v>168</v>
      </c>
      <c r="C477" s="1" t="s">
        <v>344</v>
      </c>
      <c r="D477" s="5" t="s">
        <v>143</v>
      </c>
      <c r="E477" s="140">
        <v>39638</v>
      </c>
      <c r="F477" s="140">
        <v>39720</v>
      </c>
      <c r="G477" s="169">
        <f t="shared" si="23"/>
        <v>9</v>
      </c>
      <c r="H477" s="169">
        <f t="shared" si="24"/>
        <v>2008</v>
      </c>
      <c r="I477" s="170" t="str">
        <f t="shared" si="25"/>
        <v>VENCIDO</v>
      </c>
      <c r="J477" s="4" t="s">
        <v>171</v>
      </c>
      <c r="K477" s="141">
        <v>20000000</v>
      </c>
      <c r="L477" s="4" t="s">
        <v>176</v>
      </c>
      <c r="M477" s="142">
        <v>9.1</v>
      </c>
      <c r="N477" s="143" t="s">
        <v>287</v>
      </c>
      <c r="O477" s="142">
        <v>2</v>
      </c>
      <c r="P477" s="87"/>
      <c r="Q477" s="87"/>
      <c r="R477" s="87"/>
      <c r="S477" s="87"/>
      <c r="T477" s="87"/>
    </row>
    <row r="478" spans="1:20" s="1" customFormat="1" ht="10.5">
      <c r="A478" s="1">
        <v>96678790</v>
      </c>
      <c r="B478" s="31" t="s">
        <v>168</v>
      </c>
      <c r="C478" s="1" t="s">
        <v>373</v>
      </c>
      <c r="D478" s="5" t="s">
        <v>152</v>
      </c>
      <c r="E478" s="140">
        <v>39638</v>
      </c>
      <c r="F478" s="140">
        <v>39720</v>
      </c>
      <c r="G478" s="169">
        <f t="shared" si="23"/>
        <v>9</v>
      </c>
      <c r="H478" s="169">
        <f t="shared" si="24"/>
        <v>2008</v>
      </c>
      <c r="I478" s="170" t="str">
        <f t="shared" si="25"/>
        <v>VENCIDO</v>
      </c>
      <c r="J478" s="4" t="s">
        <v>37</v>
      </c>
      <c r="K478" s="141">
        <v>1000</v>
      </c>
      <c r="L478" s="4" t="s">
        <v>177</v>
      </c>
      <c r="M478" s="142">
        <v>3.9</v>
      </c>
      <c r="N478" s="143" t="s">
        <v>287</v>
      </c>
      <c r="O478" s="142">
        <v>5</v>
      </c>
      <c r="P478" s="87">
        <v>1000000</v>
      </c>
      <c r="Q478" s="87">
        <v>1000000</v>
      </c>
      <c r="R478" s="87">
        <f>ROUND((Q478*$E$8/1000),0)</f>
        <v>21947230</v>
      </c>
      <c r="S478" s="87">
        <v>280262</v>
      </c>
      <c r="T478" s="87">
        <v>22227492</v>
      </c>
    </row>
    <row r="479" spans="1:20" s="1" customFormat="1" ht="10.5">
      <c r="A479" s="1">
        <v>96678790</v>
      </c>
      <c r="B479" s="31">
        <v>2</v>
      </c>
      <c r="C479" s="1" t="s">
        <v>344</v>
      </c>
      <c r="D479" s="5" t="s">
        <v>162</v>
      </c>
      <c r="E479" s="140">
        <v>40077</v>
      </c>
      <c r="F479" s="140">
        <v>40156</v>
      </c>
      <c r="G479" s="169">
        <f t="shared" si="23"/>
        <v>12</v>
      </c>
      <c r="H479" s="169">
        <f t="shared" si="24"/>
        <v>2009</v>
      </c>
      <c r="I479" s="170" t="str">
        <f t="shared" si="25"/>
        <v>VENCIDO</v>
      </c>
      <c r="J479" s="4" t="s">
        <v>171</v>
      </c>
      <c r="K479" s="141">
        <v>25000000</v>
      </c>
      <c r="L479" s="4" t="s">
        <v>201</v>
      </c>
      <c r="M479" s="142">
        <v>5.6</v>
      </c>
      <c r="N479" s="143"/>
      <c r="O479" s="142">
        <v>4</v>
      </c>
      <c r="P479" s="87"/>
      <c r="Q479" s="87"/>
      <c r="R479" s="87"/>
      <c r="S479" s="87"/>
      <c r="T479" s="87"/>
    </row>
    <row r="480" spans="1:20" s="1" customFormat="1" ht="10.5">
      <c r="A480" s="1">
        <v>96678790</v>
      </c>
      <c r="B480" s="31">
        <v>2</v>
      </c>
      <c r="C480" s="1" t="s">
        <v>344</v>
      </c>
      <c r="D480" s="5" t="s">
        <v>163</v>
      </c>
      <c r="E480" s="140">
        <v>40325</v>
      </c>
      <c r="F480" s="140">
        <v>40395</v>
      </c>
      <c r="G480" s="169">
        <f t="shared" si="23"/>
        <v>8</v>
      </c>
      <c r="H480" s="169">
        <f t="shared" si="24"/>
        <v>2010</v>
      </c>
      <c r="I480" s="170" t="str">
        <f t="shared" si="25"/>
        <v>VENCIDO</v>
      </c>
      <c r="J480" s="4" t="s">
        <v>171</v>
      </c>
      <c r="K480" s="141">
        <v>40000000</v>
      </c>
      <c r="L480" s="4" t="s">
        <v>202</v>
      </c>
      <c r="M480" s="142">
        <v>5.9</v>
      </c>
      <c r="N480" s="143" t="s">
        <v>374</v>
      </c>
      <c r="O480" s="142">
        <v>5.9</v>
      </c>
      <c r="P480" s="87"/>
      <c r="Q480" s="87"/>
      <c r="R480" s="87"/>
      <c r="S480" s="87"/>
      <c r="T480" s="87"/>
    </row>
    <row r="481" spans="1:21" s="1" customFormat="1" ht="10.5">
      <c r="A481" s="1">
        <v>96678790</v>
      </c>
      <c r="B481" s="31">
        <v>2</v>
      </c>
      <c r="C481" s="1" t="s">
        <v>327</v>
      </c>
      <c r="D481" s="5" t="s">
        <v>375</v>
      </c>
      <c r="E481" s="140">
        <v>40325</v>
      </c>
      <c r="F481" s="140">
        <v>40395</v>
      </c>
      <c r="G481" s="169">
        <f t="shared" si="23"/>
        <v>8</v>
      </c>
      <c r="H481" s="169">
        <f t="shared" si="24"/>
        <v>2010</v>
      </c>
      <c r="I481" s="170" t="str">
        <f t="shared" si="25"/>
        <v>VENCIDO</v>
      </c>
      <c r="J481" s="4" t="s">
        <v>37</v>
      </c>
      <c r="K481" s="141">
        <v>2000</v>
      </c>
      <c r="L481" s="4" t="s">
        <v>239</v>
      </c>
      <c r="M481" s="142">
        <v>2.2000000000000002</v>
      </c>
      <c r="N481" s="143" t="s">
        <v>374</v>
      </c>
      <c r="O481" s="142">
        <v>1.65</v>
      </c>
      <c r="P481" s="87">
        <v>1300000</v>
      </c>
      <c r="Q481" s="87">
        <v>1300000</v>
      </c>
      <c r="R481" s="87">
        <f>ROUND((Q481*$E$8/1000),0)</f>
        <v>28531399</v>
      </c>
      <c r="S481" s="87">
        <v>129629</v>
      </c>
      <c r="T481" s="87">
        <v>28661028</v>
      </c>
    </row>
    <row r="482" spans="1:21" s="1" customFormat="1" ht="10.5">
      <c r="A482" s="1">
        <v>96505760</v>
      </c>
      <c r="B482" s="31" t="s">
        <v>35</v>
      </c>
      <c r="C482" s="1" t="s">
        <v>376</v>
      </c>
      <c r="D482" s="5">
        <v>537</v>
      </c>
      <c r="E482" s="140">
        <v>39612</v>
      </c>
      <c r="F482" s="140">
        <v>43264</v>
      </c>
      <c r="G482" s="169">
        <f t="shared" si="23"/>
        <v>6</v>
      </c>
      <c r="H482" s="169">
        <f t="shared" si="24"/>
        <v>2018</v>
      </c>
      <c r="I482" s="170" t="str">
        <f t="shared" si="25"/>
        <v>0</v>
      </c>
      <c r="J482" s="4" t="s">
        <v>37</v>
      </c>
      <c r="K482" s="141">
        <v>7000</v>
      </c>
      <c r="L482" s="4"/>
      <c r="M482" s="142"/>
      <c r="N482" s="143" t="s">
        <v>377</v>
      </c>
      <c r="O482" s="142">
        <v>10</v>
      </c>
      <c r="P482" s="87"/>
      <c r="Q482" s="87"/>
      <c r="R482" s="87"/>
      <c r="S482" s="87"/>
      <c r="T482" s="87"/>
    </row>
    <row r="483" spans="1:21" s="1" customFormat="1" ht="10.5">
      <c r="A483" s="1">
        <v>96505760</v>
      </c>
      <c r="B483" s="31" t="s">
        <v>35</v>
      </c>
      <c r="C483" s="1" t="s">
        <v>378</v>
      </c>
      <c r="D483" s="5" t="s">
        <v>143</v>
      </c>
      <c r="E483" s="140">
        <v>39653</v>
      </c>
      <c r="F483" s="140">
        <v>40748</v>
      </c>
      <c r="G483" s="169">
        <f t="shared" si="23"/>
        <v>7</v>
      </c>
      <c r="H483" s="169">
        <f t="shared" si="24"/>
        <v>2011</v>
      </c>
      <c r="I483" s="170" t="str">
        <f t="shared" si="25"/>
        <v>VENCIDO</v>
      </c>
      <c r="J483" s="4" t="s">
        <v>37</v>
      </c>
      <c r="K483" s="141">
        <v>7000</v>
      </c>
      <c r="L483" s="4" t="s">
        <v>53</v>
      </c>
      <c r="M483" s="142">
        <v>3.8</v>
      </c>
      <c r="N483" s="143" t="s">
        <v>329</v>
      </c>
      <c r="O483" s="142">
        <v>5.5</v>
      </c>
      <c r="P483" s="87">
        <v>2000000</v>
      </c>
      <c r="Q483" s="87">
        <v>2000000</v>
      </c>
      <c r="R483" s="87">
        <f>ROUND((Q483*$E$8/1000),0)</f>
        <v>43894460</v>
      </c>
      <c r="S483" s="87">
        <v>229507</v>
      </c>
      <c r="T483" s="87">
        <v>44123967</v>
      </c>
    </row>
    <row r="484" spans="1:21" s="1" customFormat="1" ht="10.5">
      <c r="A484" s="1">
        <v>96505760</v>
      </c>
      <c r="B484" s="31" t="s">
        <v>35</v>
      </c>
      <c r="C484" s="1" t="s">
        <v>378</v>
      </c>
      <c r="D484" s="5" t="s">
        <v>143</v>
      </c>
      <c r="E484" s="140">
        <v>39653</v>
      </c>
      <c r="F484" s="140">
        <v>40748</v>
      </c>
      <c r="G484" s="169">
        <f t="shared" si="23"/>
        <v>7</v>
      </c>
      <c r="H484" s="169">
        <f t="shared" si="24"/>
        <v>2011</v>
      </c>
      <c r="I484" s="170" t="str">
        <f t="shared" si="25"/>
        <v>VENCIDO</v>
      </c>
      <c r="J484" s="4" t="s">
        <v>66</v>
      </c>
      <c r="K484" s="141">
        <v>282900</v>
      </c>
      <c r="L484" s="4" t="s">
        <v>59</v>
      </c>
      <c r="M484" s="142" t="s">
        <v>379</v>
      </c>
      <c r="N484" s="143" t="s">
        <v>329</v>
      </c>
      <c r="O484" s="142">
        <v>10</v>
      </c>
      <c r="P484" s="87">
        <v>80800000</v>
      </c>
      <c r="Q484" s="87">
        <v>80800000</v>
      </c>
      <c r="R484" s="87">
        <f>ROUND((Q484*$M$8/1000),0)</f>
        <v>36958728</v>
      </c>
      <c r="S484" s="87">
        <v>128162</v>
      </c>
      <c r="T484" s="87">
        <v>37086890</v>
      </c>
      <c r="U484" s="1" t="s">
        <v>69</v>
      </c>
    </row>
    <row r="485" spans="1:21" s="1" customFormat="1" ht="10.5">
      <c r="A485" s="1">
        <v>96505760</v>
      </c>
      <c r="B485" s="31" t="s">
        <v>35</v>
      </c>
      <c r="C485" s="1" t="s">
        <v>376</v>
      </c>
      <c r="D485" s="5">
        <v>538</v>
      </c>
      <c r="E485" s="140">
        <v>39612</v>
      </c>
      <c r="F485" s="140">
        <v>50569</v>
      </c>
      <c r="G485" s="169">
        <f t="shared" si="23"/>
        <v>6</v>
      </c>
      <c r="H485" s="169">
        <f t="shared" si="24"/>
        <v>2038</v>
      </c>
      <c r="I485" s="170" t="str">
        <f t="shared" si="25"/>
        <v>0</v>
      </c>
      <c r="J485" s="4" t="s">
        <v>37</v>
      </c>
      <c r="K485" s="141">
        <v>7000</v>
      </c>
      <c r="L485" s="4"/>
      <c r="M485" s="142"/>
      <c r="N485" s="143" t="s">
        <v>377</v>
      </c>
      <c r="O485" s="142">
        <v>30</v>
      </c>
      <c r="P485" s="87"/>
      <c r="Q485" s="87"/>
      <c r="R485" s="87"/>
      <c r="S485" s="87"/>
      <c r="T485" s="87"/>
    </row>
    <row r="486" spans="1:21" s="1" customFormat="1" ht="10.5">
      <c r="A486" s="1">
        <v>96505760</v>
      </c>
      <c r="B486" s="31" t="s">
        <v>35</v>
      </c>
      <c r="C486" s="1" t="s">
        <v>378</v>
      </c>
      <c r="D486" s="5" t="s">
        <v>143</v>
      </c>
      <c r="E486" s="140">
        <v>39653</v>
      </c>
      <c r="F486" s="140">
        <v>40728</v>
      </c>
      <c r="G486" s="169">
        <f t="shared" si="23"/>
        <v>7</v>
      </c>
      <c r="H486" s="169">
        <f t="shared" si="24"/>
        <v>2011</v>
      </c>
      <c r="I486" s="170" t="str">
        <f t="shared" si="25"/>
        <v>VENCIDO</v>
      </c>
      <c r="J486" s="4" t="s">
        <v>37</v>
      </c>
      <c r="K486" s="141">
        <v>7000</v>
      </c>
      <c r="L486" s="4" t="s">
        <v>60</v>
      </c>
      <c r="M486" s="142">
        <v>4.5</v>
      </c>
      <c r="N486" s="143" t="s">
        <v>329</v>
      </c>
      <c r="O486" s="142">
        <v>21</v>
      </c>
      <c r="P486" s="87">
        <v>3000000</v>
      </c>
      <c r="Q486" s="87">
        <v>3000000</v>
      </c>
      <c r="R486" s="87">
        <f>ROUND((Q486*$E$8/1000),0)</f>
        <v>65841690</v>
      </c>
      <c r="S486" s="87">
        <v>406975</v>
      </c>
      <c r="T486" s="87">
        <v>66248665</v>
      </c>
    </row>
    <row r="487" spans="1:21" s="1" customFormat="1" ht="10.5">
      <c r="A487" s="1">
        <v>93628000</v>
      </c>
      <c r="B487" s="31" t="s">
        <v>83</v>
      </c>
      <c r="C487" s="1" t="s">
        <v>380</v>
      </c>
      <c r="D487" s="5">
        <v>539</v>
      </c>
      <c r="E487" s="140">
        <v>39643</v>
      </c>
      <c r="F487" s="140">
        <v>43295</v>
      </c>
      <c r="G487" s="169">
        <f t="shared" si="23"/>
        <v>7</v>
      </c>
      <c r="H487" s="169">
        <f t="shared" si="24"/>
        <v>2018</v>
      </c>
      <c r="I487" s="170" t="str">
        <f t="shared" si="25"/>
        <v>0</v>
      </c>
      <c r="J487" s="4" t="s">
        <v>37</v>
      </c>
      <c r="K487" s="141">
        <v>7000</v>
      </c>
      <c r="L487" s="4"/>
      <c r="M487" s="142"/>
      <c r="N487" s="143" t="s">
        <v>329</v>
      </c>
      <c r="O487" s="142">
        <v>10</v>
      </c>
      <c r="P487" s="87"/>
      <c r="Q487" s="87"/>
      <c r="R487" s="87"/>
      <c r="S487" s="87"/>
      <c r="T487" s="87"/>
    </row>
    <row r="488" spans="1:21" s="1" customFormat="1" ht="10.5">
      <c r="A488" s="1">
        <v>93628000</v>
      </c>
      <c r="B488" s="31" t="s">
        <v>83</v>
      </c>
      <c r="C488" s="1" t="s">
        <v>381</v>
      </c>
      <c r="D488" s="5" t="s">
        <v>143</v>
      </c>
      <c r="E488" s="140">
        <v>39650</v>
      </c>
      <c r="F488" s="140">
        <v>40738</v>
      </c>
      <c r="G488" s="169">
        <f t="shared" si="23"/>
        <v>7</v>
      </c>
      <c r="H488" s="169">
        <f t="shared" si="24"/>
        <v>2011</v>
      </c>
      <c r="I488" s="170" t="str">
        <f t="shared" si="25"/>
        <v>VENCIDO</v>
      </c>
      <c r="J488" s="4" t="s">
        <v>37</v>
      </c>
      <c r="K488" s="141">
        <v>7000</v>
      </c>
      <c r="L488" s="4" t="s">
        <v>46</v>
      </c>
      <c r="M488" s="142">
        <v>3.5</v>
      </c>
      <c r="N488" s="143" t="s">
        <v>68</v>
      </c>
      <c r="O488" s="142">
        <v>5</v>
      </c>
      <c r="P488" s="87">
        <v>3000000</v>
      </c>
      <c r="Q488" s="87">
        <v>3000000</v>
      </c>
      <c r="R488" s="87">
        <f>ROUND((Q488*$E$8/1000),0)</f>
        <v>65841690</v>
      </c>
      <c r="S488" s="87">
        <v>384077</v>
      </c>
      <c r="T488" s="87">
        <v>66225767</v>
      </c>
    </row>
    <row r="489" spans="1:21" s="1" customFormat="1" ht="10.5">
      <c r="A489" s="1">
        <v>93628000</v>
      </c>
      <c r="B489" s="31" t="s">
        <v>83</v>
      </c>
      <c r="C489" s="1" t="s">
        <v>968</v>
      </c>
      <c r="D489" s="5" t="s">
        <v>143</v>
      </c>
      <c r="E489" s="140">
        <v>39650</v>
      </c>
      <c r="F489" s="140">
        <v>40738</v>
      </c>
      <c r="G489" s="169">
        <f t="shared" si="23"/>
        <v>7</v>
      </c>
      <c r="H489" s="169">
        <f t="shared" si="24"/>
        <v>2011</v>
      </c>
      <c r="I489" s="170" t="str">
        <f t="shared" si="25"/>
        <v>VENCIDO</v>
      </c>
      <c r="J489" s="4" t="s">
        <v>37</v>
      </c>
      <c r="K489" s="141">
        <v>7000</v>
      </c>
      <c r="L489" s="4" t="s">
        <v>90</v>
      </c>
      <c r="M489" s="142">
        <v>3.8</v>
      </c>
      <c r="N489" s="143" t="s">
        <v>68</v>
      </c>
      <c r="O489" s="142">
        <v>10</v>
      </c>
      <c r="P489" s="87"/>
      <c r="Q489" s="87"/>
      <c r="R489" s="87"/>
      <c r="S489" s="87"/>
      <c r="T489" s="87"/>
    </row>
    <row r="490" spans="1:21" s="1" customFormat="1" ht="10.5">
      <c r="A490" s="1">
        <v>93628000</v>
      </c>
      <c r="B490" s="31" t="s">
        <v>83</v>
      </c>
      <c r="C490" s="1" t="s">
        <v>380</v>
      </c>
      <c r="D490" s="5">
        <v>540</v>
      </c>
      <c r="E490" s="140">
        <v>39643</v>
      </c>
      <c r="F490" s="140">
        <v>50600</v>
      </c>
      <c r="G490" s="169">
        <f t="shared" si="23"/>
        <v>7</v>
      </c>
      <c r="H490" s="169">
        <f t="shared" si="24"/>
        <v>2038</v>
      </c>
      <c r="I490" s="170" t="str">
        <f t="shared" si="25"/>
        <v>0</v>
      </c>
      <c r="J490" s="4" t="s">
        <v>37</v>
      </c>
      <c r="K490" s="141">
        <v>7000</v>
      </c>
      <c r="L490" s="4"/>
      <c r="M490" s="142"/>
      <c r="N490" s="143" t="s">
        <v>329</v>
      </c>
      <c r="O490" s="142">
        <v>30</v>
      </c>
      <c r="P490" s="87"/>
      <c r="Q490" s="87"/>
      <c r="R490" s="87"/>
      <c r="S490" s="87"/>
      <c r="T490" s="87"/>
    </row>
    <row r="491" spans="1:21" s="1" customFormat="1" ht="10.5">
      <c r="A491" s="1">
        <v>93628000</v>
      </c>
      <c r="B491" s="31" t="s">
        <v>83</v>
      </c>
      <c r="C491" s="1" t="s">
        <v>381</v>
      </c>
      <c r="D491" s="5" t="s">
        <v>143</v>
      </c>
      <c r="E491" s="140">
        <v>39650</v>
      </c>
      <c r="F491" s="140">
        <v>40738</v>
      </c>
      <c r="G491" s="169">
        <f t="shared" si="23"/>
        <v>7</v>
      </c>
      <c r="H491" s="169">
        <f t="shared" si="24"/>
        <v>2011</v>
      </c>
      <c r="I491" s="170" t="str">
        <f t="shared" si="25"/>
        <v>VENCIDO</v>
      </c>
      <c r="J491" s="4" t="s">
        <v>37</v>
      </c>
      <c r="K491" s="141">
        <v>7000</v>
      </c>
      <c r="L491" s="4" t="s">
        <v>92</v>
      </c>
      <c r="M491" s="142">
        <v>4.25</v>
      </c>
      <c r="N491" s="143" t="s">
        <v>68</v>
      </c>
      <c r="O491" s="142">
        <v>20</v>
      </c>
      <c r="P491" s="87">
        <v>2000000</v>
      </c>
      <c r="Q491" s="87">
        <v>2000000</v>
      </c>
      <c r="R491" s="87">
        <f>ROUND((Q491*$E$8/1000),0)</f>
        <v>43894460</v>
      </c>
      <c r="S491" s="87">
        <v>310919</v>
      </c>
      <c r="T491" s="87">
        <v>44205379</v>
      </c>
    </row>
    <row r="492" spans="1:21" s="1" customFormat="1" ht="10.5">
      <c r="A492" s="1">
        <v>93628000</v>
      </c>
      <c r="B492" s="31" t="s">
        <v>83</v>
      </c>
      <c r="C492" s="1" t="s">
        <v>968</v>
      </c>
      <c r="D492" s="5" t="s">
        <v>143</v>
      </c>
      <c r="E492" s="140">
        <v>39650</v>
      </c>
      <c r="F492" s="140">
        <v>40738</v>
      </c>
      <c r="G492" s="169">
        <f t="shared" si="23"/>
        <v>7</v>
      </c>
      <c r="H492" s="169">
        <f t="shared" si="24"/>
        <v>2011</v>
      </c>
      <c r="I492" s="170" t="str">
        <f t="shared" si="25"/>
        <v>VENCIDO</v>
      </c>
      <c r="J492" s="4" t="s">
        <v>37</v>
      </c>
      <c r="K492" s="141">
        <v>7000</v>
      </c>
      <c r="L492" s="4" t="s">
        <v>63</v>
      </c>
      <c r="M492" s="142">
        <v>3.8</v>
      </c>
      <c r="N492" s="143" t="s">
        <v>68</v>
      </c>
      <c r="O492" s="142">
        <v>20</v>
      </c>
      <c r="P492" s="87"/>
      <c r="Q492" s="87"/>
      <c r="R492" s="87"/>
      <c r="S492" s="87"/>
      <c r="T492" s="87"/>
    </row>
    <row r="493" spans="1:21" s="1" customFormat="1" ht="10.5">
      <c r="A493" s="1">
        <v>90042000</v>
      </c>
      <c r="B493" s="31" t="s">
        <v>83</v>
      </c>
      <c r="C493" s="1" t="s">
        <v>301</v>
      </c>
      <c r="D493" s="5">
        <v>541</v>
      </c>
      <c r="E493" s="140">
        <v>39644</v>
      </c>
      <c r="F493" s="140">
        <v>43296</v>
      </c>
      <c r="G493" s="169">
        <f t="shared" si="23"/>
        <v>7</v>
      </c>
      <c r="H493" s="169">
        <f t="shared" si="24"/>
        <v>2018</v>
      </c>
      <c r="I493" s="170" t="str">
        <f t="shared" si="25"/>
        <v>0</v>
      </c>
      <c r="J493" s="4" t="s">
        <v>37</v>
      </c>
      <c r="K493" s="141">
        <v>4000</v>
      </c>
      <c r="L493" s="4"/>
      <c r="M493" s="142"/>
      <c r="N493" s="143" t="s">
        <v>329</v>
      </c>
      <c r="O493" s="142">
        <v>10</v>
      </c>
      <c r="P493" s="87"/>
      <c r="Q493" s="87"/>
      <c r="R493" s="87"/>
      <c r="S493" s="87"/>
      <c r="T493" s="87"/>
    </row>
    <row r="494" spans="1:21" s="1" customFormat="1" ht="10.5">
      <c r="A494" s="1">
        <v>90042000</v>
      </c>
      <c r="B494" s="31" t="s">
        <v>83</v>
      </c>
      <c r="C494" s="1" t="s">
        <v>383</v>
      </c>
      <c r="D494" s="5" t="s">
        <v>143</v>
      </c>
      <c r="E494" s="140">
        <v>39661</v>
      </c>
      <c r="F494" s="140">
        <v>40009</v>
      </c>
      <c r="G494" s="169">
        <f t="shared" si="23"/>
        <v>7</v>
      </c>
      <c r="H494" s="169">
        <f t="shared" si="24"/>
        <v>2009</v>
      </c>
      <c r="I494" s="170" t="str">
        <f t="shared" si="25"/>
        <v>VENCIDO</v>
      </c>
      <c r="J494" s="4" t="s">
        <v>37</v>
      </c>
      <c r="K494" s="141">
        <v>4000</v>
      </c>
      <c r="L494" s="4" t="s">
        <v>59</v>
      </c>
      <c r="M494" s="142">
        <v>3.75</v>
      </c>
      <c r="N494" s="143" t="s">
        <v>68</v>
      </c>
      <c r="O494" s="142">
        <v>5</v>
      </c>
      <c r="P494" s="87">
        <v>2000000</v>
      </c>
      <c r="Q494" s="87">
        <v>2000000</v>
      </c>
      <c r="R494" s="87">
        <f>ROUND((Q494*$E$8/1000),0)</f>
        <v>43894460</v>
      </c>
      <c r="S494" s="87">
        <v>770376</v>
      </c>
      <c r="T494" s="87">
        <v>44664836</v>
      </c>
    </row>
    <row r="495" spans="1:21" s="1" customFormat="1" ht="10.5">
      <c r="A495" s="1">
        <v>90042000</v>
      </c>
      <c r="B495" s="31">
        <v>5</v>
      </c>
      <c r="C495" s="1" t="s">
        <v>302</v>
      </c>
      <c r="D495" s="5" t="s">
        <v>152</v>
      </c>
      <c r="E495" s="140">
        <v>40506</v>
      </c>
      <c r="F495" s="140">
        <v>41597</v>
      </c>
      <c r="G495" s="169">
        <f t="shared" si="23"/>
        <v>11</v>
      </c>
      <c r="H495" s="169">
        <f t="shared" si="24"/>
        <v>2013</v>
      </c>
      <c r="I495" s="170" t="str">
        <f t="shared" si="25"/>
        <v>0</v>
      </c>
      <c r="J495" s="4" t="s">
        <v>37</v>
      </c>
      <c r="K495" s="141">
        <v>2000</v>
      </c>
      <c r="L495" s="4" t="s">
        <v>75</v>
      </c>
      <c r="M495" s="142">
        <v>4</v>
      </c>
      <c r="N495" s="143" t="s">
        <v>81</v>
      </c>
      <c r="O495" s="142">
        <v>21</v>
      </c>
      <c r="P495" s="87">
        <v>2000000</v>
      </c>
      <c r="Q495" s="87">
        <v>2000000</v>
      </c>
      <c r="R495" s="87">
        <f>ROUND((Q495*$E$8/1000),0)</f>
        <v>43894460</v>
      </c>
      <c r="S495" s="87">
        <v>285012</v>
      </c>
      <c r="T495" s="87">
        <v>44179472</v>
      </c>
    </row>
    <row r="496" spans="1:21" s="1" customFormat="1" ht="10.5">
      <c r="A496" s="1">
        <v>90042000</v>
      </c>
      <c r="B496" s="31">
        <v>5</v>
      </c>
      <c r="C496" s="181" t="s">
        <v>384</v>
      </c>
      <c r="D496" s="5">
        <v>542</v>
      </c>
      <c r="E496" s="140">
        <v>39644</v>
      </c>
      <c r="F496" s="140">
        <v>50601</v>
      </c>
      <c r="G496" s="169">
        <f t="shared" si="23"/>
        <v>7</v>
      </c>
      <c r="H496" s="169">
        <f t="shared" si="24"/>
        <v>2038</v>
      </c>
      <c r="I496" s="170" t="str">
        <f t="shared" si="25"/>
        <v>0</v>
      </c>
      <c r="J496" s="4" t="s">
        <v>37</v>
      </c>
      <c r="K496" s="141">
        <v>6000</v>
      </c>
      <c r="L496" s="4"/>
      <c r="M496" s="142"/>
      <c r="N496" s="143" t="s">
        <v>329</v>
      </c>
      <c r="O496" s="142">
        <v>30</v>
      </c>
      <c r="P496" s="87"/>
      <c r="Q496" s="87"/>
      <c r="R496" s="87"/>
      <c r="S496" s="87"/>
      <c r="T496" s="87"/>
    </row>
    <row r="497" spans="1:21" s="1" customFormat="1" ht="10.5">
      <c r="A497" s="1">
        <v>90042000</v>
      </c>
      <c r="B497" s="31">
        <v>5</v>
      </c>
      <c r="C497" s="181" t="s">
        <v>383</v>
      </c>
      <c r="D497" s="5" t="s">
        <v>143</v>
      </c>
      <c r="E497" s="140">
        <v>39661</v>
      </c>
      <c r="F497" s="140">
        <v>40739</v>
      </c>
      <c r="G497" s="169">
        <f t="shared" si="23"/>
        <v>7</v>
      </c>
      <c r="H497" s="169">
        <f t="shared" si="24"/>
        <v>2011</v>
      </c>
      <c r="I497" s="170" t="str">
        <f t="shared" si="25"/>
        <v>VENCIDO</v>
      </c>
      <c r="J497" s="4" t="s">
        <v>37</v>
      </c>
      <c r="K497" s="141">
        <v>6000</v>
      </c>
      <c r="L497" s="4" t="s">
        <v>60</v>
      </c>
      <c r="M497" s="142">
        <v>4.6500000000000004</v>
      </c>
      <c r="N497" s="143" t="s">
        <v>68</v>
      </c>
      <c r="O497" s="142">
        <v>21</v>
      </c>
      <c r="P497" s="87">
        <v>5500000</v>
      </c>
      <c r="Q497" s="87">
        <v>5500000</v>
      </c>
      <c r="R497" s="87">
        <f>ROUND((Q497*$E$8/1000),0)</f>
        <v>120709765</v>
      </c>
      <c r="S497" s="87">
        <v>2621340</v>
      </c>
      <c r="T497" s="87">
        <v>123331105</v>
      </c>
    </row>
    <row r="498" spans="1:21" s="1" customFormat="1" ht="10.5">
      <c r="A498" s="1">
        <v>90042000</v>
      </c>
      <c r="B498" s="31">
        <v>5</v>
      </c>
      <c r="C498" s="181" t="s">
        <v>302</v>
      </c>
      <c r="D498" s="5" t="s">
        <v>152</v>
      </c>
      <c r="E498" s="140">
        <v>39822</v>
      </c>
      <c r="F498" s="140">
        <v>40920</v>
      </c>
      <c r="G498" s="169">
        <f t="shared" si="23"/>
        <v>1</v>
      </c>
      <c r="H498" s="169">
        <f t="shared" si="24"/>
        <v>2012</v>
      </c>
      <c r="I498" s="170" t="str">
        <f t="shared" si="25"/>
        <v>0</v>
      </c>
      <c r="J498" s="4" t="s">
        <v>37</v>
      </c>
      <c r="K498" s="141">
        <v>500</v>
      </c>
      <c r="L498" s="4" t="s">
        <v>64</v>
      </c>
      <c r="M498" s="142">
        <v>4.75</v>
      </c>
      <c r="N498" s="182" t="s">
        <v>68</v>
      </c>
      <c r="O498" s="142">
        <v>20</v>
      </c>
      <c r="P498" s="87">
        <v>500000</v>
      </c>
      <c r="Q498" s="87">
        <v>500000</v>
      </c>
      <c r="R498" s="87">
        <f>ROUND((Q498*$E$8/1000),0)</f>
        <v>10973615</v>
      </c>
      <c r="S498" s="87">
        <v>27999</v>
      </c>
      <c r="T498" s="87">
        <v>11001614</v>
      </c>
    </row>
    <row r="499" spans="1:21" s="1" customFormat="1" ht="10.5">
      <c r="A499" s="1">
        <v>99530250</v>
      </c>
      <c r="B499" s="31">
        <v>0</v>
      </c>
      <c r="C499" s="148" t="s">
        <v>198</v>
      </c>
      <c r="D499" s="5">
        <v>543</v>
      </c>
      <c r="E499" s="140">
        <v>39667</v>
      </c>
      <c r="F499" s="140">
        <v>50624</v>
      </c>
      <c r="G499" s="169">
        <f t="shared" si="23"/>
        <v>8</v>
      </c>
      <c r="H499" s="169">
        <f t="shared" si="24"/>
        <v>2038</v>
      </c>
      <c r="I499" s="170" t="str">
        <f t="shared" si="25"/>
        <v>0</v>
      </c>
      <c r="J499" s="4" t="s">
        <v>37</v>
      </c>
      <c r="K499" s="141">
        <v>3500</v>
      </c>
      <c r="L499" s="4"/>
      <c r="M499" s="142"/>
      <c r="N499" s="143" t="s">
        <v>329</v>
      </c>
      <c r="O499" s="142">
        <v>30</v>
      </c>
      <c r="P499" s="87"/>
      <c r="Q499" s="87"/>
      <c r="R499" s="87"/>
      <c r="S499" s="87"/>
      <c r="T499" s="87"/>
    </row>
    <row r="500" spans="1:21" s="1" customFormat="1" ht="10.5">
      <c r="A500" s="1">
        <v>99530250</v>
      </c>
      <c r="B500" s="31">
        <v>0</v>
      </c>
      <c r="C500" s="148" t="s">
        <v>385</v>
      </c>
      <c r="D500" s="5" t="s">
        <v>143</v>
      </c>
      <c r="E500" s="140">
        <v>39667</v>
      </c>
      <c r="F500" s="140">
        <v>40762</v>
      </c>
      <c r="G500" s="169">
        <f t="shared" si="23"/>
        <v>8</v>
      </c>
      <c r="H500" s="169">
        <f t="shared" si="24"/>
        <v>2011</v>
      </c>
      <c r="I500" s="170" t="str">
        <f t="shared" si="25"/>
        <v>0</v>
      </c>
      <c r="J500" s="4" t="s">
        <v>37</v>
      </c>
      <c r="K500" s="141">
        <v>3500</v>
      </c>
      <c r="L500" s="4" t="s">
        <v>92</v>
      </c>
      <c r="M500" s="142">
        <v>4.25</v>
      </c>
      <c r="N500" s="143" t="s">
        <v>329</v>
      </c>
      <c r="O500" s="142">
        <v>21</v>
      </c>
      <c r="P500" s="87"/>
      <c r="Q500" s="87"/>
      <c r="R500" s="87"/>
      <c r="S500" s="87"/>
      <c r="T500" s="87"/>
    </row>
    <row r="501" spans="1:21" s="1" customFormat="1" ht="10.5">
      <c r="A501" s="1">
        <v>99530250</v>
      </c>
      <c r="B501" s="31">
        <v>0</v>
      </c>
      <c r="C501" s="148" t="s">
        <v>386</v>
      </c>
      <c r="D501" s="5" t="s">
        <v>152</v>
      </c>
      <c r="E501" s="140">
        <v>39897</v>
      </c>
      <c r="F501" s="140">
        <v>40993</v>
      </c>
      <c r="G501" s="169">
        <f t="shared" si="23"/>
        <v>3</v>
      </c>
      <c r="H501" s="169">
        <f t="shared" si="24"/>
        <v>2012</v>
      </c>
      <c r="I501" s="170" t="str">
        <f t="shared" si="25"/>
        <v>0</v>
      </c>
      <c r="J501" s="4" t="s">
        <v>171</v>
      </c>
      <c r="K501" s="141">
        <v>30000000</v>
      </c>
      <c r="L501" s="4" t="s">
        <v>63</v>
      </c>
      <c r="M501" s="142">
        <v>7</v>
      </c>
      <c r="N501" s="143" t="s">
        <v>329</v>
      </c>
      <c r="O501" s="142">
        <v>5</v>
      </c>
      <c r="P501" s="87">
        <v>10000000000</v>
      </c>
      <c r="Q501" s="87">
        <v>10000000000</v>
      </c>
      <c r="R501" s="87">
        <f>ROUND((Q501/1000),0)</f>
        <v>10000000</v>
      </c>
      <c r="S501" s="87">
        <v>256966</v>
      </c>
      <c r="T501" s="87">
        <v>10256966</v>
      </c>
    </row>
    <row r="502" spans="1:21" s="1" customFormat="1" ht="10.5">
      <c r="A502" s="1">
        <v>99530250</v>
      </c>
      <c r="B502" s="31">
        <v>0</v>
      </c>
      <c r="C502" s="148" t="s">
        <v>386</v>
      </c>
      <c r="D502" s="5" t="s">
        <v>162</v>
      </c>
      <c r="E502" s="140">
        <v>39976</v>
      </c>
      <c r="F502" s="140">
        <v>41072</v>
      </c>
      <c r="G502" s="169">
        <f t="shared" si="23"/>
        <v>6</v>
      </c>
      <c r="H502" s="169">
        <f t="shared" si="24"/>
        <v>2012</v>
      </c>
      <c r="I502" s="170" t="str">
        <f t="shared" si="25"/>
        <v>0</v>
      </c>
      <c r="J502" s="4" t="s">
        <v>37</v>
      </c>
      <c r="K502" s="141">
        <v>3000</v>
      </c>
      <c r="L502" s="4" t="s">
        <v>56</v>
      </c>
      <c r="M502" s="142">
        <v>5</v>
      </c>
      <c r="N502" s="143" t="s">
        <v>68</v>
      </c>
      <c r="O502" s="142">
        <v>21</v>
      </c>
      <c r="P502" s="87">
        <v>1000000</v>
      </c>
      <c r="Q502" s="87">
        <v>1000000</v>
      </c>
      <c r="R502" s="87">
        <f>ROUND((Q502*$E$8/1000),0)</f>
        <v>21947230</v>
      </c>
      <c r="S502" s="87">
        <v>149229</v>
      </c>
      <c r="T502" s="87">
        <v>22096459</v>
      </c>
    </row>
    <row r="503" spans="1:21" s="1" customFormat="1" ht="10.5">
      <c r="A503" s="1">
        <v>99530250</v>
      </c>
      <c r="B503" s="31">
        <v>0</v>
      </c>
      <c r="C503" s="148" t="s">
        <v>386</v>
      </c>
      <c r="D503" s="5" t="s">
        <v>162</v>
      </c>
      <c r="E503" s="140">
        <v>39976</v>
      </c>
      <c r="F503" s="140">
        <v>41072</v>
      </c>
      <c r="G503" s="169">
        <f t="shared" si="23"/>
        <v>6</v>
      </c>
      <c r="H503" s="169">
        <f t="shared" si="24"/>
        <v>2012</v>
      </c>
      <c r="I503" s="170" t="str">
        <f t="shared" si="25"/>
        <v>0</v>
      </c>
      <c r="J503" s="4" t="s">
        <v>37</v>
      </c>
      <c r="K503" s="141">
        <v>3000</v>
      </c>
      <c r="L503" s="4" t="s">
        <v>51</v>
      </c>
      <c r="M503" s="142">
        <v>4</v>
      </c>
      <c r="N503" s="143" t="s">
        <v>68</v>
      </c>
      <c r="O503" s="142">
        <v>7</v>
      </c>
      <c r="P503" s="87">
        <v>2000000</v>
      </c>
      <c r="Q503" s="87">
        <v>2000000</v>
      </c>
      <c r="R503" s="87">
        <f>ROUND((Q503*$E$8/1000),0)</f>
        <v>43894460</v>
      </c>
      <c r="S503" s="87">
        <v>239760</v>
      </c>
      <c r="T503" s="87">
        <v>44134220</v>
      </c>
    </row>
    <row r="504" spans="1:21" s="1" customFormat="1" ht="10.5">
      <c r="A504" s="1">
        <v>99530250</v>
      </c>
      <c r="B504" s="31">
        <v>0</v>
      </c>
      <c r="C504" s="148" t="s">
        <v>385</v>
      </c>
      <c r="D504" s="5" t="s">
        <v>162</v>
      </c>
      <c r="E504" s="140">
        <v>39976</v>
      </c>
      <c r="F504" s="140">
        <v>41072</v>
      </c>
      <c r="G504" s="169">
        <f t="shared" si="23"/>
        <v>6</v>
      </c>
      <c r="H504" s="169">
        <f t="shared" si="24"/>
        <v>2012</v>
      </c>
      <c r="I504" s="170" t="str">
        <f t="shared" si="25"/>
        <v>0</v>
      </c>
      <c r="J504" s="4" t="s">
        <v>171</v>
      </c>
      <c r="K504" s="141">
        <v>62950000</v>
      </c>
      <c r="L504" s="4" t="s">
        <v>53</v>
      </c>
      <c r="M504" s="142">
        <v>6</v>
      </c>
      <c r="N504" s="143" t="s">
        <v>68</v>
      </c>
      <c r="O504" s="142">
        <v>7</v>
      </c>
      <c r="P504" s="87"/>
      <c r="Q504" s="87"/>
      <c r="R504" s="87"/>
      <c r="S504" s="87"/>
      <c r="T504" s="87"/>
    </row>
    <row r="505" spans="1:21" s="1" customFormat="1" ht="10.5">
      <c r="A505" s="1">
        <v>93458000</v>
      </c>
      <c r="B505" s="31">
        <v>1</v>
      </c>
      <c r="C505" s="148" t="s">
        <v>387</v>
      </c>
      <c r="D505" s="5">
        <v>544</v>
      </c>
      <c r="E505" s="140">
        <v>39674</v>
      </c>
      <c r="F505" s="140">
        <v>43326</v>
      </c>
      <c r="G505" s="169">
        <f t="shared" si="23"/>
        <v>8</v>
      </c>
      <c r="H505" s="169">
        <f t="shared" si="24"/>
        <v>2018</v>
      </c>
      <c r="I505" s="170" t="str">
        <f t="shared" si="25"/>
        <v>0</v>
      </c>
      <c r="J505" s="4" t="s">
        <v>37</v>
      </c>
      <c r="K505" s="141">
        <v>10000</v>
      </c>
      <c r="L505" s="4"/>
      <c r="M505" s="142"/>
      <c r="N505" s="143" t="s">
        <v>371</v>
      </c>
      <c r="O505" s="142">
        <v>10</v>
      </c>
      <c r="P505" s="87"/>
      <c r="Q505" s="87"/>
      <c r="R505" s="87"/>
      <c r="S505" s="87"/>
      <c r="T505" s="87"/>
    </row>
    <row r="506" spans="1:21" s="1" customFormat="1" ht="10.5">
      <c r="A506" s="1">
        <v>93458000</v>
      </c>
      <c r="B506" s="31">
        <v>1</v>
      </c>
      <c r="C506" s="148" t="s">
        <v>388</v>
      </c>
      <c r="D506" s="5" t="s">
        <v>143</v>
      </c>
      <c r="E506" s="140">
        <v>39735</v>
      </c>
      <c r="F506" s="140">
        <v>40825</v>
      </c>
      <c r="G506" s="169">
        <f t="shared" si="23"/>
        <v>10</v>
      </c>
      <c r="H506" s="169">
        <f t="shared" si="24"/>
        <v>2011</v>
      </c>
      <c r="I506" s="170" t="str">
        <f t="shared" si="25"/>
        <v>0</v>
      </c>
      <c r="J506" s="4" t="s">
        <v>66</v>
      </c>
      <c r="K506" s="141">
        <v>355000</v>
      </c>
      <c r="L506" s="4" t="s">
        <v>63</v>
      </c>
      <c r="M506" s="142" t="s">
        <v>389</v>
      </c>
      <c r="N506" s="143" t="s">
        <v>390</v>
      </c>
      <c r="O506" s="142">
        <v>6</v>
      </c>
      <c r="P506" s="87"/>
      <c r="Q506" s="87"/>
      <c r="R506" s="87"/>
      <c r="S506" s="87"/>
      <c r="T506" s="87"/>
      <c r="U506" s="1" t="s">
        <v>69</v>
      </c>
    </row>
    <row r="507" spans="1:21" s="1" customFormat="1" ht="10.5">
      <c r="A507" s="1">
        <v>93458000</v>
      </c>
      <c r="B507" s="31">
        <v>1</v>
      </c>
      <c r="C507" s="148" t="s">
        <v>391</v>
      </c>
      <c r="D507" s="5" t="s">
        <v>143</v>
      </c>
      <c r="E507" s="140">
        <v>39735</v>
      </c>
      <c r="F507" s="140">
        <v>40825</v>
      </c>
      <c r="G507" s="169">
        <f t="shared" si="23"/>
        <v>10</v>
      </c>
      <c r="H507" s="169">
        <f t="shared" si="24"/>
        <v>2011</v>
      </c>
      <c r="I507" s="170" t="str">
        <f t="shared" si="25"/>
        <v>0</v>
      </c>
      <c r="J507" s="4" t="s">
        <v>37</v>
      </c>
      <c r="K507" s="141">
        <v>10000</v>
      </c>
      <c r="L507" s="4" t="s">
        <v>56</v>
      </c>
      <c r="M507" s="142">
        <v>4</v>
      </c>
      <c r="N507" s="143" t="s">
        <v>390</v>
      </c>
      <c r="O507" s="142">
        <v>6</v>
      </c>
      <c r="P507" s="87">
        <v>1000000</v>
      </c>
      <c r="Q507" s="87">
        <v>1000000</v>
      </c>
      <c r="R507" s="87">
        <f>ROUND((Q507*$E$8/1000),0)</f>
        <v>21947230</v>
      </c>
      <c r="S507" s="87">
        <v>217321</v>
      </c>
      <c r="T507" s="87">
        <v>22164551</v>
      </c>
    </row>
    <row r="508" spans="1:21" s="1" customFormat="1" ht="10.5">
      <c r="A508" s="1">
        <v>93458000</v>
      </c>
      <c r="B508" s="31">
        <v>1</v>
      </c>
      <c r="C508" s="148" t="s">
        <v>969</v>
      </c>
      <c r="D508" s="5" t="s">
        <v>152</v>
      </c>
      <c r="E508" s="140">
        <v>39888</v>
      </c>
      <c r="F508" s="140">
        <v>40611</v>
      </c>
      <c r="G508" s="169">
        <f t="shared" si="23"/>
        <v>3</v>
      </c>
      <c r="H508" s="169">
        <f t="shared" si="24"/>
        <v>2011</v>
      </c>
      <c r="I508" s="170" t="str">
        <f t="shared" si="25"/>
        <v>VENCIDO</v>
      </c>
      <c r="J508" s="4" t="s">
        <v>171</v>
      </c>
      <c r="K508" s="141">
        <v>84000000</v>
      </c>
      <c r="L508" s="4" t="s">
        <v>53</v>
      </c>
      <c r="M508" s="142">
        <v>4</v>
      </c>
      <c r="N508" s="143" t="s">
        <v>390</v>
      </c>
      <c r="O508" s="142">
        <v>5</v>
      </c>
      <c r="P508" s="87"/>
      <c r="Q508" s="87"/>
      <c r="R508" s="87"/>
      <c r="S508" s="87"/>
      <c r="T508" s="87"/>
    </row>
    <row r="509" spans="1:21" s="1" customFormat="1" ht="10.5">
      <c r="A509" s="1">
        <v>93458000</v>
      </c>
      <c r="B509" s="31">
        <v>1</v>
      </c>
      <c r="C509" s="148" t="s">
        <v>392</v>
      </c>
      <c r="D509" s="5" t="s">
        <v>152</v>
      </c>
      <c r="E509" s="140">
        <v>39888</v>
      </c>
      <c r="F509" s="140">
        <v>40611</v>
      </c>
      <c r="G509" s="169">
        <f t="shared" si="23"/>
        <v>3</v>
      </c>
      <c r="H509" s="169">
        <f t="shared" si="24"/>
        <v>2011</v>
      </c>
      <c r="I509" s="170" t="str">
        <f t="shared" si="25"/>
        <v>VENCIDO</v>
      </c>
      <c r="J509" s="4" t="s">
        <v>37</v>
      </c>
      <c r="K509" s="141">
        <v>4000</v>
      </c>
      <c r="L509" s="4" t="s">
        <v>59</v>
      </c>
      <c r="M509" s="142">
        <v>2.25</v>
      </c>
      <c r="N509" s="143" t="s">
        <v>390</v>
      </c>
      <c r="O509" s="142">
        <v>5</v>
      </c>
      <c r="P509" s="87">
        <v>2000000</v>
      </c>
      <c r="Q509" s="87">
        <v>2000000</v>
      </c>
      <c r="R509" s="87">
        <f>ROUND((Q509*$E$8/1000),0)</f>
        <v>43894460</v>
      </c>
      <c r="S509" s="87">
        <v>409206</v>
      </c>
      <c r="T509" s="87">
        <v>44303666</v>
      </c>
    </row>
    <row r="510" spans="1:21" s="1" customFormat="1" ht="10.5">
      <c r="A510" s="1">
        <v>93458000</v>
      </c>
      <c r="B510" s="31">
        <v>1</v>
      </c>
      <c r="C510" s="148" t="s">
        <v>387</v>
      </c>
      <c r="D510" s="5">
        <v>545</v>
      </c>
      <c r="E510" s="140">
        <v>39674</v>
      </c>
      <c r="F510" s="140">
        <v>50631</v>
      </c>
      <c r="G510" s="169">
        <f t="shared" si="23"/>
        <v>8</v>
      </c>
      <c r="H510" s="169">
        <f t="shared" si="24"/>
        <v>2038</v>
      </c>
      <c r="I510" s="170" t="str">
        <f t="shared" si="25"/>
        <v>0</v>
      </c>
      <c r="J510" s="4" t="s">
        <v>37</v>
      </c>
      <c r="K510" s="141">
        <v>10000</v>
      </c>
      <c r="L510" s="4"/>
      <c r="M510" s="142"/>
      <c r="N510" s="143" t="s">
        <v>371</v>
      </c>
      <c r="O510" s="142">
        <v>30</v>
      </c>
      <c r="P510" s="87"/>
      <c r="Q510" s="87"/>
      <c r="R510" s="87"/>
      <c r="S510" s="87"/>
      <c r="T510" s="87"/>
    </row>
    <row r="511" spans="1:21" s="1" customFormat="1" ht="10.5">
      <c r="A511" s="1">
        <v>93458000</v>
      </c>
      <c r="B511" s="31">
        <v>1</v>
      </c>
      <c r="C511" s="148" t="s">
        <v>391</v>
      </c>
      <c r="D511" s="5" t="s">
        <v>143</v>
      </c>
      <c r="E511" s="140">
        <v>39735</v>
      </c>
      <c r="F511" s="140">
        <v>40825</v>
      </c>
      <c r="G511" s="169">
        <f t="shared" si="23"/>
        <v>10</v>
      </c>
      <c r="H511" s="169">
        <f t="shared" si="24"/>
        <v>2011</v>
      </c>
      <c r="I511" s="170" t="str">
        <f t="shared" si="25"/>
        <v>0</v>
      </c>
      <c r="J511" s="4" t="s">
        <v>37</v>
      </c>
      <c r="K511" s="141">
        <v>10000</v>
      </c>
      <c r="L511" s="4" t="s">
        <v>51</v>
      </c>
      <c r="M511" s="142">
        <v>4.25</v>
      </c>
      <c r="N511" s="143" t="s">
        <v>390</v>
      </c>
      <c r="O511" s="142">
        <v>21</v>
      </c>
      <c r="P511" s="87">
        <v>7000000</v>
      </c>
      <c r="Q511" s="87">
        <v>7000000</v>
      </c>
      <c r="R511" s="87">
        <f>ROUND((Q511*$E$8/1000),0)</f>
        <v>153630610</v>
      </c>
      <c r="S511" s="87">
        <v>1615349</v>
      </c>
      <c r="T511" s="87">
        <v>155245959</v>
      </c>
    </row>
    <row r="512" spans="1:21" s="1" customFormat="1" ht="10.5">
      <c r="A512" s="1">
        <v>92236000</v>
      </c>
      <c r="B512" s="31">
        <v>6</v>
      </c>
      <c r="C512" s="148" t="s">
        <v>393</v>
      </c>
      <c r="D512" s="5">
        <v>546</v>
      </c>
      <c r="E512" s="140">
        <v>39681</v>
      </c>
      <c r="F512" s="140">
        <v>43333</v>
      </c>
      <c r="G512" s="169">
        <f t="shared" si="23"/>
        <v>8</v>
      </c>
      <c r="H512" s="169">
        <f t="shared" si="24"/>
        <v>2018</v>
      </c>
      <c r="I512" s="170" t="str">
        <f t="shared" si="25"/>
        <v>0</v>
      </c>
      <c r="J512" s="4" t="s">
        <v>37</v>
      </c>
      <c r="K512" s="141">
        <v>2000</v>
      </c>
      <c r="L512" s="4"/>
      <c r="M512" s="142"/>
      <c r="N512" s="143" t="s">
        <v>68</v>
      </c>
      <c r="O512" s="142">
        <v>10</v>
      </c>
      <c r="P512" s="87"/>
      <c r="Q512" s="87"/>
      <c r="R512" s="87"/>
      <c r="S512" s="87"/>
      <c r="T512" s="87"/>
    </row>
    <row r="513" spans="1:21" s="1" customFormat="1" ht="10.5">
      <c r="A513" s="1">
        <v>92236000</v>
      </c>
      <c r="B513" s="31">
        <v>6</v>
      </c>
      <c r="C513" s="148" t="s">
        <v>394</v>
      </c>
      <c r="D513" s="5" t="s">
        <v>143</v>
      </c>
      <c r="E513" s="140">
        <v>39689</v>
      </c>
      <c r="F513" s="140">
        <v>40784</v>
      </c>
      <c r="G513" s="169">
        <f t="shared" si="23"/>
        <v>8</v>
      </c>
      <c r="H513" s="169">
        <f t="shared" si="24"/>
        <v>2011</v>
      </c>
      <c r="I513" s="170" t="str">
        <f t="shared" si="25"/>
        <v>0</v>
      </c>
      <c r="J513" s="4" t="s">
        <v>37</v>
      </c>
      <c r="K513" s="141">
        <v>2000</v>
      </c>
      <c r="L513" s="4" t="s">
        <v>63</v>
      </c>
      <c r="M513" s="142">
        <v>3.9</v>
      </c>
      <c r="N513" s="143" t="s">
        <v>68</v>
      </c>
      <c r="O513" s="142">
        <v>7</v>
      </c>
      <c r="P513" s="87">
        <v>2000000</v>
      </c>
      <c r="Q513" s="87">
        <v>1777777.6</v>
      </c>
      <c r="R513" s="87">
        <f>ROUND((Q513*$E$8/1000),0)</f>
        <v>39017294</v>
      </c>
      <c r="S513" s="87">
        <v>247068</v>
      </c>
      <c r="T513" s="87">
        <v>39264362</v>
      </c>
    </row>
    <row r="514" spans="1:21" s="1" customFormat="1" ht="10.5">
      <c r="A514" s="1">
        <v>92236000</v>
      </c>
      <c r="B514" s="31">
        <v>6</v>
      </c>
      <c r="C514" s="148" t="s">
        <v>395</v>
      </c>
      <c r="D514" s="5" t="s">
        <v>152</v>
      </c>
      <c r="E514" s="140">
        <v>39689</v>
      </c>
      <c r="F514" s="140">
        <v>40784</v>
      </c>
      <c r="G514" s="169">
        <f t="shared" si="23"/>
        <v>8</v>
      </c>
      <c r="H514" s="169">
        <f t="shared" si="24"/>
        <v>2011</v>
      </c>
      <c r="I514" s="170" t="str">
        <f t="shared" si="25"/>
        <v>0</v>
      </c>
      <c r="J514" s="4" t="s">
        <v>37</v>
      </c>
      <c r="K514" s="141">
        <v>2000</v>
      </c>
      <c r="L514" s="4" t="s">
        <v>56</v>
      </c>
      <c r="M514" s="142">
        <v>4.4000000000000004</v>
      </c>
      <c r="N514" s="143" t="s">
        <v>68</v>
      </c>
      <c r="O514" s="142">
        <v>10</v>
      </c>
      <c r="P514" s="87"/>
      <c r="Q514" s="87"/>
      <c r="R514" s="87"/>
      <c r="S514" s="87"/>
      <c r="T514" s="87"/>
    </row>
    <row r="515" spans="1:21" s="1" customFormat="1" ht="10.5">
      <c r="A515" s="1">
        <v>92236000</v>
      </c>
      <c r="B515" s="31">
        <v>6</v>
      </c>
      <c r="C515" s="148" t="s">
        <v>393</v>
      </c>
      <c r="D515" s="5">
        <v>547</v>
      </c>
      <c r="E515" s="140">
        <v>39681</v>
      </c>
      <c r="F515" s="140">
        <v>50638</v>
      </c>
      <c r="G515" s="169">
        <f t="shared" si="23"/>
        <v>8</v>
      </c>
      <c r="H515" s="169">
        <f t="shared" si="24"/>
        <v>2038</v>
      </c>
      <c r="I515" s="170" t="str">
        <f t="shared" si="25"/>
        <v>0</v>
      </c>
      <c r="J515" s="4" t="s">
        <v>37</v>
      </c>
      <c r="K515" s="141">
        <v>2000</v>
      </c>
      <c r="L515" s="4"/>
      <c r="M515" s="142"/>
      <c r="N515" s="143" t="s">
        <v>81</v>
      </c>
      <c r="O515" s="142">
        <v>30</v>
      </c>
      <c r="P515" s="87"/>
      <c r="Q515" s="87"/>
      <c r="R515" s="87"/>
      <c r="S515" s="87"/>
      <c r="T515" s="87"/>
    </row>
    <row r="516" spans="1:21" s="1" customFormat="1" ht="10.5">
      <c r="A516" s="1">
        <v>92236000</v>
      </c>
      <c r="B516" s="31">
        <v>6</v>
      </c>
      <c r="C516" s="148" t="s">
        <v>395</v>
      </c>
      <c r="D516" s="5" t="s">
        <v>143</v>
      </c>
      <c r="E516" s="140">
        <v>39689</v>
      </c>
      <c r="F516" s="140">
        <v>40784</v>
      </c>
      <c r="G516" s="169">
        <f t="shared" si="23"/>
        <v>8</v>
      </c>
      <c r="H516" s="169">
        <f t="shared" si="24"/>
        <v>2011</v>
      </c>
      <c r="I516" s="170" t="str">
        <f t="shared" si="25"/>
        <v>0</v>
      </c>
      <c r="J516" s="4" t="s">
        <v>37</v>
      </c>
      <c r="K516" s="141">
        <v>2000</v>
      </c>
      <c r="L516" s="4" t="s">
        <v>51</v>
      </c>
      <c r="M516" s="142">
        <v>4.7</v>
      </c>
      <c r="N516" s="143" t="s">
        <v>68</v>
      </c>
      <c r="O516" s="142">
        <v>20</v>
      </c>
      <c r="P516" s="87"/>
      <c r="Q516" s="87"/>
      <c r="R516" s="87"/>
      <c r="S516" s="87"/>
      <c r="T516" s="87"/>
    </row>
    <row r="517" spans="1:21" s="1" customFormat="1" ht="10.5">
      <c r="A517" s="1">
        <v>96667560</v>
      </c>
      <c r="B517" s="31">
        <v>8</v>
      </c>
      <c r="C517" s="1" t="s">
        <v>339</v>
      </c>
      <c r="D517" s="5">
        <v>548</v>
      </c>
      <c r="E517" s="140">
        <v>39694</v>
      </c>
      <c r="F517" s="140">
        <v>43346</v>
      </c>
      <c r="G517" s="169">
        <f t="shared" si="23"/>
        <v>9</v>
      </c>
      <c r="H517" s="169">
        <f t="shared" si="24"/>
        <v>2018</v>
      </c>
      <c r="I517" s="170" t="str">
        <f t="shared" si="25"/>
        <v>0</v>
      </c>
      <c r="J517" s="4" t="s">
        <v>37</v>
      </c>
      <c r="K517" s="141">
        <v>1500</v>
      </c>
      <c r="L517" s="4"/>
      <c r="M517" s="142"/>
      <c r="N517" s="143" t="s">
        <v>250</v>
      </c>
      <c r="O517" s="142">
        <v>10</v>
      </c>
      <c r="P517" s="87"/>
      <c r="Q517" s="87"/>
      <c r="R517" s="87"/>
      <c r="S517" s="87"/>
      <c r="T517" s="87"/>
    </row>
    <row r="518" spans="1:21" s="1" customFormat="1" ht="10.5">
      <c r="A518" s="1">
        <v>96667560</v>
      </c>
      <c r="B518" s="31">
        <v>8</v>
      </c>
      <c r="C518" s="1" t="s">
        <v>340</v>
      </c>
      <c r="D518" s="5" t="s">
        <v>143</v>
      </c>
      <c r="E518" s="140">
        <v>40030</v>
      </c>
      <c r="F518" s="140">
        <v>41182</v>
      </c>
      <c r="G518" s="169">
        <f t="shared" si="23"/>
        <v>9</v>
      </c>
      <c r="H518" s="169">
        <f t="shared" si="24"/>
        <v>2012</v>
      </c>
      <c r="I518" s="170" t="str">
        <f t="shared" si="25"/>
        <v>0</v>
      </c>
      <c r="J518" s="4" t="s">
        <v>171</v>
      </c>
      <c r="K518" s="141">
        <v>20000000</v>
      </c>
      <c r="L518" s="4" t="s">
        <v>90</v>
      </c>
      <c r="M518" s="142">
        <v>7</v>
      </c>
      <c r="N518" s="143" t="s">
        <v>374</v>
      </c>
      <c r="O518" s="142">
        <v>5</v>
      </c>
      <c r="P518" s="87">
        <v>20000000000</v>
      </c>
      <c r="Q518" s="87">
        <v>20000000000</v>
      </c>
      <c r="R518" s="87">
        <f>ROUND((Q518/1000),0)</f>
        <v>20000000</v>
      </c>
      <c r="S518" s="87">
        <v>573467</v>
      </c>
      <c r="T518" s="87">
        <v>20573467</v>
      </c>
    </row>
    <row r="519" spans="1:21" s="1" customFormat="1" ht="10.5">
      <c r="A519" s="1">
        <v>96667560</v>
      </c>
      <c r="B519" s="31">
        <v>8</v>
      </c>
      <c r="C519" s="1" t="s">
        <v>340</v>
      </c>
      <c r="D519" s="5" t="s">
        <v>152</v>
      </c>
      <c r="E519" s="140">
        <v>40500</v>
      </c>
      <c r="F519" s="140">
        <v>41596</v>
      </c>
      <c r="G519" s="169">
        <f t="shared" si="23"/>
        <v>11</v>
      </c>
      <c r="H519" s="169">
        <f t="shared" si="24"/>
        <v>2013</v>
      </c>
      <c r="I519" s="170" t="str">
        <f t="shared" si="25"/>
        <v>0</v>
      </c>
      <c r="J519" s="4" t="s">
        <v>171</v>
      </c>
      <c r="K519" s="141">
        <v>10000000</v>
      </c>
      <c r="L519" s="4" t="s">
        <v>51</v>
      </c>
      <c r="M519" s="142">
        <v>6.35</v>
      </c>
      <c r="N519" s="143" t="s">
        <v>374</v>
      </c>
      <c r="O519" s="142">
        <v>4</v>
      </c>
      <c r="P519" s="87">
        <v>10000000000</v>
      </c>
      <c r="Q519" s="87">
        <v>10000000000</v>
      </c>
      <c r="R519" s="87">
        <f>ROUND((Q519/1000),0)</f>
        <v>10000000</v>
      </c>
      <c r="S519" s="87">
        <v>116325</v>
      </c>
      <c r="T519" s="87">
        <v>10116325</v>
      </c>
    </row>
    <row r="520" spans="1:21" s="1" customFormat="1" ht="10.5">
      <c r="A520" s="1">
        <v>96813520</v>
      </c>
      <c r="B520" s="31">
        <v>1</v>
      </c>
      <c r="C520" s="148" t="s">
        <v>396</v>
      </c>
      <c r="D520" s="5">
        <v>549</v>
      </c>
      <c r="E520" s="140">
        <v>39707</v>
      </c>
      <c r="F520" s="140">
        <v>43359</v>
      </c>
      <c r="G520" s="169">
        <f t="shared" si="23"/>
        <v>9</v>
      </c>
      <c r="H520" s="169">
        <f t="shared" si="24"/>
        <v>2018</v>
      </c>
      <c r="I520" s="170" t="str">
        <f t="shared" si="25"/>
        <v>0</v>
      </c>
      <c r="J520" s="4" t="s">
        <v>37</v>
      </c>
      <c r="K520" s="141">
        <v>8500</v>
      </c>
      <c r="L520" s="4"/>
      <c r="M520" s="142"/>
      <c r="N520" s="143" t="s">
        <v>81</v>
      </c>
      <c r="O520" s="142">
        <v>10</v>
      </c>
      <c r="P520" s="87"/>
      <c r="Q520" s="87"/>
      <c r="R520" s="87"/>
      <c r="S520" s="87"/>
      <c r="T520" s="87"/>
    </row>
    <row r="521" spans="1:21" s="1" customFormat="1" ht="10.5">
      <c r="A521" s="1">
        <v>96813520</v>
      </c>
      <c r="B521" s="31">
        <v>1</v>
      </c>
      <c r="C521" s="148" t="s">
        <v>397</v>
      </c>
      <c r="D521" s="5" t="s">
        <v>143</v>
      </c>
      <c r="E521" s="140">
        <v>39730</v>
      </c>
      <c r="F521" s="140">
        <v>40822</v>
      </c>
      <c r="G521" s="169">
        <f t="shared" si="23"/>
        <v>10</v>
      </c>
      <c r="H521" s="169">
        <f t="shared" si="24"/>
        <v>2011</v>
      </c>
      <c r="I521" s="170" t="str">
        <f t="shared" si="25"/>
        <v>0</v>
      </c>
      <c r="J521" s="4" t="s">
        <v>37</v>
      </c>
      <c r="K521" s="141">
        <v>7000</v>
      </c>
      <c r="L521" s="4" t="s">
        <v>46</v>
      </c>
      <c r="M521" s="142">
        <v>2.75</v>
      </c>
      <c r="N521" s="143" t="s">
        <v>68</v>
      </c>
      <c r="O521" s="142">
        <v>5</v>
      </c>
      <c r="P521" s="87">
        <v>1800000</v>
      </c>
      <c r="Q521" s="87">
        <v>1800000</v>
      </c>
      <c r="R521" s="87">
        <f>ROUND((Q521*$E$8/1000),0)</f>
        <v>39505014</v>
      </c>
      <c r="S521" s="87">
        <v>269760</v>
      </c>
      <c r="T521" s="87">
        <v>39774774</v>
      </c>
    </row>
    <row r="522" spans="1:21" s="1" customFormat="1" ht="10.5">
      <c r="A522" s="1">
        <v>96813520</v>
      </c>
      <c r="B522" s="31">
        <v>1</v>
      </c>
      <c r="C522" s="148" t="s">
        <v>396</v>
      </c>
      <c r="D522" s="5">
        <v>550</v>
      </c>
      <c r="E522" s="140">
        <v>39707</v>
      </c>
      <c r="F522" s="140">
        <v>50664</v>
      </c>
      <c r="G522" s="169">
        <f t="shared" ref="G522:G585" si="26">MONTH(F522)</f>
        <v>9</v>
      </c>
      <c r="H522" s="169">
        <f t="shared" ref="H522:H585" si="27">YEAR(F522)</f>
        <v>2038</v>
      </c>
      <c r="I522" s="170" t="str">
        <f t="shared" ref="I522:I585" si="28">IF($I$8&gt;F522,"VENCIDO","0")</f>
        <v>0</v>
      </c>
      <c r="J522" s="4" t="s">
        <v>37</v>
      </c>
      <c r="K522" s="141">
        <v>8500</v>
      </c>
      <c r="L522" s="4"/>
      <c r="M522" s="142"/>
      <c r="N522" s="143" t="s">
        <v>81</v>
      </c>
      <c r="O522" s="142">
        <v>30</v>
      </c>
      <c r="P522" s="87"/>
      <c r="Q522" s="87"/>
      <c r="R522" s="87"/>
      <c r="S522" s="87"/>
      <c r="T522" s="87"/>
    </row>
    <row r="523" spans="1:21" s="1" customFormat="1" ht="10.5">
      <c r="A523" s="1">
        <v>96813520</v>
      </c>
      <c r="B523" s="31">
        <v>1</v>
      </c>
      <c r="C523" s="148" t="s">
        <v>398</v>
      </c>
      <c r="D523" s="5" t="s">
        <v>143</v>
      </c>
      <c r="E523" s="140">
        <v>39730</v>
      </c>
      <c r="F523" s="140">
        <v>40822</v>
      </c>
      <c r="G523" s="169">
        <f t="shared" si="26"/>
        <v>10</v>
      </c>
      <c r="H523" s="169">
        <f t="shared" si="27"/>
        <v>2011</v>
      </c>
      <c r="I523" s="170" t="str">
        <f t="shared" si="28"/>
        <v>0</v>
      </c>
      <c r="J523" s="4" t="s">
        <v>37</v>
      </c>
      <c r="K523" s="141">
        <v>7000</v>
      </c>
      <c r="L523" s="4" t="s">
        <v>90</v>
      </c>
      <c r="M523" s="142">
        <v>4.25</v>
      </c>
      <c r="N523" s="143" t="s">
        <v>68</v>
      </c>
      <c r="O523" s="142">
        <v>21</v>
      </c>
      <c r="P523" s="87">
        <v>4700000</v>
      </c>
      <c r="Q523" s="87">
        <v>4700000</v>
      </c>
      <c r="R523" s="87">
        <f>ROUND((Q523*$E$8/1000),0)</f>
        <v>103151981</v>
      </c>
      <c r="S523" s="87">
        <v>1084592</v>
      </c>
      <c r="T523" s="87">
        <v>104236573</v>
      </c>
    </row>
    <row r="524" spans="1:21" s="1" customFormat="1" ht="10.5">
      <c r="A524" s="1">
        <v>93834000</v>
      </c>
      <c r="B524" s="31">
        <v>5</v>
      </c>
      <c r="C524" s="148" t="s">
        <v>276</v>
      </c>
      <c r="D524" s="5">
        <v>551</v>
      </c>
      <c r="E524" s="140">
        <v>39735</v>
      </c>
      <c r="F524" s="140">
        <v>50692</v>
      </c>
      <c r="G524" s="169">
        <f t="shared" si="26"/>
        <v>10</v>
      </c>
      <c r="H524" s="169">
        <f t="shared" si="27"/>
        <v>2038</v>
      </c>
      <c r="I524" s="170" t="str">
        <f t="shared" si="28"/>
        <v>0</v>
      </c>
      <c r="J524" s="4" t="s">
        <v>37</v>
      </c>
      <c r="K524" s="141">
        <v>12500</v>
      </c>
      <c r="L524" s="4"/>
      <c r="M524" s="142"/>
      <c r="N524" s="143" t="s">
        <v>81</v>
      </c>
      <c r="O524" s="142">
        <v>30</v>
      </c>
      <c r="P524" s="87"/>
      <c r="Q524" s="87"/>
      <c r="R524" s="87"/>
      <c r="S524" s="87"/>
      <c r="T524" s="87"/>
    </row>
    <row r="525" spans="1:21" s="1" customFormat="1" ht="10.5">
      <c r="A525" s="1">
        <v>93834000</v>
      </c>
      <c r="B525" s="31">
        <v>5</v>
      </c>
      <c r="C525" s="148" t="s">
        <v>399</v>
      </c>
      <c r="D525" s="5" t="s">
        <v>143</v>
      </c>
      <c r="E525" s="140">
        <v>39769</v>
      </c>
      <c r="F525" s="140">
        <v>40864</v>
      </c>
      <c r="G525" s="169">
        <f t="shared" si="26"/>
        <v>11</v>
      </c>
      <c r="H525" s="169">
        <f t="shared" si="27"/>
        <v>2011</v>
      </c>
      <c r="I525" s="170" t="str">
        <f t="shared" si="28"/>
        <v>0</v>
      </c>
      <c r="J525" s="4" t="s">
        <v>37</v>
      </c>
      <c r="K525" s="141">
        <v>6000</v>
      </c>
      <c r="L525" s="4" t="s">
        <v>53</v>
      </c>
      <c r="M525" s="142">
        <v>4.7</v>
      </c>
      <c r="N525" s="143" t="s">
        <v>81</v>
      </c>
      <c r="O525" s="142">
        <v>8</v>
      </c>
      <c r="P525" s="87"/>
      <c r="Q525" s="87"/>
      <c r="R525" s="87"/>
      <c r="S525" s="87"/>
      <c r="T525" s="87"/>
    </row>
    <row r="526" spans="1:21" s="1" customFormat="1" ht="10.5">
      <c r="A526" s="1">
        <v>93834000</v>
      </c>
      <c r="B526" s="31">
        <v>5</v>
      </c>
      <c r="C526" s="148" t="s">
        <v>399</v>
      </c>
      <c r="D526" s="5" t="s">
        <v>143</v>
      </c>
      <c r="E526" s="140">
        <v>39769</v>
      </c>
      <c r="F526" s="140">
        <v>40864</v>
      </c>
      <c r="G526" s="169">
        <f t="shared" si="26"/>
        <v>11</v>
      </c>
      <c r="H526" s="169">
        <f t="shared" si="27"/>
        <v>2011</v>
      </c>
      <c r="I526" s="170" t="str">
        <f t="shared" si="28"/>
        <v>0</v>
      </c>
      <c r="J526" s="4" t="s">
        <v>66</v>
      </c>
      <c r="K526" s="141">
        <v>187800</v>
      </c>
      <c r="L526" s="4" t="s">
        <v>59</v>
      </c>
      <c r="M526" s="142" t="s">
        <v>400</v>
      </c>
      <c r="N526" s="143" t="s">
        <v>81</v>
      </c>
      <c r="O526" s="142">
        <v>11</v>
      </c>
      <c r="P526" s="87"/>
      <c r="Q526" s="87"/>
      <c r="R526" s="87"/>
      <c r="S526" s="87"/>
      <c r="T526" s="87"/>
      <c r="U526" s="1" t="s">
        <v>69</v>
      </c>
    </row>
    <row r="527" spans="1:21" s="1" customFormat="1" ht="10.5">
      <c r="A527" s="1">
        <v>93834000</v>
      </c>
      <c r="B527" s="31">
        <v>5</v>
      </c>
      <c r="C527" s="148" t="s">
        <v>399</v>
      </c>
      <c r="D527" s="5" t="s">
        <v>143</v>
      </c>
      <c r="E527" s="140">
        <v>39769</v>
      </c>
      <c r="F527" s="140">
        <v>40864</v>
      </c>
      <c r="G527" s="169">
        <f t="shared" si="26"/>
        <v>11</v>
      </c>
      <c r="H527" s="169">
        <f t="shared" si="27"/>
        <v>2011</v>
      </c>
      <c r="I527" s="170" t="str">
        <f t="shared" si="28"/>
        <v>0</v>
      </c>
      <c r="J527" s="4" t="s">
        <v>37</v>
      </c>
      <c r="K527" s="141">
        <v>6000</v>
      </c>
      <c r="L527" s="4" t="s">
        <v>60</v>
      </c>
      <c r="M527" s="142">
        <v>4.7</v>
      </c>
      <c r="N527" s="143" t="s">
        <v>81</v>
      </c>
      <c r="O527" s="142">
        <v>9</v>
      </c>
      <c r="P527" s="87"/>
      <c r="Q527" s="87"/>
      <c r="R527" s="87"/>
      <c r="S527" s="87"/>
      <c r="T527" s="87"/>
    </row>
    <row r="528" spans="1:21" s="1" customFormat="1" ht="10.5">
      <c r="A528" s="1">
        <v>93834000</v>
      </c>
      <c r="B528" s="31">
        <v>5</v>
      </c>
      <c r="C528" s="148" t="s">
        <v>120</v>
      </c>
      <c r="D528" s="5" t="s">
        <v>143</v>
      </c>
      <c r="E528" s="140">
        <v>39769</v>
      </c>
      <c r="F528" s="140">
        <v>40864</v>
      </c>
      <c r="G528" s="169">
        <f t="shared" si="26"/>
        <v>11</v>
      </c>
      <c r="H528" s="169">
        <f t="shared" si="27"/>
        <v>2011</v>
      </c>
      <c r="I528" s="170" t="str">
        <f t="shared" si="28"/>
        <v>0</v>
      </c>
      <c r="J528" s="4" t="s">
        <v>37</v>
      </c>
      <c r="K528" s="141">
        <v>6000</v>
      </c>
      <c r="L528" s="4" t="s">
        <v>64</v>
      </c>
      <c r="M528" s="142">
        <v>5.7</v>
      </c>
      <c r="N528" s="143" t="s">
        <v>68</v>
      </c>
      <c r="O528" s="142">
        <v>21</v>
      </c>
      <c r="P528" s="87">
        <v>3000000</v>
      </c>
      <c r="Q528" s="87">
        <v>3000000</v>
      </c>
      <c r="R528" s="87">
        <f>ROUND((Q528*$E$8/1000),0)</f>
        <v>65841690</v>
      </c>
      <c r="S528" s="87">
        <v>1079452</v>
      </c>
      <c r="T528" s="87">
        <v>66921142</v>
      </c>
    </row>
    <row r="529" spans="1:20" s="1" customFormat="1" ht="10.5">
      <c r="A529" s="1">
        <v>93834000</v>
      </c>
      <c r="B529" s="31">
        <v>5</v>
      </c>
      <c r="C529" s="148" t="s">
        <v>120</v>
      </c>
      <c r="D529" s="5" t="s">
        <v>152</v>
      </c>
      <c r="E529" s="140">
        <v>39877</v>
      </c>
      <c r="F529" s="140">
        <v>40973</v>
      </c>
      <c r="G529" s="169">
        <f t="shared" si="26"/>
        <v>3</v>
      </c>
      <c r="H529" s="169">
        <f t="shared" si="27"/>
        <v>2012</v>
      </c>
      <c r="I529" s="170" t="str">
        <f t="shared" si="28"/>
        <v>0</v>
      </c>
      <c r="J529" s="4" t="s">
        <v>171</v>
      </c>
      <c r="K529" s="141">
        <v>30000000</v>
      </c>
      <c r="L529" s="4" t="s">
        <v>75</v>
      </c>
      <c r="M529" s="142">
        <v>7</v>
      </c>
      <c r="N529" s="143" t="s">
        <v>68</v>
      </c>
      <c r="O529" s="142">
        <v>5</v>
      </c>
      <c r="P529" s="87">
        <v>30000000000</v>
      </c>
      <c r="Q529" s="87">
        <v>30000000000</v>
      </c>
      <c r="R529" s="87">
        <f>ROUND((Q529/1000),0)</f>
        <v>30000000</v>
      </c>
      <c r="S529" s="87">
        <v>854465</v>
      </c>
      <c r="T529" s="87">
        <v>30854465</v>
      </c>
    </row>
    <row r="530" spans="1:20" s="1" customFormat="1" ht="10.5">
      <c r="A530" s="1">
        <v>93834000</v>
      </c>
      <c r="B530" s="31">
        <v>5</v>
      </c>
      <c r="C530" s="148" t="s">
        <v>120</v>
      </c>
      <c r="D530" s="5" t="s">
        <v>162</v>
      </c>
      <c r="E530" s="140">
        <v>39952</v>
      </c>
      <c r="F530" s="140">
        <v>41048</v>
      </c>
      <c r="G530" s="169">
        <f t="shared" si="26"/>
        <v>5</v>
      </c>
      <c r="H530" s="169">
        <f t="shared" si="27"/>
        <v>2012</v>
      </c>
      <c r="I530" s="170" t="str">
        <f t="shared" si="28"/>
        <v>0</v>
      </c>
      <c r="J530" s="4" t="s">
        <v>37</v>
      </c>
      <c r="K530" s="141">
        <v>5500</v>
      </c>
      <c r="L530" s="4" t="s">
        <v>125</v>
      </c>
      <c r="M530" s="142">
        <v>4.0999999999999996</v>
      </c>
      <c r="N530" s="143" t="s">
        <v>68</v>
      </c>
      <c r="O530" s="142">
        <v>6</v>
      </c>
      <c r="P530" s="87">
        <v>1000000</v>
      </c>
      <c r="Q530" s="87">
        <v>1000000</v>
      </c>
      <c r="R530" s="87">
        <f>ROUND((Q530*$E$8/1000),0)</f>
        <v>21947230</v>
      </c>
      <c r="S530" s="87">
        <v>153415</v>
      </c>
      <c r="T530" s="87">
        <v>22100645</v>
      </c>
    </row>
    <row r="531" spans="1:20" s="1" customFormat="1" ht="10.5">
      <c r="A531" s="1">
        <v>93834000</v>
      </c>
      <c r="B531" s="31">
        <v>5</v>
      </c>
      <c r="C531" s="148" t="s">
        <v>399</v>
      </c>
      <c r="D531" s="5" t="s">
        <v>162</v>
      </c>
      <c r="E531" s="140">
        <v>39952</v>
      </c>
      <c r="F531" s="140">
        <v>41048</v>
      </c>
      <c r="G531" s="169">
        <f t="shared" si="26"/>
        <v>5</v>
      </c>
      <c r="H531" s="169">
        <f t="shared" si="27"/>
        <v>2012</v>
      </c>
      <c r="I531" s="170" t="str">
        <f t="shared" si="28"/>
        <v>0</v>
      </c>
      <c r="J531" s="4" t="s">
        <v>171</v>
      </c>
      <c r="K531" s="141">
        <v>110000000</v>
      </c>
      <c r="L531" s="4" t="s">
        <v>132</v>
      </c>
      <c r="M531" s="142">
        <v>5.8</v>
      </c>
      <c r="N531" s="143" t="s">
        <v>68</v>
      </c>
      <c r="O531" s="142">
        <v>6</v>
      </c>
      <c r="P531" s="87"/>
      <c r="Q531" s="87"/>
      <c r="R531" s="87"/>
      <c r="S531" s="87"/>
      <c r="T531" s="87"/>
    </row>
    <row r="532" spans="1:20" s="1" customFormat="1" ht="10.5">
      <c r="A532" s="1">
        <v>93834000</v>
      </c>
      <c r="B532" s="31">
        <v>5</v>
      </c>
      <c r="C532" s="148" t="s">
        <v>120</v>
      </c>
      <c r="D532" s="5" t="s">
        <v>162</v>
      </c>
      <c r="E532" s="140">
        <v>39952</v>
      </c>
      <c r="F532" s="140">
        <v>41048</v>
      </c>
      <c r="G532" s="169">
        <f t="shared" si="26"/>
        <v>5</v>
      </c>
      <c r="H532" s="169">
        <f t="shared" si="27"/>
        <v>2012</v>
      </c>
      <c r="I532" s="170" t="str">
        <f t="shared" si="28"/>
        <v>0</v>
      </c>
      <c r="J532" s="4" t="s">
        <v>37</v>
      </c>
      <c r="K532" s="141">
        <v>5500</v>
      </c>
      <c r="L532" s="4" t="s">
        <v>176</v>
      </c>
      <c r="M532" s="142">
        <v>4.7</v>
      </c>
      <c r="N532" s="143" t="s">
        <v>68</v>
      </c>
      <c r="O532" s="142">
        <v>21</v>
      </c>
      <c r="P532" s="87">
        <v>4500000</v>
      </c>
      <c r="Q532" s="87">
        <v>4500000</v>
      </c>
      <c r="R532" s="87">
        <f>ROUND((Q532*$E$8/1000),0)</f>
        <v>98762535</v>
      </c>
      <c r="S532" s="87">
        <v>790247</v>
      </c>
      <c r="T532" s="87">
        <v>99552782</v>
      </c>
    </row>
    <row r="533" spans="1:20" s="1" customFormat="1" ht="10.5">
      <c r="A533" s="1">
        <v>93834000</v>
      </c>
      <c r="B533" s="31">
        <v>5</v>
      </c>
      <c r="C533" s="148" t="s">
        <v>120</v>
      </c>
      <c r="D533" s="5" t="s">
        <v>163</v>
      </c>
      <c r="E533" s="140">
        <v>40702</v>
      </c>
      <c r="F533" s="140">
        <v>48000</v>
      </c>
      <c r="G533" s="169">
        <f t="shared" si="26"/>
        <v>6</v>
      </c>
      <c r="H533" s="169">
        <f t="shared" si="27"/>
        <v>2031</v>
      </c>
      <c r="I533" s="170" t="str">
        <f t="shared" si="28"/>
        <v>0</v>
      </c>
      <c r="J533" s="4" t="s">
        <v>171</v>
      </c>
      <c r="K533" s="141">
        <v>54000000</v>
      </c>
      <c r="L533" s="4" t="s">
        <v>177</v>
      </c>
      <c r="M533" s="142">
        <v>7</v>
      </c>
      <c r="N533" s="143" t="s">
        <v>81</v>
      </c>
      <c r="O533" s="142">
        <v>20</v>
      </c>
      <c r="P533" s="87">
        <v>54000000000</v>
      </c>
      <c r="Q533" s="87">
        <v>54000000000</v>
      </c>
      <c r="R533" s="87">
        <f>ROUND((Q533/1000),0)</f>
        <v>54000000</v>
      </c>
      <c r="S533" s="87">
        <v>609022</v>
      </c>
      <c r="T533" s="87">
        <v>54609022</v>
      </c>
    </row>
    <row r="534" spans="1:20" s="1" customFormat="1" ht="10.5">
      <c r="A534" s="1">
        <v>91335000</v>
      </c>
      <c r="B534" s="31">
        <v>6</v>
      </c>
      <c r="C534" s="148" t="s">
        <v>401</v>
      </c>
      <c r="D534" s="5">
        <v>552</v>
      </c>
      <c r="E534" s="140">
        <v>39741</v>
      </c>
      <c r="F534" s="140">
        <v>43393</v>
      </c>
      <c r="G534" s="169">
        <f t="shared" si="26"/>
        <v>10</v>
      </c>
      <c r="H534" s="169">
        <f t="shared" si="27"/>
        <v>2018</v>
      </c>
      <c r="I534" s="170" t="str">
        <f t="shared" si="28"/>
        <v>0</v>
      </c>
      <c r="J534" s="4" t="s">
        <v>37</v>
      </c>
      <c r="K534" s="141">
        <v>3500</v>
      </c>
      <c r="L534" s="4"/>
      <c r="M534" s="142"/>
      <c r="N534" s="143" t="s">
        <v>68</v>
      </c>
      <c r="O534" s="142">
        <v>10</v>
      </c>
      <c r="P534" s="87"/>
      <c r="Q534" s="87"/>
      <c r="R534" s="87"/>
      <c r="S534" s="87"/>
      <c r="T534" s="87"/>
    </row>
    <row r="535" spans="1:20" s="1" customFormat="1" ht="10.5">
      <c r="A535" s="1">
        <v>91335000</v>
      </c>
      <c r="B535" s="31">
        <v>6</v>
      </c>
      <c r="C535" s="148" t="s">
        <v>402</v>
      </c>
      <c r="D535" s="5" t="s">
        <v>143</v>
      </c>
      <c r="E535" s="140">
        <v>39834</v>
      </c>
      <c r="F535" s="140">
        <v>40929</v>
      </c>
      <c r="G535" s="169">
        <f t="shared" si="26"/>
        <v>1</v>
      </c>
      <c r="H535" s="169">
        <f t="shared" si="27"/>
        <v>2012</v>
      </c>
      <c r="I535" s="170" t="str">
        <f t="shared" si="28"/>
        <v>0</v>
      </c>
      <c r="J535" s="4" t="s">
        <v>37</v>
      </c>
      <c r="K535" s="141">
        <v>3500</v>
      </c>
      <c r="L535" s="4" t="s">
        <v>46</v>
      </c>
      <c r="M535" s="142">
        <v>6.4</v>
      </c>
      <c r="N535" s="143" t="s">
        <v>68</v>
      </c>
      <c r="O535" s="142">
        <v>5</v>
      </c>
      <c r="P535" s="87">
        <v>500000</v>
      </c>
      <c r="Q535" s="87">
        <v>500000</v>
      </c>
      <c r="R535" s="87">
        <f>ROUND((Q535*$E$8/1000),0)</f>
        <v>10973615</v>
      </c>
      <c r="S535" s="87">
        <v>17190</v>
      </c>
      <c r="T535" s="87">
        <v>10990805</v>
      </c>
    </row>
    <row r="536" spans="1:20" s="1" customFormat="1" ht="10.5">
      <c r="A536" s="1">
        <v>91335000</v>
      </c>
      <c r="B536" s="31">
        <v>6</v>
      </c>
      <c r="C536" s="148" t="s">
        <v>403</v>
      </c>
      <c r="D536" s="5" t="s">
        <v>143</v>
      </c>
      <c r="E536" s="140">
        <v>39834</v>
      </c>
      <c r="F536" s="140">
        <v>40929</v>
      </c>
      <c r="G536" s="169">
        <f t="shared" si="26"/>
        <v>1</v>
      </c>
      <c r="H536" s="169">
        <f t="shared" si="27"/>
        <v>2012</v>
      </c>
      <c r="I536" s="170" t="str">
        <f t="shared" si="28"/>
        <v>0</v>
      </c>
      <c r="J536" s="4" t="s">
        <v>171</v>
      </c>
      <c r="K536" s="141">
        <v>75000000</v>
      </c>
      <c r="L536" s="4" t="s">
        <v>90</v>
      </c>
      <c r="M536" s="142">
        <v>8.5500000000000007</v>
      </c>
      <c r="N536" s="143" t="s">
        <v>68</v>
      </c>
      <c r="O536" s="142">
        <v>5</v>
      </c>
      <c r="P536" s="87"/>
      <c r="Q536" s="87"/>
      <c r="R536" s="87"/>
      <c r="S536" s="87"/>
      <c r="T536" s="87"/>
    </row>
    <row r="537" spans="1:20" s="1" customFormat="1" ht="10.5">
      <c r="A537" s="1">
        <v>91335000</v>
      </c>
      <c r="B537" s="31">
        <v>6</v>
      </c>
      <c r="C537" s="148" t="s">
        <v>403</v>
      </c>
      <c r="D537" s="5" t="s">
        <v>143</v>
      </c>
      <c r="E537" s="140">
        <v>39834</v>
      </c>
      <c r="F537" s="140">
        <v>40929</v>
      </c>
      <c r="G537" s="169">
        <f t="shared" si="26"/>
        <v>1</v>
      </c>
      <c r="H537" s="169">
        <f t="shared" si="27"/>
        <v>2012</v>
      </c>
      <c r="I537" s="170" t="str">
        <f t="shared" si="28"/>
        <v>0</v>
      </c>
      <c r="J537" s="4" t="s">
        <v>37</v>
      </c>
      <c r="K537" s="141">
        <v>3500</v>
      </c>
      <c r="L537" s="4" t="s">
        <v>92</v>
      </c>
      <c r="M537" s="142">
        <v>6.1</v>
      </c>
      <c r="N537" s="143" t="s">
        <v>68</v>
      </c>
      <c r="O537" s="142">
        <v>9.5</v>
      </c>
      <c r="P537" s="87"/>
      <c r="Q537" s="87"/>
      <c r="R537" s="87"/>
      <c r="S537" s="87"/>
      <c r="T537" s="87"/>
    </row>
    <row r="538" spans="1:20" s="1" customFormat="1" ht="10.5">
      <c r="A538" s="1">
        <v>91335000</v>
      </c>
      <c r="B538" s="31">
        <v>6</v>
      </c>
      <c r="C538" s="148" t="s">
        <v>403</v>
      </c>
      <c r="D538" s="5" t="s">
        <v>143</v>
      </c>
      <c r="E538" s="140">
        <v>39834</v>
      </c>
      <c r="F538" s="140">
        <v>40929</v>
      </c>
      <c r="G538" s="169">
        <f t="shared" si="26"/>
        <v>1</v>
      </c>
      <c r="H538" s="169">
        <f t="shared" si="27"/>
        <v>2012</v>
      </c>
      <c r="I538" s="170" t="str">
        <f t="shared" si="28"/>
        <v>0</v>
      </c>
      <c r="J538" s="4" t="s">
        <v>171</v>
      </c>
      <c r="K538" s="141">
        <v>75000000</v>
      </c>
      <c r="L538" s="4" t="s">
        <v>63</v>
      </c>
      <c r="M538" s="142">
        <v>8.5500000000000007</v>
      </c>
      <c r="N538" s="143" t="s">
        <v>68</v>
      </c>
      <c r="O538" s="142">
        <v>9.5</v>
      </c>
      <c r="P538" s="87"/>
      <c r="Q538" s="87"/>
      <c r="R538" s="87"/>
      <c r="S538" s="87"/>
      <c r="T538" s="87"/>
    </row>
    <row r="539" spans="1:20" s="1" customFormat="1" ht="10.5">
      <c r="A539" s="1">
        <v>91335000</v>
      </c>
      <c r="B539" s="31">
        <v>6</v>
      </c>
      <c r="C539" s="148" t="s">
        <v>401</v>
      </c>
      <c r="D539" s="5">
        <v>553</v>
      </c>
      <c r="E539" s="140">
        <v>39741</v>
      </c>
      <c r="F539" s="140">
        <v>50698</v>
      </c>
      <c r="G539" s="169">
        <f t="shared" si="26"/>
        <v>10</v>
      </c>
      <c r="H539" s="169">
        <f t="shared" si="27"/>
        <v>2038</v>
      </c>
      <c r="I539" s="170" t="str">
        <f t="shared" si="28"/>
        <v>0</v>
      </c>
      <c r="J539" s="4" t="s">
        <v>37</v>
      </c>
      <c r="K539" s="141">
        <v>3500</v>
      </c>
      <c r="L539" s="4"/>
      <c r="M539" s="142"/>
      <c r="N539" s="143" t="s">
        <v>68</v>
      </c>
      <c r="O539" s="142">
        <v>30</v>
      </c>
      <c r="P539" s="87"/>
      <c r="Q539" s="87"/>
      <c r="R539" s="87"/>
      <c r="S539" s="87"/>
      <c r="T539" s="87"/>
    </row>
    <row r="540" spans="1:20" s="1" customFormat="1" ht="10.5">
      <c r="A540" s="1">
        <v>91335000</v>
      </c>
      <c r="B540" s="31">
        <v>6</v>
      </c>
      <c r="C540" s="148" t="s">
        <v>402</v>
      </c>
      <c r="D540" s="5" t="s">
        <v>143</v>
      </c>
      <c r="E540" s="140">
        <v>39834</v>
      </c>
      <c r="F540" s="140">
        <v>40929</v>
      </c>
      <c r="G540" s="169">
        <f t="shared" si="26"/>
        <v>1</v>
      </c>
      <c r="H540" s="169">
        <f t="shared" si="27"/>
        <v>2012</v>
      </c>
      <c r="I540" s="170" t="str">
        <f t="shared" si="28"/>
        <v>0</v>
      </c>
      <c r="J540" s="4" t="s">
        <v>37</v>
      </c>
      <c r="K540" s="141">
        <v>3500</v>
      </c>
      <c r="L540" s="4" t="s">
        <v>56</v>
      </c>
      <c r="M540" s="143">
        <v>6.3</v>
      </c>
      <c r="N540" s="143" t="s">
        <v>68</v>
      </c>
      <c r="O540" s="142">
        <v>21</v>
      </c>
      <c r="P540" s="87">
        <v>3000000</v>
      </c>
      <c r="Q540" s="87">
        <v>3000000</v>
      </c>
      <c r="R540" s="87">
        <f>ROUND((Q540*$E$8/1000),0)</f>
        <v>65841690</v>
      </c>
      <c r="S540" s="87">
        <v>101553</v>
      </c>
      <c r="T540" s="87">
        <v>65943243</v>
      </c>
    </row>
    <row r="541" spans="1:20" s="1" customFormat="1" ht="10.5">
      <c r="A541" s="1">
        <v>81826800</v>
      </c>
      <c r="B541" s="31">
        <v>9</v>
      </c>
      <c r="C541" s="1" t="s">
        <v>319</v>
      </c>
      <c r="D541" s="5">
        <v>555</v>
      </c>
      <c r="E541" s="140">
        <v>39749</v>
      </c>
      <c r="F541" s="140">
        <v>43401</v>
      </c>
      <c r="G541" s="169">
        <f t="shared" si="26"/>
        <v>10</v>
      </c>
      <c r="H541" s="169">
        <f t="shared" si="27"/>
        <v>2018</v>
      </c>
      <c r="I541" s="170" t="str">
        <f t="shared" si="28"/>
        <v>0</v>
      </c>
      <c r="J541" s="4" t="s">
        <v>37</v>
      </c>
      <c r="K541" s="141">
        <v>3250</v>
      </c>
      <c r="L541" s="4"/>
      <c r="M541" s="142"/>
      <c r="N541" s="143" t="s">
        <v>320</v>
      </c>
      <c r="O541" s="142">
        <v>10</v>
      </c>
      <c r="P541" s="87"/>
      <c r="Q541" s="87"/>
      <c r="R541" s="87"/>
      <c r="S541" s="87"/>
      <c r="T541" s="87"/>
    </row>
    <row r="542" spans="1:20" s="1" customFormat="1" ht="10.5">
      <c r="A542" s="1">
        <v>81826800</v>
      </c>
      <c r="B542" s="31">
        <v>9</v>
      </c>
      <c r="C542" s="1" t="s">
        <v>404</v>
      </c>
      <c r="D542" s="5" t="s">
        <v>143</v>
      </c>
      <c r="E542" s="140">
        <v>39889</v>
      </c>
      <c r="F542" s="140">
        <v>40985</v>
      </c>
      <c r="G542" s="169">
        <f t="shared" si="26"/>
        <v>3</v>
      </c>
      <c r="H542" s="169">
        <f t="shared" si="27"/>
        <v>2012</v>
      </c>
      <c r="I542" s="170" t="str">
        <f t="shared" si="28"/>
        <v>0</v>
      </c>
      <c r="J542" s="4" t="s">
        <v>171</v>
      </c>
      <c r="K542" s="141">
        <v>60000000</v>
      </c>
      <c r="L542" s="4" t="s">
        <v>90</v>
      </c>
      <c r="M542" s="142">
        <v>5.75</v>
      </c>
      <c r="N542" s="143" t="s">
        <v>320</v>
      </c>
      <c r="O542" s="142">
        <v>4</v>
      </c>
      <c r="P542" s="87"/>
      <c r="Q542" s="87"/>
      <c r="R542" s="87"/>
      <c r="S542" s="87"/>
      <c r="T542" s="87"/>
    </row>
    <row r="543" spans="1:20" s="1" customFormat="1" ht="10.5">
      <c r="A543" s="1">
        <v>81826800</v>
      </c>
      <c r="B543" s="31">
        <v>9</v>
      </c>
      <c r="C543" s="1" t="s">
        <v>405</v>
      </c>
      <c r="D543" s="5" t="s">
        <v>152</v>
      </c>
      <c r="E543" s="140">
        <v>39889</v>
      </c>
      <c r="F543" s="140">
        <v>40985</v>
      </c>
      <c r="G543" s="169">
        <f t="shared" si="26"/>
        <v>3</v>
      </c>
      <c r="H543" s="169">
        <f t="shared" si="27"/>
        <v>2012</v>
      </c>
      <c r="I543" s="170" t="str">
        <f t="shared" si="28"/>
        <v>0</v>
      </c>
      <c r="J543" s="4" t="s">
        <v>171</v>
      </c>
      <c r="K543" s="141">
        <v>60000000</v>
      </c>
      <c r="L543" s="4" t="s">
        <v>92</v>
      </c>
      <c r="M543" s="142">
        <v>6.15</v>
      </c>
      <c r="N543" s="143" t="s">
        <v>320</v>
      </c>
      <c r="O543" s="142">
        <v>4</v>
      </c>
      <c r="P543" s="87">
        <v>60000000000</v>
      </c>
      <c r="Q543" s="87">
        <v>60000000000</v>
      </c>
      <c r="R543" s="87">
        <f>ROUND((Q543/1000),0)</f>
        <v>60000000</v>
      </c>
      <c r="S543" s="87">
        <v>1373192</v>
      </c>
      <c r="T543" s="87">
        <v>61373192</v>
      </c>
    </row>
    <row r="544" spans="1:20" s="1" customFormat="1" ht="10.5">
      <c r="A544" s="1">
        <v>92544000</v>
      </c>
      <c r="B544" s="31">
        <v>0</v>
      </c>
      <c r="C544" s="1" t="s">
        <v>406</v>
      </c>
      <c r="D544" s="5">
        <v>556</v>
      </c>
      <c r="E544" s="140">
        <v>39756</v>
      </c>
      <c r="F544" s="140">
        <v>43346</v>
      </c>
      <c r="G544" s="169">
        <f t="shared" si="26"/>
        <v>9</v>
      </c>
      <c r="H544" s="169">
        <f t="shared" si="27"/>
        <v>2018</v>
      </c>
      <c r="I544" s="170" t="str">
        <f t="shared" si="28"/>
        <v>0</v>
      </c>
      <c r="J544" s="4" t="s">
        <v>37</v>
      </c>
      <c r="K544" s="141">
        <v>1500</v>
      </c>
      <c r="L544" s="4"/>
      <c r="M544" s="142"/>
      <c r="N544" s="143" t="s">
        <v>68</v>
      </c>
      <c r="O544" s="142">
        <v>10</v>
      </c>
      <c r="P544" s="87"/>
      <c r="Q544" s="87"/>
      <c r="R544" s="87"/>
      <c r="S544" s="87"/>
      <c r="T544" s="87"/>
    </row>
    <row r="545" spans="1:20" s="1" customFormat="1" ht="10.5">
      <c r="A545" s="1">
        <v>76022072</v>
      </c>
      <c r="B545" s="31">
        <v>8</v>
      </c>
      <c r="C545" s="1" t="s">
        <v>407</v>
      </c>
      <c r="D545" s="5">
        <v>558</v>
      </c>
      <c r="E545" s="140">
        <v>39787</v>
      </c>
      <c r="F545" s="140">
        <v>43804</v>
      </c>
      <c r="G545" s="169">
        <f t="shared" si="26"/>
        <v>12</v>
      </c>
      <c r="H545" s="169">
        <f t="shared" si="27"/>
        <v>2019</v>
      </c>
      <c r="I545" s="170" t="str">
        <f t="shared" si="28"/>
        <v>0</v>
      </c>
      <c r="J545" s="4" t="s">
        <v>37</v>
      </c>
      <c r="K545" s="141">
        <v>4000</v>
      </c>
      <c r="L545" s="4"/>
      <c r="M545" s="142"/>
      <c r="N545" s="143" t="s">
        <v>287</v>
      </c>
      <c r="O545" s="142">
        <v>10</v>
      </c>
      <c r="P545" s="87"/>
      <c r="Q545" s="87"/>
      <c r="R545" s="87"/>
      <c r="S545" s="87"/>
      <c r="T545" s="87"/>
    </row>
    <row r="546" spans="1:20" s="1" customFormat="1" ht="10.5">
      <c r="A546" s="1">
        <v>76022072</v>
      </c>
      <c r="B546" s="31">
        <v>8</v>
      </c>
      <c r="C546" s="1" t="s">
        <v>408</v>
      </c>
      <c r="D546" s="5" t="s">
        <v>143</v>
      </c>
      <c r="E546" s="140">
        <v>39793</v>
      </c>
      <c r="F546" s="140">
        <v>40882</v>
      </c>
      <c r="G546" s="169">
        <f t="shared" si="26"/>
        <v>12</v>
      </c>
      <c r="H546" s="169">
        <f t="shared" si="27"/>
        <v>2011</v>
      </c>
      <c r="I546" s="170" t="str">
        <f t="shared" si="28"/>
        <v>0</v>
      </c>
      <c r="J546" s="4" t="s">
        <v>37</v>
      </c>
      <c r="K546" s="141">
        <v>4000</v>
      </c>
      <c r="L546" s="4" t="s">
        <v>90</v>
      </c>
      <c r="M546" s="142">
        <v>5</v>
      </c>
      <c r="N546" s="143" t="s">
        <v>68</v>
      </c>
      <c r="O546" s="142">
        <v>5</v>
      </c>
      <c r="P546" s="87"/>
      <c r="Q546" s="87"/>
      <c r="R546" s="87"/>
      <c r="S546" s="87"/>
      <c r="T546" s="87"/>
    </row>
    <row r="547" spans="1:20" s="1" customFormat="1" ht="10.5">
      <c r="A547" s="1">
        <v>76022072</v>
      </c>
      <c r="B547" s="31">
        <v>8</v>
      </c>
      <c r="C547" s="1" t="s">
        <v>408</v>
      </c>
      <c r="D547" s="5" t="s">
        <v>143</v>
      </c>
      <c r="E547" s="140">
        <v>39793</v>
      </c>
      <c r="F547" s="140">
        <v>40882</v>
      </c>
      <c r="G547" s="169">
        <f t="shared" si="26"/>
        <v>12</v>
      </c>
      <c r="H547" s="169">
        <f t="shared" si="27"/>
        <v>2011</v>
      </c>
      <c r="I547" s="170" t="str">
        <f t="shared" si="28"/>
        <v>0</v>
      </c>
      <c r="J547" s="4" t="s">
        <v>171</v>
      </c>
      <c r="K547" s="141">
        <v>85700000</v>
      </c>
      <c r="L547" s="4" t="s">
        <v>92</v>
      </c>
      <c r="M547" s="142">
        <v>7.5</v>
      </c>
      <c r="N547" s="143" t="s">
        <v>68</v>
      </c>
      <c r="O547" s="142">
        <v>5</v>
      </c>
      <c r="P547" s="87"/>
      <c r="Q547" s="87"/>
      <c r="R547" s="87"/>
      <c r="S547" s="87"/>
      <c r="T547" s="87"/>
    </row>
    <row r="548" spans="1:20" s="1" customFormat="1" ht="10.5">
      <c r="A548" s="1">
        <v>76022072</v>
      </c>
      <c r="B548" s="31">
        <v>8</v>
      </c>
      <c r="C548" s="1" t="s">
        <v>409</v>
      </c>
      <c r="D548" s="5">
        <v>559</v>
      </c>
      <c r="E548" s="140">
        <v>39787</v>
      </c>
      <c r="F548" s="140">
        <v>50744</v>
      </c>
      <c r="G548" s="169">
        <f t="shared" si="26"/>
        <v>12</v>
      </c>
      <c r="H548" s="169">
        <f t="shared" si="27"/>
        <v>2038</v>
      </c>
      <c r="I548" s="170" t="str">
        <f t="shared" si="28"/>
        <v>0</v>
      </c>
      <c r="J548" s="4" t="s">
        <v>37</v>
      </c>
      <c r="K548" s="141">
        <v>4000</v>
      </c>
      <c r="L548" s="4"/>
      <c r="M548" s="142"/>
      <c r="N548" s="143" t="s">
        <v>287</v>
      </c>
      <c r="O548" s="142">
        <v>30</v>
      </c>
      <c r="P548" s="87"/>
      <c r="Q548" s="87"/>
      <c r="R548" s="87"/>
      <c r="S548" s="87"/>
      <c r="T548" s="87"/>
    </row>
    <row r="549" spans="1:20" s="1" customFormat="1" ht="10.5">
      <c r="A549" s="1">
        <v>76022072</v>
      </c>
      <c r="B549" s="31">
        <v>8</v>
      </c>
      <c r="C549" s="1" t="s">
        <v>337</v>
      </c>
      <c r="D549" s="5" t="s">
        <v>143</v>
      </c>
      <c r="E549" s="140">
        <v>39793</v>
      </c>
      <c r="F549" s="140">
        <v>40882</v>
      </c>
      <c r="G549" s="169">
        <f t="shared" si="26"/>
        <v>12</v>
      </c>
      <c r="H549" s="169">
        <f t="shared" si="27"/>
        <v>2011</v>
      </c>
      <c r="I549" s="170" t="str">
        <f t="shared" si="28"/>
        <v>0</v>
      </c>
      <c r="J549" s="4" t="s">
        <v>37</v>
      </c>
      <c r="K549" s="141">
        <v>4000</v>
      </c>
      <c r="L549" s="4" t="s">
        <v>63</v>
      </c>
      <c r="M549" s="142">
        <v>5</v>
      </c>
      <c r="N549" s="143" t="s">
        <v>68</v>
      </c>
      <c r="O549" s="142">
        <v>21</v>
      </c>
      <c r="P549" s="87">
        <v>4000000</v>
      </c>
      <c r="Q549" s="87">
        <v>4000000</v>
      </c>
      <c r="R549" s="87">
        <f>ROUND((Q549*$E$8/1000),0)</f>
        <v>87788920</v>
      </c>
      <c r="S549" s="87">
        <v>357663</v>
      </c>
      <c r="T549" s="87">
        <v>88146583</v>
      </c>
    </row>
    <row r="550" spans="1:20" s="1" customFormat="1" ht="10.5">
      <c r="A550" s="1">
        <v>96802690</v>
      </c>
      <c r="B550" s="31">
        <v>9</v>
      </c>
      <c r="C550" s="1" t="s">
        <v>273</v>
      </c>
      <c r="D550" s="5">
        <v>560</v>
      </c>
      <c r="E550" s="140">
        <v>39799</v>
      </c>
      <c r="F550" s="140">
        <v>50736</v>
      </c>
      <c r="G550" s="169">
        <f t="shared" si="26"/>
        <v>11</v>
      </c>
      <c r="H550" s="169">
        <f t="shared" si="27"/>
        <v>2038</v>
      </c>
      <c r="I550" s="170" t="str">
        <f t="shared" si="28"/>
        <v>0</v>
      </c>
      <c r="J550" s="4" t="s">
        <v>37</v>
      </c>
      <c r="K550" s="141">
        <v>3500</v>
      </c>
      <c r="L550" s="4"/>
      <c r="M550" s="142"/>
      <c r="N550" s="143" t="s">
        <v>81</v>
      </c>
      <c r="O550" s="142">
        <v>30</v>
      </c>
      <c r="P550" s="87"/>
      <c r="Q550" s="87"/>
      <c r="R550" s="87"/>
      <c r="S550" s="87"/>
      <c r="T550" s="87"/>
    </row>
    <row r="551" spans="1:20" s="1" customFormat="1" ht="10.5">
      <c r="A551" s="1">
        <v>96802690</v>
      </c>
      <c r="B551" s="31">
        <v>9</v>
      </c>
      <c r="C551" s="1" t="s">
        <v>196</v>
      </c>
      <c r="D551" s="5" t="s">
        <v>143</v>
      </c>
      <c r="E551" s="140">
        <v>39799</v>
      </c>
      <c r="F551" s="140">
        <v>40874</v>
      </c>
      <c r="G551" s="169">
        <f t="shared" si="26"/>
        <v>11</v>
      </c>
      <c r="H551" s="169">
        <f t="shared" si="27"/>
        <v>2011</v>
      </c>
      <c r="I551" s="170" t="str">
        <f t="shared" si="28"/>
        <v>0</v>
      </c>
      <c r="J551" s="4" t="s">
        <v>37</v>
      </c>
      <c r="K551" s="141">
        <v>3500</v>
      </c>
      <c r="L551" s="4" t="s">
        <v>125</v>
      </c>
      <c r="M551" s="142">
        <v>5.5</v>
      </c>
      <c r="N551" s="143" t="s">
        <v>68</v>
      </c>
      <c r="O551" s="142">
        <v>21</v>
      </c>
      <c r="P551" s="87">
        <v>3500000</v>
      </c>
      <c r="Q551" s="87">
        <v>3500000</v>
      </c>
      <c r="R551" s="87">
        <f>ROUND((Q551*$E$8/1000),0)</f>
        <v>76815305</v>
      </c>
      <c r="S551" s="87">
        <v>521038</v>
      </c>
      <c r="T551" s="87">
        <v>77336343</v>
      </c>
    </row>
    <row r="552" spans="1:20" s="1" customFormat="1" ht="10.5">
      <c r="A552" s="90">
        <v>89900400</v>
      </c>
      <c r="B552" s="31">
        <v>0</v>
      </c>
      <c r="C552" s="1" t="s">
        <v>205</v>
      </c>
      <c r="D552" s="5">
        <v>561</v>
      </c>
      <c r="E552" s="140">
        <v>39813</v>
      </c>
      <c r="F552" s="140">
        <v>43465</v>
      </c>
      <c r="G552" s="169">
        <f t="shared" si="26"/>
        <v>12</v>
      </c>
      <c r="H552" s="169">
        <f t="shared" si="27"/>
        <v>2018</v>
      </c>
      <c r="I552" s="170" t="str">
        <f t="shared" si="28"/>
        <v>0</v>
      </c>
      <c r="J552" s="4" t="s">
        <v>37</v>
      </c>
      <c r="K552" s="141">
        <v>2500</v>
      </c>
      <c r="L552" s="4"/>
      <c r="M552" s="142"/>
      <c r="N552" s="143" t="s">
        <v>410</v>
      </c>
      <c r="O552" s="142">
        <v>10</v>
      </c>
      <c r="P552" s="87"/>
      <c r="Q552" s="87"/>
      <c r="R552" s="87"/>
      <c r="S552" s="87"/>
      <c r="T552" s="87"/>
    </row>
    <row r="553" spans="1:20" s="1" customFormat="1" ht="10.5">
      <c r="A553" s="90">
        <v>89900400</v>
      </c>
      <c r="B553" s="31">
        <v>0</v>
      </c>
      <c r="C553" s="1" t="s">
        <v>207</v>
      </c>
      <c r="D553" s="5" t="s">
        <v>143</v>
      </c>
      <c r="E553" s="140">
        <v>39834</v>
      </c>
      <c r="F553" s="140">
        <v>40865</v>
      </c>
      <c r="G553" s="169">
        <f t="shared" si="26"/>
        <v>11</v>
      </c>
      <c r="H553" s="169">
        <f t="shared" si="27"/>
        <v>2011</v>
      </c>
      <c r="I553" s="170" t="str">
        <f t="shared" si="28"/>
        <v>0</v>
      </c>
      <c r="J553" s="4" t="s">
        <v>37</v>
      </c>
      <c r="K553" s="141">
        <v>2500</v>
      </c>
      <c r="L553" s="4" t="s">
        <v>75</v>
      </c>
      <c r="M553" s="142">
        <v>4.95</v>
      </c>
      <c r="N553" s="143" t="s">
        <v>410</v>
      </c>
      <c r="O553" s="142">
        <v>5</v>
      </c>
      <c r="P553" s="87">
        <v>500000</v>
      </c>
      <c r="Q553" s="87">
        <v>500000</v>
      </c>
      <c r="R553" s="87">
        <f>ROUND((Q553*$E$8/1000),0)</f>
        <v>10973615</v>
      </c>
      <c r="S553" s="87">
        <v>5833</v>
      </c>
      <c r="T553" s="87">
        <v>10979448</v>
      </c>
    </row>
    <row r="554" spans="1:20" s="1" customFormat="1" ht="10.5">
      <c r="A554" s="90">
        <v>89900400</v>
      </c>
      <c r="B554" s="31">
        <v>0</v>
      </c>
      <c r="C554" s="1" t="s">
        <v>411</v>
      </c>
      <c r="D554" s="5" t="s">
        <v>143</v>
      </c>
      <c r="E554" s="140">
        <v>39834</v>
      </c>
      <c r="F554" s="140">
        <v>40865</v>
      </c>
      <c r="G554" s="169">
        <f t="shared" si="26"/>
        <v>11</v>
      </c>
      <c r="H554" s="169">
        <f t="shared" si="27"/>
        <v>2011</v>
      </c>
      <c r="I554" s="170" t="str">
        <f t="shared" si="28"/>
        <v>0</v>
      </c>
      <c r="J554" s="4" t="s">
        <v>37</v>
      </c>
      <c r="K554" s="141">
        <v>2500</v>
      </c>
      <c r="L554" s="4" t="s">
        <v>125</v>
      </c>
      <c r="M554" s="142">
        <v>4.8</v>
      </c>
      <c r="N554" s="143" t="s">
        <v>410</v>
      </c>
      <c r="O554" s="142">
        <v>10</v>
      </c>
      <c r="P554" s="87"/>
      <c r="Q554" s="87"/>
      <c r="R554" s="87"/>
      <c r="S554" s="87"/>
      <c r="T554" s="87"/>
    </row>
    <row r="555" spans="1:20" s="1" customFormat="1" ht="10.5">
      <c r="A555" s="90">
        <v>89900400</v>
      </c>
      <c r="B555" s="31">
        <v>0</v>
      </c>
      <c r="C555" s="1" t="s">
        <v>205</v>
      </c>
      <c r="D555" s="5">
        <v>562</v>
      </c>
      <c r="E555" s="140">
        <v>39813</v>
      </c>
      <c r="F555" s="140">
        <v>50770</v>
      </c>
      <c r="G555" s="169">
        <f t="shared" si="26"/>
        <v>12</v>
      </c>
      <c r="H555" s="169">
        <f t="shared" si="27"/>
        <v>2038</v>
      </c>
      <c r="I555" s="170" t="str">
        <f t="shared" si="28"/>
        <v>0</v>
      </c>
      <c r="J555" s="4" t="s">
        <v>37</v>
      </c>
      <c r="K555" s="141">
        <v>2500</v>
      </c>
      <c r="L555" s="4"/>
      <c r="M555" s="142"/>
      <c r="N555" s="143" t="s">
        <v>410</v>
      </c>
      <c r="O555" s="142">
        <v>30</v>
      </c>
      <c r="P555" s="87"/>
      <c r="Q555" s="87"/>
      <c r="R555" s="87"/>
      <c r="S555" s="87"/>
      <c r="T555" s="87"/>
    </row>
    <row r="556" spans="1:20" s="1" customFormat="1" ht="10.5">
      <c r="A556" s="90">
        <v>89900400</v>
      </c>
      <c r="B556" s="31">
        <v>0</v>
      </c>
      <c r="C556" s="1" t="s">
        <v>207</v>
      </c>
      <c r="D556" s="5" t="s">
        <v>143</v>
      </c>
      <c r="E556" s="140">
        <v>39834</v>
      </c>
      <c r="F556" s="140">
        <v>40865</v>
      </c>
      <c r="G556" s="169">
        <f t="shared" si="26"/>
        <v>11</v>
      </c>
      <c r="H556" s="169">
        <f t="shared" si="27"/>
        <v>2011</v>
      </c>
      <c r="I556" s="170" t="str">
        <f t="shared" si="28"/>
        <v>0</v>
      </c>
      <c r="J556" s="4" t="s">
        <v>37</v>
      </c>
      <c r="K556" s="141">
        <v>2500</v>
      </c>
      <c r="L556" s="4" t="s">
        <v>132</v>
      </c>
      <c r="M556" s="142">
        <v>4.9000000000000004</v>
      </c>
      <c r="N556" s="143" t="s">
        <v>410</v>
      </c>
      <c r="O556" s="142">
        <v>21</v>
      </c>
      <c r="P556" s="87">
        <v>2000000</v>
      </c>
      <c r="Q556" s="87">
        <v>2000000</v>
      </c>
      <c r="R556" s="87">
        <f>ROUND((Q556*$E$8/1000),0)</f>
        <v>43894460</v>
      </c>
      <c r="S556" s="87">
        <v>23099</v>
      </c>
      <c r="T556" s="87">
        <v>43917559</v>
      </c>
    </row>
    <row r="557" spans="1:20" s="1" customFormat="1" ht="10.5">
      <c r="A557" s="90">
        <v>93007000</v>
      </c>
      <c r="B557" s="31">
        <v>9</v>
      </c>
      <c r="C557" s="1" t="s">
        <v>282</v>
      </c>
      <c r="D557" s="5">
        <v>563</v>
      </c>
      <c r="E557" s="140">
        <v>39813</v>
      </c>
      <c r="F557" s="140">
        <v>43465</v>
      </c>
      <c r="G557" s="169">
        <f t="shared" si="26"/>
        <v>12</v>
      </c>
      <c r="H557" s="169">
        <f t="shared" si="27"/>
        <v>2018</v>
      </c>
      <c r="I557" s="170" t="str">
        <f t="shared" si="28"/>
        <v>0</v>
      </c>
      <c r="J557" s="4" t="s">
        <v>37</v>
      </c>
      <c r="K557" s="141">
        <v>5000</v>
      </c>
      <c r="L557" s="4"/>
      <c r="M557" s="142"/>
      <c r="N557" s="143" t="s">
        <v>81</v>
      </c>
      <c r="O557" s="142">
        <v>10</v>
      </c>
      <c r="P557" s="87"/>
      <c r="Q557" s="87"/>
      <c r="R557" s="87"/>
      <c r="S557" s="87"/>
      <c r="T557" s="87"/>
    </row>
    <row r="558" spans="1:20" s="1" customFormat="1" ht="10.5">
      <c r="A558" s="90">
        <v>93007000</v>
      </c>
      <c r="B558" s="31">
        <v>9</v>
      </c>
      <c r="C558" s="1" t="s">
        <v>412</v>
      </c>
      <c r="D558" s="5" t="s">
        <v>143</v>
      </c>
      <c r="E558" s="140">
        <v>39822</v>
      </c>
      <c r="F558" s="140">
        <v>40917</v>
      </c>
      <c r="G558" s="169">
        <f t="shared" si="26"/>
        <v>1</v>
      </c>
      <c r="H558" s="169">
        <f t="shared" si="27"/>
        <v>2012</v>
      </c>
      <c r="I558" s="170" t="str">
        <f t="shared" si="28"/>
        <v>0</v>
      </c>
      <c r="J558" s="4" t="s">
        <v>37</v>
      </c>
      <c r="K558" s="141">
        <v>5000</v>
      </c>
      <c r="L558" s="4" t="s">
        <v>51</v>
      </c>
      <c r="M558" s="142">
        <v>5</v>
      </c>
      <c r="N558" s="143" t="s">
        <v>81</v>
      </c>
      <c r="O558" s="142">
        <v>5</v>
      </c>
      <c r="P558" s="87"/>
      <c r="Q558" s="87"/>
      <c r="R558" s="87"/>
      <c r="S558" s="87"/>
      <c r="T558" s="87"/>
    </row>
    <row r="559" spans="1:20" s="1" customFormat="1" ht="10.5">
      <c r="A559" s="90">
        <v>93007000</v>
      </c>
      <c r="B559" s="31">
        <v>9</v>
      </c>
      <c r="C559" s="1" t="s">
        <v>413</v>
      </c>
      <c r="D559" s="5" t="s">
        <v>152</v>
      </c>
      <c r="E559" s="140">
        <v>39822</v>
      </c>
      <c r="F559" s="140">
        <v>40917</v>
      </c>
      <c r="G559" s="169">
        <f t="shared" si="26"/>
        <v>1</v>
      </c>
      <c r="H559" s="169">
        <f t="shared" si="27"/>
        <v>2012</v>
      </c>
      <c r="I559" s="170" t="str">
        <f t="shared" si="28"/>
        <v>0</v>
      </c>
      <c r="J559" s="4" t="s">
        <v>171</v>
      </c>
      <c r="K559" s="141">
        <v>107290000</v>
      </c>
      <c r="L559" s="4" t="s">
        <v>53</v>
      </c>
      <c r="M559" s="142">
        <v>7</v>
      </c>
      <c r="N559" s="143" t="s">
        <v>81</v>
      </c>
      <c r="O559" s="142">
        <v>5</v>
      </c>
      <c r="P559" s="87">
        <v>21000000000</v>
      </c>
      <c r="Q559" s="87">
        <v>21000000000</v>
      </c>
      <c r="R559" s="87">
        <f>ROUND((Q559/1000),0)</f>
        <v>21000000</v>
      </c>
      <c r="S559" s="87">
        <v>102102</v>
      </c>
      <c r="T559" s="87">
        <v>21102102</v>
      </c>
    </row>
    <row r="560" spans="1:20" s="1" customFormat="1" ht="10.5">
      <c r="A560" s="90">
        <v>93007000</v>
      </c>
      <c r="B560" s="31">
        <v>9</v>
      </c>
      <c r="C560" s="1" t="s">
        <v>413</v>
      </c>
      <c r="D560" s="5" t="s">
        <v>162</v>
      </c>
      <c r="E560" s="140">
        <v>39938</v>
      </c>
      <c r="F560" s="140">
        <v>41034</v>
      </c>
      <c r="G560" s="169">
        <f t="shared" si="26"/>
        <v>5</v>
      </c>
      <c r="H560" s="169">
        <f t="shared" si="27"/>
        <v>2012</v>
      </c>
      <c r="I560" s="170" t="str">
        <f t="shared" si="28"/>
        <v>0</v>
      </c>
      <c r="J560" s="4" t="s">
        <v>37</v>
      </c>
      <c r="K560" s="141">
        <v>4000</v>
      </c>
      <c r="L560" s="4" t="s">
        <v>60</v>
      </c>
      <c r="M560" s="142">
        <v>3</v>
      </c>
      <c r="N560" s="143" t="s">
        <v>81</v>
      </c>
      <c r="O560" s="142">
        <v>5</v>
      </c>
      <c r="P560" s="87">
        <v>1500000</v>
      </c>
      <c r="Q560" s="87">
        <v>1500000</v>
      </c>
      <c r="R560" s="87">
        <f>ROUND((Q560*$E$8/1000),0)</f>
        <v>32920845</v>
      </c>
      <c r="S560" s="87">
        <v>324093.84600000002</v>
      </c>
      <c r="T560" s="87">
        <v>33244938.846000001</v>
      </c>
    </row>
    <row r="561" spans="1:20" s="1" customFormat="1" ht="10.5">
      <c r="A561" s="90">
        <v>93007000</v>
      </c>
      <c r="B561" s="31">
        <v>9</v>
      </c>
      <c r="C561" s="1" t="s">
        <v>413</v>
      </c>
      <c r="D561" s="5" t="s">
        <v>163</v>
      </c>
      <c r="E561" s="140">
        <v>39938</v>
      </c>
      <c r="F561" s="140">
        <v>41034</v>
      </c>
      <c r="G561" s="169">
        <f t="shared" si="26"/>
        <v>5</v>
      </c>
      <c r="H561" s="169">
        <f t="shared" si="27"/>
        <v>2012</v>
      </c>
      <c r="I561" s="170" t="str">
        <f t="shared" si="28"/>
        <v>0</v>
      </c>
      <c r="J561" s="4" t="s">
        <v>171</v>
      </c>
      <c r="K561" s="141">
        <v>83900000</v>
      </c>
      <c r="L561" s="4" t="s">
        <v>64</v>
      </c>
      <c r="M561" s="142">
        <v>5.5</v>
      </c>
      <c r="N561" s="143" t="s">
        <v>81</v>
      </c>
      <c r="O561" s="142">
        <v>5</v>
      </c>
      <c r="P561" s="87">
        <v>52000000000</v>
      </c>
      <c r="Q561" s="87">
        <v>52000000000</v>
      </c>
      <c r="R561" s="87">
        <f>ROUND((Q561/1000),0)</f>
        <v>52000000</v>
      </c>
      <c r="S561" s="87">
        <v>932866.36100000003</v>
      </c>
      <c r="T561" s="87">
        <v>52932866.361000001</v>
      </c>
    </row>
    <row r="562" spans="1:20" s="1" customFormat="1" ht="10.5">
      <c r="A562" s="90">
        <v>93007000</v>
      </c>
      <c r="B562" s="31">
        <v>9</v>
      </c>
      <c r="C562" s="1" t="s">
        <v>414</v>
      </c>
      <c r="D562" s="5">
        <v>564</v>
      </c>
      <c r="E562" s="140">
        <v>39813</v>
      </c>
      <c r="F562" s="140">
        <v>50770</v>
      </c>
      <c r="G562" s="169">
        <f t="shared" si="26"/>
        <v>12</v>
      </c>
      <c r="H562" s="169">
        <f t="shared" si="27"/>
        <v>2038</v>
      </c>
      <c r="I562" s="170" t="str">
        <f t="shared" si="28"/>
        <v>0</v>
      </c>
      <c r="J562" s="4" t="s">
        <v>37</v>
      </c>
      <c r="K562" s="141">
        <v>5000</v>
      </c>
      <c r="L562" s="4"/>
      <c r="M562" s="142"/>
      <c r="N562" s="143" t="s">
        <v>81</v>
      </c>
      <c r="O562" s="142">
        <v>30</v>
      </c>
      <c r="P562" s="87"/>
      <c r="Q562" s="87"/>
      <c r="R562" s="87"/>
      <c r="S562" s="87"/>
      <c r="T562" s="87"/>
    </row>
    <row r="563" spans="1:20" s="1" customFormat="1" ht="10.5">
      <c r="A563" s="90">
        <v>93007000</v>
      </c>
      <c r="B563" s="31">
        <v>9</v>
      </c>
      <c r="C563" s="1" t="s">
        <v>413</v>
      </c>
      <c r="D563" s="5" t="s">
        <v>143</v>
      </c>
      <c r="E563" s="140">
        <v>39821</v>
      </c>
      <c r="F563" s="140">
        <v>40916</v>
      </c>
      <c r="G563" s="169">
        <f t="shared" si="26"/>
        <v>1</v>
      </c>
      <c r="H563" s="169">
        <f t="shared" si="27"/>
        <v>2012</v>
      </c>
      <c r="I563" s="170" t="str">
        <f t="shared" si="28"/>
        <v>0</v>
      </c>
      <c r="J563" s="4" t="s">
        <v>37</v>
      </c>
      <c r="K563" s="141">
        <v>5000</v>
      </c>
      <c r="L563" s="4" t="s">
        <v>59</v>
      </c>
      <c r="M563" s="142">
        <v>4.9000000000000004</v>
      </c>
      <c r="N563" s="143" t="s">
        <v>81</v>
      </c>
      <c r="O563" s="142">
        <v>21</v>
      </c>
      <c r="P563" s="87">
        <v>4000000</v>
      </c>
      <c r="Q563" s="87">
        <v>4000000</v>
      </c>
      <c r="R563" s="87">
        <f>ROUND((Q563*$E$8/1000),0)</f>
        <v>87788920</v>
      </c>
      <c r="S563" s="87">
        <v>300286.772</v>
      </c>
      <c r="T563" s="87">
        <v>88089206.772</v>
      </c>
    </row>
    <row r="564" spans="1:20" s="1" customFormat="1" ht="10.5">
      <c r="A564" s="90">
        <v>93007000</v>
      </c>
      <c r="B564" s="31">
        <v>9</v>
      </c>
      <c r="C564" s="1" t="s">
        <v>415</v>
      </c>
      <c r="D564" s="5" t="s">
        <v>152</v>
      </c>
      <c r="E564" s="140">
        <v>39938</v>
      </c>
      <c r="F564" s="140">
        <v>41034</v>
      </c>
      <c r="G564" s="169">
        <f t="shared" si="26"/>
        <v>5</v>
      </c>
      <c r="H564" s="169">
        <f t="shared" si="27"/>
        <v>2012</v>
      </c>
      <c r="I564" s="170" t="str">
        <f t="shared" si="28"/>
        <v>0</v>
      </c>
      <c r="J564" s="4" t="s">
        <v>37</v>
      </c>
      <c r="K564" s="141">
        <v>1000</v>
      </c>
      <c r="L564" s="4" t="s">
        <v>75</v>
      </c>
      <c r="M564" s="142">
        <v>4.25</v>
      </c>
      <c r="N564" s="143" t="s">
        <v>81</v>
      </c>
      <c r="O564" s="142">
        <v>21</v>
      </c>
      <c r="P564" s="87"/>
      <c r="Q564" s="87"/>
      <c r="R564" s="87"/>
      <c r="S564" s="87"/>
      <c r="T564" s="87"/>
    </row>
    <row r="565" spans="1:20" s="1" customFormat="1" ht="10.5">
      <c r="A565" s="183">
        <v>99598300</v>
      </c>
      <c r="B565" s="184">
        <v>1</v>
      </c>
      <c r="C565" s="1" t="s">
        <v>416</v>
      </c>
      <c r="D565" s="5">
        <v>565</v>
      </c>
      <c r="E565" s="140">
        <v>39846</v>
      </c>
      <c r="F565" s="140">
        <v>43498</v>
      </c>
      <c r="G565" s="169">
        <f t="shared" si="26"/>
        <v>2</v>
      </c>
      <c r="H565" s="169">
        <f t="shared" si="27"/>
        <v>2019</v>
      </c>
      <c r="I565" s="170" t="str">
        <f t="shared" si="28"/>
        <v>0</v>
      </c>
      <c r="J565" s="4" t="s">
        <v>37</v>
      </c>
      <c r="K565" s="141">
        <v>3000</v>
      </c>
      <c r="L565" s="4"/>
      <c r="M565" s="142"/>
      <c r="N565" s="143" t="s">
        <v>410</v>
      </c>
      <c r="O565" s="142">
        <v>10</v>
      </c>
      <c r="P565" s="87"/>
      <c r="Q565" s="87"/>
      <c r="R565" s="87"/>
      <c r="S565" s="87"/>
      <c r="T565" s="87"/>
    </row>
    <row r="566" spans="1:20" s="1" customFormat="1" ht="10.5">
      <c r="A566" s="183">
        <v>99598300</v>
      </c>
      <c r="B566" s="184">
        <v>1</v>
      </c>
      <c r="C566" s="1" t="s">
        <v>970</v>
      </c>
      <c r="D566" s="5" t="s">
        <v>143</v>
      </c>
      <c r="E566" s="140">
        <v>39862</v>
      </c>
      <c r="F566" s="140">
        <v>40592</v>
      </c>
      <c r="G566" s="169">
        <f t="shared" si="26"/>
        <v>2</v>
      </c>
      <c r="H566" s="169">
        <f t="shared" si="27"/>
        <v>2011</v>
      </c>
      <c r="I566" s="170" t="str">
        <f t="shared" si="28"/>
        <v>VENCIDO</v>
      </c>
      <c r="J566" s="4" t="s">
        <v>171</v>
      </c>
      <c r="K566" s="141">
        <v>63500000</v>
      </c>
      <c r="L566" s="4" t="s">
        <v>46</v>
      </c>
      <c r="M566" s="142">
        <v>6.75</v>
      </c>
      <c r="N566" s="143" t="s">
        <v>81</v>
      </c>
      <c r="O566" s="142">
        <v>9.5</v>
      </c>
      <c r="P566" s="87"/>
      <c r="Q566" s="87"/>
      <c r="R566" s="87"/>
      <c r="S566" s="87"/>
      <c r="T566" s="87"/>
    </row>
    <row r="567" spans="1:20" s="1" customFormat="1" ht="10.5">
      <c r="A567" s="183">
        <v>99598300</v>
      </c>
      <c r="B567" s="184">
        <v>1</v>
      </c>
      <c r="C567" s="1" t="s">
        <v>418</v>
      </c>
      <c r="D567" s="5" t="s">
        <v>143</v>
      </c>
      <c r="E567" s="140">
        <v>39862</v>
      </c>
      <c r="F567" s="140">
        <v>40592</v>
      </c>
      <c r="G567" s="169">
        <f t="shared" si="26"/>
        <v>2</v>
      </c>
      <c r="H567" s="169">
        <f t="shared" si="27"/>
        <v>2011</v>
      </c>
      <c r="I567" s="170" t="str">
        <f t="shared" si="28"/>
        <v>VENCIDO</v>
      </c>
      <c r="J567" s="4" t="s">
        <v>37</v>
      </c>
      <c r="K567" s="141">
        <v>3000</v>
      </c>
      <c r="L567" s="4" t="s">
        <v>90</v>
      </c>
      <c r="M567" s="142">
        <v>4.55</v>
      </c>
      <c r="N567" s="143" t="s">
        <v>81</v>
      </c>
      <c r="O567" s="142">
        <v>9.5</v>
      </c>
      <c r="P567" s="87">
        <v>1000000</v>
      </c>
      <c r="Q567" s="87">
        <v>1000000</v>
      </c>
      <c r="R567" s="87">
        <f>ROUND((Q567*$E$8/1000),0)</f>
        <v>21947230</v>
      </c>
      <c r="S567" s="87">
        <v>382796</v>
      </c>
      <c r="T567" s="87">
        <v>22330026</v>
      </c>
    </row>
    <row r="568" spans="1:20" s="1" customFormat="1" ht="10.5">
      <c r="A568" s="183">
        <v>99598300</v>
      </c>
      <c r="B568" s="184">
        <v>1</v>
      </c>
      <c r="C568" s="1" t="s">
        <v>416</v>
      </c>
      <c r="D568" s="5">
        <v>566</v>
      </c>
      <c r="E568" s="140">
        <v>39846</v>
      </c>
      <c r="F568" s="140">
        <v>50803</v>
      </c>
      <c r="G568" s="169">
        <f t="shared" si="26"/>
        <v>2</v>
      </c>
      <c r="H568" s="169">
        <f t="shared" si="27"/>
        <v>2039</v>
      </c>
      <c r="I568" s="170" t="str">
        <f t="shared" si="28"/>
        <v>0</v>
      </c>
      <c r="J568" s="4" t="s">
        <v>37</v>
      </c>
      <c r="K568" s="141">
        <v>3000</v>
      </c>
      <c r="L568" s="4"/>
      <c r="M568" s="142"/>
      <c r="N568" s="143" t="s">
        <v>410</v>
      </c>
      <c r="O568" s="142">
        <v>30</v>
      </c>
      <c r="P568" s="87"/>
      <c r="Q568" s="87"/>
      <c r="R568" s="87"/>
      <c r="S568" s="87"/>
      <c r="T568" s="87"/>
    </row>
    <row r="569" spans="1:20" s="1" customFormat="1" ht="10.5">
      <c r="A569" s="183">
        <v>99598300</v>
      </c>
      <c r="B569" s="184">
        <v>1</v>
      </c>
      <c r="C569" s="1" t="s">
        <v>418</v>
      </c>
      <c r="D569" s="5" t="s">
        <v>143</v>
      </c>
      <c r="E569" s="140">
        <v>39862</v>
      </c>
      <c r="F569" s="140">
        <v>40592</v>
      </c>
      <c r="G569" s="169">
        <f t="shared" si="26"/>
        <v>2</v>
      </c>
      <c r="H569" s="169">
        <f t="shared" si="27"/>
        <v>2011</v>
      </c>
      <c r="I569" s="170" t="str">
        <f t="shared" si="28"/>
        <v>VENCIDO</v>
      </c>
      <c r="J569" s="4" t="s">
        <v>37</v>
      </c>
      <c r="K569" s="141">
        <v>3000</v>
      </c>
      <c r="L569" s="4" t="s">
        <v>92</v>
      </c>
      <c r="M569" s="142">
        <v>5.3</v>
      </c>
      <c r="N569" s="143" t="s">
        <v>81</v>
      </c>
      <c r="O569" s="142">
        <v>21</v>
      </c>
      <c r="P569" s="87">
        <v>2000000</v>
      </c>
      <c r="Q569" s="87">
        <v>2000000</v>
      </c>
      <c r="R569" s="87">
        <f>ROUND((Q569*$E$8/1000),0)</f>
        <v>43894460</v>
      </c>
      <c r="S569" s="87">
        <v>891789</v>
      </c>
      <c r="T569" s="87">
        <v>44786249</v>
      </c>
    </row>
    <row r="570" spans="1:20" s="1" customFormat="1" ht="10.5">
      <c r="A570" s="183">
        <v>96591040</v>
      </c>
      <c r="B570" s="184">
        <v>9</v>
      </c>
      <c r="C570" s="1" t="s">
        <v>164</v>
      </c>
      <c r="D570" s="5">
        <v>567</v>
      </c>
      <c r="E570" s="140">
        <v>39885</v>
      </c>
      <c r="F570" s="140">
        <v>50750</v>
      </c>
      <c r="G570" s="169">
        <f t="shared" si="26"/>
        <v>12</v>
      </c>
      <c r="H570" s="169">
        <f t="shared" si="27"/>
        <v>2038</v>
      </c>
      <c r="I570" s="170" t="str">
        <f t="shared" si="28"/>
        <v>0</v>
      </c>
      <c r="J570" s="4" t="s">
        <v>37</v>
      </c>
      <c r="K570" s="141">
        <v>3500</v>
      </c>
      <c r="L570" s="4"/>
      <c r="M570" s="142"/>
      <c r="N570" s="143" t="s">
        <v>68</v>
      </c>
      <c r="O570" s="142">
        <v>30</v>
      </c>
      <c r="P570" s="87"/>
      <c r="Q570" s="87"/>
      <c r="R570" s="87"/>
      <c r="S570" s="87"/>
      <c r="T570" s="87"/>
    </row>
    <row r="571" spans="1:20" s="1" customFormat="1" ht="10.5">
      <c r="A571" s="183">
        <v>96591040</v>
      </c>
      <c r="B571" s="184">
        <v>9</v>
      </c>
      <c r="C571" s="1" t="s">
        <v>308</v>
      </c>
      <c r="D571" s="5" t="s">
        <v>143</v>
      </c>
      <c r="E571" s="140">
        <v>39919</v>
      </c>
      <c r="F571" s="140">
        <v>40649</v>
      </c>
      <c r="G571" s="169">
        <f t="shared" si="26"/>
        <v>4</v>
      </c>
      <c r="H571" s="169">
        <f t="shared" si="27"/>
        <v>2011</v>
      </c>
      <c r="I571" s="170" t="str">
        <f t="shared" si="28"/>
        <v>VENCIDO</v>
      </c>
      <c r="J571" s="4" t="s">
        <v>37</v>
      </c>
      <c r="K571" s="141">
        <v>3500</v>
      </c>
      <c r="L571" s="4" t="s">
        <v>64</v>
      </c>
      <c r="M571" s="142">
        <v>5.15</v>
      </c>
      <c r="N571" s="143" t="s">
        <v>68</v>
      </c>
      <c r="O571" s="142">
        <v>21</v>
      </c>
      <c r="P571" s="87">
        <v>2500000</v>
      </c>
      <c r="Q571" s="87">
        <v>2500000</v>
      </c>
      <c r="R571" s="87">
        <f>ROUND((Q571*$E$8/1000),0)</f>
        <v>54868075</v>
      </c>
      <c r="S571" s="87">
        <v>750392</v>
      </c>
      <c r="T571" s="87">
        <v>55618467</v>
      </c>
    </row>
    <row r="572" spans="1:20" s="1" customFormat="1" ht="10.5">
      <c r="A572" s="183">
        <v>96591040</v>
      </c>
      <c r="B572" s="184">
        <v>9</v>
      </c>
      <c r="C572" s="1" t="s">
        <v>164</v>
      </c>
      <c r="D572" s="5">
        <v>568</v>
      </c>
      <c r="E572" s="140">
        <v>39885</v>
      </c>
      <c r="F572" s="140">
        <v>43537</v>
      </c>
      <c r="G572" s="169">
        <f t="shared" si="26"/>
        <v>3</v>
      </c>
      <c r="H572" s="169">
        <f t="shared" si="27"/>
        <v>2019</v>
      </c>
      <c r="I572" s="170" t="str">
        <f t="shared" si="28"/>
        <v>0</v>
      </c>
      <c r="J572" s="4" t="s">
        <v>37</v>
      </c>
      <c r="K572" s="141">
        <v>3500</v>
      </c>
      <c r="L572" s="4"/>
      <c r="M572" s="142"/>
      <c r="N572" s="143" t="s">
        <v>68</v>
      </c>
      <c r="O572" s="142">
        <v>10</v>
      </c>
      <c r="P572" s="87"/>
      <c r="Q572" s="87"/>
      <c r="R572" s="87"/>
      <c r="S572" s="87"/>
      <c r="T572" s="87"/>
    </row>
    <row r="573" spans="1:20" s="1" customFormat="1" ht="10.5">
      <c r="A573" s="183">
        <v>96591040</v>
      </c>
      <c r="B573" s="184">
        <v>9</v>
      </c>
      <c r="C573" s="1" t="s">
        <v>110</v>
      </c>
      <c r="D573" s="5" t="s">
        <v>143</v>
      </c>
      <c r="E573" s="140">
        <v>39919</v>
      </c>
      <c r="F573" s="140">
        <v>40649</v>
      </c>
      <c r="G573" s="169">
        <f t="shared" si="26"/>
        <v>4</v>
      </c>
      <c r="H573" s="169">
        <f t="shared" si="27"/>
        <v>2011</v>
      </c>
      <c r="I573" s="170" t="str">
        <f t="shared" si="28"/>
        <v>VENCIDO</v>
      </c>
      <c r="J573" s="4" t="s">
        <v>171</v>
      </c>
      <c r="K573" s="141">
        <v>73000000</v>
      </c>
      <c r="L573" s="4" t="s">
        <v>59</v>
      </c>
      <c r="M573" s="142">
        <v>6.9</v>
      </c>
      <c r="N573" s="143" t="s">
        <v>68</v>
      </c>
      <c r="O573" s="142">
        <v>7</v>
      </c>
      <c r="P573" s="87"/>
      <c r="Q573" s="87"/>
      <c r="R573" s="87"/>
      <c r="S573" s="87"/>
      <c r="T573" s="87"/>
    </row>
    <row r="574" spans="1:20" s="1" customFormat="1" ht="10.5">
      <c r="A574" s="183">
        <v>96591040</v>
      </c>
      <c r="B574" s="184">
        <v>9</v>
      </c>
      <c r="C574" s="1" t="s">
        <v>308</v>
      </c>
      <c r="D574" s="5" t="s">
        <v>143</v>
      </c>
      <c r="E574" s="140">
        <v>39919</v>
      </c>
      <c r="F574" s="140">
        <v>40649</v>
      </c>
      <c r="G574" s="169">
        <f t="shared" si="26"/>
        <v>4</v>
      </c>
      <c r="H574" s="169">
        <f t="shared" si="27"/>
        <v>2011</v>
      </c>
      <c r="I574" s="170" t="str">
        <f t="shared" si="28"/>
        <v>VENCIDO</v>
      </c>
      <c r="J574" s="4" t="s">
        <v>37</v>
      </c>
      <c r="K574" s="141">
        <v>3500</v>
      </c>
      <c r="L574" s="4" t="s">
        <v>60</v>
      </c>
      <c r="M574" s="142">
        <v>4</v>
      </c>
      <c r="N574" s="143" t="s">
        <v>68</v>
      </c>
      <c r="O574" s="142">
        <v>7</v>
      </c>
      <c r="P574" s="87">
        <v>1000000</v>
      </c>
      <c r="Q574" s="87">
        <v>1000000</v>
      </c>
      <c r="R574" s="87">
        <f>ROUND((Q574*$E$8/1000),0)</f>
        <v>21947230</v>
      </c>
      <c r="S574" s="87">
        <v>234076</v>
      </c>
      <c r="T574" s="87">
        <v>22181306</v>
      </c>
    </row>
    <row r="575" spans="1:20" s="1" customFormat="1" ht="10.5">
      <c r="A575" s="183">
        <v>96596540</v>
      </c>
      <c r="B575" s="184">
        <v>8</v>
      </c>
      <c r="C575" s="1" t="s">
        <v>420</v>
      </c>
      <c r="D575" s="5">
        <v>569</v>
      </c>
      <c r="E575" s="140">
        <v>39888</v>
      </c>
      <c r="F575" s="140">
        <v>43540</v>
      </c>
      <c r="G575" s="169">
        <f t="shared" si="26"/>
        <v>3</v>
      </c>
      <c r="H575" s="169">
        <f t="shared" si="27"/>
        <v>2019</v>
      </c>
      <c r="I575" s="170" t="str">
        <f t="shared" si="28"/>
        <v>0</v>
      </c>
      <c r="J575" s="4" t="s">
        <v>37</v>
      </c>
      <c r="K575" s="141">
        <v>10000</v>
      </c>
      <c r="L575" s="4"/>
      <c r="M575" s="142"/>
      <c r="N575" s="143"/>
      <c r="O575" s="142">
        <v>10</v>
      </c>
      <c r="P575" s="87"/>
      <c r="Q575" s="87"/>
      <c r="R575" s="87"/>
      <c r="S575" s="87"/>
      <c r="T575" s="87"/>
    </row>
    <row r="576" spans="1:20" s="1" customFormat="1" ht="10.5">
      <c r="A576" s="183">
        <v>96596540</v>
      </c>
      <c r="B576" s="184">
        <v>8</v>
      </c>
      <c r="C576" s="1" t="s">
        <v>421</v>
      </c>
      <c r="D576" s="5" t="s">
        <v>143</v>
      </c>
      <c r="E576" s="140">
        <v>39892</v>
      </c>
      <c r="F576" s="140">
        <v>40988</v>
      </c>
      <c r="G576" s="169">
        <f t="shared" si="26"/>
        <v>3</v>
      </c>
      <c r="H576" s="169">
        <f t="shared" si="27"/>
        <v>2012</v>
      </c>
      <c r="I576" s="170" t="str">
        <f t="shared" si="28"/>
        <v>0</v>
      </c>
      <c r="J576" s="4" t="s">
        <v>171</v>
      </c>
      <c r="K576" s="141">
        <v>209900000</v>
      </c>
      <c r="L576" s="4" t="s">
        <v>92</v>
      </c>
      <c r="M576" s="142">
        <v>5.5</v>
      </c>
      <c r="N576" s="143" t="s">
        <v>422</v>
      </c>
      <c r="O576" s="142">
        <v>5</v>
      </c>
      <c r="P576" s="87"/>
      <c r="Q576" s="87"/>
      <c r="R576" s="87"/>
      <c r="S576" s="87"/>
      <c r="T576" s="87"/>
    </row>
    <row r="577" spans="1:20" s="1" customFormat="1" ht="10.5">
      <c r="A577" s="183">
        <v>96596540</v>
      </c>
      <c r="B577" s="184">
        <v>8</v>
      </c>
      <c r="C577" s="1" t="s">
        <v>423</v>
      </c>
      <c r="D577" s="5" t="s">
        <v>143</v>
      </c>
      <c r="E577" s="140">
        <v>39892</v>
      </c>
      <c r="F577" s="140">
        <v>40988</v>
      </c>
      <c r="G577" s="169">
        <f t="shared" si="26"/>
        <v>3</v>
      </c>
      <c r="H577" s="169">
        <f t="shared" si="27"/>
        <v>2012</v>
      </c>
      <c r="I577" s="170" t="str">
        <f t="shared" si="28"/>
        <v>0</v>
      </c>
      <c r="J577" s="4" t="s">
        <v>37</v>
      </c>
      <c r="K577" s="141">
        <v>10000</v>
      </c>
      <c r="L577" s="4" t="s">
        <v>63</v>
      </c>
      <c r="M577" s="142">
        <v>2.9</v>
      </c>
      <c r="N577" s="143" t="s">
        <v>422</v>
      </c>
      <c r="O577" s="142">
        <v>5</v>
      </c>
      <c r="P577" s="87">
        <v>3000000</v>
      </c>
      <c r="Q577" s="87">
        <v>3000000</v>
      </c>
      <c r="R577" s="87">
        <f>ROUND((Q577*$E$8/1000),0)</f>
        <v>65841690</v>
      </c>
      <c r="S577" s="87">
        <v>668766</v>
      </c>
      <c r="T577" s="87">
        <v>66510456</v>
      </c>
    </row>
    <row r="578" spans="1:20" s="1" customFormat="1" ht="10.5">
      <c r="A578" s="183">
        <v>96596540</v>
      </c>
      <c r="B578" s="184">
        <v>8</v>
      </c>
      <c r="C578" s="1" t="s">
        <v>421</v>
      </c>
      <c r="D578" s="5" t="s">
        <v>143</v>
      </c>
      <c r="E578" s="140">
        <v>39892</v>
      </c>
      <c r="F578" s="140">
        <v>40988</v>
      </c>
      <c r="G578" s="169">
        <f t="shared" si="26"/>
        <v>3</v>
      </c>
      <c r="H578" s="169">
        <f t="shared" si="27"/>
        <v>2012</v>
      </c>
      <c r="I578" s="170" t="str">
        <f t="shared" si="28"/>
        <v>0</v>
      </c>
      <c r="J578" s="4" t="s">
        <v>37</v>
      </c>
      <c r="K578" s="141">
        <v>10000</v>
      </c>
      <c r="L578" s="4" t="s">
        <v>56</v>
      </c>
      <c r="M578" s="142">
        <v>3.7</v>
      </c>
      <c r="N578" s="143" t="s">
        <v>422</v>
      </c>
      <c r="O578" s="142">
        <v>10</v>
      </c>
      <c r="P578" s="87"/>
      <c r="Q578" s="87"/>
      <c r="R578" s="87"/>
      <c r="S578" s="87"/>
      <c r="T578" s="87"/>
    </row>
    <row r="579" spans="1:20" s="1" customFormat="1" ht="10.5">
      <c r="A579" s="183">
        <v>96596540</v>
      </c>
      <c r="B579" s="184">
        <v>8</v>
      </c>
      <c r="C579" s="1" t="s">
        <v>290</v>
      </c>
      <c r="D579" s="5">
        <v>570</v>
      </c>
      <c r="E579" s="140">
        <v>39888</v>
      </c>
      <c r="F579" s="140">
        <v>50845</v>
      </c>
      <c r="G579" s="169">
        <f t="shared" si="26"/>
        <v>3</v>
      </c>
      <c r="H579" s="169">
        <f t="shared" si="27"/>
        <v>2039</v>
      </c>
      <c r="I579" s="170" t="str">
        <f t="shared" si="28"/>
        <v>0</v>
      </c>
      <c r="J579" s="4" t="s">
        <v>37</v>
      </c>
      <c r="K579" s="141">
        <v>10000</v>
      </c>
      <c r="L579" s="4"/>
      <c r="M579" s="142"/>
      <c r="N579" s="143"/>
      <c r="O579" s="142">
        <v>30</v>
      </c>
      <c r="P579" s="87"/>
      <c r="Q579" s="87"/>
      <c r="R579" s="87"/>
      <c r="S579" s="87"/>
      <c r="T579" s="87"/>
    </row>
    <row r="580" spans="1:20" s="1" customFormat="1" ht="10.5">
      <c r="A580" s="183">
        <v>96596540</v>
      </c>
      <c r="B580" s="184">
        <v>8</v>
      </c>
      <c r="C580" s="1" t="s">
        <v>423</v>
      </c>
      <c r="D580" s="5" t="s">
        <v>143</v>
      </c>
      <c r="E580" s="140">
        <v>39892</v>
      </c>
      <c r="F580" s="140">
        <v>40988</v>
      </c>
      <c r="G580" s="169">
        <f t="shared" si="26"/>
        <v>3</v>
      </c>
      <c r="H580" s="169">
        <f t="shared" si="27"/>
        <v>2012</v>
      </c>
      <c r="I580" s="170" t="str">
        <f t="shared" si="28"/>
        <v>0</v>
      </c>
      <c r="J580" s="4" t="s">
        <v>37</v>
      </c>
      <c r="K580" s="141">
        <v>10000</v>
      </c>
      <c r="L580" s="4" t="s">
        <v>51</v>
      </c>
      <c r="M580" s="142">
        <v>4.3</v>
      </c>
      <c r="N580" s="143" t="s">
        <v>422</v>
      </c>
      <c r="O580" s="142">
        <v>21</v>
      </c>
      <c r="P580" s="87">
        <v>7000000</v>
      </c>
      <c r="Q580" s="87">
        <v>7000000</v>
      </c>
      <c r="R580" s="87">
        <f>ROUND((Q580*$E$8/1000),0)</f>
        <v>153630610</v>
      </c>
      <c r="S580" s="87">
        <v>2305994</v>
      </c>
      <c r="T580" s="87">
        <v>155936604</v>
      </c>
    </row>
    <row r="581" spans="1:20" s="1" customFormat="1" ht="10.5">
      <c r="A581" s="183">
        <v>90413000</v>
      </c>
      <c r="B581" s="184">
        <v>1</v>
      </c>
      <c r="C581" s="1" t="s">
        <v>424</v>
      </c>
      <c r="D581" s="5">
        <v>572</v>
      </c>
      <c r="E581" s="140">
        <v>39895</v>
      </c>
      <c r="F581" s="140">
        <v>43547</v>
      </c>
      <c r="G581" s="169">
        <f t="shared" si="26"/>
        <v>3</v>
      </c>
      <c r="H581" s="169">
        <f t="shared" si="27"/>
        <v>2019</v>
      </c>
      <c r="I581" s="170" t="str">
        <f t="shared" si="28"/>
        <v>0</v>
      </c>
      <c r="J581" s="4" t="s">
        <v>37</v>
      </c>
      <c r="K581" s="141">
        <v>5000</v>
      </c>
      <c r="L581" s="4"/>
      <c r="M581" s="142"/>
      <c r="N581" s="143" t="s">
        <v>81</v>
      </c>
      <c r="O581" s="142">
        <v>10</v>
      </c>
      <c r="P581" s="87"/>
      <c r="Q581" s="87"/>
      <c r="R581" s="87"/>
      <c r="S581" s="87"/>
      <c r="T581" s="87"/>
    </row>
    <row r="582" spans="1:20" s="1" customFormat="1" ht="10.5">
      <c r="A582" s="183">
        <v>90413000</v>
      </c>
      <c r="B582" s="184">
        <v>1</v>
      </c>
      <c r="C582" s="1" t="s">
        <v>425</v>
      </c>
      <c r="D582" s="5" t="s">
        <v>143</v>
      </c>
      <c r="E582" s="140">
        <v>39899</v>
      </c>
      <c r="F582" s="140">
        <v>40995</v>
      </c>
      <c r="G582" s="169">
        <f t="shared" si="26"/>
        <v>3</v>
      </c>
      <c r="H582" s="169">
        <f t="shared" si="27"/>
        <v>2012</v>
      </c>
      <c r="I582" s="170" t="str">
        <f t="shared" si="28"/>
        <v>0</v>
      </c>
      <c r="J582" s="4" t="s">
        <v>171</v>
      </c>
      <c r="K582" s="141">
        <v>100000000</v>
      </c>
      <c r="L582" s="4" t="s">
        <v>51</v>
      </c>
      <c r="M582" s="142">
        <v>5.5</v>
      </c>
      <c r="N582" s="143" t="s">
        <v>68</v>
      </c>
      <c r="O582" s="142">
        <v>5</v>
      </c>
      <c r="P582" s="87"/>
      <c r="Q582" s="87"/>
      <c r="R582" s="87"/>
      <c r="S582" s="87"/>
      <c r="T582" s="87"/>
    </row>
    <row r="583" spans="1:20" s="1" customFormat="1" ht="10.5">
      <c r="A583" s="183">
        <v>90413000</v>
      </c>
      <c r="B583" s="184">
        <v>1</v>
      </c>
      <c r="C583" s="1" t="s">
        <v>425</v>
      </c>
      <c r="D583" s="5" t="s">
        <v>143</v>
      </c>
      <c r="E583" s="140">
        <v>39899</v>
      </c>
      <c r="F583" s="140">
        <v>40995</v>
      </c>
      <c r="G583" s="169">
        <f t="shared" si="26"/>
        <v>3</v>
      </c>
      <c r="H583" s="169">
        <f t="shared" si="27"/>
        <v>2012</v>
      </c>
      <c r="I583" s="170" t="str">
        <f t="shared" si="28"/>
        <v>0</v>
      </c>
      <c r="J583" s="4" t="s">
        <v>37</v>
      </c>
      <c r="K583" s="141">
        <v>5000</v>
      </c>
      <c r="L583" s="4" t="s">
        <v>53</v>
      </c>
      <c r="M583" s="142">
        <v>3.9</v>
      </c>
      <c r="N583" s="143" t="s">
        <v>68</v>
      </c>
      <c r="O583" s="142">
        <v>10</v>
      </c>
      <c r="P583" s="87"/>
      <c r="Q583" s="87"/>
      <c r="R583" s="87"/>
      <c r="S583" s="87"/>
      <c r="T583" s="87"/>
    </row>
    <row r="584" spans="1:20" s="1" customFormat="1" ht="10.5">
      <c r="A584" s="183">
        <v>90413000</v>
      </c>
      <c r="B584" s="184">
        <v>1</v>
      </c>
      <c r="C584" s="1" t="s">
        <v>224</v>
      </c>
      <c r="D584" s="5" t="s">
        <v>152</v>
      </c>
      <c r="E584" s="140">
        <v>39902</v>
      </c>
      <c r="F584" s="140">
        <v>40998</v>
      </c>
      <c r="G584" s="169">
        <f t="shared" si="26"/>
        <v>3</v>
      </c>
      <c r="H584" s="169">
        <f t="shared" si="27"/>
        <v>2012</v>
      </c>
      <c r="I584" s="170" t="str">
        <f t="shared" si="28"/>
        <v>0</v>
      </c>
      <c r="J584" s="4" t="s">
        <v>37</v>
      </c>
      <c r="K584" s="141">
        <v>5000</v>
      </c>
      <c r="L584" s="4" t="s">
        <v>60</v>
      </c>
      <c r="M584" s="142">
        <v>3</v>
      </c>
      <c r="N584" s="143" t="s">
        <v>68</v>
      </c>
      <c r="O584" s="142">
        <v>5</v>
      </c>
      <c r="P584" s="87">
        <v>3000000</v>
      </c>
      <c r="Q584" s="87">
        <v>3000000</v>
      </c>
      <c r="R584" s="87">
        <f>ROUND((Q584*$E$8/1000),0)</f>
        <v>65841690</v>
      </c>
      <c r="S584" s="87">
        <v>735245</v>
      </c>
      <c r="T584" s="87">
        <v>66576935</v>
      </c>
    </row>
    <row r="585" spans="1:20" s="1" customFormat="1" ht="10.5">
      <c r="A585" s="183">
        <v>90413000</v>
      </c>
      <c r="B585" s="184">
        <v>1</v>
      </c>
      <c r="C585" s="1" t="s">
        <v>424</v>
      </c>
      <c r="D585" s="5">
        <v>573</v>
      </c>
      <c r="E585" s="140">
        <v>39895</v>
      </c>
      <c r="F585" s="140">
        <v>50852</v>
      </c>
      <c r="G585" s="169">
        <f t="shared" si="26"/>
        <v>3</v>
      </c>
      <c r="H585" s="169">
        <f t="shared" si="27"/>
        <v>2039</v>
      </c>
      <c r="I585" s="170" t="str">
        <f t="shared" si="28"/>
        <v>0</v>
      </c>
      <c r="J585" s="4" t="s">
        <v>37</v>
      </c>
      <c r="K585" s="141">
        <v>5000</v>
      </c>
      <c r="L585" s="4"/>
      <c r="M585" s="142"/>
      <c r="N585" s="143" t="s">
        <v>81</v>
      </c>
      <c r="O585" s="142">
        <v>30</v>
      </c>
      <c r="P585" s="87"/>
      <c r="Q585" s="87"/>
      <c r="R585" s="87"/>
      <c r="S585" s="87"/>
      <c r="T585" s="87"/>
    </row>
    <row r="586" spans="1:20" s="1" customFormat="1" ht="10.5">
      <c r="A586" s="183">
        <v>90413000</v>
      </c>
      <c r="B586" s="184">
        <v>1</v>
      </c>
      <c r="C586" s="1" t="s">
        <v>426</v>
      </c>
      <c r="D586" s="5" t="s">
        <v>143</v>
      </c>
      <c r="E586" s="140">
        <v>39899</v>
      </c>
      <c r="F586" s="140">
        <v>40995</v>
      </c>
      <c r="G586" s="169">
        <f t="shared" ref="G586:G649" si="29">MONTH(F586)</f>
        <v>3</v>
      </c>
      <c r="H586" s="169">
        <f t="shared" ref="H586:H649" si="30">YEAR(F586)</f>
        <v>2012</v>
      </c>
      <c r="I586" s="170" t="str">
        <f t="shared" ref="I586:I649" si="31">IF($I$8&gt;F586,"VENCIDO","0")</f>
        <v>0</v>
      </c>
      <c r="J586" s="4" t="s">
        <v>37</v>
      </c>
      <c r="K586" s="141">
        <v>5000</v>
      </c>
      <c r="L586" s="4" t="s">
        <v>59</v>
      </c>
      <c r="M586" s="142">
        <v>4.25</v>
      </c>
      <c r="N586" s="143" t="s">
        <v>68</v>
      </c>
      <c r="O586" s="142">
        <v>21</v>
      </c>
      <c r="P586" s="87">
        <v>2000000</v>
      </c>
      <c r="Q586" s="87">
        <v>2000000</v>
      </c>
      <c r="R586" s="87">
        <f>ROUND((Q586*$E$8/1000),0)</f>
        <v>43894460</v>
      </c>
      <c r="S586" s="87">
        <v>692289</v>
      </c>
      <c r="T586" s="87">
        <v>44586749</v>
      </c>
    </row>
    <row r="587" spans="1:20" s="1" customFormat="1" ht="10.5">
      <c r="A587" s="183">
        <v>90227000</v>
      </c>
      <c r="B587" s="184">
        <v>0</v>
      </c>
      <c r="C587" s="1" t="s">
        <v>427</v>
      </c>
      <c r="D587" s="5">
        <v>574</v>
      </c>
      <c r="E587" s="140">
        <v>39895</v>
      </c>
      <c r="F587" s="140">
        <v>43499</v>
      </c>
      <c r="G587" s="169">
        <f t="shared" si="29"/>
        <v>2</v>
      </c>
      <c r="H587" s="169">
        <f t="shared" si="30"/>
        <v>2019</v>
      </c>
      <c r="I587" s="170" t="str">
        <f t="shared" si="31"/>
        <v>0</v>
      </c>
      <c r="J587" s="4" t="s">
        <v>37</v>
      </c>
      <c r="K587" s="141">
        <v>2000</v>
      </c>
      <c r="L587" s="4"/>
      <c r="M587" s="142"/>
      <c r="N587" s="143" t="s">
        <v>329</v>
      </c>
      <c r="O587" s="142">
        <v>10</v>
      </c>
      <c r="P587" s="87"/>
      <c r="Q587" s="87"/>
      <c r="R587" s="87"/>
      <c r="S587" s="87"/>
      <c r="T587" s="87"/>
    </row>
    <row r="588" spans="1:20" s="1" customFormat="1" ht="10.5">
      <c r="A588" s="183">
        <v>90227000</v>
      </c>
      <c r="B588" s="184">
        <v>0</v>
      </c>
      <c r="C588" s="1" t="s">
        <v>428</v>
      </c>
      <c r="D588" s="5" t="s">
        <v>143</v>
      </c>
      <c r="E588" s="140">
        <v>39990</v>
      </c>
      <c r="F588" s="140">
        <v>41086</v>
      </c>
      <c r="G588" s="169">
        <f t="shared" si="29"/>
        <v>6</v>
      </c>
      <c r="H588" s="169">
        <f t="shared" si="30"/>
        <v>2012</v>
      </c>
      <c r="I588" s="170" t="str">
        <f t="shared" si="31"/>
        <v>0</v>
      </c>
      <c r="J588" s="4" t="s">
        <v>37</v>
      </c>
      <c r="K588" s="141">
        <v>1500</v>
      </c>
      <c r="L588" s="4" t="s">
        <v>63</v>
      </c>
      <c r="M588" s="142">
        <v>3.6</v>
      </c>
      <c r="N588" s="143" t="s">
        <v>68</v>
      </c>
      <c r="O588" s="142">
        <v>6</v>
      </c>
      <c r="P588" s="87"/>
      <c r="Q588" s="87"/>
      <c r="R588" s="87"/>
      <c r="S588" s="87"/>
      <c r="T588" s="87"/>
    </row>
    <row r="589" spans="1:20" s="1" customFormat="1" ht="10.5">
      <c r="A589" s="183">
        <v>90227000</v>
      </c>
      <c r="B589" s="184">
        <v>0</v>
      </c>
      <c r="C589" s="1" t="s">
        <v>428</v>
      </c>
      <c r="D589" s="5" t="s">
        <v>143</v>
      </c>
      <c r="E589" s="140">
        <v>39990</v>
      </c>
      <c r="F589" s="140">
        <v>41086</v>
      </c>
      <c r="G589" s="169">
        <f t="shared" si="29"/>
        <v>6</v>
      </c>
      <c r="H589" s="169">
        <f t="shared" si="30"/>
        <v>2012</v>
      </c>
      <c r="I589" s="170" t="str">
        <f t="shared" si="31"/>
        <v>0</v>
      </c>
      <c r="J589" s="4" t="s">
        <v>171</v>
      </c>
      <c r="K589" s="141">
        <v>31000000</v>
      </c>
      <c r="L589" s="4" t="s">
        <v>56</v>
      </c>
      <c r="M589" s="142">
        <v>6</v>
      </c>
      <c r="N589" s="143" t="s">
        <v>68</v>
      </c>
      <c r="O589" s="142">
        <v>6</v>
      </c>
      <c r="P589" s="87"/>
      <c r="Q589" s="87"/>
      <c r="R589" s="87"/>
      <c r="S589" s="87"/>
      <c r="T589" s="87"/>
    </row>
    <row r="590" spans="1:20" s="1" customFormat="1" ht="10.5">
      <c r="A590" s="183">
        <v>90227000</v>
      </c>
      <c r="B590" s="184">
        <v>0</v>
      </c>
      <c r="C590" s="1" t="s">
        <v>429</v>
      </c>
      <c r="D590" s="5">
        <v>575</v>
      </c>
      <c r="E590" s="140">
        <v>39895</v>
      </c>
      <c r="F590" s="140">
        <v>50804</v>
      </c>
      <c r="G590" s="169">
        <f t="shared" si="29"/>
        <v>2</v>
      </c>
      <c r="H590" s="169">
        <f t="shared" si="30"/>
        <v>2039</v>
      </c>
      <c r="I590" s="170" t="str">
        <f t="shared" si="31"/>
        <v>0</v>
      </c>
      <c r="J590" s="4" t="s">
        <v>37</v>
      </c>
      <c r="K590" s="141">
        <v>2000</v>
      </c>
      <c r="L590" s="4"/>
      <c r="M590" s="142"/>
      <c r="N590" s="143" t="s">
        <v>329</v>
      </c>
      <c r="O590" s="142">
        <v>30</v>
      </c>
      <c r="P590" s="87"/>
      <c r="Q590" s="87"/>
      <c r="R590" s="87"/>
      <c r="S590" s="87"/>
      <c r="T590" s="87"/>
    </row>
    <row r="591" spans="1:20" s="1" customFormat="1" ht="10.5">
      <c r="A591" s="183">
        <v>90635000</v>
      </c>
      <c r="B591" s="184">
        <v>9</v>
      </c>
      <c r="C591" s="1" t="s">
        <v>430</v>
      </c>
      <c r="D591" s="5">
        <v>576</v>
      </c>
      <c r="E591" s="140">
        <v>39903</v>
      </c>
      <c r="F591" s="140">
        <v>43502</v>
      </c>
      <c r="G591" s="169">
        <f t="shared" si="29"/>
        <v>2</v>
      </c>
      <c r="H591" s="169">
        <f t="shared" si="30"/>
        <v>2019</v>
      </c>
      <c r="I591" s="170" t="str">
        <f t="shared" si="31"/>
        <v>0</v>
      </c>
      <c r="J591" s="4" t="s">
        <v>37</v>
      </c>
      <c r="K591" s="141">
        <v>8000</v>
      </c>
      <c r="L591" s="4"/>
      <c r="M591" s="142"/>
      <c r="N591" s="143" t="s">
        <v>81</v>
      </c>
      <c r="O591" s="142">
        <v>10</v>
      </c>
      <c r="P591" s="87"/>
      <c r="Q591" s="87"/>
      <c r="R591" s="87"/>
      <c r="S591" s="87"/>
      <c r="T591" s="87"/>
    </row>
    <row r="592" spans="1:20" s="1" customFormat="1" ht="10.5">
      <c r="A592" s="183">
        <v>90635000</v>
      </c>
      <c r="B592" s="184">
        <v>9</v>
      </c>
      <c r="C592" s="1" t="s">
        <v>431</v>
      </c>
      <c r="D592" s="5" t="s">
        <v>143</v>
      </c>
      <c r="E592" s="140">
        <v>39910</v>
      </c>
      <c r="F592" s="140">
        <v>40640</v>
      </c>
      <c r="G592" s="169">
        <f t="shared" si="29"/>
        <v>4</v>
      </c>
      <c r="H592" s="169">
        <f t="shared" si="30"/>
        <v>2011</v>
      </c>
      <c r="I592" s="170" t="str">
        <f t="shared" si="31"/>
        <v>VENCIDO</v>
      </c>
      <c r="J592" s="4" t="s">
        <v>171</v>
      </c>
      <c r="K592" s="141">
        <v>125500000</v>
      </c>
      <c r="L592" s="4" t="s">
        <v>132</v>
      </c>
      <c r="M592" s="142">
        <v>6.05</v>
      </c>
      <c r="N592" s="143" t="s">
        <v>68</v>
      </c>
      <c r="O592" s="142">
        <v>5</v>
      </c>
      <c r="P592" s="87">
        <v>20500000000</v>
      </c>
      <c r="Q592" s="87">
        <v>20500000000</v>
      </c>
      <c r="R592" s="87">
        <f>ROUND((Q592/1000),0)</f>
        <v>20500000</v>
      </c>
      <c r="S592" s="87">
        <v>401997</v>
      </c>
      <c r="T592" s="87">
        <v>20901997</v>
      </c>
    </row>
    <row r="593" spans="1:20" s="1" customFormat="1" ht="10.5">
      <c r="A593" s="183">
        <v>90635000</v>
      </c>
      <c r="B593" s="184">
        <v>9</v>
      </c>
      <c r="C593" s="1" t="s">
        <v>431</v>
      </c>
      <c r="D593" s="5" t="s">
        <v>143</v>
      </c>
      <c r="E593" s="140">
        <v>39910</v>
      </c>
      <c r="F593" s="140">
        <v>40640</v>
      </c>
      <c r="G593" s="169">
        <f t="shared" si="29"/>
        <v>4</v>
      </c>
      <c r="H593" s="169">
        <f t="shared" si="30"/>
        <v>2011</v>
      </c>
      <c r="I593" s="170" t="str">
        <f t="shared" si="31"/>
        <v>VENCIDO</v>
      </c>
      <c r="J593" s="4" t="s">
        <v>37</v>
      </c>
      <c r="K593" s="141">
        <v>6000</v>
      </c>
      <c r="L593" s="4" t="s">
        <v>176</v>
      </c>
      <c r="M593" s="142">
        <v>3.5</v>
      </c>
      <c r="N593" s="143" t="s">
        <v>68</v>
      </c>
      <c r="O593" s="142">
        <v>5</v>
      </c>
      <c r="P593" s="87">
        <v>5000000</v>
      </c>
      <c r="Q593" s="87">
        <v>5000000</v>
      </c>
      <c r="R593" s="87">
        <f>ROUND((Q593*$E$8/1000),0)</f>
        <v>109736150</v>
      </c>
      <c r="S593" s="87">
        <v>1255134</v>
      </c>
      <c r="T593" s="87">
        <v>110991284</v>
      </c>
    </row>
    <row r="594" spans="1:20" s="1" customFormat="1" ht="10.5">
      <c r="A594" s="183">
        <v>90635000</v>
      </c>
      <c r="B594" s="184">
        <v>9</v>
      </c>
      <c r="C594" s="1" t="s">
        <v>971</v>
      </c>
      <c r="D594" s="5" t="s">
        <v>143</v>
      </c>
      <c r="E594" s="140">
        <v>39910</v>
      </c>
      <c r="F594" s="140">
        <v>40640</v>
      </c>
      <c r="G594" s="169">
        <f t="shared" si="29"/>
        <v>4</v>
      </c>
      <c r="H594" s="169">
        <f t="shared" si="30"/>
        <v>2011</v>
      </c>
      <c r="I594" s="170" t="str">
        <f t="shared" si="31"/>
        <v>VENCIDO</v>
      </c>
      <c r="J594" s="4" t="s">
        <v>171</v>
      </c>
      <c r="K594" s="141">
        <v>125500000</v>
      </c>
      <c r="L594" s="4" t="s">
        <v>177</v>
      </c>
      <c r="M594" s="142">
        <v>7</v>
      </c>
      <c r="N594" s="143" t="s">
        <v>68</v>
      </c>
      <c r="O594" s="142">
        <v>9.5</v>
      </c>
      <c r="P594" s="87"/>
      <c r="Q594" s="87"/>
      <c r="R594" s="87"/>
      <c r="S594" s="87"/>
      <c r="T594" s="87"/>
    </row>
    <row r="595" spans="1:20" s="1" customFormat="1" ht="10.5">
      <c r="A595" s="183">
        <v>90635000</v>
      </c>
      <c r="B595" s="184">
        <v>9</v>
      </c>
      <c r="C595" s="1" t="s">
        <v>971</v>
      </c>
      <c r="D595" s="5" t="s">
        <v>143</v>
      </c>
      <c r="E595" s="140">
        <v>39910</v>
      </c>
      <c r="F595" s="140">
        <v>40640</v>
      </c>
      <c r="G595" s="169">
        <f t="shared" si="29"/>
        <v>4</v>
      </c>
      <c r="H595" s="169">
        <f t="shared" si="30"/>
        <v>2011</v>
      </c>
      <c r="I595" s="170" t="str">
        <f t="shared" si="31"/>
        <v>VENCIDO</v>
      </c>
      <c r="J595" s="4" t="s">
        <v>37</v>
      </c>
      <c r="K595" s="141">
        <v>6000</v>
      </c>
      <c r="L595" s="4" t="s">
        <v>201</v>
      </c>
      <c r="M595" s="142">
        <v>4.25</v>
      </c>
      <c r="N595" s="143" t="s">
        <v>68</v>
      </c>
      <c r="O595" s="142">
        <v>9.5</v>
      </c>
      <c r="P595" s="87"/>
      <c r="Q595" s="87"/>
      <c r="R595" s="87"/>
      <c r="S595" s="87"/>
      <c r="T595" s="87"/>
    </row>
    <row r="596" spans="1:20" s="1" customFormat="1" ht="10.5">
      <c r="A596" s="183">
        <v>90635000</v>
      </c>
      <c r="B596" s="184">
        <v>9</v>
      </c>
      <c r="C596" s="1" t="s">
        <v>433</v>
      </c>
      <c r="D596" s="5">
        <v>577</v>
      </c>
      <c r="E596" s="140">
        <v>39903</v>
      </c>
      <c r="F596" s="140">
        <v>50860</v>
      </c>
      <c r="G596" s="169">
        <f t="shared" si="29"/>
        <v>3</v>
      </c>
      <c r="H596" s="169">
        <f t="shared" si="30"/>
        <v>2039</v>
      </c>
      <c r="I596" s="170" t="str">
        <f t="shared" si="31"/>
        <v>0</v>
      </c>
      <c r="J596" s="4" t="s">
        <v>37</v>
      </c>
      <c r="K596" s="141">
        <v>8000</v>
      </c>
      <c r="L596" s="4"/>
      <c r="M596" s="142"/>
      <c r="N596" s="143" t="s">
        <v>81</v>
      </c>
      <c r="O596" s="142">
        <v>30</v>
      </c>
      <c r="P596" s="87"/>
      <c r="Q596" s="87"/>
      <c r="R596" s="87"/>
      <c r="S596" s="87"/>
      <c r="T596" s="87"/>
    </row>
    <row r="597" spans="1:20" s="1" customFormat="1" ht="10.5">
      <c r="A597" s="1">
        <v>90749000</v>
      </c>
      <c r="B597" s="31" t="s">
        <v>35</v>
      </c>
      <c r="C597" s="1" t="s">
        <v>231</v>
      </c>
      <c r="D597" s="5">
        <v>578</v>
      </c>
      <c r="E597" s="140">
        <v>39919</v>
      </c>
      <c r="F597" s="140">
        <v>43571</v>
      </c>
      <c r="G597" s="169">
        <f t="shared" si="29"/>
        <v>4</v>
      </c>
      <c r="H597" s="169">
        <f t="shared" si="30"/>
        <v>2019</v>
      </c>
      <c r="I597" s="170" t="str">
        <f t="shared" si="31"/>
        <v>0</v>
      </c>
      <c r="J597" s="4" t="s">
        <v>37</v>
      </c>
      <c r="K597" s="141">
        <v>8000</v>
      </c>
      <c r="L597" s="4"/>
      <c r="M597" s="142"/>
      <c r="N597" s="143" t="s">
        <v>81</v>
      </c>
      <c r="O597" s="142">
        <v>10</v>
      </c>
      <c r="P597" s="87"/>
      <c r="Q597" s="87"/>
      <c r="R597" s="87"/>
      <c r="S597" s="87"/>
      <c r="T597" s="87"/>
    </row>
    <row r="598" spans="1:20" s="1" customFormat="1" ht="10.5">
      <c r="A598" s="1">
        <v>90749000</v>
      </c>
      <c r="B598" s="31" t="s">
        <v>35</v>
      </c>
      <c r="C598" s="1" t="s">
        <v>230</v>
      </c>
      <c r="D598" s="5" t="s">
        <v>143</v>
      </c>
      <c r="E598" s="140">
        <v>39926</v>
      </c>
      <c r="F598" s="140">
        <v>41022</v>
      </c>
      <c r="G598" s="169">
        <f t="shared" si="29"/>
        <v>4</v>
      </c>
      <c r="H598" s="169">
        <f t="shared" si="30"/>
        <v>2012</v>
      </c>
      <c r="I598" s="170" t="str">
        <f t="shared" si="31"/>
        <v>0</v>
      </c>
      <c r="J598" s="4" t="s">
        <v>171</v>
      </c>
      <c r="K598" s="141">
        <v>167630000</v>
      </c>
      <c r="L598" s="4" t="s">
        <v>53</v>
      </c>
      <c r="M598" s="142">
        <v>5.3</v>
      </c>
      <c r="N598" s="143" t="s">
        <v>68</v>
      </c>
      <c r="O598" s="142">
        <v>6</v>
      </c>
      <c r="P598" s="87">
        <v>31000000000</v>
      </c>
      <c r="Q598" s="87">
        <v>31000000000</v>
      </c>
      <c r="R598" s="87">
        <f>ROUND((Q598/1000),0)</f>
        <v>31000000</v>
      </c>
      <c r="S598" s="87">
        <v>540605</v>
      </c>
      <c r="T598" s="87">
        <v>31540605</v>
      </c>
    </row>
    <row r="599" spans="1:20" s="1" customFormat="1" ht="10.5">
      <c r="A599" s="1">
        <v>90749000</v>
      </c>
      <c r="B599" s="31" t="s">
        <v>35</v>
      </c>
      <c r="C599" s="1" t="s">
        <v>434</v>
      </c>
      <c r="D599" s="5" t="s">
        <v>143</v>
      </c>
      <c r="E599" s="140">
        <v>39926</v>
      </c>
      <c r="F599" s="140">
        <v>41022</v>
      </c>
      <c r="G599" s="169">
        <f t="shared" si="29"/>
        <v>4</v>
      </c>
      <c r="H599" s="169">
        <f t="shared" si="30"/>
        <v>2012</v>
      </c>
      <c r="I599" s="170" t="str">
        <f t="shared" si="31"/>
        <v>0</v>
      </c>
      <c r="J599" s="4" t="s">
        <v>37</v>
      </c>
      <c r="K599" s="141">
        <v>8000</v>
      </c>
      <c r="L599" s="4" t="s">
        <v>59</v>
      </c>
      <c r="M599" s="142">
        <v>2.8</v>
      </c>
      <c r="N599" s="143" t="s">
        <v>68</v>
      </c>
      <c r="O599" s="142">
        <v>6</v>
      </c>
      <c r="P599" s="87">
        <v>3000000</v>
      </c>
      <c r="Q599" s="87">
        <v>3000000</v>
      </c>
      <c r="R599" s="87">
        <f>ROUND((Q599*$E$8/1000),0)</f>
        <v>65841690</v>
      </c>
      <c r="S599" s="87">
        <v>610265</v>
      </c>
      <c r="T599" s="87">
        <v>66451955</v>
      </c>
    </row>
    <row r="600" spans="1:20" s="1" customFormat="1" ht="10.5">
      <c r="A600" s="1">
        <v>90749000</v>
      </c>
      <c r="B600" s="31">
        <v>9</v>
      </c>
      <c r="C600" s="1" t="s">
        <v>231</v>
      </c>
      <c r="D600" s="5">
        <v>579</v>
      </c>
      <c r="E600" s="140">
        <v>39919</v>
      </c>
      <c r="F600" s="140">
        <v>50876</v>
      </c>
      <c r="G600" s="169">
        <f t="shared" si="29"/>
        <v>4</v>
      </c>
      <c r="H600" s="169">
        <f t="shared" si="30"/>
        <v>2039</v>
      </c>
      <c r="I600" s="170" t="str">
        <f t="shared" si="31"/>
        <v>0</v>
      </c>
      <c r="J600" s="4" t="s">
        <v>37</v>
      </c>
      <c r="K600" s="141">
        <v>8000</v>
      </c>
      <c r="L600" s="4"/>
      <c r="M600" s="142"/>
      <c r="N600" s="143" t="s">
        <v>81</v>
      </c>
      <c r="O600" s="142">
        <v>30</v>
      </c>
      <c r="P600" s="87"/>
      <c r="Q600" s="87"/>
      <c r="R600" s="87"/>
      <c r="S600" s="87"/>
      <c r="T600" s="87"/>
    </row>
    <row r="601" spans="1:20" s="1" customFormat="1" ht="10.5">
      <c r="A601" s="1">
        <v>90749000</v>
      </c>
      <c r="B601" s="31">
        <v>9</v>
      </c>
      <c r="C601" s="1" t="s">
        <v>435</v>
      </c>
      <c r="D601" s="5" t="s">
        <v>143</v>
      </c>
      <c r="E601" s="140">
        <v>39926</v>
      </c>
      <c r="F601" s="140">
        <v>41022</v>
      </c>
      <c r="G601" s="169">
        <f t="shared" si="29"/>
        <v>4</v>
      </c>
      <c r="H601" s="169">
        <f t="shared" si="30"/>
        <v>2012</v>
      </c>
      <c r="I601" s="170" t="str">
        <f t="shared" si="31"/>
        <v>0</v>
      </c>
      <c r="J601" s="4" t="s">
        <v>37</v>
      </c>
      <c r="K601" s="141">
        <v>8000</v>
      </c>
      <c r="L601" s="4" t="s">
        <v>60</v>
      </c>
      <c r="M601" s="142">
        <v>3.8</v>
      </c>
      <c r="N601" s="143" t="s">
        <v>81</v>
      </c>
      <c r="O601" s="142">
        <v>12</v>
      </c>
      <c r="P601" s="87"/>
      <c r="Q601" s="87"/>
      <c r="R601" s="87"/>
      <c r="S601" s="87"/>
      <c r="T601" s="87"/>
    </row>
    <row r="602" spans="1:20" s="1" customFormat="1" ht="10.5">
      <c r="A602" s="1">
        <v>90749000</v>
      </c>
      <c r="B602" s="31">
        <v>9</v>
      </c>
      <c r="C602" s="1" t="s">
        <v>434</v>
      </c>
      <c r="D602" s="5" t="s">
        <v>143</v>
      </c>
      <c r="E602" s="140">
        <v>39926</v>
      </c>
      <c r="F602" s="140">
        <v>41022</v>
      </c>
      <c r="G602" s="169">
        <f t="shared" si="29"/>
        <v>4</v>
      </c>
      <c r="H602" s="169">
        <f t="shared" si="30"/>
        <v>2012</v>
      </c>
      <c r="I602" s="170" t="str">
        <f t="shared" si="31"/>
        <v>0</v>
      </c>
      <c r="J602" s="4" t="s">
        <v>37</v>
      </c>
      <c r="K602" s="141">
        <v>8000</v>
      </c>
      <c r="L602" s="4" t="s">
        <v>64</v>
      </c>
      <c r="M602" s="142">
        <v>4</v>
      </c>
      <c r="N602" s="143" t="s">
        <v>81</v>
      </c>
      <c r="O602" s="142">
        <v>24</v>
      </c>
      <c r="P602" s="87">
        <v>3500000</v>
      </c>
      <c r="Q602" s="87">
        <v>3500000</v>
      </c>
      <c r="R602" s="87">
        <f>ROUND((Q602*$E$8/1000),0)</f>
        <v>76815305</v>
      </c>
      <c r="S602" s="87">
        <v>1014167</v>
      </c>
      <c r="T602" s="87">
        <v>77829472</v>
      </c>
    </row>
    <row r="603" spans="1:20" s="1" customFormat="1" ht="10.5">
      <c r="A603" s="1">
        <v>61808000</v>
      </c>
      <c r="B603" s="31" t="s">
        <v>83</v>
      </c>
      <c r="C603" s="1" t="s">
        <v>360</v>
      </c>
      <c r="D603" s="5">
        <v>580</v>
      </c>
      <c r="E603" s="140">
        <v>39924</v>
      </c>
      <c r="F603" s="140">
        <v>47229</v>
      </c>
      <c r="G603" s="169">
        <f t="shared" si="29"/>
        <v>4</v>
      </c>
      <c r="H603" s="169">
        <f t="shared" si="30"/>
        <v>2029</v>
      </c>
      <c r="I603" s="170" t="str">
        <f t="shared" si="31"/>
        <v>0</v>
      </c>
      <c r="J603" s="4" t="s">
        <v>37</v>
      </c>
      <c r="K603" s="141">
        <v>3500</v>
      </c>
      <c r="L603" s="4"/>
      <c r="M603" s="142"/>
      <c r="N603" s="143" t="s">
        <v>81</v>
      </c>
      <c r="O603" s="142">
        <v>10</v>
      </c>
      <c r="P603" s="87"/>
      <c r="Q603" s="87"/>
      <c r="R603" s="87"/>
      <c r="S603" s="87"/>
      <c r="T603" s="87"/>
    </row>
    <row r="604" spans="1:20" s="1" customFormat="1" ht="10.5">
      <c r="A604" s="1">
        <v>61808000</v>
      </c>
      <c r="B604" s="31" t="s">
        <v>83</v>
      </c>
      <c r="C604" s="1" t="s">
        <v>158</v>
      </c>
      <c r="D604" s="5" t="s">
        <v>143</v>
      </c>
      <c r="E604" s="140">
        <v>39946</v>
      </c>
      <c r="F604" s="140">
        <v>41042</v>
      </c>
      <c r="G604" s="169">
        <f t="shared" si="29"/>
        <v>5</v>
      </c>
      <c r="H604" s="169">
        <f t="shared" si="30"/>
        <v>2012</v>
      </c>
      <c r="I604" s="170" t="str">
        <f t="shared" si="31"/>
        <v>0</v>
      </c>
      <c r="J604" s="4" t="s">
        <v>37</v>
      </c>
      <c r="K604" s="141">
        <v>3000</v>
      </c>
      <c r="L604" s="4" t="s">
        <v>60</v>
      </c>
      <c r="M604" s="142">
        <v>3.7</v>
      </c>
      <c r="N604" s="143" t="s">
        <v>39</v>
      </c>
      <c r="O604" s="142">
        <v>6.5</v>
      </c>
      <c r="P604" s="87">
        <v>2000000</v>
      </c>
      <c r="Q604" s="87">
        <v>1840000</v>
      </c>
      <c r="R604" s="87">
        <f>ROUND((Q604*$E$8/1000),0)</f>
        <v>40382903</v>
      </c>
      <c r="S604" s="87">
        <v>246766</v>
      </c>
      <c r="T604" s="87">
        <v>40629669</v>
      </c>
    </row>
    <row r="605" spans="1:20" s="1" customFormat="1" ht="10.5">
      <c r="A605" s="1">
        <v>61808000</v>
      </c>
      <c r="B605" s="31" t="s">
        <v>83</v>
      </c>
      <c r="C605" s="1" t="s">
        <v>436</v>
      </c>
      <c r="D605" s="5" t="s">
        <v>143</v>
      </c>
      <c r="E605" s="140">
        <v>39946</v>
      </c>
      <c r="F605" s="140">
        <v>41042</v>
      </c>
      <c r="G605" s="169">
        <f t="shared" si="29"/>
        <v>5</v>
      </c>
      <c r="H605" s="169">
        <f t="shared" si="30"/>
        <v>2012</v>
      </c>
      <c r="I605" s="170" t="str">
        <f t="shared" si="31"/>
        <v>0</v>
      </c>
      <c r="J605" s="4" t="s">
        <v>37</v>
      </c>
      <c r="K605" s="141">
        <v>3000</v>
      </c>
      <c r="L605" s="4" t="s">
        <v>64</v>
      </c>
      <c r="M605" s="142">
        <v>4</v>
      </c>
      <c r="N605" s="143" t="s">
        <v>39</v>
      </c>
      <c r="O605" s="142">
        <v>9.5</v>
      </c>
      <c r="P605" s="87">
        <v>1000000</v>
      </c>
      <c r="Q605" s="87">
        <v>1000000</v>
      </c>
      <c r="R605" s="87">
        <f>ROUND((Q605*$E$8/1000),0)</f>
        <v>21947230</v>
      </c>
      <c r="S605" s="87">
        <v>144881</v>
      </c>
      <c r="T605" s="87">
        <v>22092111</v>
      </c>
    </row>
    <row r="606" spans="1:20" s="1" customFormat="1" ht="10.5">
      <c r="A606" s="1">
        <v>61808000</v>
      </c>
      <c r="B606" s="31" t="s">
        <v>83</v>
      </c>
      <c r="C606" s="1" t="s">
        <v>437</v>
      </c>
      <c r="D606" s="5">
        <v>581</v>
      </c>
      <c r="E606" s="140">
        <v>39924</v>
      </c>
      <c r="F606" s="140">
        <v>50881</v>
      </c>
      <c r="G606" s="169">
        <f t="shared" si="29"/>
        <v>4</v>
      </c>
      <c r="H606" s="169">
        <f t="shared" si="30"/>
        <v>2039</v>
      </c>
      <c r="I606" s="170" t="str">
        <f t="shared" si="31"/>
        <v>0</v>
      </c>
      <c r="J606" s="4" t="s">
        <v>37</v>
      </c>
      <c r="K606" s="141">
        <v>3500</v>
      </c>
      <c r="L606" s="4"/>
      <c r="M606" s="142"/>
      <c r="N606" s="143" t="s">
        <v>81</v>
      </c>
      <c r="O606" s="142">
        <v>30</v>
      </c>
      <c r="P606" s="87"/>
      <c r="Q606" s="87"/>
      <c r="R606" s="87"/>
      <c r="S606" s="87"/>
      <c r="T606" s="87"/>
    </row>
    <row r="607" spans="1:20" s="1" customFormat="1" ht="10.5">
      <c r="A607" s="1">
        <v>76017019</v>
      </c>
      <c r="B607" s="31">
        <v>4</v>
      </c>
      <c r="C607" s="1" t="s">
        <v>438</v>
      </c>
      <c r="D607" s="5">
        <v>583</v>
      </c>
      <c r="E607" s="140">
        <v>39933</v>
      </c>
      <c r="F607" s="140">
        <v>43585</v>
      </c>
      <c r="G607" s="169">
        <f t="shared" si="29"/>
        <v>4</v>
      </c>
      <c r="H607" s="169">
        <f t="shared" si="30"/>
        <v>2019</v>
      </c>
      <c r="I607" s="170" t="str">
        <f t="shared" si="31"/>
        <v>0</v>
      </c>
      <c r="J607" s="4" t="s">
        <v>37</v>
      </c>
      <c r="K607" s="141">
        <v>5000</v>
      </c>
      <c r="L607" s="4"/>
      <c r="M607" s="142"/>
      <c r="N607" s="143" t="s">
        <v>81</v>
      </c>
      <c r="O607" s="142">
        <v>10</v>
      </c>
      <c r="P607" s="87"/>
      <c r="Q607" s="87"/>
      <c r="R607" s="87"/>
      <c r="S607" s="87"/>
      <c r="T607" s="87"/>
    </row>
    <row r="608" spans="1:20" s="1" customFormat="1" ht="10.5">
      <c r="A608" s="1">
        <v>76017019</v>
      </c>
      <c r="B608" s="31">
        <v>4</v>
      </c>
      <c r="C608" s="1" t="s">
        <v>439</v>
      </c>
      <c r="D608" s="5" t="s">
        <v>143</v>
      </c>
      <c r="E608" s="140">
        <v>39941</v>
      </c>
      <c r="F608" s="140">
        <v>41037</v>
      </c>
      <c r="G608" s="169">
        <f t="shared" si="29"/>
        <v>5</v>
      </c>
      <c r="H608" s="169">
        <f t="shared" si="30"/>
        <v>2012</v>
      </c>
      <c r="I608" s="170" t="str">
        <f t="shared" si="31"/>
        <v>0</v>
      </c>
      <c r="J608" s="4" t="s">
        <v>37</v>
      </c>
      <c r="K608" s="141">
        <v>5000</v>
      </c>
      <c r="L608" s="4" t="s">
        <v>46</v>
      </c>
      <c r="M608" s="142">
        <v>3</v>
      </c>
      <c r="N608" s="143" t="s">
        <v>68</v>
      </c>
      <c r="O608" s="142">
        <v>5</v>
      </c>
      <c r="P608" s="87">
        <v>2000000</v>
      </c>
      <c r="Q608" s="87">
        <v>2000000</v>
      </c>
      <c r="R608" s="87">
        <f>ROUND((Q608*$E$8/1000),0)</f>
        <v>43894460</v>
      </c>
      <c r="S608" s="87">
        <v>329208</v>
      </c>
      <c r="T608" s="87">
        <v>44223668</v>
      </c>
    </row>
    <row r="609" spans="1:20" s="1" customFormat="1" ht="10.5">
      <c r="A609" s="1">
        <v>76017019</v>
      </c>
      <c r="B609" s="31">
        <v>4</v>
      </c>
      <c r="C609" s="1" t="s">
        <v>440</v>
      </c>
      <c r="D609" s="5" t="s">
        <v>143</v>
      </c>
      <c r="E609" s="140">
        <v>39941</v>
      </c>
      <c r="F609" s="140">
        <v>41037</v>
      </c>
      <c r="G609" s="169">
        <f t="shared" si="29"/>
        <v>5</v>
      </c>
      <c r="H609" s="169">
        <f t="shared" si="30"/>
        <v>2012</v>
      </c>
      <c r="I609" s="170" t="str">
        <f t="shared" si="31"/>
        <v>0</v>
      </c>
      <c r="J609" s="4" t="s">
        <v>171</v>
      </c>
      <c r="K609" s="141">
        <v>105000000</v>
      </c>
      <c r="L609" s="4" t="s">
        <v>90</v>
      </c>
      <c r="M609" s="142">
        <v>5</v>
      </c>
      <c r="N609" s="143" t="s">
        <v>68</v>
      </c>
      <c r="O609" s="142">
        <v>5</v>
      </c>
      <c r="P609" s="87"/>
      <c r="Q609" s="87"/>
      <c r="R609" s="87"/>
      <c r="S609" s="87"/>
      <c r="T609" s="87"/>
    </row>
    <row r="610" spans="1:20" s="1" customFormat="1" ht="10.5">
      <c r="A610" s="1">
        <v>76017019</v>
      </c>
      <c r="B610" s="31">
        <v>4</v>
      </c>
      <c r="C610" s="1" t="s">
        <v>439</v>
      </c>
      <c r="D610" s="5" t="s">
        <v>152</v>
      </c>
      <c r="E610" s="140">
        <v>40470</v>
      </c>
      <c r="F610" s="140">
        <v>41566</v>
      </c>
      <c r="G610" s="169">
        <f t="shared" si="29"/>
        <v>10</v>
      </c>
      <c r="H610" s="169">
        <f t="shared" si="30"/>
        <v>2013</v>
      </c>
      <c r="I610" s="170" t="str">
        <f t="shared" si="31"/>
        <v>0</v>
      </c>
      <c r="J610" s="4" t="s">
        <v>37</v>
      </c>
      <c r="K610" s="141">
        <v>3000</v>
      </c>
      <c r="L610" s="4" t="s">
        <v>63</v>
      </c>
      <c r="M610" s="142">
        <v>3.85</v>
      </c>
      <c r="N610" s="143" t="s">
        <v>68</v>
      </c>
      <c r="O610" s="142">
        <v>21</v>
      </c>
      <c r="P610" s="87">
        <v>3000000</v>
      </c>
      <c r="Q610" s="87">
        <v>3000000</v>
      </c>
      <c r="R610" s="87">
        <f>ROUND((Q610*$E$8/1000),0)</f>
        <v>65841690</v>
      </c>
      <c r="S610" s="87">
        <v>683016</v>
      </c>
      <c r="T610" s="87">
        <v>66524706</v>
      </c>
    </row>
    <row r="611" spans="1:20" s="1" customFormat="1" ht="10.5">
      <c r="A611" s="1">
        <v>76017019</v>
      </c>
      <c r="B611" s="31">
        <v>4</v>
      </c>
      <c r="C611" s="1" t="s">
        <v>438</v>
      </c>
      <c r="D611" s="5">
        <v>584</v>
      </c>
      <c r="E611" s="140">
        <v>39933</v>
      </c>
      <c r="F611" s="140">
        <v>50890</v>
      </c>
      <c r="G611" s="169">
        <f t="shared" si="29"/>
        <v>4</v>
      </c>
      <c r="H611" s="169">
        <f t="shared" si="30"/>
        <v>2039</v>
      </c>
      <c r="I611" s="170" t="str">
        <f t="shared" si="31"/>
        <v>0</v>
      </c>
      <c r="J611" s="4" t="s">
        <v>37</v>
      </c>
      <c r="K611" s="141">
        <v>5000</v>
      </c>
      <c r="L611" s="4"/>
      <c r="M611" s="142"/>
      <c r="N611" s="143" t="s">
        <v>81</v>
      </c>
      <c r="O611" s="142">
        <v>30</v>
      </c>
      <c r="P611" s="87"/>
      <c r="Q611" s="87"/>
      <c r="R611" s="87"/>
      <c r="S611" s="87"/>
      <c r="T611" s="87"/>
    </row>
    <row r="612" spans="1:20" s="1" customFormat="1" ht="10.5">
      <c r="A612" s="1">
        <v>76017019</v>
      </c>
      <c r="B612" s="31">
        <v>4</v>
      </c>
      <c r="C612" s="1" t="s">
        <v>439</v>
      </c>
      <c r="D612" s="5" t="s">
        <v>143</v>
      </c>
      <c r="E612" s="140">
        <v>39941</v>
      </c>
      <c r="F612" s="140">
        <v>41037</v>
      </c>
      <c r="G612" s="169">
        <f t="shared" si="29"/>
        <v>5</v>
      </c>
      <c r="H612" s="169">
        <f t="shared" si="30"/>
        <v>2012</v>
      </c>
      <c r="I612" s="170" t="str">
        <f t="shared" si="31"/>
        <v>0</v>
      </c>
      <c r="J612" s="4" t="s">
        <v>37</v>
      </c>
      <c r="K612" s="141">
        <v>5000</v>
      </c>
      <c r="L612" s="4" t="s">
        <v>92</v>
      </c>
      <c r="M612" s="142">
        <v>4.5</v>
      </c>
      <c r="N612" s="143" t="s">
        <v>68</v>
      </c>
      <c r="O612" s="142">
        <v>21</v>
      </c>
      <c r="P612" s="87">
        <v>3000000</v>
      </c>
      <c r="Q612" s="87">
        <v>3000000</v>
      </c>
      <c r="R612" s="87">
        <f>ROUND((Q612*$E$8/1000),0)</f>
        <v>65841690</v>
      </c>
      <c r="S612" s="87">
        <v>740719</v>
      </c>
      <c r="T612" s="87">
        <v>66582409</v>
      </c>
    </row>
    <row r="613" spans="1:20" s="1" customFormat="1" ht="10.5">
      <c r="A613" s="1">
        <v>76017019</v>
      </c>
      <c r="B613" s="31">
        <v>4</v>
      </c>
      <c r="C613" s="1" t="s">
        <v>439</v>
      </c>
      <c r="D613" s="5" t="s">
        <v>152</v>
      </c>
      <c r="E613" s="140">
        <v>40470</v>
      </c>
      <c r="F613" s="140">
        <v>41566</v>
      </c>
      <c r="G613" s="169">
        <f t="shared" si="29"/>
        <v>10</v>
      </c>
      <c r="H613" s="169">
        <f t="shared" si="30"/>
        <v>2013</v>
      </c>
      <c r="I613" s="170" t="str">
        <f t="shared" si="31"/>
        <v>0</v>
      </c>
      <c r="J613" s="4" t="s">
        <v>37</v>
      </c>
      <c r="K613" s="141">
        <v>2000</v>
      </c>
      <c r="L613" s="4" t="s">
        <v>56</v>
      </c>
      <c r="M613" s="142">
        <v>3.85</v>
      </c>
      <c r="N613" s="143" t="s">
        <v>68</v>
      </c>
      <c r="O613" s="142">
        <v>21</v>
      </c>
      <c r="P613" s="87">
        <v>2000000</v>
      </c>
      <c r="Q613" s="87">
        <v>2000000</v>
      </c>
      <c r="R613" s="87">
        <f>ROUND((Q613*$E$8/1000),0)</f>
        <v>43894460</v>
      </c>
      <c r="S613" s="87">
        <v>455344</v>
      </c>
      <c r="T613" s="87">
        <v>44349804</v>
      </c>
    </row>
    <row r="614" spans="1:20" s="1" customFormat="1" ht="10.5">
      <c r="A614" s="1">
        <v>76017019</v>
      </c>
      <c r="B614" s="31">
        <v>4</v>
      </c>
      <c r="C614" s="1" t="s">
        <v>440</v>
      </c>
      <c r="D614" s="5" t="s">
        <v>152</v>
      </c>
      <c r="E614" s="140">
        <v>40470</v>
      </c>
      <c r="F614" s="140">
        <v>41566</v>
      </c>
      <c r="G614" s="169">
        <f t="shared" si="29"/>
        <v>10</v>
      </c>
      <c r="H614" s="169">
        <f t="shared" si="30"/>
        <v>2013</v>
      </c>
      <c r="I614" s="170" t="str">
        <f t="shared" si="31"/>
        <v>0</v>
      </c>
      <c r="J614" s="4" t="s">
        <v>37</v>
      </c>
      <c r="K614" s="141">
        <v>2000</v>
      </c>
      <c r="L614" s="4" t="s">
        <v>51</v>
      </c>
      <c r="M614" s="142">
        <v>3.55</v>
      </c>
      <c r="N614" s="143" t="s">
        <v>68</v>
      </c>
      <c r="O614" s="142">
        <v>7</v>
      </c>
      <c r="P614" s="87"/>
      <c r="Q614" s="87"/>
      <c r="R614" s="87"/>
      <c r="S614" s="87"/>
      <c r="T614" s="87"/>
    </row>
    <row r="615" spans="1:20" s="1" customFormat="1" ht="10.5">
      <c r="A615" s="1">
        <v>92604000</v>
      </c>
      <c r="B615" s="31" t="s">
        <v>96</v>
      </c>
      <c r="C615" s="1" t="s">
        <v>441</v>
      </c>
      <c r="D615" s="5">
        <v>585</v>
      </c>
      <c r="E615" s="140">
        <v>39940</v>
      </c>
      <c r="F615" s="140">
        <v>43592</v>
      </c>
      <c r="G615" s="169">
        <f t="shared" si="29"/>
        <v>5</v>
      </c>
      <c r="H615" s="169">
        <f t="shared" si="30"/>
        <v>2019</v>
      </c>
      <c r="I615" s="170" t="str">
        <f t="shared" si="31"/>
        <v>0</v>
      </c>
      <c r="J615" s="4" t="s">
        <v>37</v>
      </c>
      <c r="K615" s="141">
        <v>14500</v>
      </c>
      <c r="L615" s="4"/>
      <c r="M615" s="142"/>
      <c r="N615" s="143" t="s">
        <v>81</v>
      </c>
      <c r="O615" s="142">
        <v>10</v>
      </c>
      <c r="P615" s="87"/>
      <c r="Q615" s="87"/>
      <c r="R615" s="87"/>
      <c r="S615" s="87"/>
      <c r="T615" s="87"/>
    </row>
    <row r="616" spans="1:20" s="1" customFormat="1" ht="10.5">
      <c r="A616" s="1">
        <v>93458000</v>
      </c>
      <c r="B616" s="31">
        <v>1</v>
      </c>
      <c r="C616" s="148" t="s">
        <v>442</v>
      </c>
      <c r="D616" s="5">
        <v>587</v>
      </c>
      <c r="E616" s="140">
        <v>39968</v>
      </c>
      <c r="F616" s="140">
        <v>43620</v>
      </c>
      <c r="G616" s="169">
        <f t="shared" si="29"/>
        <v>6</v>
      </c>
      <c r="H616" s="169">
        <f t="shared" si="30"/>
        <v>2019</v>
      </c>
      <c r="I616" s="170" t="str">
        <f t="shared" si="31"/>
        <v>0</v>
      </c>
      <c r="J616" s="4" t="s">
        <v>37</v>
      </c>
      <c r="K616" s="141">
        <v>20000</v>
      </c>
      <c r="L616" s="4"/>
      <c r="M616" s="142"/>
      <c r="N616" s="143" t="s">
        <v>390</v>
      </c>
      <c r="O616" s="142">
        <v>10</v>
      </c>
      <c r="P616" s="87"/>
      <c r="Q616" s="87"/>
      <c r="R616" s="87"/>
      <c r="S616" s="87"/>
      <c r="T616" s="87"/>
    </row>
    <row r="617" spans="1:20" s="1" customFormat="1" ht="10.5">
      <c r="A617" s="1">
        <v>93458000</v>
      </c>
      <c r="B617" s="31">
        <v>1</v>
      </c>
      <c r="C617" s="148" t="s">
        <v>388</v>
      </c>
      <c r="D617" s="5" t="s">
        <v>143</v>
      </c>
      <c r="E617" s="140">
        <v>40413</v>
      </c>
      <c r="F617" s="140">
        <v>41502</v>
      </c>
      <c r="G617" s="169">
        <f t="shared" si="29"/>
        <v>8</v>
      </c>
      <c r="H617" s="169">
        <f t="shared" si="30"/>
        <v>2013</v>
      </c>
      <c r="I617" s="170" t="str">
        <f t="shared" si="31"/>
        <v>0</v>
      </c>
      <c r="J617" s="4" t="s">
        <v>37</v>
      </c>
      <c r="K617" s="141">
        <v>5000</v>
      </c>
      <c r="L617" s="4" t="s">
        <v>60</v>
      </c>
      <c r="M617" s="142">
        <v>3.25</v>
      </c>
      <c r="N617" s="143" t="s">
        <v>68</v>
      </c>
      <c r="O617" s="142">
        <v>8</v>
      </c>
      <c r="P617" s="87"/>
      <c r="Q617" s="87"/>
      <c r="R617" s="87"/>
      <c r="S617" s="87"/>
      <c r="T617" s="87"/>
    </row>
    <row r="618" spans="1:20" s="1" customFormat="1" ht="10.5">
      <c r="A618" s="1">
        <v>93458000</v>
      </c>
      <c r="B618" s="31">
        <v>1</v>
      </c>
      <c r="C618" s="148" t="s">
        <v>442</v>
      </c>
      <c r="D618" s="5">
        <v>588</v>
      </c>
      <c r="E618" s="140">
        <v>39968</v>
      </c>
      <c r="F618" s="140">
        <v>50925</v>
      </c>
      <c r="G618" s="169">
        <f t="shared" si="29"/>
        <v>6</v>
      </c>
      <c r="H618" s="169">
        <f t="shared" si="30"/>
        <v>2039</v>
      </c>
      <c r="I618" s="170" t="str">
        <f t="shared" si="31"/>
        <v>0</v>
      </c>
      <c r="J618" s="4" t="s">
        <v>37</v>
      </c>
      <c r="K618" s="141">
        <v>20000</v>
      </c>
      <c r="L618" s="4"/>
      <c r="M618" s="142"/>
      <c r="N618" s="143" t="s">
        <v>390</v>
      </c>
      <c r="O618" s="142">
        <v>30</v>
      </c>
      <c r="P618" s="87"/>
      <c r="Q618" s="87"/>
      <c r="R618" s="87"/>
      <c r="S618" s="87"/>
      <c r="T618" s="87"/>
    </row>
    <row r="619" spans="1:20" s="1" customFormat="1" ht="10.5">
      <c r="A619" s="1">
        <v>93458000</v>
      </c>
      <c r="B619" s="31">
        <v>1</v>
      </c>
      <c r="C619" s="148" t="s">
        <v>392</v>
      </c>
      <c r="D619" s="5" t="s">
        <v>143</v>
      </c>
      <c r="E619" s="140">
        <v>40413</v>
      </c>
      <c r="F619" s="140">
        <v>41502</v>
      </c>
      <c r="G619" s="169">
        <f t="shared" si="29"/>
        <v>8</v>
      </c>
      <c r="H619" s="169">
        <f t="shared" si="30"/>
        <v>2013</v>
      </c>
      <c r="I619" s="170" t="str">
        <f t="shared" si="31"/>
        <v>0</v>
      </c>
      <c r="J619" s="4" t="s">
        <v>37</v>
      </c>
      <c r="K619" s="141">
        <v>5000</v>
      </c>
      <c r="L619" s="4" t="s">
        <v>64</v>
      </c>
      <c r="M619" s="142">
        <v>3.25</v>
      </c>
      <c r="N619" s="143" t="s">
        <v>68</v>
      </c>
      <c r="O619" s="142">
        <v>10</v>
      </c>
      <c r="P619" s="87">
        <v>5000000</v>
      </c>
      <c r="Q619" s="87">
        <v>5000000</v>
      </c>
      <c r="R619" s="87">
        <f>ROUND((Q619*$E$8/1000),0)</f>
        <v>109736150</v>
      </c>
      <c r="S619" s="87">
        <v>1474122</v>
      </c>
      <c r="T619" s="87">
        <v>111210272</v>
      </c>
    </row>
    <row r="620" spans="1:20" s="1" customFormat="1" ht="10.5">
      <c r="A620" s="1">
        <v>87845500</v>
      </c>
      <c r="B620" s="31">
        <v>2</v>
      </c>
      <c r="C620" s="1" t="s">
        <v>443</v>
      </c>
      <c r="D620" s="5">
        <v>589</v>
      </c>
      <c r="E620" s="140">
        <v>39974</v>
      </c>
      <c r="F620" s="140">
        <v>43626</v>
      </c>
      <c r="G620" s="169">
        <f t="shared" si="29"/>
        <v>6</v>
      </c>
      <c r="H620" s="169">
        <f t="shared" si="30"/>
        <v>2019</v>
      </c>
      <c r="I620" s="170" t="str">
        <f t="shared" si="31"/>
        <v>0</v>
      </c>
      <c r="J620" s="4" t="s">
        <v>37</v>
      </c>
      <c r="K620" s="141">
        <v>11000</v>
      </c>
      <c r="L620" s="4"/>
      <c r="M620" s="142"/>
      <c r="N620" s="143" t="s">
        <v>390</v>
      </c>
      <c r="O620" s="142">
        <v>10</v>
      </c>
      <c r="P620" s="87"/>
      <c r="Q620" s="87"/>
      <c r="R620" s="87"/>
      <c r="S620" s="87"/>
      <c r="T620" s="87"/>
    </row>
    <row r="621" spans="1:20" s="1" customFormat="1" ht="10.5">
      <c r="A621" s="1">
        <v>87845500</v>
      </c>
      <c r="B621" s="31">
        <v>2</v>
      </c>
      <c r="C621" s="1" t="s">
        <v>444</v>
      </c>
      <c r="D621" s="5" t="s">
        <v>143</v>
      </c>
      <c r="E621" s="140">
        <v>40015</v>
      </c>
      <c r="F621" s="140">
        <v>40745</v>
      </c>
      <c r="G621" s="169">
        <f t="shared" si="29"/>
        <v>7</v>
      </c>
      <c r="H621" s="169">
        <f t="shared" si="30"/>
        <v>2011</v>
      </c>
      <c r="I621" s="170" t="str">
        <f t="shared" si="31"/>
        <v>VENCIDO</v>
      </c>
      <c r="J621" s="4" t="s">
        <v>171</v>
      </c>
      <c r="K621" s="141">
        <v>32000000</v>
      </c>
      <c r="L621" s="4" t="s">
        <v>46</v>
      </c>
      <c r="M621" s="142">
        <v>5.6</v>
      </c>
      <c r="N621" s="143" t="s">
        <v>445</v>
      </c>
      <c r="O621" s="142">
        <v>5</v>
      </c>
      <c r="P621" s="87">
        <v>32000000000</v>
      </c>
      <c r="Q621" s="87">
        <v>32000000000</v>
      </c>
      <c r="R621" s="87">
        <f>ROUND((Q621/1000),0)</f>
        <v>32000000</v>
      </c>
      <c r="S621" s="87">
        <v>75901</v>
      </c>
      <c r="T621" s="87">
        <v>32075901</v>
      </c>
    </row>
    <row r="622" spans="1:20" s="1" customFormat="1" ht="10.5">
      <c r="A622" s="1">
        <v>87845500</v>
      </c>
      <c r="B622" s="31">
        <v>2</v>
      </c>
      <c r="C622" s="1" t="s">
        <v>972</v>
      </c>
      <c r="D622" s="5" t="s">
        <v>143</v>
      </c>
      <c r="E622" s="140">
        <v>40015</v>
      </c>
      <c r="F622" s="140">
        <v>40745</v>
      </c>
      <c r="G622" s="169">
        <f t="shared" si="29"/>
        <v>7</v>
      </c>
      <c r="H622" s="169">
        <f t="shared" si="30"/>
        <v>2011</v>
      </c>
      <c r="I622" s="170" t="str">
        <f t="shared" si="31"/>
        <v>VENCIDO</v>
      </c>
      <c r="J622" s="4" t="s">
        <v>37</v>
      </c>
      <c r="K622" s="141">
        <v>1500</v>
      </c>
      <c r="L622" s="4" t="s">
        <v>90</v>
      </c>
      <c r="M622" s="142">
        <v>3.5</v>
      </c>
      <c r="N622" s="143" t="s">
        <v>445</v>
      </c>
      <c r="O622" s="142">
        <v>5</v>
      </c>
      <c r="P622" s="87"/>
      <c r="Q622" s="87"/>
      <c r="R622" s="87"/>
      <c r="S622" s="87"/>
      <c r="T622" s="87"/>
    </row>
    <row r="623" spans="1:20" s="1" customFormat="1" ht="10.5">
      <c r="A623" s="1">
        <v>87845500</v>
      </c>
      <c r="B623" s="31">
        <v>2</v>
      </c>
      <c r="C623" s="1" t="s">
        <v>447</v>
      </c>
      <c r="D623" s="5">
        <v>590</v>
      </c>
      <c r="E623" s="140">
        <v>39974</v>
      </c>
      <c r="F623" s="140">
        <v>50931</v>
      </c>
      <c r="G623" s="169">
        <f t="shared" si="29"/>
        <v>6</v>
      </c>
      <c r="H623" s="169">
        <f t="shared" si="30"/>
        <v>2039</v>
      </c>
      <c r="I623" s="170" t="str">
        <f t="shared" si="31"/>
        <v>0</v>
      </c>
      <c r="J623" s="4" t="s">
        <v>37</v>
      </c>
      <c r="K623" s="141">
        <v>11000</v>
      </c>
      <c r="L623" s="4"/>
      <c r="M623" s="142"/>
      <c r="N623" s="143" t="s">
        <v>390</v>
      </c>
      <c r="O623" s="142">
        <v>30</v>
      </c>
      <c r="P623" s="87"/>
      <c r="Q623" s="87"/>
      <c r="R623" s="87"/>
      <c r="S623" s="87"/>
      <c r="T623" s="87"/>
    </row>
    <row r="624" spans="1:20" s="1" customFormat="1" ht="10.5">
      <c r="A624" s="1">
        <v>91297000</v>
      </c>
      <c r="B624" s="31">
        <v>0</v>
      </c>
      <c r="C624" s="1" t="s">
        <v>448</v>
      </c>
      <c r="D624" s="5">
        <v>591</v>
      </c>
      <c r="E624" s="140">
        <v>39975</v>
      </c>
      <c r="F624" s="140">
        <v>43582</v>
      </c>
      <c r="G624" s="169">
        <f t="shared" si="29"/>
        <v>4</v>
      </c>
      <c r="H624" s="169">
        <f t="shared" si="30"/>
        <v>2019</v>
      </c>
      <c r="I624" s="170" t="str">
        <f t="shared" si="31"/>
        <v>0</v>
      </c>
      <c r="J624" s="4" t="s">
        <v>37</v>
      </c>
      <c r="K624" s="141">
        <v>5000</v>
      </c>
      <c r="L624" s="4"/>
      <c r="M624" s="142"/>
      <c r="N624" s="143" t="s">
        <v>81</v>
      </c>
      <c r="O624" s="142">
        <v>10</v>
      </c>
      <c r="P624" s="87"/>
      <c r="Q624" s="87"/>
      <c r="R624" s="87"/>
      <c r="S624" s="87"/>
      <c r="T624" s="87"/>
    </row>
    <row r="625" spans="1:20" s="1" customFormat="1" ht="10.5">
      <c r="A625" s="1">
        <v>91297000</v>
      </c>
      <c r="B625" s="31">
        <v>0</v>
      </c>
      <c r="C625" s="1" t="s">
        <v>448</v>
      </c>
      <c r="D625" s="5">
        <v>592</v>
      </c>
      <c r="E625" s="140">
        <v>39975</v>
      </c>
      <c r="F625" s="140">
        <v>43582</v>
      </c>
      <c r="G625" s="169">
        <f t="shared" si="29"/>
        <v>4</v>
      </c>
      <c r="H625" s="169">
        <f t="shared" si="30"/>
        <v>2019</v>
      </c>
      <c r="I625" s="170" t="str">
        <f t="shared" si="31"/>
        <v>0</v>
      </c>
      <c r="J625" s="4" t="s">
        <v>37</v>
      </c>
      <c r="K625" s="141">
        <v>5000</v>
      </c>
      <c r="L625" s="4"/>
      <c r="M625" s="142"/>
      <c r="N625" s="143" t="s">
        <v>81</v>
      </c>
      <c r="O625" s="142">
        <v>10</v>
      </c>
      <c r="P625" s="87"/>
      <c r="Q625" s="87"/>
      <c r="R625" s="87"/>
      <c r="S625" s="87"/>
      <c r="T625" s="87"/>
    </row>
    <row r="626" spans="1:20" s="1" customFormat="1" ht="10.5">
      <c r="A626" s="1">
        <v>90320000</v>
      </c>
      <c r="B626" s="31">
        <v>6</v>
      </c>
      <c r="C626" s="1" t="s">
        <v>449</v>
      </c>
      <c r="D626" s="5">
        <v>593</v>
      </c>
      <c r="E626" s="140">
        <v>39995</v>
      </c>
      <c r="F626" s="140">
        <v>43647</v>
      </c>
      <c r="G626" s="169">
        <f t="shared" si="29"/>
        <v>7</v>
      </c>
      <c r="H626" s="169">
        <f t="shared" si="30"/>
        <v>2019</v>
      </c>
      <c r="I626" s="170" t="str">
        <f t="shared" si="31"/>
        <v>0</v>
      </c>
      <c r="J626" s="4" t="s">
        <v>37</v>
      </c>
      <c r="K626" s="141">
        <v>1500</v>
      </c>
      <c r="L626" s="4"/>
      <c r="M626" s="142"/>
      <c r="N626" s="143" t="s">
        <v>81</v>
      </c>
      <c r="O626" s="142">
        <v>10</v>
      </c>
      <c r="P626" s="87"/>
      <c r="Q626" s="87"/>
      <c r="R626" s="87"/>
      <c r="S626" s="87"/>
      <c r="T626" s="87"/>
    </row>
    <row r="627" spans="1:20" s="1" customFormat="1" ht="10.5">
      <c r="A627" s="1">
        <v>90320000</v>
      </c>
      <c r="B627" s="31">
        <v>6</v>
      </c>
      <c r="C627" s="1" t="s">
        <v>450</v>
      </c>
      <c r="D627" s="5">
        <v>594</v>
      </c>
      <c r="E627" s="140">
        <v>39995</v>
      </c>
      <c r="F627" s="140">
        <v>50952</v>
      </c>
      <c r="G627" s="169">
        <f t="shared" si="29"/>
        <v>7</v>
      </c>
      <c r="H627" s="169">
        <f t="shared" si="30"/>
        <v>2039</v>
      </c>
      <c r="I627" s="170" t="str">
        <f t="shared" si="31"/>
        <v>0</v>
      </c>
      <c r="J627" s="4" t="s">
        <v>37</v>
      </c>
      <c r="K627" s="141">
        <v>1500</v>
      </c>
      <c r="L627" s="4"/>
      <c r="M627" s="142"/>
      <c r="N627" s="143" t="s">
        <v>81</v>
      </c>
      <c r="O627" s="142">
        <v>30</v>
      </c>
      <c r="P627" s="87"/>
      <c r="Q627" s="87"/>
      <c r="R627" s="87"/>
      <c r="S627" s="87"/>
      <c r="T627" s="87"/>
    </row>
    <row r="628" spans="1:20" s="1" customFormat="1" ht="10.5">
      <c r="A628" s="1">
        <v>90320000</v>
      </c>
      <c r="B628" s="31">
        <v>6</v>
      </c>
      <c r="C628" s="1" t="s">
        <v>451</v>
      </c>
      <c r="D628" s="5" t="s">
        <v>143</v>
      </c>
      <c r="E628" s="140">
        <v>39996</v>
      </c>
      <c r="F628" s="140">
        <v>40691</v>
      </c>
      <c r="G628" s="169">
        <f t="shared" si="29"/>
        <v>5</v>
      </c>
      <c r="H628" s="169">
        <f t="shared" si="30"/>
        <v>2011</v>
      </c>
      <c r="I628" s="170" t="str">
        <f t="shared" si="31"/>
        <v>VENCIDO</v>
      </c>
      <c r="J628" s="4" t="s">
        <v>37</v>
      </c>
      <c r="K628" s="141">
        <v>1500</v>
      </c>
      <c r="L628" s="4" t="s">
        <v>63</v>
      </c>
      <c r="M628" s="142">
        <v>4.5999999999999996</v>
      </c>
      <c r="N628" s="143" t="s">
        <v>68</v>
      </c>
      <c r="O628" s="142">
        <v>23</v>
      </c>
      <c r="P628" s="87">
        <v>1500000</v>
      </c>
      <c r="Q628" s="87">
        <v>1500000</v>
      </c>
      <c r="R628" s="87">
        <f>ROUND((Q628*$E$8/1000),0)</f>
        <v>32920845</v>
      </c>
      <c r="S628" s="87">
        <v>61760</v>
      </c>
      <c r="T628" s="87">
        <v>32982605</v>
      </c>
    </row>
    <row r="629" spans="1:20" s="1" customFormat="1" ht="10.5">
      <c r="A629" s="1">
        <v>91705000</v>
      </c>
      <c r="B629" s="31">
        <v>7</v>
      </c>
      <c r="C629" s="1" t="s">
        <v>871</v>
      </c>
      <c r="D629" s="5">
        <v>595</v>
      </c>
      <c r="E629" s="140">
        <v>40001</v>
      </c>
      <c r="F629" s="140">
        <v>43653</v>
      </c>
      <c r="G629" s="169">
        <f t="shared" si="29"/>
        <v>7</v>
      </c>
      <c r="H629" s="169">
        <f t="shared" si="30"/>
        <v>2019</v>
      </c>
      <c r="I629" s="170" t="str">
        <f t="shared" si="31"/>
        <v>0</v>
      </c>
      <c r="J629" s="4" t="s">
        <v>37</v>
      </c>
      <c r="K629" s="141">
        <v>5000</v>
      </c>
      <c r="L629" s="4"/>
      <c r="M629" s="142"/>
      <c r="N629" s="143" t="s">
        <v>390</v>
      </c>
      <c r="O629" s="142">
        <v>10</v>
      </c>
      <c r="P629" s="87"/>
      <c r="Q629" s="87"/>
      <c r="R629" s="87"/>
      <c r="S629" s="87"/>
      <c r="T629" s="87"/>
    </row>
    <row r="630" spans="1:20" s="1" customFormat="1" ht="10.5">
      <c r="A630" s="1">
        <v>91705000</v>
      </c>
      <c r="B630" s="31">
        <v>7</v>
      </c>
      <c r="C630" s="1" t="s">
        <v>872</v>
      </c>
      <c r="D630" s="5" t="s">
        <v>143</v>
      </c>
      <c r="E630" s="140">
        <v>40695</v>
      </c>
      <c r="F630" s="140">
        <v>43252</v>
      </c>
      <c r="G630" s="169">
        <f t="shared" si="29"/>
        <v>6</v>
      </c>
      <c r="H630" s="169">
        <f t="shared" si="30"/>
        <v>2018</v>
      </c>
      <c r="I630" s="170" t="str">
        <f t="shared" si="31"/>
        <v>0</v>
      </c>
      <c r="J630" s="4" t="s">
        <v>37</v>
      </c>
      <c r="K630" s="141">
        <v>5000</v>
      </c>
      <c r="L630" s="4" t="s">
        <v>56</v>
      </c>
      <c r="M630" s="142">
        <v>3.2</v>
      </c>
      <c r="N630" s="143" t="s">
        <v>68</v>
      </c>
      <c r="O630" s="142">
        <v>7</v>
      </c>
      <c r="P630" s="87">
        <v>2500000</v>
      </c>
      <c r="Q630" s="87">
        <v>2500000</v>
      </c>
      <c r="R630" s="87">
        <f>ROUND((Q630*$E$8/1000),0)</f>
        <v>54868075</v>
      </c>
      <c r="S630" s="87">
        <v>301325</v>
      </c>
      <c r="T630" s="87">
        <v>55169400</v>
      </c>
    </row>
    <row r="631" spans="1:20" s="1" customFormat="1" ht="10.5">
      <c r="A631" s="1">
        <v>91705000</v>
      </c>
      <c r="B631" s="31">
        <v>7</v>
      </c>
      <c r="C631" s="1" t="s">
        <v>871</v>
      </c>
      <c r="D631" s="5">
        <v>596</v>
      </c>
      <c r="E631" s="140">
        <v>40001</v>
      </c>
      <c r="F631" s="140">
        <v>50958</v>
      </c>
      <c r="G631" s="169">
        <f t="shared" si="29"/>
        <v>7</v>
      </c>
      <c r="H631" s="169">
        <f t="shared" si="30"/>
        <v>2039</v>
      </c>
      <c r="I631" s="170" t="str">
        <f t="shared" si="31"/>
        <v>0</v>
      </c>
      <c r="J631" s="4" t="s">
        <v>37</v>
      </c>
      <c r="K631" s="141">
        <v>7000</v>
      </c>
      <c r="L631" s="4"/>
      <c r="M631" s="142"/>
      <c r="N631" s="143" t="s">
        <v>390</v>
      </c>
      <c r="O631" s="142">
        <v>30</v>
      </c>
      <c r="P631" s="87"/>
      <c r="Q631" s="87"/>
      <c r="R631" s="87"/>
      <c r="S631" s="87"/>
      <c r="T631" s="87"/>
    </row>
    <row r="632" spans="1:20" s="1" customFormat="1" ht="10.5">
      <c r="A632" s="1">
        <v>91705000</v>
      </c>
      <c r="B632" s="31">
        <v>7</v>
      </c>
      <c r="C632" s="1" t="s">
        <v>872</v>
      </c>
      <c r="D632" s="5" t="s">
        <v>143</v>
      </c>
      <c r="E632" s="140">
        <v>40695</v>
      </c>
      <c r="F632" s="140">
        <v>48366</v>
      </c>
      <c r="G632" s="169">
        <f t="shared" si="29"/>
        <v>6</v>
      </c>
      <c r="H632" s="169">
        <f t="shared" si="30"/>
        <v>2032</v>
      </c>
      <c r="I632" s="170" t="str">
        <f t="shared" si="31"/>
        <v>0</v>
      </c>
      <c r="J632" s="4" t="s">
        <v>37</v>
      </c>
      <c r="K632" s="141">
        <v>7000</v>
      </c>
      <c r="L632" s="4" t="s">
        <v>51</v>
      </c>
      <c r="M632" s="142">
        <v>3.75</v>
      </c>
      <c r="N632" s="143" t="s">
        <v>390</v>
      </c>
      <c r="O632" s="142">
        <v>21</v>
      </c>
      <c r="P632" s="87">
        <v>4500000</v>
      </c>
      <c r="Q632" s="87">
        <v>4500000</v>
      </c>
      <c r="R632" s="87">
        <f>ROUND((Q632*$E$8/1000),0)</f>
        <v>98762535</v>
      </c>
      <c r="S632" s="87">
        <v>623337</v>
      </c>
      <c r="T632" s="87">
        <v>99385872</v>
      </c>
    </row>
    <row r="633" spans="1:20" s="1" customFormat="1" ht="10.5">
      <c r="A633" s="1">
        <v>96929880</v>
      </c>
      <c r="B633" s="31">
        <v>5</v>
      </c>
      <c r="C633" s="1" t="s">
        <v>216</v>
      </c>
      <c r="D633" s="5">
        <v>597</v>
      </c>
      <c r="E633" s="140">
        <v>40004</v>
      </c>
      <c r="F633" s="140">
        <v>50961</v>
      </c>
      <c r="G633" s="169">
        <f t="shared" si="29"/>
        <v>7</v>
      </c>
      <c r="H633" s="169">
        <f t="shared" si="30"/>
        <v>2039</v>
      </c>
      <c r="I633" s="170" t="str">
        <f t="shared" si="31"/>
        <v>0</v>
      </c>
      <c r="J633" s="4" t="s">
        <v>37</v>
      </c>
      <c r="K633" s="141">
        <v>3000</v>
      </c>
      <c r="L633" s="4"/>
      <c r="M633" s="142"/>
      <c r="N633" s="143" t="s">
        <v>390</v>
      </c>
      <c r="O633" s="142">
        <v>30</v>
      </c>
      <c r="P633" s="87"/>
      <c r="Q633" s="87"/>
      <c r="R633" s="87"/>
      <c r="S633" s="87"/>
      <c r="T633" s="87"/>
    </row>
    <row r="634" spans="1:20" s="1" customFormat="1" ht="10.5">
      <c r="A634" s="1">
        <v>96929880</v>
      </c>
      <c r="B634" s="31">
        <v>5</v>
      </c>
      <c r="C634" s="1" t="s">
        <v>217</v>
      </c>
      <c r="D634" s="5" t="s">
        <v>143</v>
      </c>
      <c r="E634" s="140">
        <v>40008</v>
      </c>
      <c r="F634" s="140">
        <v>41104</v>
      </c>
      <c r="G634" s="169">
        <f t="shared" si="29"/>
        <v>7</v>
      </c>
      <c r="H634" s="169">
        <f t="shared" si="30"/>
        <v>2012</v>
      </c>
      <c r="I634" s="170" t="str">
        <f t="shared" si="31"/>
        <v>0</v>
      </c>
      <c r="J634" s="4" t="s">
        <v>37</v>
      </c>
      <c r="K634" s="141">
        <v>3000</v>
      </c>
      <c r="L634" s="4" t="s">
        <v>92</v>
      </c>
      <c r="M634" s="142">
        <v>4.8499999999999996</v>
      </c>
      <c r="N634" s="143" t="s">
        <v>68</v>
      </c>
      <c r="O634" s="142">
        <v>30</v>
      </c>
      <c r="P634" s="87">
        <v>3000000</v>
      </c>
      <c r="Q634" s="87">
        <v>3000000</v>
      </c>
      <c r="R634" s="87">
        <f>ROUND((Q634*$E$8/1000),0)</f>
        <v>65841690</v>
      </c>
      <c r="S634" s="87">
        <v>683016</v>
      </c>
      <c r="T634" s="87">
        <v>66524706</v>
      </c>
    </row>
    <row r="635" spans="1:20" s="1" customFormat="1" ht="10.5">
      <c r="A635" s="1">
        <v>76555400</v>
      </c>
      <c r="B635" s="31">
        <v>4</v>
      </c>
      <c r="C635" s="1" t="s">
        <v>314</v>
      </c>
      <c r="D635" s="5">
        <v>598</v>
      </c>
      <c r="E635" s="140">
        <v>40025</v>
      </c>
      <c r="F635" s="140">
        <v>43677</v>
      </c>
      <c r="G635" s="169">
        <f t="shared" si="29"/>
        <v>7</v>
      </c>
      <c r="H635" s="169">
        <f t="shared" si="30"/>
        <v>2019</v>
      </c>
      <c r="I635" s="170" t="str">
        <f t="shared" si="31"/>
        <v>0</v>
      </c>
      <c r="J635" s="4" t="s">
        <v>37</v>
      </c>
      <c r="K635" s="141">
        <v>20000</v>
      </c>
      <c r="L635" s="4"/>
      <c r="M635" s="142"/>
      <c r="N635" s="143" t="s">
        <v>390</v>
      </c>
      <c r="O635" s="142">
        <v>10</v>
      </c>
      <c r="P635" s="87"/>
      <c r="Q635" s="87"/>
      <c r="R635" s="87"/>
      <c r="S635" s="87"/>
      <c r="T635" s="87"/>
    </row>
    <row r="636" spans="1:20" s="1" customFormat="1" ht="10.5">
      <c r="A636" s="1">
        <v>76555400</v>
      </c>
      <c r="B636" s="31">
        <v>4</v>
      </c>
      <c r="C636" s="1" t="s">
        <v>315</v>
      </c>
      <c r="D636" s="5" t="s">
        <v>143</v>
      </c>
      <c r="E636" s="140">
        <v>40030</v>
      </c>
      <c r="F636" s="140">
        <v>41126</v>
      </c>
      <c r="G636" s="169">
        <f t="shared" si="29"/>
        <v>8</v>
      </c>
      <c r="H636" s="169">
        <f t="shared" si="30"/>
        <v>2012</v>
      </c>
      <c r="I636" s="170" t="str">
        <f t="shared" si="31"/>
        <v>0</v>
      </c>
      <c r="J636" s="4" t="s">
        <v>37</v>
      </c>
      <c r="K636" s="141">
        <v>9000</v>
      </c>
      <c r="L636" s="4" t="s">
        <v>56</v>
      </c>
      <c r="M636" s="142">
        <v>3.9</v>
      </c>
      <c r="N636" s="143" t="s">
        <v>68</v>
      </c>
      <c r="O636" s="142">
        <v>5</v>
      </c>
      <c r="P636" s="87">
        <v>3300000</v>
      </c>
      <c r="Q636" s="87">
        <v>3300000</v>
      </c>
      <c r="R636" s="87">
        <f>ROUND((Q636*$E$8/1000),0)</f>
        <v>72425859</v>
      </c>
      <c r="S636" s="87">
        <v>0</v>
      </c>
      <c r="T636" s="87">
        <v>72425859</v>
      </c>
    </row>
    <row r="637" spans="1:20" s="1" customFormat="1" ht="10.5">
      <c r="A637" s="1">
        <v>76555400</v>
      </c>
      <c r="B637" s="31">
        <v>4</v>
      </c>
      <c r="C637" s="1" t="s">
        <v>315</v>
      </c>
      <c r="D637" s="5" t="s">
        <v>143</v>
      </c>
      <c r="E637" s="140">
        <v>40030</v>
      </c>
      <c r="F637" s="140">
        <v>41126</v>
      </c>
      <c r="G637" s="169">
        <f t="shared" si="29"/>
        <v>8</v>
      </c>
      <c r="H637" s="169">
        <f t="shared" si="30"/>
        <v>2012</v>
      </c>
      <c r="I637" s="170" t="str">
        <f t="shared" si="31"/>
        <v>0</v>
      </c>
      <c r="J637" s="4" t="s">
        <v>171</v>
      </c>
      <c r="K637" s="141">
        <v>180000000</v>
      </c>
      <c r="L637" s="4" t="s">
        <v>51</v>
      </c>
      <c r="M637" s="142">
        <v>5.7</v>
      </c>
      <c r="N637" s="143" t="s">
        <v>68</v>
      </c>
      <c r="O637" s="142">
        <v>5</v>
      </c>
      <c r="P637" s="87">
        <v>33600000000</v>
      </c>
      <c r="Q637" s="87">
        <v>33600000000</v>
      </c>
      <c r="R637" s="87">
        <f>ROUND((Q637/1000),0)</f>
        <v>33600000</v>
      </c>
      <c r="S637" s="87">
        <v>0</v>
      </c>
      <c r="T637" s="87">
        <v>33600000</v>
      </c>
    </row>
    <row r="638" spans="1:20" s="1" customFormat="1" ht="10.5">
      <c r="A638" s="1">
        <v>76555400</v>
      </c>
      <c r="B638" s="31">
        <v>4</v>
      </c>
      <c r="C638" s="1" t="s">
        <v>452</v>
      </c>
      <c r="D638" s="5" t="s">
        <v>152</v>
      </c>
      <c r="E638" s="140">
        <v>40133</v>
      </c>
      <c r="F638" s="140">
        <v>41229</v>
      </c>
      <c r="G638" s="169">
        <f t="shared" si="29"/>
        <v>11</v>
      </c>
      <c r="H638" s="169">
        <f t="shared" si="30"/>
        <v>2012</v>
      </c>
      <c r="I638" s="170" t="str">
        <f t="shared" si="31"/>
        <v>0</v>
      </c>
      <c r="J638" s="4" t="s">
        <v>171</v>
      </c>
      <c r="K638" s="141">
        <v>65020000</v>
      </c>
      <c r="L638" s="4" t="s">
        <v>64</v>
      </c>
      <c r="M638" s="142">
        <v>6.3</v>
      </c>
      <c r="N638" s="143" t="s">
        <v>445</v>
      </c>
      <c r="O638" s="142">
        <v>5</v>
      </c>
      <c r="P638" s="87"/>
      <c r="Q638" s="87"/>
      <c r="R638" s="87"/>
      <c r="S638" s="87"/>
      <c r="T638" s="87"/>
    </row>
    <row r="639" spans="1:20" s="1" customFormat="1" ht="10.5">
      <c r="A639" s="1">
        <v>76555400</v>
      </c>
      <c r="B639" s="31">
        <v>4</v>
      </c>
      <c r="C639" s="1" t="s">
        <v>315</v>
      </c>
      <c r="D639" s="5" t="s">
        <v>152</v>
      </c>
      <c r="E639" s="140">
        <v>40133</v>
      </c>
      <c r="F639" s="140">
        <v>41229</v>
      </c>
      <c r="G639" s="169">
        <f t="shared" si="29"/>
        <v>11</v>
      </c>
      <c r="H639" s="169">
        <f t="shared" si="30"/>
        <v>2012</v>
      </c>
      <c r="I639" s="170" t="str">
        <f t="shared" si="31"/>
        <v>0</v>
      </c>
      <c r="J639" s="4" t="s">
        <v>37</v>
      </c>
      <c r="K639" s="141">
        <v>3100</v>
      </c>
      <c r="L639" s="4" t="s">
        <v>60</v>
      </c>
      <c r="M639" s="142">
        <v>3.5</v>
      </c>
      <c r="N639" s="143" t="s">
        <v>445</v>
      </c>
      <c r="O639" s="142">
        <v>5</v>
      </c>
      <c r="P639" s="87">
        <v>1500000</v>
      </c>
      <c r="Q639" s="87">
        <v>1500000</v>
      </c>
      <c r="R639" s="87">
        <f>ROUND((Q639*$E$8/1000),0)</f>
        <v>32920845</v>
      </c>
      <c r="S639" s="87">
        <v>475270</v>
      </c>
      <c r="T639" s="87">
        <v>33396115</v>
      </c>
    </row>
    <row r="640" spans="1:20" s="1" customFormat="1" ht="10.5">
      <c r="A640" s="1">
        <v>76555400</v>
      </c>
      <c r="B640" s="31">
        <v>4</v>
      </c>
      <c r="C640" s="1" t="s">
        <v>315</v>
      </c>
      <c r="D640" s="5" t="s">
        <v>162</v>
      </c>
      <c r="E640" s="140">
        <v>40541</v>
      </c>
      <c r="F640" s="140">
        <v>41637</v>
      </c>
      <c r="G640" s="169">
        <f t="shared" si="29"/>
        <v>12</v>
      </c>
      <c r="H640" s="169">
        <f t="shared" si="30"/>
        <v>2013</v>
      </c>
      <c r="I640" s="170" t="str">
        <f t="shared" si="31"/>
        <v>0</v>
      </c>
      <c r="J640" s="4" t="s">
        <v>37</v>
      </c>
      <c r="K640" s="141">
        <v>6500</v>
      </c>
      <c r="L640" s="4" t="s">
        <v>125</v>
      </c>
      <c r="M640" s="142">
        <v>3.65</v>
      </c>
      <c r="N640" s="143" t="s">
        <v>445</v>
      </c>
      <c r="O640" s="142">
        <v>5</v>
      </c>
      <c r="P640" s="87">
        <v>2500000</v>
      </c>
      <c r="Q640" s="87">
        <v>2500000</v>
      </c>
      <c r="R640" s="87">
        <f>ROUND((Q640*$E$8/1000),0)</f>
        <v>54868075</v>
      </c>
      <c r="S640" s="87">
        <v>251909</v>
      </c>
      <c r="T640" s="87">
        <v>55119984</v>
      </c>
    </row>
    <row r="641" spans="1:20" s="1" customFormat="1" ht="10.5">
      <c r="A641" s="1">
        <v>76555400</v>
      </c>
      <c r="B641" s="31">
        <v>4</v>
      </c>
      <c r="C641" s="1" t="s">
        <v>314</v>
      </c>
      <c r="D641" s="5">
        <v>599</v>
      </c>
      <c r="E641" s="140">
        <v>40025</v>
      </c>
      <c r="F641" s="140">
        <v>50982</v>
      </c>
      <c r="G641" s="169">
        <f t="shared" si="29"/>
        <v>7</v>
      </c>
      <c r="H641" s="169">
        <f t="shared" si="30"/>
        <v>2039</v>
      </c>
      <c r="I641" s="170" t="str">
        <f t="shared" si="31"/>
        <v>0</v>
      </c>
      <c r="J641" s="4" t="s">
        <v>37</v>
      </c>
      <c r="K641" s="141">
        <v>20000</v>
      </c>
      <c r="L641" s="4"/>
      <c r="M641" s="142"/>
      <c r="N641" s="143" t="s">
        <v>390</v>
      </c>
      <c r="O641" s="142">
        <v>30</v>
      </c>
      <c r="P641" s="87"/>
      <c r="Q641" s="87"/>
      <c r="R641" s="87"/>
      <c r="S641" s="87"/>
      <c r="T641" s="87"/>
    </row>
    <row r="642" spans="1:20" s="1" customFormat="1" ht="10.5">
      <c r="A642" s="1">
        <v>76555400</v>
      </c>
      <c r="B642" s="31">
        <v>4</v>
      </c>
      <c r="C642" s="1" t="s">
        <v>452</v>
      </c>
      <c r="D642" s="5" t="s">
        <v>143</v>
      </c>
      <c r="E642" s="140">
        <v>40030</v>
      </c>
      <c r="F642" s="140">
        <v>41126</v>
      </c>
      <c r="G642" s="169">
        <f t="shared" si="29"/>
        <v>8</v>
      </c>
      <c r="H642" s="169">
        <f t="shared" si="30"/>
        <v>2012</v>
      </c>
      <c r="I642" s="170" t="str">
        <f t="shared" si="31"/>
        <v>0</v>
      </c>
      <c r="J642" s="4" t="s">
        <v>37</v>
      </c>
      <c r="K642" s="141">
        <v>9000</v>
      </c>
      <c r="L642" s="4" t="s">
        <v>53</v>
      </c>
      <c r="M642" s="142">
        <v>4.2</v>
      </c>
      <c r="N642" s="143" t="s">
        <v>68</v>
      </c>
      <c r="O642" s="142">
        <v>10</v>
      </c>
      <c r="P642" s="87"/>
      <c r="Q642" s="87"/>
      <c r="R642" s="87"/>
      <c r="S642" s="87"/>
      <c r="T642" s="87"/>
    </row>
    <row r="643" spans="1:20" s="1" customFormat="1" ht="10.5">
      <c r="A643" s="1">
        <v>76555400</v>
      </c>
      <c r="B643" s="31">
        <v>4</v>
      </c>
      <c r="C643" s="1" t="s">
        <v>315</v>
      </c>
      <c r="D643" s="5" t="s">
        <v>143</v>
      </c>
      <c r="E643" s="140">
        <v>40030</v>
      </c>
      <c r="F643" s="140">
        <v>41126</v>
      </c>
      <c r="G643" s="169">
        <f t="shared" si="29"/>
        <v>8</v>
      </c>
      <c r="H643" s="169">
        <f t="shared" si="30"/>
        <v>2012</v>
      </c>
      <c r="I643" s="170" t="str">
        <f t="shared" si="31"/>
        <v>0</v>
      </c>
      <c r="J643" s="4" t="s">
        <v>37</v>
      </c>
      <c r="K643" s="141">
        <v>9000</v>
      </c>
      <c r="L643" s="4" t="s">
        <v>59</v>
      </c>
      <c r="M643" s="142">
        <v>4.8</v>
      </c>
      <c r="N643" s="143" t="s">
        <v>68</v>
      </c>
      <c r="O643" s="142">
        <v>22</v>
      </c>
      <c r="P643" s="87">
        <v>3000000</v>
      </c>
      <c r="Q643" s="87">
        <v>3000000</v>
      </c>
      <c r="R643" s="87">
        <f>ROUND((Q643*$E$8/1000),0)</f>
        <v>65841690</v>
      </c>
      <c r="S643" s="87">
        <v>0</v>
      </c>
      <c r="T643" s="87">
        <v>65841690</v>
      </c>
    </row>
    <row r="644" spans="1:20" s="1" customFormat="1" ht="10.5">
      <c r="A644" s="1">
        <v>76555400</v>
      </c>
      <c r="B644" s="31">
        <v>4</v>
      </c>
      <c r="C644" s="1" t="s">
        <v>453</v>
      </c>
      <c r="D644" s="5" t="s">
        <v>152</v>
      </c>
      <c r="E644" s="140">
        <v>40133</v>
      </c>
      <c r="F644" s="140">
        <v>41229</v>
      </c>
      <c r="G644" s="169">
        <f t="shared" si="29"/>
        <v>11</v>
      </c>
      <c r="H644" s="169">
        <f t="shared" si="30"/>
        <v>2012</v>
      </c>
      <c r="I644" s="170" t="str">
        <f t="shared" si="31"/>
        <v>0</v>
      </c>
      <c r="J644" s="4" t="s">
        <v>37</v>
      </c>
      <c r="K644" s="141">
        <v>3100</v>
      </c>
      <c r="L644" s="4" t="s">
        <v>75</v>
      </c>
      <c r="M644" s="142">
        <v>4.5999999999999996</v>
      </c>
      <c r="N644" s="143" t="s">
        <v>445</v>
      </c>
      <c r="O644" s="142">
        <v>22</v>
      </c>
      <c r="P644" s="87">
        <v>1600000</v>
      </c>
      <c r="Q644" s="87">
        <v>1600000</v>
      </c>
      <c r="R644" s="87">
        <f>ROUND((Q644*$E$8/1000),0)</f>
        <v>35115568</v>
      </c>
      <c r="S644" s="87">
        <v>664218</v>
      </c>
      <c r="T644" s="87">
        <v>35779786</v>
      </c>
    </row>
    <row r="645" spans="1:20" s="1" customFormat="1" ht="10.5">
      <c r="A645" s="1">
        <v>76555400</v>
      </c>
      <c r="B645" s="31">
        <v>4</v>
      </c>
      <c r="C645" s="1" t="s">
        <v>315</v>
      </c>
      <c r="D645" s="5" t="s">
        <v>162</v>
      </c>
      <c r="E645" s="140">
        <v>40541</v>
      </c>
      <c r="F645" s="140">
        <v>41637</v>
      </c>
      <c r="G645" s="169">
        <f t="shared" si="29"/>
        <v>12</v>
      </c>
      <c r="H645" s="169">
        <f t="shared" si="30"/>
        <v>2013</v>
      </c>
      <c r="I645" s="170" t="str">
        <f t="shared" si="31"/>
        <v>0</v>
      </c>
      <c r="J645" s="4" t="s">
        <v>37</v>
      </c>
      <c r="K645" s="141">
        <v>6500</v>
      </c>
      <c r="L645" s="4" t="s">
        <v>132</v>
      </c>
      <c r="M645" s="142">
        <v>4.05</v>
      </c>
      <c r="N645" s="143" t="s">
        <v>445</v>
      </c>
      <c r="O645" s="142">
        <v>22</v>
      </c>
      <c r="P645" s="87">
        <v>1500000</v>
      </c>
      <c r="Q645" s="87">
        <v>1500000</v>
      </c>
      <c r="R645" s="87">
        <f>ROUND((Q645*$E$8/1000),0)</f>
        <v>32920845</v>
      </c>
      <c r="S645" s="87">
        <v>167430</v>
      </c>
      <c r="T645" s="87">
        <v>33088275</v>
      </c>
    </row>
    <row r="646" spans="1:20" s="1" customFormat="1" ht="10.5">
      <c r="A646" s="1">
        <v>76555400</v>
      </c>
      <c r="B646" s="31">
        <v>4</v>
      </c>
      <c r="C646" s="1" t="s">
        <v>315</v>
      </c>
      <c r="D646" s="5" t="s">
        <v>162</v>
      </c>
      <c r="E646" s="140">
        <v>40541</v>
      </c>
      <c r="F646" s="140">
        <v>41637</v>
      </c>
      <c r="G646" s="169">
        <f t="shared" si="29"/>
        <v>12</v>
      </c>
      <c r="H646" s="169">
        <f t="shared" si="30"/>
        <v>2013</v>
      </c>
      <c r="I646" s="170" t="str">
        <f t="shared" si="31"/>
        <v>0</v>
      </c>
      <c r="J646" s="4" t="s">
        <v>37</v>
      </c>
      <c r="K646" s="141">
        <v>6500</v>
      </c>
      <c r="L646" s="4" t="s">
        <v>176</v>
      </c>
      <c r="M646" s="142">
        <v>3.95</v>
      </c>
      <c r="N646" s="143" t="s">
        <v>445</v>
      </c>
      <c r="O646" s="142">
        <v>28</v>
      </c>
      <c r="P646" s="87">
        <v>3000000</v>
      </c>
      <c r="Q646" s="87">
        <v>3000000</v>
      </c>
      <c r="R646" s="87">
        <f>ROUND((Q646*$E$8/1000),0)</f>
        <v>65841690</v>
      </c>
      <c r="S646" s="87">
        <v>326735</v>
      </c>
      <c r="T646" s="87">
        <v>66168425</v>
      </c>
    </row>
    <row r="647" spans="1:20" s="1" customFormat="1" ht="10.5">
      <c r="A647" s="1">
        <v>96505760</v>
      </c>
      <c r="B647" s="31">
        <v>9</v>
      </c>
      <c r="C647" s="1" t="s">
        <v>454</v>
      </c>
      <c r="D647" s="5">
        <v>600</v>
      </c>
      <c r="E647" s="140">
        <v>40039</v>
      </c>
      <c r="F647" s="140">
        <v>43691</v>
      </c>
      <c r="G647" s="169">
        <f t="shared" si="29"/>
        <v>8</v>
      </c>
      <c r="H647" s="169">
        <f t="shared" si="30"/>
        <v>2019</v>
      </c>
      <c r="I647" s="170" t="str">
        <f t="shared" si="31"/>
        <v>0</v>
      </c>
      <c r="J647" s="4" t="s">
        <v>37</v>
      </c>
      <c r="K647" s="141">
        <v>7000</v>
      </c>
      <c r="L647" s="4"/>
      <c r="M647" s="142"/>
      <c r="N647" s="143" t="s">
        <v>455</v>
      </c>
      <c r="O647" s="142">
        <v>10</v>
      </c>
      <c r="P647" s="87"/>
      <c r="Q647" s="87"/>
      <c r="R647" s="87"/>
      <c r="S647" s="87"/>
      <c r="T647" s="87"/>
    </row>
    <row r="648" spans="1:20" s="1" customFormat="1" ht="10.5">
      <c r="A648" s="1">
        <v>96505760</v>
      </c>
      <c r="B648" s="31">
        <v>9</v>
      </c>
      <c r="C648" s="1" t="s">
        <v>454</v>
      </c>
      <c r="D648" s="5">
        <v>601</v>
      </c>
      <c r="E648" s="140">
        <v>40039</v>
      </c>
      <c r="F648" s="140">
        <v>43691</v>
      </c>
      <c r="G648" s="169">
        <f t="shared" si="29"/>
        <v>8</v>
      </c>
      <c r="H648" s="169">
        <f t="shared" si="30"/>
        <v>2019</v>
      </c>
      <c r="I648" s="170" t="str">
        <f t="shared" si="31"/>
        <v>0</v>
      </c>
      <c r="J648" s="4" t="s">
        <v>37</v>
      </c>
      <c r="K648" s="141">
        <v>7000</v>
      </c>
      <c r="L648" s="4"/>
      <c r="M648" s="142"/>
      <c r="N648" s="143" t="s">
        <v>455</v>
      </c>
      <c r="O648" s="142">
        <v>30</v>
      </c>
      <c r="P648" s="87"/>
      <c r="Q648" s="87"/>
      <c r="R648" s="87"/>
      <c r="S648" s="87"/>
      <c r="T648" s="87"/>
    </row>
    <row r="649" spans="1:20" s="1" customFormat="1" ht="10.5">
      <c r="A649" s="1">
        <v>76023435</v>
      </c>
      <c r="B649" s="31">
        <v>4</v>
      </c>
      <c r="C649" s="1" t="s">
        <v>456</v>
      </c>
      <c r="D649" s="5">
        <v>603</v>
      </c>
      <c r="E649" s="140">
        <v>40043</v>
      </c>
      <c r="F649" s="140">
        <v>43695</v>
      </c>
      <c r="G649" s="169">
        <f t="shared" si="29"/>
        <v>8</v>
      </c>
      <c r="H649" s="169">
        <f t="shared" si="30"/>
        <v>2019</v>
      </c>
      <c r="I649" s="170" t="str">
        <f t="shared" si="31"/>
        <v>0</v>
      </c>
      <c r="J649" s="4" t="s">
        <v>37</v>
      </c>
      <c r="K649" s="141">
        <v>7500</v>
      </c>
      <c r="L649" s="4"/>
      <c r="M649" s="142"/>
      <c r="N649" s="143" t="s">
        <v>455</v>
      </c>
      <c r="O649" s="142">
        <v>10</v>
      </c>
      <c r="P649" s="87"/>
      <c r="Q649" s="87"/>
      <c r="R649" s="87"/>
      <c r="S649" s="87"/>
      <c r="T649" s="87"/>
    </row>
    <row r="650" spans="1:20" s="1" customFormat="1" ht="10.5">
      <c r="A650" s="1">
        <v>76023435</v>
      </c>
      <c r="B650" s="31">
        <v>4</v>
      </c>
      <c r="C650" s="1" t="s">
        <v>457</v>
      </c>
      <c r="D650" s="5" t="s">
        <v>143</v>
      </c>
      <c r="E650" s="140">
        <v>40063</v>
      </c>
      <c r="F650" s="140">
        <v>40793</v>
      </c>
      <c r="G650" s="169">
        <f t="shared" ref="G650:G713" si="32">MONTH(F650)</f>
        <v>9</v>
      </c>
      <c r="H650" s="169">
        <f t="shared" ref="H650:H713" si="33">YEAR(F650)</f>
        <v>2011</v>
      </c>
      <c r="I650" s="170" t="str">
        <f t="shared" ref="I650:I713" si="34">IF($I$8&gt;F650,"VENCIDO","0")</f>
        <v>0</v>
      </c>
      <c r="J650" s="4" t="s">
        <v>171</v>
      </c>
      <c r="K650" s="141">
        <v>156675000</v>
      </c>
      <c r="L650" s="4" t="s">
        <v>46</v>
      </c>
      <c r="M650" s="142">
        <v>4.5999999999999996</v>
      </c>
      <c r="N650" s="143" t="s">
        <v>68</v>
      </c>
      <c r="O650" s="142">
        <v>5</v>
      </c>
      <c r="P650" s="87"/>
      <c r="Q650" s="87"/>
      <c r="R650" s="87"/>
      <c r="S650" s="87"/>
      <c r="T650" s="87"/>
    </row>
    <row r="651" spans="1:20" s="1" customFormat="1" ht="10.5">
      <c r="A651" s="1">
        <v>76023435</v>
      </c>
      <c r="B651" s="31">
        <v>4</v>
      </c>
      <c r="C651" s="1" t="s">
        <v>457</v>
      </c>
      <c r="D651" s="5" t="s">
        <v>143</v>
      </c>
      <c r="E651" s="140">
        <v>40063</v>
      </c>
      <c r="F651" s="140">
        <v>40793</v>
      </c>
      <c r="G651" s="169">
        <f t="shared" si="32"/>
        <v>9</v>
      </c>
      <c r="H651" s="169">
        <f t="shared" si="33"/>
        <v>2011</v>
      </c>
      <c r="I651" s="170" t="str">
        <f t="shared" si="34"/>
        <v>0</v>
      </c>
      <c r="J651" s="4" t="s">
        <v>171</v>
      </c>
      <c r="K651" s="141">
        <v>156675000</v>
      </c>
      <c r="L651" s="4" t="s">
        <v>90</v>
      </c>
      <c r="M651" s="142">
        <v>5.9</v>
      </c>
      <c r="N651" s="143" t="s">
        <v>68</v>
      </c>
      <c r="O651" s="142">
        <v>5</v>
      </c>
      <c r="P651" s="87"/>
      <c r="Q651" s="87"/>
      <c r="R651" s="87"/>
      <c r="S651" s="87"/>
      <c r="T651" s="87"/>
    </row>
    <row r="652" spans="1:20" s="1" customFormat="1" ht="10.5">
      <c r="A652" s="1">
        <v>76023435</v>
      </c>
      <c r="B652" s="31">
        <v>4</v>
      </c>
      <c r="C652" s="1" t="s">
        <v>458</v>
      </c>
      <c r="D652" s="5" t="s">
        <v>143</v>
      </c>
      <c r="E652" s="140">
        <v>40063</v>
      </c>
      <c r="F652" s="140">
        <v>40793</v>
      </c>
      <c r="G652" s="169">
        <f t="shared" si="32"/>
        <v>9</v>
      </c>
      <c r="H652" s="169">
        <f t="shared" si="33"/>
        <v>2011</v>
      </c>
      <c r="I652" s="170" t="str">
        <f t="shared" si="34"/>
        <v>0</v>
      </c>
      <c r="J652" s="4" t="s">
        <v>37</v>
      </c>
      <c r="K652" s="141">
        <v>7500</v>
      </c>
      <c r="L652" s="4" t="s">
        <v>92</v>
      </c>
      <c r="M652" s="142">
        <v>2.9</v>
      </c>
      <c r="N652" s="143" t="s">
        <v>68</v>
      </c>
      <c r="O652" s="142">
        <v>5</v>
      </c>
      <c r="P652" s="87">
        <v>2200000</v>
      </c>
      <c r="Q652" s="87">
        <v>1760000</v>
      </c>
      <c r="R652" s="87">
        <f>ROUND((Q652*$E$8/1000),0)</f>
        <v>38627125</v>
      </c>
      <c r="S652" s="87">
        <v>438212</v>
      </c>
      <c r="T652" s="87">
        <v>39065337</v>
      </c>
    </row>
    <row r="653" spans="1:20" s="1" customFormat="1" ht="10.5">
      <c r="A653" s="1">
        <v>76023435</v>
      </c>
      <c r="B653" s="31">
        <v>4</v>
      </c>
      <c r="C653" s="1" t="s">
        <v>457</v>
      </c>
      <c r="D653" s="5" t="s">
        <v>143</v>
      </c>
      <c r="E653" s="140">
        <v>40063</v>
      </c>
      <c r="F653" s="140">
        <v>40793</v>
      </c>
      <c r="G653" s="169">
        <f t="shared" si="32"/>
        <v>9</v>
      </c>
      <c r="H653" s="169">
        <f t="shared" si="33"/>
        <v>2011</v>
      </c>
      <c r="I653" s="170" t="str">
        <f t="shared" si="34"/>
        <v>0</v>
      </c>
      <c r="J653" s="4" t="s">
        <v>37</v>
      </c>
      <c r="K653" s="141">
        <v>7500</v>
      </c>
      <c r="L653" s="4" t="s">
        <v>63</v>
      </c>
      <c r="M653" s="142">
        <v>3.5</v>
      </c>
      <c r="N653" s="143" t="s">
        <v>68</v>
      </c>
      <c r="O653" s="142">
        <v>7</v>
      </c>
      <c r="P653" s="87"/>
      <c r="Q653" s="87"/>
      <c r="R653" s="87"/>
      <c r="S653" s="87"/>
      <c r="T653" s="87"/>
    </row>
    <row r="654" spans="1:20" s="1" customFormat="1" ht="10.5">
      <c r="A654" s="1">
        <v>76023435</v>
      </c>
      <c r="B654" s="31">
        <v>4</v>
      </c>
      <c r="C654" s="1" t="s">
        <v>456</v>
      </c>
      <c r="D654" s="5">
        <v>604</v>
      </c>
      <c r="E654" s="140">
        <v>40043</v>
      </c>
      <c r="F654" s="140">
        <v>51000</v>
      </c>
      <c r="G654" s="169">
        <f t="shared" si="32"/>
        <v>8</v>
      </c>
      <c r="H654" s="169">
        <f t="shared" si="33"/>
        <v>2039</v>
      </c>
      <c r="I654" s="170" t="str">
        <f t="shared" si="34"/>
        <v>0</v>
      </c>
      <c r="J654" s="4" t="s">
        <v>37</v>
      </c>
      <c r="K654" s="141">
        <v>7500</v>
      </c>
      <c r="L654" s="4"/>
      <c r="M654" s="142"/>
      <c r="N654" s="143" t="s">
        <v>455</v>
      </c>
      <c r="O654" s="142">
        <v>30</v>
      </c>
      <c r="P654" s="87"/>
      <c r="Q654" s="87"/>
      <c r="R654" s="87"/>
      <c r="S654" s="87"/>
      <c r="T654" s="87"/>
    </row>
    <row r="655" spans="1:20" s="1" customFormat="1" ht="10.5">
      <c r="A655" s="1">
        <v>76023435</v>
      </c>
      <c r="B655" s="31">
        <v>4</v>
      </c>
      <c r="C655" s="1" t="s">
        <v>458</v>
      </c>
      <c r="D655" s="5" t="s">
        <v>143</v>
      </c>
      <c r="E655" s="140">
        <v>40063</v>
      </c>
      <c r="F655" s="140">
        <v>40793</v>
      </c>
      <c r="G655" s="169">
        <f t="shared" si="32"/>
        <v>9</v>
      </c>
      <c r="H655" s="169">
        <f t="shared" si="33"/>
        <v>2011</v>
      </c>
      <c r="I655" s="170" t="str">
        <f t="shared" si="34"/>
        <v>0</v>
      </c>
      <c r="J655" s="4" t="s">
        <v>37</v>
      </c>
      <c r="K655" s="141">
        <v>7500</v>
      </c>
      <c r="L655" s="4" t="s">
        <v>56</v>
      </c>
      <c r="M655" s="142">
        <v>4.7</v>
      </c>
      <c r="N655" s="143" t="s">
        <v>68</v>
      </c>
      <c r="O655" s="142">
        <v>25</v>
      </c>
      <c r="P655" s="87">
        <v>5000000</v>
      </c>
      <c r="Q655" s="87">
        <v>5000000</v>
      </c>
      <c r="R655" s="87">
        <f>ROUND((Q655*$E$8/1000),0)</f>
        <v>109736150</v>
      </c>
      <c r="S655" s="87">
        <v>2008857</v>
      </c>
      <c r="T655" s="87">
        <v>111745007</v>
      </c>
    </row>
    <row r="656" spans="1:20" s="1" customFormat="1" ht="10.5">
      <c r="A656" s="1">
        <v>76023435</v>
      </c>
      <c r="B656" s="31">
        <v>4</v>
      </c>
      <c r="C656" s="1" t="s">
        <v>457</v>
      </c>
      <c r="D656" s="5" t="s">
        <v>143</v>
      </c>
      <c r="E656" s="140">
        <v>40063</v>
      </c>
      <c r="F656" s="140">
        <v>40793</v>
      </c>
      <c r="G656" s="169">
        <f t="shared" si="32"/>
        <v>9</v>
      </c>
      <c r="H656" s="169">
        <f t="shared" si="33"/>
        <v>2011</v>
      </c>
      <c r="I656" s="170" t="str">
        <f t="shared" si="34"/>
        <v>0</v>
      </c>
      <c r="J656" s="4" t="s">
        <v>37</v>
      </c>
      <c r="K656" s="141">
        <v>7500</v>
      </c>
      <c r="L656" s="4" t="s">
        <v>51</v>
      </c>
      <c r="M656" s="142">
        <v>4.8</v>
      </c>
      <c r="N656" s="143" t="s">
        <v>68</v>
      </c>
      <c r="O656" s="142">
        <v>25</v>
      </c>
      <c r="P656" s="87"/>
      <c r="Q656" s="87"/>
      <c r="R656" s="87"/>
      <c r="S656" s="87"/>
      <c r="T656" s="87"/>
    </row>
    <row r="657" spans="1:20" s="1" customFormat="1" ht="10.5">
      <c r="A657" s="1">
        <v>90331000</v>
      </c>
      <c r="B657" s="31">
        <v>6</v>
      </c>
      <c r="C657" s="1" t="s">
        <v>254</v>
      </c>
      <c r="D657" s="5">
        <v>605</v>
      </c>
      <c r="E657" s="140">
        <v>40043</v>
      </c>
      <c r="F657" s="140">
        <v>43695</v>
      </c>
      <c r="G657" s="169">
        <f t="shared" si="32"/>
        <v>8</v>
      </c>
      <c r="H657" s="169">
        <f t="shared" si="33"/>
        <v>2019</v>
      </c>
      <c r="I657" s="170" t="str">
        <f t="shared" si="34"/>
        <v>0</v>
      </c>
      <c r="J657" s="4" t="s">
        <v>37</v>
      </c>
      <c r="K657" s="141">
        <v>2000</v>
      </c>
      <c r="L657" s="4"/>
      <c r="M657" s="142"/>
      <c r="N657" s="143" t="s">
        <v>455</v>
      </c>
      <c r="O657" s="142">
        <v>10</v>
      </c>
      <c r="P657" s="87"/>
      <c r="Q657" s="87"/>
      <c r="R657" s="87"/>
      <c r="S657" s="87"/>
      <c r="T657" s="87"/>
    </row>
    <row r="658" spans="1:20" s="1" customFormat="1" ht="10.5">
      <c r="A658" s="1">
        <v>90331000</v>
      </c>
      <c r="B658" s="31">
        <v>6</v>
      </c>
      <c r="C658" s="1" t="s">
        <v>459</v>
      </c>
      <c r="D658" s="5" t="s">
        <v>143</v>
      </c>
      <c r="E658" s="140">
        <v>40044</v>
      </c>
      <c r="F658" s="140">
        <v>41110</v>
      </c>
      <c r="G658" s="169">
        <f t="shared" si="32"/>
        <v>7</v>
      </c>
      <c r="H658" s="169">
        <f t="shared" si="33"/>
        <v>2012</v>
      </c>
      <c r="I658" s="170" t="str">
        <f t="shared" si="34"/>
        <v>0</v>
      </c>
      <c r="J658" s="4" t="s">
        <v>37</v>
      </c>
      <c r="K658" s="141">
        <v>2000</v>
      </c>
      <c r="L658" s="4" t="s">
        <v>53</v>
      </c>
      <c r="M658" s="142">
        <v>3.25</v>
      </c>
      <c r="N658" s="143" t="s">
        <v>68</v>
      </c>
      <c r="O658" s="142">
        <v>5</v>
      </c>
      <c r="P658" s="87">
        <v>1000000</v>
      </c>
      <c r="Q658" s="87">
        <v>1000000</v>
      </c>
      <c r="R658" s="87">
        <f>ROUND((Q658*$E$8/1000),0)</f>
        <v>21947230</v>
      </c>
      <c r="S658" s="87">
        <v>362412</v>
      </c>
      <c r="T658" s="87">
        <v>22309642</v>
      </c>
    </row>
    <row r="659" spans="1:20" s="1" customFormat="1" ht="10.5">
      <c r="A659" s="1">
        <v>90331000</v>
      </c>
      <c r="B659" s="31">
        <v>6</v>
      </c>
      <c r="C659" s="1" t="s">
        <v>254</v>
      </c>
      <c r="D659" s="5">
        <v>606</v>
      </c>
      <c r="E659" s="140">
        <v>40043</v>
      </c>
      <c r="F659" s="140">
        <v>51000</v>
      </c>
      <c r="G659" s="169">
        <f t="shared" si="32"/>
        <v>8</v>
      </c>
      <c r="H659" s="169">
        <f t="shared" si="33"/>
        <v>2039</v>
      </c>
      <c r="I659" s="170" t="str">
        <f t="shared" si="34"/>
        <v>0</v>
      </c>
      <c r="J659" s="4" t="s">
        <v>37</v>
      </c>
      <c r="K659" s="141">
        <v>2000</v>
      </c>
      <c r="L659" s="4"/>
      <c r="M659" s="142"/>
      <c r="N659" s="143" t="s">
        <v>455</v>
      </c>
      <c r="O659" s="142">
        <v>30</v>
      </c>
      <c r="P659" s="87"/>
      <c r="Q659" s="87"/>
      <c r="R659" s="87"/>
      <c r="S659" s="87"/>
      <c r="T659" s="87"/>
    </row>
    <row r="660" spans="1:20" s="1" customFormat="1" ht="10.5">
      <c r="A660" s="1">
        <v>90331000</v>
      </c>
      <c r="B660" s="31">
        <v>6</v>
      </c>
      <c r="C660" s="1" t="s">
        <v>459</v>
      </c>
      <c r="D660" s="5" t="s">
        <v>143</v>
      </c>
      <c r="E660" s="140">
        <v>40044</v>
      </c>
      <c r="F660" s="140">
        <v>41110</v>
      </c>
      <c r="G660" s="169">
        <f t="shared" si="32"/>
        <v>7</v>
      </c>
      <c r="H660" s="169">
        <f t="shared" si="33"/>
        <v>2012</v>
      </c>
      <c r="I660" s="170" t="str">
        <f t="shared" si="34"/>
        <v>0</v>
      </c>
      <c r="J660" s="4" t="s">
        <v>37</v>
      </c>
      <c r="K660" s="141">
        <v>2000</v>
      </c>
      <c r="L660" s="4" t="s">
        <v>51</v>
      </c>
      <c r="M660" s="142">
        <v>3.75</v>
      </c>
      <c r="N660" s="143" t="s">
        <v>68</v>
      </c>
      <c r="O660" s="142">
        <v>21</v>
      </c>
      <c r="P660" s="87">
        <v>1000000</v>
      </c>
      <c r="Q660" s="87">
        <v>1000000</v>
      </c>
      <c r="R660" s="87">
        <f>ROUND((Q660*$E$8/1000),0)</f>
        <v>21947230</v>
      </c>
      <c r="S660" s="87">
        <v>314479</v>
      </c>
      <c r="T660" s="87">
        <v>22261709</v>
      </c>
    </row>
    <row r="661" spans="1:20" s="1" customFormat="1" ht="10.5">
      <c r="A661" s="1">
        <v>61704000</v>
      </c>
      <c r="B661" s="31" t="s">
        <v>75</v>
      </c>
      <c r="C661" s="1" t="s">
        <v>460</v>
      </c>
      <c r="D661" s="5">
        <v>608</v>
      </c>
      <c r="E661" s="140">
        <v>40051</v>
      </c>
      <c r="F661" s="140">
        <v>49182</v>
      </c>
      <c r="G661" s="169">
        <f t="shared" si="32"/>
        <v>8</v>
      </c>
      <c r="H661" s="169">
        <f t="shared" si="33"/>
        <v>2034</v>
      </c>
      <c r="I661" s="170" t="str">
        <f t="shared" si="34"/>
        <v>0</v>
      </c>
      <c r="J661" s="4" t="s">
        <v>37</v>
      </c>
      <c r="K661" s="141">
        <v>11000</v>
      </c>
      <c r="L661" s="4"/>
      <c r="M661" s="142"/>
      <c r="N661" s="143" t="s">
        <v>455</v>
      </c>
      <c r="O661" s="142">
        <v>25</v>
      </c>
      <c r="P661" s="87"/>
      <c r="Q661" s="87"/>
      <c r="R661" s="87"/>
      <c r="S661" s="87"/>
      <c r="T661" s="87"/>
    </row>
    <row r="662" spans="1:20" s="1" customFormat="1" ht="10.5">
      <c r="A662" s="1">
        <v>96719210</v>
      </c>
      <c r="B662" s="31">
        <v>4</v>
      </c>
      <c r="C662" s="1" t="s">
        <v>191</v>
      </c>
      <c r="D662" s="5">
        <v>609</v>
      </c>
      <c r="E662" s="140">
        <v>40060</v>
      </c>
      <c r="F662" s="140">
        <v>43712</v>
      </c>
      <c r="G662" s="169">
        <f t="shared" si="32"/>
        <v>9</v>
      </c>
      <c r="H662" s="169">
        <f t="shared" si="33"/>
        <v>2019</v>
      </c>
      <c r="I662" s="170" t="str">
        <f t="shared" si="34"/>
        <v>0</v>
      </c>
      <c r="J662" s="4" t="s">
        <v>37</v>
      </c>
      <c r="K662" s="141">
        <v>3000</v>
      </c>
      <c r="L662" s="4"/>
      <c r="M662" s="142"/>
      <c r="N662" s="143" t="s">
        <v>81</v>
      </c>
      <c r="O662" s="142">
        <v>10</v>
      </c>
      <c r="P662" s="87"/>
      <c r="Q662" s="87"/>
      <c r="R662" s="87"/>
      <c r="S662" s="87"/>
      <c r="T662" s="87"/>
    </row>
    <row r="663" spans="1:20" s="1" customFormat="1" ht="10.5">
      <c r="A663" s="1">
        <v>96719210</v>
      </c>
      <c r="B663" s="31">
        <v>4</v>
      </c>
      <c r="C663" s="1" t="s">
        <v>461</v>
      </c>
      <c r="D663" s="5" t="s">
        <v>143</v>
      </c>
      <c r="E663" s="140">
        <v>40065</v>
      </c>
      <c r="F663" s="140">
        <v>41156</v>
      </c>
      <c r="G663" s="169">
        <f t="shared" si="32"/>
        <v>9</v>
      </c>
      <c r="H663" s="169">
        <f t="shared" si="33"/>
        <v>2012</v>
      </c>
      <c r="I663" s="170" t="str">
        <f t="shared" si="34"/>
        <v>0</v>
      </c>
      <c r="J663" s="4" t="s">
        <v>37</v>
      </c>
      <c r="K663" s="141">
        <v>1000</v>
      </c>
      <c r="L663" s="4" t="s">
        <v>92</v>
      </c>
      <c r="M663" s="142">
        <v>3</v>
      </c>
      <c r="N663" s="143" t="s">
        <v>81</v>
      </c>
      <c r="O663" s="142">
        <v>7</v>
      </c>
      <c r="P663" s="87"/>
      <c r="Q663" s="87"/>
      <c r="R663" s="87"/>
      <c r="S663" s="87"/>
      <c r="T663" s="87"/>
    </row>
    <row r="664" spans="1:20" s="1" customFormat="1" ht="10.5">
      <c r="A664" s="1">
        <v>96719210</v>
      </c>
      <c r="B664" s="31">
        <v>4</v>
      </c>
      <c r="C664" s="1" t="s">
        <v>191</v>
      </c>
      <c r="D664" s="5">
        <v>610</v>
      </c>
      <c r="E664" s="140">
        <v>40060</v>
      </c>
      <c r="F664" s="140">
        <v>51017</v>
      </c>
      <c r="G664" s="169">
        <f t="shared" si="32"/>
        <v>9</v>
      </c>
      <c r="H664" s="169">
        <f t="shared" si="33"/>
        <v>2039</v>
      </c>
      <c r="I664" s="170" t="str">
        <f t="shared" si="34"/>
        <v>0</v>
      </c>
      <c r="J664" s="4" t="s">
        <v>37</v>
      </c>
      <c r="K664" s="141">
        <v>5000</v>
      </c>
      <c r="L664" s="4"/>
      <c r="M664" s="142"/>
      <c r="N664" s="143" t="s">
        <v>81</v>
      </c>
      <c r="O664" s="142">
        <v>30</v>
      </c>
      <c r="P664" s="87"/>
      <c r="Q664" s="87"/>
      <c r="R664" s="87"/>
      <c r="S664" s="87"/>
      <c r="T664" s="87"/>
    </row>
    <row r="665" spans="1:20" s="1" customFormat="1" ht="10.5">
      <c r="A665" s="1">
        <v>96719210</v>
      </c>
      <c r="B665" s="31">
        <v>4</v>
      </c>
      <c r="C665" s="1" t="s">
        <v>462</v>
      </c>
      <c r="D665" s="5" t="s">
        <v>143</v>
      </c>
      <c r="E665" s="140">
        <v>40065</v>
      </c>
      <c r="F665" s="140">
        <v>41156</v>
      </c>
      <c r="G665" s="169">
        <f t="shared" si="32"/>
        <v>9</v>
      </c>
      <c r="H665" s="169">
        <f t="shared" si="33"/>
        <v>2012</v>
      </c>
      <c r="I665" s="170" t="str">
        <f t="shared" si="34"/>
        <v>0</v>
      </c>
      <c r="J665" s="4" t="s">
        <v>37</v>
      </c>
      <c r="K665" s="141">
        <v>3500</v>
      </c>
      <c r="L665" s="4" t="s">
        <v>63</v>
      </c>
      <c r="M665" s="142">
        <v>4.3</v>
      </c>
      <c r="N665" s="143" t="s">
        <v>81</v>
      </c>
      <c r="O665" s="142">
        <v>21</v>
      </c>
      <c r="P665" s="87">
        <v>3500000</v>
      </c>
      <c r="Q665" s="87">
        <v>3500000</v>
      </c>
      <c r="R665" s="87">
        <f>ROUND((Q665*$E$8/1000),0)</f>
        <v>76815305</v>
      </c>
      <c r="S665" s="87">
        <v>1278915</v>
      </c>
      <c r="T665" s="87">
        <v>78094220</v>
      </c>
    </row>
    <row r="666" spans="1:20" s="1" customFormat="1" ht="10.5">
      <c r="A666" s="1">
        <v>76045822</v>
      </c>
      <c r="B666" s="31">
        <v>8</v>
      </c>
      <c r="C666" s="1" t="s">
        <v>463</v>
      </c>
      <c r="D666" s="5">
        <v>611</v>
      </c>
      <c r="E666" s="140">
        <v>40067</v>
      </c>
      <c r="F666" s="140">
        <v>43719</v>
      </c>
      <c r="G666" s="169">
        <f t="shared" si="32"/>
        <v>9</v>
      </c>
      <c r="H666" s="169">
        <f t="shared" si="33"/>
        <v>2019</v>
      </c>
      <c r="I666" s="170" t="str">
        <f t="shared" si="34"/>
        <v>0</v>
      </c>
      <c r="J666" s="4" t="s">
        <v>66</v>
      </c>
      <c r="K666" s="141">
        <v>300000</v>
      </c>
      <c r="L666" s="4"/>
      <c r="M666" s="142"/>
      <c r="N666" s="143" t="s">
        <v>374</v>
      </c>
      <c r="O666" s="142">
        <v>10</v>
      </c>
      <c r="P666" s="87"/>
      <c r="Q666" s="87"/>
      <c r="R666" s="87"/>
      <c r="S666" s="87"/>
      <c r="T666" s="87"/>
    </row>
    <row r="667" spans="1:20" s="1" customFormat="1" ht="10.5">
      <c r="A667" s="1">
        <v>76045822</v>
      </c>
      <c r="B667" s="31">
        <v>8</v>
      </c>
      <c r="C667" s="1" t="s">
        <v>464</v>
      </c>
      <c r="D667" s="5" t="s">
        <v>143</v>
      </c>
      <c r="E667" s="140">
        <v>40095</v>
      </c>
      <c r="F667" s="140">
        <v>41191</v>
      </c>
      <c r="G667" s="169">
        <f t="shared" si="32"/>
        <v>10</v>
      </c>
      <c r="H667" s="169">
        <f t="shared" si="33"/>
        <v>2012</v>
      </c>
      <c r="I667" s="170" t="str">
        <f t="shared" si="34"/>
        <v>0</v>
      </c>
      <c r="J667" s="4" t="s">
        <v>37</v>
      </c>
      <c r="K667" s="141">
        <v>2700</v>
      </c>
      <c r="L667" s="4" t="s">
        <v>46</v>
      </c>
      <c r="M667" s="142">
        <v>3.5</v>
      </c>
      <c r="N667" s="143" t="s">
        <v>374</v>
      </c>
      <c r="O667" s="142">
        <v>5</v>
      </c>
      <c r="P667" s="87">
        <v>2700000</v>
      </c>
      <c r="Q667" s="87">
        <v>2700000</v>
      </c>
      <c r="R667" s="87">
        <f>ROUND((Q667*$E$8/1000),0)</f>
        <v>59257521</v>
      </c>
      <c r="S667" s="87">
        <v>521398.38</v>
      </c>
      <c r="T667" s="87">
        <v>59778919.380000003</v>
      </c>
    </row>
    <row r="668" spans="1:20" s="1" customFormat="1" ht="10.5">
      <c r="A668" s="1">
        <v>76045822</v>
      </c>
      <c r="B668" s="31">
        <v>8</v>
      </c>
      <c r="C668" s="1" t="s">
        <v>465</v>
      </c>
      <c r="D668" s="5" t="s">
        <v>143</v>
      </c>
      <c r="E668" s="140">
        <v>40095</v>
      </c>
      <c r="F668" s="140">
        <v>41191</v>
      </c>
      <c r="G668" s="169">
        <f t="shared" si="32"/>
        <v>10</v>
      </c>
      <c r="H668" s="169">
        <f t="shared" si="33"/>
        <v>2012</v>
      </c>
      <c r="I668" s="170" t="str">
        <f t="shared" si="34"/>
        <v>0</v>
      </c>
      <c r="J668" s="4" t="s">
        <v>171</v>
      </c>
      <c r="K668" s="141">
        <v>41000000</v>
      </c>
      <c r="L668" s="4" t="s">
        <v>90</v>
      </c>
      <c r="M668" s="142">
        <v>6.5</v>
      </c>
      <c r="N668" s="143" t="s">
        <v>374</v>
      </c>
      <c r="O668" s="142">
        <v>5</v>
      </c>
      <c r="P668" s="87"/>
      <c r="Q668" s="87"/>
      <c r="R668" s="87"/>
      <c r="S668" s="87"/>
      <c r="T668" s="87"/>
    </row>
    <row r="669" spans="1:20" s="1" customFormat="1" ht="10.5">
      <c r="A669" s="1">
        <v>96686870</v>
      </c>
      <c r="B669" s="31">
        <v>8</v>
      </c>
      <c r="C669" s="1" t="s">
        <v>466</v>
      </c>
      <c r="D669" s="5">
        <v>613</v>
      </c>
      <c r="E669" s="140">
        <v>40094</v>
      </c>
      <c r="F669" s="140">
        <v>43746</v>
      </c>
      <c r="G669" s="169">
        <f t="shared" si="32"/>
        <v>10</v>
      </c>
      <c r="H669" s="169">
        <f t="shared" si="33"/>
        <v>2019</v>
      </c>
      <c r="I669" s="170" t="str">
        <f t="shared" si="34"/>
        <v>0</v>
      </c>
      <c r="J669" s="4" t="s">
        <v>37</v>
      </c>
      <c r="K669" s="141">
        <v>1000</v>
      </c>
      <c r="L669" s="4"/>
      <c r="M669" s="142"/>
      <c r="N669" s="143" t="s">
        <v>81</v>
      </c>
      <c r="O669" s="142">
        <v>10</v>
      </c>
      <c r="P669" s="87"/>
      <c r="Q669" s="87"/>
      <c r="R669" s="87"/>
      <c r="S669" s="87"/>
      <c r="T669" s="87"/>
    </row>
    <row r="670" spans="1:20" s="1" customFormat="1" ht="10.5">
      <c r="A670" s="1">
        <v>96686870</v>
      </c>
      <c r="B670" s="31">
        <v>8</v>
      </c>
      <c r="C670" s="1" t="s">
        <v>467</v>
      </c>
      <c r="D670" s="5" t="s">
        <v>143</v>
      </c>
      <c r="E670" s="140">
        <v>40106</v>
      </c>
      <c r="F670" s="140">
        <v>41202</v>
      </c>
      <c r="G670" s="169">
        <f t="shared" si="32"/>
        <v>10</v>
      </c>
      <c r="H670" s="169">
        <f t="shared" si="33"/>
        <v>2012</v>
      </c>
      <c r="I670" s="170" t="str">
        <f t="shared" si="34"/>
        <v>0</v>
      </c>
      <c r="J670" s="4" t="s">
        <v>171</v>
      </c>
      <c r="K670" s="141">
        <v>15000000</v>
      </c>
      <c r="L670" s="4" t="s">
        <v>46</v>
      </c>
      <c r="M670" s="142">
        <v>7</v>
      </c>
      <c r="N670" s="143" t="s">
        <v>81</v>
      </c>
      <c r="O670" s="142">
        <v>6</v>
      </c>
      <c r="P670" s="87"/>
      <c r="Q670" s="87"/>
      <c r="R670" s="87"/>
      <c r="S670" s="87"/>
      <c r="T670" s="87"/>
    </row>
    <row r="671" spans="1:20" s="1" customFormat="1" ht="10.5">
      <c r="A671" s="1">
        <v>96686870</v>
      </c>
      <c r="B671" s="31">
        <v>8</v>
      </c>
      <c r="C671" s="1" t="s">
        <v>467</v>
      </c>
      <c r="D671" s="5" t="s">
        <v>143</v>
      </c>
      <c r="E671" s="140">
        <v>40106</v>
      </c>
      <c r="F671" s="140">
        <v>41202</v>
      </c>
      <c r="G671" s="169">
        <f t="shared" si="32"/>
        <v>10</v>
      </c>
      <c r="H671" s="169">
        <f t="shared" si="33"/>
        <v>2012</v>
      </c>
      <c r="I671" s="170" t="str">
        <f t="shared" si="34"/>
        <v>0</v>
      </c>
      <c r="J671" s="4" t="s">
        <v>37</v>
      </c>
      <c r="K671" s="141">
        <v>750</v>
      </c>
      <c r="L671" s="4" t="s">
        <v>90</v>
      </c>
      <c r="M671" s="142">
        <v>4</v>
      </c>
      <c r="N671" s="143" t="s">
        <v>81</v>
      </c>
      <c r="O671" s="142">
        <v>6</v>
      </c>
      <c r="P671" s="87"/>
      <c r="Q671" s="87"/>
      <c r="R671" s="87"/>
      <c r="S671" s="87"/>
      <c r="T671" s="87"/>
    </row>
    <row r="672" spans="1:20" s="1" customFormat="1" ht="10.5">
      <c r="A672" s="1">
        <v>96686870</v>
      </c>
      <c r="B672" s="31">
        <v>8</v>
      </c>
      <c r="C672" s="1" t="s">
        <v>467</v>
      </c>
      <c r="D672" s="5" t="s">
        <v>152</v>
      </c>
      <c r="E672" s="140">
        <v>40651</v>
      </c>
      <c r="F672" s="140">
        <v>42457</v>
      </c>
      <c r="G672" s="169">
        <f t="shared" si="32"/>
        <v>3</v>
      </c>
      <c r="H672" s="169">
        <f t="shared" si="33"/>
        <v>2016</v>
      </c>
      <c r="I672" s="170" t="str">
        <f t="shared" si="34"/>
        <v>0</v>
      </c>
      <c r="J672" s="4" t="s">
        <v>171</v>
      </c>
      <c r="K672" s="141">
        <v>15000000</v>
      </c>
      <c r="L672" s="4" t="s">
        <v>92</v>
      </c>
      <c r="M672" s="142" t="s">
        <v>731</v>
      </c>
      <c r="N672" s="143" t="s">
        <v>81</v>
      </c>
      <c r="O672" s="142">
        <v>5</v>
      </c>
      <c r="P672" s="87"/>
      <c r="Q672" s="87"/>
      <c r="R672" s="87"/>
      <c r="S672" s="87"/>
      <c r="T672" s="87"/>
    </row>
    <row r="673" spans="1:20" s="1" customFormat="1" ht="10.5">
      <c r="A673" s="1">
        <v>96686870</v>
      </c>
      <c r="B673" s="31">
        <v>8</v>
      </c>
      <c r="C673" s="1" t="s">
        <v>732</v>
      </c>
      <c r="D673" s="5" t="s">
        <v>152</v>
      </c>
      <c r="E673" s="140">
        <v>40651</v>
      </c>
      <c r="F673" s="140">
        <v>42457</v>
      </c>
      <c r="G673" s="169">
        <f t="shared" si="32"/>
        <v>3</v>
      </c>
      <c r="H673" s="169">
        <f t="shared" si="33"/>
        <v>2016</v>
      </c>
      <c r="I673" s="170" t="str">
        <f t="shared" si="34"/>
        <v>0</v>
      </c>
      <c r="J673" s="4" t="s">
        <v>37</v>
      </c>
      <c r="K673" s="141">
        <v>750</v>
      </c>
      <c r="L673" s="4" t="s">
        <v>63</v>
      </c>
      <c r="M673" s="142">
        <v>4.5</v>
      </c>
      <c r="N673" s="143" t="s">
        <v>81</v>
      </c>
      <c r="O673" s="142">
        <v>5</v>
      </c>
      <c r="P673" s="87">
        <v>650000</v>
      </c>
      <c r="Q673" s="87">
        <v>650000</v>
      </c>
      <c r="R673" s="87">
        <f>ROUND((Q673*$E$8/1000),0)</f>
        <v>14265700</v>
      </c>
      <c r="S673" s="87">
        <v>222901</v>
      </c>
      <c r="T673" s="87">
        <v>14488601</v>
      </c>
    </row>
    <row r="674" spans="1:20" s="1" customFormat="1" ht="10.5">
      <c r="A674" s="1">
        <v>86547900</v>
      </c>
      <c r="B674" s="31" t="s">
        <v>75</v>
      </c>
      <c r="C674" s="1" t="s">
        <v>468</v>
      </c>
      <c r="D674" s="5">
        <v>615</v>
      </c>
      <c r="E674" s="140">
        <v>40099</v>
      </c>
      <c r="F674" s="140">
        <v>43751</v>
      </c>
      <c r="G674" s="169">
        <f t="shared" si="32"/>
        <v>10</v>
      </c>
      <c r="H674" s="169">
        <f t="shared" si="33"/>
        <v>2019</v>
      </c>
      <c r="I674" s="170" t="str">
        <f t="shared" si="34"/>
        <v>0</v>
      </c>
      <c r="J674" s="4" t="s">
        <v>37</v>
      </c>
      <c r="K674" s="141">
        <v>2000</v>
      </c>
      <c r="L674" s="4"/>
      <c r="M674" s="142"/>
      <c r="N674" s="143" t="s">
        <v>81</v>
      </c>
      <c r="O674" s="142">
        <v>10</v>
      </c>
      <c r="P674" s="87"/>
      <c r="Q674" s="87"/>
      <c r="R674" s="87"/>
      <c r="S674" s="87"/>
      <c r="T674" s="87"/>
    </row>
    <row r="675" spans="1:20" s="1" customFormat="1" ht="10.5">
      <c r="A675" s="1">
        <v>86547900</v>
      </c>
      <c r="B675" s="31" t="s">
        <v>75</v>
      </c>
      <c r="C675" s="1" t="s">
        <v>469</v>
      </c>
      <c r="D675" s="5" t="s">
        <v>143</v>
      </c>
      <c r="E675" s="140">
        <v>40108</v>
      </c>
      <c r="F675" s="140">
        <v>41198</v>
      </c>
      <c r="G675" s="169">
        <f t="shared" si="32"/>
        <v>10</v>
      </c>
      <c r="H675" s="169">
        <f t="shared" si="33"/>
        <v>2012</v>
      </c>
      <c r="I675" s="170" t="str">
        <f t="shared" si="34"/>
        <v>0</v>
      </c>
      <c r="J675" s="4" t="s">
        <v>37</v>
      </c>
      <c r="K675" s="141">
        <v>2000</v>
      </c>
      <c r="L675" s="4" t="s">
        <v>56</v>
      </c>
      <c r="M675" s="142">
        <v>3.1</v>
      </c>
      <c r="N675" s="143" t="s">
        <v>81</v>
      </c>
      <c r="O675" s="142">
        <v>7</v>
      </c>
      <c r="P675" s="87"/>
      <c r="Q675" s="87"/>
      <c r="R675" s="87"/>
      <c r="S675" s="87"/>
      <c r="T675" s="87"/>
    </row>
    <row r="676" spans="1:20" s="1" customFormat="1" ht="10.5">
      <c r="A676" s="1">
        <v>86547900</v>
      </c>
      <c r="B676" s="31" t="s">
        <v>75</v>
      </c>
      <c r="C676" s="1" t="s">
        <v>468</v>
      </c>
      <c r="D676" s="5">
        <v>616</v>
      </c>
      <c r="E676" s="140">
        <v>40099</v>
      </c>
      <c r="F676" s="140">
        <v>51056</v>
      </c>
      <c r="G676" s="169">
        <f t="shared" si="32"/>
        <v>10</v>
      </c>
      <c r="H676" s="169">
        <f t="shared" si="33"/>
        <v>2039</v>
      </c>
      <c r="I676" s="170" t="str">
        <f t="shared" si="34"/>
        <v>0</v>
      </c>
      <c r="J676" s="4" t="s">
        <v>37</v>
      </c>
      <c r="K676" s="141">
        <v>2000</v>
      </c>
      <c r="L676" s="4"/>
      <c r="M676" s="142"/>
      <c r="N676" s="143" t="s">
        <v>81</v>
      </c>
      <c r="O676" s="142">
        <v>30</v>
      </c>
      <c r="P676" s="87"/>
      <c r="Q676" s="87"/>
      <c r="R676" s="87"/>
      <c r="S676" s="87"/>
      <c r="T676" s="87"/>
    </row>
    <row r="677" spans="1:20" s="1" customFormat="1" ht="10.5">
      <c r="A677" s="1">
        <v>86547900</v>
      </c>
      <c r="B677" s="31" t="s">
        <v>75</v>
      </c>
      <c r="C677" s="1" t="s">
        <v>470</v>
      </c>
      <c r="D677" s="5" t="s">
        <v>143</v>
      </c>
      <c r="E677" s="140">
        <v>40108</v>
      </c>
      <c r="F677" s="140">
        <v>41198</v>
      </c>
      <c r="G677" s="169">
        <f t="shared" si="32"/>
        <v>10</v>
      </c>
      <c r="H677" s="169">
        <f t="shared" si="33"/>
        <v>2012</v>
      </c>
      <c r="I677" s="170" t="str">
        <f t="shared" si="34"/>
        <v>0</v>
      </c>
      <c r="J677" s="4" t="s">
        <v>37</v>
      </c>
      <c r="K677" s="141">
        <v>2000</v>
      </c>
      <c r="L677" s="4" t="s">
        <v>51</v>
      </c>
      <c r="M677" s="142">
        <v>4.4000000000000004</v>
      </c>
      <c r="N677" s="143" t="s">
        <v>81</v>
      </c>
      <c r="O677" s="142">
        <v>21</v>
      </c>
      <c r="P677" s="87">
        <v>1750000</v>
      </c>
      <c r="Q677" s="87">
        <v>1750000</v>
      </c>
      <c r="R677" s="87">
        <f>ROUND((Q677*$E$8/1000),0)</f>
        <v>38407653</v>
      </c>
      <c r="S677" s="87">
        <v>626895</v>
      </c>
      <c r="T677" s="87">
        <v>39034548</v>
      </c>
    </row>
    <row r="678" spans="1:20" s="1" customFormat="1" ht="10.5">
      <c r="A678" s="1">
        <v>96751830</v>
      </c>
      <c r="B678" s="31">
        <v>1</v>
      </c>
      <c r="C678" s="1" t="s">
        <v>471</v>
      </c>
      <c r="D678" s="5">
        <v>617</v>
      </c>
      <c r="E678" s="140">
        <v>40102</v>
      </c>
      <c r="F678" s="140">
        <v>43754</v>
      </c>
      <c r="G678" s="169">
        <f t="shared" si="32"/>
        <v>10</v>
      </c>
      <c r="H678" s="169">
        <f t="shared" si="33"/>
        <v>2019</v>
      </c>
      <c r="I678" s="170" t="str">
        <f t="shared" si="34"/>
        <v>0</v>
      </c>
      <c r="J678" s="4" t="s">
        <v>37</v>
      </c>
      <c r="K678" s="141">
        <v>6000</v>
      </c>
      <c r="L678" s="4"/>
      <c r="M678" s="142"/>
      <c r="N678" s="143" t="s">
        <v>390</v>
      </c>
      <c r="O678" s="142">
        <v>10</v>
      </c>
      <c r="P678" s="87"/>
      <c r="Q678" s="87"/>
      <c r="R678" s="87"/>
      <c r="S678" s="87"/>
      <c r="T678" s="87"/>
    </row>
    <row r="679" spans="1:20" s="1" customFormat="1" ht="10.5">
      <c r="A679" s="1">
        <v>96751830</v>
      </c>
      <c r="B679" s="31">
        <v>1</v>
      </c>
      <c r="C679" s="1" t="s">
        <v>472</v>
      </c>
      <c r="D679" s="5" t="s">
        <v>143</v>
      </c>
      <c r="E679" s="140">
        <v>40107</v>
      </c>
      <c r="F679" s="140">
        <v>40472</v>
      </c>
      <c r="G679" s="169">
        <f t="shared" si="32"/>
        <v>10</v>
      </c>
      <c r="H679" s="169">
        <f t="shared" si="33"/>
        <v>2010</v>
      </c>
      <c r="I679" s="170" t="str">
        <f t="shared" si="34"/>
        <v>VENCIDO</v>
      </c>
      <c r="J679" s="4" t="s">
        <v>37</v>
      </c>
      <c r="K679" s="141">
        <v>6000</v>
      </c>
      <c r="L679" s="4" t="s">
        <v>46</v>
      </c>
      <c r="M679" s="142">
        <v>3.2</v>
      </c>
      <c r="N679" s="143" t="s">
        <v>39</v>
      </c>
      <c r="O679" s="142">
        <v>7.5</v>
      </c>
      <c r="P679" s="87">
        <v>2500000</v>
      </c>
      <c r="Q679" s="87">
        <v>2142857</v>
      </c>
      <c r="R679" s="87">
        <f>ROUND((Q679*$E$8/1000),0)</f>
        <v>47029775</v>
      </c>
      <c r="S679" s="87">
        <v>572724</v>
      </c>
      <c r="T679" s="87">
        <v>47602499</v>
      </c>
    </row>
    <row r="680" spans="1:20" s="1" customFormat="1" ht="10.5">
      <c r="A680" s="1">
        <v>96751830</v>
      </c>
      <c r="B680" s="31">
        <v>1</v>
      </c>
      <c r="C680" s="1" t="s">
        <v>471</v>
      </c>
      <c r="D680" s="5">
        <v>618</v>
      </c>
      <c r="E680" s="140">
        <v>40102</v>
      </c>
      <c r="F680" s="140">
        <v>51059</v>
      </c>
      <c r="G680" s="169">
        <f t="shared" si="32"/>
        <v>10</v>
      </c>
      <c r="H680" s="169">
        <f t="shared" si="33"/>
        <v>2039</v>
      </c>
      <c r="I680" s="170" t="str">
        <f t="shared" si="34"/>
        <v>0</v>
      </c>
      <c r="J680" s="4" t="s">
        <v>37</v>
      </c>
      <c r="K680" s="141">
        <v>6000</v>
      </c>
      <c r="L680" s="4"/>
      <c r="M680" s="142"/>
      <c r="N680" s="143" t="s">
        <v>390</v>
      </c>
      <c r="O680" s="142">
        <v>30</v>
      </c>
      <c r="P680" s="87"/>
      <c r="Q680" s="87"/>
      <c r="R680" s="87"/>
      <c r="S680" s="87"/>
      <c r="T680" s="87"/>
    </row>
    <row r="681" spans="1:20" s="1" customFormat="1" ht="10.5">
      <c r="A681" s="1">
        <v>96751830</v>
      </c>
      <c r="B681" s="31">
        <v>1</v>
      </c>
      <c r="C681" s="1" t="s">
        <v>473</v>
      </c>
      <c r="D681" s="5" t="s">
        <v>143</v>
      </c>
      <c r="E681" s="140">
        <v>40107</v>
      </c>
      <c r="F681" s="140">
        <v>40472</v>
      </c>
      <c r="G681" s="169">
        <f t="shared" si="32"/>
        <v>10</v>
      </c>
      <c r="H681" s="169">
        <f t="shared" si="33"/>
        <v>2010</v>
      </c>
      <c r="I681" s="170" t="str">
        <f t="shared" si="34"/>
        <v>VENCIDO</v>
      </c>
      <c r="J681" s="4" t="s">
        <v>37</v>
      </c>
      <c r="K681" s="141">
        <v>6000</v>
      </c>
      <c r="L681" s="4" t="s">
        <v>90</v>
      </c>
      <c r="M681" s="142">
        <v>4.5</v>
      </c>
      <c r="N681" s="143" t="s">
        <v>39</v>
      </c>
      <c r="O681" s="142">
        <v>20.5</v>
      </c>
      <c r="P681" s="87">
        <v>3200000</v>
      </c>
      <c r="Q681" s="87">
        <v>3200000</v>
      </c>
      <c r="R681" s="87">
        <f>ROUND((Q681*$E$8/1000),0)</f>
        <v>70231136</v>
      </c>
      <c r="S681" s="87">
        <v>1202708</v>
      </c>
      <c r="T681" s="87">
        <v>71433844</v>
      </c>
    </row>
    <row r="682" spans="1:20" s="1" customFormat="1" ht="10.5">
      <c r="A682" s="1">
        <v>61219000</v>
      </c>
      <c r="B682" s="31">
        <v>3</v>
      </c>
      <c r="C682" s="1" t="s">
        <v>345</v>
      </c>
      <c r="D682" s="5">
        <v>619</v>
      </c>
      <c r="E682" s="140">
        <v>40116</v>
      </c>
      <c r="F682" s="140">
        <v>51073</v>
      </c>
      <c r="G682" s="169">
        <f t="shared" si="32"/>
        <v>10</v>
      </c>
      <c r="H682" s="169">
        <f t="shared" si="33"/>
        <v>2039</v>
      </c>
      <c r="I682" s="170" t="str">
        <f t="shared" si="34"/>
        <v>0</v>
      </c>
      <c r="J682" s="4" t="s">
        <v>37</v>
      </c>
      <c r="K682" s="141">
        <v>4000</v>
      </c>
      <c r="L682" s="4"/>
      <c r="M682" s="142"/>
      <c r="N682" s="143" t="s">
        <v>81</v>
      </c>
      <c r="O682" s="142">
        <v>30</v>
      </c>
      <c r="P682" s="87"/>
      <c r="Q682" s="87"/>
      <c r="R682" s="87"/>
      <c r="S682" s="87"/>
      <c r="T682" s="87"/>
    </row>
    <row r="683" spans="1:20" s="1" customFormat="1" ht="10.5">
      <c r="A683" s="1">
        <v>61219000</v>
      </c>
      <c r="B683" s="31">
        <v>3</v>
      </c>
      <c r="C683" s="1" t="s">
        <v>474</v>
      </c>
      <c r="D683" s="5" t="s">
        <v>143</v>
      </c>
      <c r="E683" s="140">
        <v>40126</v>
      </c>
      <c r="F683" s="140">
        <v>41222</v>
      </c>
      <c r="G683" s="169">
        <f t="shared" si="32"/>
        <v>11</v>
      </c>
      <c r="H683" s="169">
        <f t="shared" si="33"/>
        <v>2012</v>
      </c>
      <c r="I683" s="170" t="str">
        <f t="shared" si="34"/>
        <v>0</v>
      </c>
      <c r="J683" s="4" t="s">
        <v>37</v>
      </c>
      <c r="K683" s="141">
        <v>4000</v>
      </c>
      <c r="L683" s="4" t="s">
        <v>64</v>
      </c>
      <c r="M683" s="142">
        <v>4.5</v>
      </c>
      <c r="N683" s="143" t="s">
        <v>81</v>
      </c>
      <c r="O683" s="142">
        <v>25</v>
      </c>
      <c r="P683" s="87">
        <v>4000000</v>
      </c>
      <c r="Q683" s="87">
        <v>4000000</v>
      </c>
      <c r="R683" s="87">
        <f>ROUND((Q683*$E$8/1000),0)</f>
        <v>87788920</v>
      </c>
      <c r="S683" s="87">
        <v>792244</v>
      </c>
      <c r="T683" s="87">
        <v>88581164</v>
      </c>
    </row>
    <row r="684" spans="1:20" s="1" customFormat="1" ht="10.5">
      <c r="A684" s="1">
        <v>96604380</v>
      </c>
      <c r="B684" s="31">
        <v>6</v>
      </c>
      <c r="C684" s="1" t="s">
        <v>338</v>
      </c>
      <c r="D684" s="5">
        <v>620</v>
      </c>
      <c r="E684" s="140">
        <v>40137</v>
      </c>
      <c r="F684" s="140">
        <v>49222</v>
      </c>
      <c r="G684" s="169">
        <f t="shared" si="32"/>
        <v>10</v>
      </c>
      <c r="H684" s="169">
        <f t="shared" si="33"/>
        <v>2034</v>
      </c>
      <c r="I684" s="170" t="str">
        <f t="shared" si="34"/>
        <v>0</v>
      </c>
      <c r="J684" s="4" t="s">
        <v>37</v>
      </c>
      <c r="K684" s="141">
        <v>1250</v>
      </c>
      <c r="L684" s="4"/>
      <c r="M684" s="142"/>
      <c r="N684" s="143" t="s">
        <v>81</v>
      </c>
      <c r="O684" s="142">
        <v>25</v>
      </c>
      <c r="P684" s="87"/>
      <c r="Q684" s="87"/>
      <c r="R684" s="87"/>
      <c r="S684" s="87"/>
      <c r="T684" s="87"/>
    </row>
    <row r="685" spans="1:20" s="1" customFormat="1" ht="10.5">
      <c r="A685" s="1">
        <v>96604380</v>
      </c>
      <c r="B685" s="31">
        <v>6</v>
      </c>
      <c r="C685" s="1" t="s">
        <v>208</v>
      </c>
      <c r="D685" s="5" t="s">
        <v>143</v>
      </c>
      <c r="E685" s="140">
        <v>40137</v>
      </c>
      <c r="F685" s="140">
        <v>41233</v>
      </c>
      <c r="G685" s="169">
        <f t="shared" si="32"/>
        <v>11</v>
      </c>
      <c r="H685" s="169">
        <f t="shared" si="33"/>
        <v>2012</v>
      </c>
      <c r="I685" s="170" t="str">
        <f t="shared" si="34"/>
        <v>0</v>
      </c>
      <c r="J685" s="4" t="s">
        <v>37</v>
      </c>
      <c r="K685" s="141">
        <v>1250</v>
      </c>
      <c r="L685" s="4" t="s">
        <v>51</v>
      </c>
      <c r="M685" s="142">
        <v>4.5</v>
      </c>
      <c r="N685" s="143" t="s">
        <v>81</v>
      </c>
      <c r="O685" s="142">
        <v>23</v>
      </c>
      <c r="P685" s="87">
        <v>750000</v>
      </c>
      <c r="Q685" s="87">
        <v>750000</v>
      </c>
      <c r="R685" s="87">
        <f>ROUND((Q685*$E$8/1000),0)</f>
        <v>16460423</v>
      </c>
      <c r="S685" s="87">
        <v>274708</v>
      </c>
      <c r="T685" s="87">
        <v>16735131</v>
      </c>
    </row>
    <row r="686" spans="1:20" s="1" customFormat="1" ht="10.5">
      <c r="A686" s="1">
        <v>83628100</v>
      </c>
      <c r="B686" s="31">
        <v>4</v>
      </c>
      <c r="C686" s="1" t="s">
        <v>475</v>
      </c>
      <c r="D686" s="5">
        <v>621</v>
      </c>
      <c r="E686" s="140">
        <v>40148</v>
      </c>
      <c r="F686" s="140">
        <v>49279</v>
      </c>
      <c r="G686" s="169">
        <f t="shared" si="32"/>
        <v>12</v>
      </c>
      <c r="H686" s="169">
        <f t="shared" si="33"/>
        <v>2034</v>
      </c>
      <c r="I686" s="170" t="str">
        <f t="shared" si="34"/>
        <v>0</v>
      </c>
      <c r="J686" s="4" t="s">
        <v>37</v>
      </c>
      <c r="K686" s="141">
        <v>3000</v>
      </c>
      <c r="L686" s="4"/>
      <c r="M686" s="142"/>
      <c r="N686" s="143" t="s">
        <v>81</v>
      </c>
      <c r="O686" s="142">
        <v>25</v>
      </c>
      <c r="P686" s="87"/>
      <c r="Q686" s="87"/>
      <c r="R686" s="87"/>
      <c r="S686" s="87"/>
      <c r="T686" s="87"/>
    </row>
    <row r="687" spans="1:20" s="1" customFormat="1" ht="10.5">
      <c r="A687" s="1">
        <v>83628100</v>
      </c>
      <c r="B687" s="31">
        <v>4</v>
      </c>
      <c r="C687" s="1" t="s">
        <v>476</v>
      </c>
      <c r="D687" s="5" t="s">
        <v>143</v>
      </c>
      <c r="E687" s="140">
        <v>40154</v>
      </c>
      <c r="F687" s="140">
        <v>41250</v>
      </c>
      <c r="G687" s="169">
        <f t="shared" si="32"/>
        <v>12</v>
      </c>
      <c r="H687" s="169">
        <f t="shared" si="33"/>
        <v>2012</v>
      </c>
      <c r="I687" s="170" t="str">
        <f t="shared" si="34"/>
        <v>0</v>
      </c>
      <c r="J687" s="4" t="s">
        <v>37</v>
      </c>
      <c r="K687" s="141">
        <v>3000</v>
      </c>
      <c r="L687" s="4" t="s">
        <v>92</v>
      </c>
      <c r="M687" s="142">
        <v>4.5</v>
      </c>
      <c r="N687" s="143" t="s">
        <v>39</v>
      </c>
      <c r="O687" s="142">
        <v>21</v>
      </c>
      <c r="P687" s="87">
        <v>1500000</v>
      </c>
      <c r="Q687" s="87">
        <v>1500000</v>
      </c>
      <c r="R687" s="87">
        <f>ROUND((Q687*$E$8/1000),0)</f>
        <v>32920845</v>
      </c>
      <c r="S687" s="87">
        <v>187260</v>
      </c>
      <c r="T687" s="87">
        <v>33108105</v>
      </c>
    </row>
    <row r="688" spans="1:20" s="1" customFormat="1" ht="10.5">
      <c r="A688" s="1">
        <v>83628100</v>
      </c>
      <c r="B688" s="31">
        <v>4</v>
      </c>
      <c r="C688" s="1" t="s">
        <v>475</v>
      </c>
      <c r="D688" s="5">
        <v>622</v>
      </c>
      <c r="E688" s="140">
        <v>40148</v>
      </c>
      <c r="F688" s="140">
        <v>43800</v>
      </c>
      <c r="G688" s="169">
        <f t="shared" si="32"/>
        <v>12</v>
      </c>
      <c r="H688" s="169">
        <f t="shared" si="33"/>
        <v>2019</v>
      </c>
      <c r="I688" s="170" t="str">
        <f t="shared" si="34"/>
        <v>0</v>
      </c>
      <c r="J688" s="4" t="s">
        <v>37</v>
      </c>
      <c r="K688" s="141">
        <v>3000</v>
      </c>
      <c r="L688" s="4"/>
      <c r="M688" s="142"/>
      <c r="N688" s="143" t="s">
        <v>81</v>
      </c>
      <c r="O688" s="142">
        <v>10</v>
      </c>
      <c r="P688" s="87"/>
      <c r="Q688" s="87"/>
      <c r="R688" s="87"/>
      <c r="S688" s="87"/>
      <c r="T688" s="87"/>
    </row>
    <row r="689" spans="1:20" s="1" customFormat="1" ht="10.5">
      <c r="A689" s="1">
        <v>83628100</v>
      </c>
      <c r="B689" s="31">
        <v>4</v>
      </c>
      <c r="C689" s="1" t="s">
        <v>476</v>
      </c>
      <c r="D689" s="5" t="s">
        <v>143</v>
      </c>
      <c r="E689" s="140">
        <v>40154</v>
      </c>
      <c r="F689" s="140">
        <v>41250</v>
      </c>
      <c r="G689" s="169">
        <f t="shared" si="32"/>
        <v>12</v>
      </c>
      <c r="H689" s="169">
        <f t="shared" si="33"/>
        <v>2012</v>
      </c>
      <c r="I689" s="170" t="str">
        <f t="shared" si="34"/>
        <v>0</v>
      </c>
      <c r="J689" s="4" t="s">
        <v>37</v>
      </c>
      <c r="K689" s="141">
        <v>3000</v>
      </c>
      <c r="L689" s="4" t="s">
        <v>46</v>
      </c>
      <c r="M689" s="142">
        <v>3.5</v>
      </c>
      <c r="N689" s="143" t="s">
        <v>39</v>
      </c>
      <c r="O689" s="142">
        <v>5</v>
      </c>
      <c r="P689" s="87">
        <v>1500000</v>
      </c>
      <c r="Q689" s="87">
        <v>1500000</v>
      </c>
      <c r="R689" s="87">
        <f>ROUND((Q689*$E$8/1000),0)</f>
        <v>32920845</v>
      </c>
      <c r="S689" s="87">
        <v>240182</v>
      </c>
      <c r="T689" s="87">
        <v>33161027</v>
      </c>
    </row>
    <row r="690" spans="1:20" s="1" customFormat="1" ht="10.5">
      <c r="A690" s="1">
        <v>83628100</v>
      </c>
      <c r="B690" s="31">
        <v>4</v>
      </c>
      <c r="C690" s="1" t="s">
        <v>477</v>
      </c>
      <c r="D690" s="5" t="s">
        <v>143</v>
      </c>
      <c r="E690" s="140">
        <v>40154</v>
      </c>
      <c r="F690" s="140">
        <v>41250</v>
      </c>
      <c r="G690" s="169">
        <f t="shared" si="32"/>
        <v>12</v>
      </c>
      <c r="H690" s="169">
        <f t="shared" si="33"/>
        <v>2012</v>
      </c>
      <c r="I690" s="170" t="str">
        <f t="shared" si="34"/>
        <v>0</v>
      </c>
      <c r="J690" s="4" t="s">
        <v>171</v>
      </c>
      <c r="K690" s="141">
        <v>60000000</v>
      </c>
      <c r="L690" s="4" t="s">
        <v>90</v>
      </c>
      <c r="M690" s="142">
        <v>6</v>
      </c>
      <c r="N690" s="143" t="s">
        <v>39</v>
      </c>
      <c r="O690" s="142">
        <v>5</v>
      </c>
      <c r="P690" s="87"/>
      <c r="Q690" s="87"/>
      <c r="R690" s="87"/>
      <c r="S690" s="87"/>
      <c r="T690" s="87"/>
    </row>
    <row r="691" spans="1:20" s="1" customFormat="1" ht="10.5">
      <c r="A691" s="1">
        <v>90690000</v>
      </c>
      <c r="B691" s="31">
        <v>9</v>
      </c>
      <c r="C691" s="1" t="s">
        <v>478</v>
      </c>
      <c r="D691" s="5">
        <v>623</v>
      </c>
      <c r="E691" s="140">
        <v>40158</v>
      </c>
      <c r="F691" s="140">
        <v>43810</v>
      </c>
      <c r="G691" s="169">
        <f t="shared" si="32"/>
        <v>12</v>
      </c>
      <c r="H691" s="169">
        <f t="shared" si="33"/>
        <v>2019</v>
      </c>
      <c r="I691" s="170" t="str">
        <f t="shared" si="34"/>
        <v>0</v>
      </c>
      <c r="J691" s="4" t="s">
        <v>37</v>
      </c>
      <c r="K691" s="141">
        <v>10000</v>
      </c>
      <c r="L691" s="4"/>
      <c r="M691" s="142"/>
      <c r="N691" s="143" t="s">
        <v>390</v>
      </c>
      <c r="O691" s="142">
        <v>10</v>
      </c>
      <c r="P691" s="87"/>
      <c r="Q691" s="87"/>
      <c r="R691" s="87"/>
      <c r="S691" s="87"/>
      <c r="T691" s="87"/>
    </row>
    <row r="692" spans="1:20" s="1" customFormat="1" ht="10.5">
      <c r="A692" s="1">
        <v>90690000</v>
      </c>
      <c r="B692" s="31">
        <v>9</v>
      </c>
      <c r="C692" s="1" t="s">
        <v>479</v>
      </c>
      <c r="D692" s="5" t="s">
        <v>143</v>
      </c>
      <c r="E692" s="140">
        <v>40158</v>
      </c>
      <c r="F692" s="140">
        <v>41254</v>
      </c>
      <c r="G692" s="169">
        <f t="shared" si="32"/>
        <v>12</v>
      </c>
      <c r="H692" s="169">
        <f t="shared" si="33"/>
        <v>2012</v>
      </c>
      <c r="I692" s="170" t="str">
        <f t="shared" si="34"/>
        <v>0</v>
      </c>
      <c r="J692" s="4" t="s">
        <v>37</v>
      </c>
      <c r="K692" s="141">
        <v>10000</v>
      </c>
      <c r="L692" s="4" t="s">
        <v>46</v>
      </c>
      <c r="M692" s="142">
        <v>3.25</v>
      </c>
      <c r="N692" s="143" t="s">
        <v>81</v>
      </c>
      <c r="O692" s="142">
        <v>5</v>
      </c>
      <c r="P692" s="87"/>
      <c r="Q692" s="87"/>
      <c r="R692" s="87"/>
      <c r="S692" s="87"/>
      <c r="T692" s="87"/>
    </row>
    <row r="693" spans="1:20" s="1" customFormat="1" ht="10.5">
      <c r="A693" s="1">
        <v>90690000</v>
      </c>
      <c r="B693" s="31">
        <v>9</v>
      </c>
      <c r="C693" s="1" t="s">
        <v>479</v>
      </c>
      <c r="D693" s="5" t="s">
        <v>143</v>
      </c>
      <c r="E693" s="140">
        <v>40158</v>
      </c>
      <c r="F693" s="140">
        <v>41254</v>
      </c>
      <c r="G693" s="169">
        <f t="shared" si="32"/>
        <v>12</v>
      </c>
      <c r="H693" s="169">
        <f t="shared" si="33"/>
        <v>2012</v>
      </c>
      <c r="I693" s="170" t="str">
        <f t="shared" si="34"/>
        <v>0</v>
      </c>
      <c r="J693" s="4" t="s">
        <v>171</v>
      </c>
      <c r="K693" s="141">
        <v>209500000</v>
      </c>
      <c r="L693" s="4" t="s">
        <v>90</v>
      </c>
      <c r="M693" s="142">
        <v>5.75</v>
      </c>
      <c r="N693" s="143" t="s">
        <v>81</v>
      </c>
      <c r="O693" s="142">
        <v>5</v>
      </c>
      <c r="P693" s="87"/>
      <c r="Q693" s="87"/>
      <c r="R693" s="87"/>
      <c r="S693" s="87"/>
      <c r="T693" s="87"/>
    </row>
    <row r="694" spans="1:20" s="1" customFormat="1" ht="10.5">
      <c r="A694" s="1">
        <v>90690000</v>
      </c>
      <c r="B694" s="31">
        <v>9</v>
      </c>
      <c r="C694" s="1" t="s">
        <v>478</v>
      </c>
      <c r="D694" s="5">
        <v>624</v>
      </c>
      <c r="E694" s="140">
        <v>40158</v>
      </c>
      <c r="F694" s="140">
        <v>51115</v>
      </c>
      <c r="G694" s="169">
        <f t="shared" si="32"/>
        <v>12</v>
      </c>
      <c r="H694" s="169">
        <f t="shared" si="33"/>
        <v>2039</v>
      </c>
      <c r="I694" s="170" t="str">
        <f t="shared" si="34"/>
        <v>0</v>
      </c>
      <c r="J694" s="4" t="s">
        <v>37</v>
      </c>
      <c r="K694" s="141">
        <v>10000</v>
      </c>
      <c r="L694" s="4"/>
      <c r="M694" s="142"/>
      <c r="N694" s="143" t="s">
        <v>390</v>
      </c>
      <c r="O694" s="142">
        <v>30</v>
      </c>
      <c r="P694" s="87"/>
      <c r="Q694" s="87"/>
      <c r="R694" s="87"/>
      <c r="S694" s="87"/>
      <c r="T694" s="87"/>
    </row>
    <row r="695" spans="1:20" s="1" customFormat="1" ht="10.5">
      <c r="A695" s="1">
        <v>90690000</v>
      </c>
      <c r="B695" s="31">
        <v>9</v>
      </c>
      <c r="C695" s="1" t="s">
        <v>480</v>
      </c>
      <c r="D695" s="5" t="s">
        <v>143</v>
      </c>
      <c r="E695" s="140">
        <v>40158</v>
      </c>
      <c r="F695" s="140">
        <v>41254</v>
      </c>
      <c r="G695" s="169">
        <f t="shared" si="32"/>
        <v>12</v>
      </c>
      <c r="H695" s="169">
        <f t="shared" si="33"/>
        <v>2012</v>
      </c>
      <c r="I695" s="170" t="str">
        <f t="shared" si="34"/>
        <v>0</v>
      </c>
      <c r="J695" s="4" t="s">
        <v>37</v>
      </c>
      <c r="K695" s="141">
        <v>10000</v>
      </c>
      <c r="L695" s="4" t="s">
        <v>92</v>
      </c>
      <c r="M695" s="142">
        <v>4.25</v>
      </c>
      <c r="N695" s="143" t="s">
        <v>81</v>
      </c>
      <c r="O695" s="142">
        <v>21</v>
      </c>
      <c r="P695" s="87">
        <v>7000000</v>
      </c>
      <c r="Q695" s="87">
        <v>7000000</v>
      </c>
      <c r="R695" s="87">
        <f>ROUND((Q695*$E$8/1000),0)</f>
        <v>153630610</v>
      </c>
      <c r="S695" s="87">
        <v>1088605</v>
      </c>
      <c r="T695" s="87">
        <v>154719215</v>
      </c>
    </row>
    <row r="696" spans="1:20" s="1" customFormat="1" ht="10.5">
      <c r="A696" s="1">
        <v>90690000</v>
      </c>
      <c r="B696" s="31">
        <v>9</v>
      </c>
      <c r="C696" s="1" t="s">
        <v>479</v>
      </c>
      <c r="D696" s="5" t="s">
        <v>143</v>
      </c>
      <c r="E696" s="140">
        <v>40158</v>
      </c>
      <c r="F696" s="140">
        <v>41254</v>
      </c>
      <c r="G696" s="169">
        <f t="shared" si="32"/>
        <v>12</v>
      </c>
      <c r="H696" s="169">
        <f t="shared" si="33"/>
        <v>2012</v>
      </c>
      <c r="I696" s="170" t="str">
        <f t="shared" si="34"/>
        <v>0</v>
      </c>
      <c r="J696" s="4" t="s">
        <v>37</v>
      </c>
      <c r="K696" s="141">
        <v>10000</v>
      </c>
      <c r="L696" s="4" t="s">
        <v>63</v>
      </c>
      <c r="M696" s="142">
        <v>4.25</v>
      </c>
      <c r="N696" s="143" t="s">
        <v>81</v>
      </c>
      <c r="O696" s="142">
        <v>21</v>
      </c>
      <c r="P696" s="87"/>
      <c r="Q696" s="87"/>
      <c r="R696" s="87"/>
      <c r="S696" s="87"/>
      <c r="T696" s="87"/>
    </row>
    <row r="697" spans="1:20" s="1" customFormat="1" ht="10.5">
      <c r="A697" s="1">
        <v>96667560</v>
      </c>
      <c r="B697" s="31">
        <v>8</v>
      </c>
      <c r="C697" s="1" t="s">
        <v>339</v>
      </c>
      <c r="D697" s="5">
        <v>625</v>
      </c>
      <c r="E697" s="140">
        <v>40162</v>
      </c>
      <c r="F697" s="140">
        <v>43814</v>
      </c>
      <c r="G697" s="169">
        <f t="shared" si="32"/>
        <v>12</v>
      </c>
      <c r="H697" s="169">
        <f t="shared" si="33"/>
        <v>2019</v>
      </c>
      <c r="I697" s="170" t="str">
        <f t="shared" si="34"/>
        <v>0</v>
      </c>
      <c r="J697" s="4" t="s">
        <v>37</v>
      </c>
      <c r="K697" s="141">
        <v>2000</v>
      </c>
      <c r="L697" s="4"/>
      <c r="M697" s="142"/>
      <c r="N697" s="143" t="s">
        <v>81</v>
      </c>
      <c r="O697" s="142">
        <v>10</v>
      </c>
      <c r="P697" s="87"/>
      <c r="Q697" s="87"/>
      <c r="R697" s="87"/>
      <c r="S697" s="87"/>
      <c r="T697" s="87"/>
    </row>
    <row r="698" spans="1:20" s="1" customFormat="1" ht="10.5">
      <c r="A698" s="1">
        <v>96667560</v>
      </c>
      <c r="B698" s="31">
        <v>8</v>
      </c>
      <c r="C698" s="1" t="s">
        <v>340</v>
      </c>
      <c r="D698" s="5" t="s">
        <v>143</v>
      </c>
      <c r="E698" s="140">
        <v>40164</v>
      </c>
      <c r="F698" s="140">
        <v>41260</v>
      </c>
      <c r="G698" s="169">
        <f t="shared" si="32"/>
        <v>12</v>
      </c>
      <c r="H698" s="169">
        <f t="shared" si="33"/>
        <v>2012</v>
      </c>
      <c r="I698" s="170" t="str">
        <f t="shared" si="34"/>
        <v>0</v>
      </c>
      <c r="J698" s="4" t="s">
        <v>171</v>
      </c>
      <c r="K698" s="141">
        <v>20000000</v>
      </c>
      <c r="L698" s="4" t="s">
        <v>92</v>
      </c>
      <c r="M698" s="142">
        <v>6.5</v>
      </c>
      <c r="N698" s="143" t="s">
        <v>39</v>
      </c>
      <c r="O698" s="142">
        <v>4.5</v>
      </c>
      <c r="P698" s="87">
        <v>20000000000</v>
      </c>
      <c r="Q698" s="87">
        <v>20000000000</v>
      </c>
      <c r="R698" s="87">
        <f>ROUND((Q698/1000),0)</f>
        <v>20000000</v>
      </c>
      <c r="S698" s="87">
        <v>159940</v>
      </c>
      <c r="T698" s="87">
        <v>20159940</v>
      </c>
    </row>
    <row r="699" spans="1:20" s="1" customFormat="1" ht="10.5">
      <c r="A699" s="1">
        <v>96667560</v>
      </c>
      <c r="B699" s="31">
        <v>8</v>
      </c>
      <c r="C699" s="1" t="s">
        <v>481</v>
      </c>
      <c r="D699" s="5" t="s">
        <v>152</v>
      </c>
      <c r="E699" s="140">
        <v>40399</v>
      </c>
      <c r="F699" s="140">
        <v>41495</v>
      </c>
      <c r="G699" s="169">
        <f t="shared" si="32"/>
        <v>8</v>
      </c>
      <c r="H699" s="169">
        <f t="shared" si="33"/>
        <v>2013</v>
      </c>
      <c r="I699" s="170" t="str">
        <f t="shared" si="34"/>
        <v>0</v>
      </c>
      <c r="J699" s="4" t="s">
        <v>171</v>
      </c>
      <c r="K699" s="141">
        <v>20000000</v>
      </c>
      <c r="L699" s="4" t="s">
        <v>56</v>
      </c>
      <c r="M699" s="142">
        <v>7</v>
      </c>
      <c r="N699" s="143" t="s">
        <v>39</v>
      </c>
      <c r="O699" s="142">
        <v>5</v>
      </c>
      <c r="P699" s="87">
        <v>20000000000</v>
      </c>
      <c r="Q699" s="87">
        <v>20000000000</v>
      </c>
      <c r="R699" s="87">
        <f>ROUND((Q699/1000),0)</f>
        <v>20000000</v>
      </c>
      <c r="S699" s="87">
        <v>634636</v>
      </c>
      <c r="T699" s="87">
        <v>20634636</v>
      </c>
    </row>
    <row r="700" spans="1:20" s="1" customFormat="1" ht="10.5">
      <c r="A700" s="1">
        <v>96667560</v>
      </c>
      <c r="B700" s="31">
        <v>8</v>
      </c>
      <c r="C700" s="1" t="s">
        <v>482</v>
      </c>
      <c r="D700" s="5" t="s">
        <v>152</v>
      </c>
      <c r="E700" s="140">
        <v>40399</v>
      </c>
      <c r="F700" s="140">
        <v>41495</v>
      </c>
      <c r="G700" s="169">
        <f t="shared" si="32"/>
        <v>8</v>
      </c>
      <c r="H700" s="169">
        <f t="shared" si="33"/>
        <v>2013</v>
      </c>
      <c r="I700" s="170" t="str">
        <f t="shared" si="34"/>
        <v>0</v>
      </c>
      <c r="J700" s="4" t="s">
        <v>37</v>
      </c>
      <c r="K700" s="141">
        <v>1000</v>
      </c>
      <c r="L700" s="4" t="s">
        <v>63</v>
      </c>
      <c r="M700" s="142">
        <v>3.3</v>
      </c>
      <c r="N700" s="143" t="s">
        <v>39</v>
      </c>
      <c r="O700" s="142">
        <v>5</v>
      </c>
      <c r="P700" s="87"/>
      <c r="Q700" s="87"/>
      <c r="R700" s="87"/>
      <c r="S700" s="87"/>
      <c r="T700" s="87"/>
    </row>
    <row r="701" spans="1:20" s="1" customFormat="1" ht="10.5">
      <c r="A701" s="1">
        <v>95819000</v>
      </c>
      <c r="B701" s="31" t="s">
        <v>75</v>
      </c>
      <c r="C701" s="1" t="s">
        <v>483</v>
      </c>
      <c r="D701" s="5">
        <v>627</v>
      </c>
      <c r="E701" s="140">
        <v>40199</v>
      </c>
      <c r="F701" s="140">
        <v>43857</v>
      </c>
      <c r="G701" s="169">
        <f t="shared" si="32"/>
        <v>1</v>
      </c>
      <c r="H701" s="169">
        <f t="shared" si="33"/>
        <v>2020</v>
      </c>
      <c r="I701" s="170" t="str">
        <f t="shared" si="34"/>
        <v>0</v>
      </c>
      <c r="J701" s="4" t="s">
        <v>37</v>
      </c>
      <c r="K701" s="141">
        <v>1000</v>
      </c>
      <c r="L701" s="4"/>
      <c r="M701" s="142"/>
      <c r="N701" s="143" t="s">
        <v>484</v>
      </c>
      <c r="O701" s="142">
        <v>10</v>
      </c>
      <c r="P701" s="87"/>
      <c r="Q701" s="87"/>
      <c r="R701" s="87"/>
      <c r="S701" s="87"/>
      <c r="T701" s="87"/>
    </row>
    <row r="702" spans="1:20" s="1" customFormat="1" ht="10.5">
      <c r="A702" s="1">
        <v>95819000</v>
      </c>
      <c r="B702" s="31" t="s">
        <v>75</v>
      </c>
      <c r="C702" s="1" t="s">
        <v>485</v>
      </c>
      <c r="D702" s="5" t="s">
        <v>143</v>
      </c>
      <c r="E702" s="140">
        <v>40210</v>
      </c>
      <c r="F702" s="140">
        <v>42036</v>
      </c>
      <c r="G702" s="169">
        <f t="shared" si="32"/>
        <v>2</v>
      </c>
      <c r="H702" s="169">
        <f t="shared" si="33"/>
        <v>2015</v>
      </c>
      <c r="I702" s="170" t="str">
        <f t="shared" si="34"/>
        <v>0</v>
      </c>
      <c r="J702" s="4" t="s">
        <v>171</v>
      </c>
      <c r="K702" s="141">
        <v>20900000</v>
      </c>
      <c r="L702" s="4" t="s">
        <v>46</v>
      </c>
      <c r="M702" s="142">
        <v>6.5</v>
      </c>
      <c r="N702" s="143" t="s">
        <v>81</v>
      </c>
      <c r="O702" s="142">
        <v>5</v>
      </c>
      <c r="P702" s="87"/>
      <c r="Q702" s="87"/>
      <c r="R702" s="87"/>
      <c r="S702" s="87"/>
      <c r="T702" s="87"/>
    </row>
    <row r="703" spans="1:20" s="1" customFormat="1" ht="10.5">
      <c r="A703" s="1">
        <v>61808000</v>
      </c>
      <c r="B703" s="31">
        <v>5</v>
      </c>
      <c r="C703" s="1" t="s">
        <v>360</v>
      </c>
      <c r="D703" s="5">
        <v>629</v>
      </c>
      <c r="E703" s="140">
        <v>40252</v>
      </c>
      <c r="F703" s="140">
        <v>43905</v>
      </c>
      <c r="G703" s="169">
        <f t="shared" si="32"/>
        <v>3</v>
      </c>
      <c r="H703" s="169">
        <f t="shared" si="33"/>
        <v>2020</v>
      </c>
      <c r="I703" s="170" t="str">
        <f t="shared" si="34"/>
        <v>0</v>
      </c>
      <c r="J703" s="4" t="s">
        <v>37</v>
      </c>
      <c r="K703" s="141">
        <v>4000</v>
      </c>
      <c r="L703" s="4"/>
      <c r="M703" s="142"/>
      <c r="N703" s="143" t="s">
        <v>81</v>
      </c>
      <c r="O703" s="142">
        <v>10</v>
      </c>
      <c r="P703" s="87"/>
      <c r="Q703" s="87"/>
      <c r="R703" s="87"/>
      <c r="S703" s="87"/>
      <c r="T703" s="87"/>
    </row>
    <row r="704" spans="1:20" s="1" customFormat="1" ht="10.5">
      <c r="A704" s="1">
        <v>61808000</v>
      </c>
      <c r="B704" s="31">
        <v>5</v>
      </c>
      <c r="C704" s="1" t="s">
        <v>158</v>
      </c>
      <c r="D704" s="5" t="s">
        <v>143</v>
      </c>
      <c r="E704" s="140">
        <v>40267</v>
      </c>
      <c r="F704" s="140">
        <v>41363</v>
      </c>
      <c r="G704" s="169">
        <f t="shared" si="32"/>
        <v>3</v>
      </c>
      <c r="H704" s="169">
        <f t="shared" si="33"/>
        <v>2013</v>
      </c>
      <c r="I704" s="170" t="str">
        <f t="shared" si="34"/>
        <v>0</v>
      </c>
      <c r="J704" s="4" t="s">
        <v>37</v>
      </c>
      <c r="K704" s="141">
        <v>4000</v>
      </c>
      <c r="L704" s="4" t="s">
        <v>75</v>
      </c>
      <c r="M704" s="142">
        <v>20.9</v>
      </c>
      <c r="N704" s="143" t="s">
        <v>39</v>
      </c>
      <c r="O704" s="142">
        <v>6.5</v>
      </c>
      <c r="P704" s="87">
        <v>1000000</v>
      </c>
      <c r="Q704" s="87">
        <v>1000000</v>
      </c>
      <c r="R704" s="87">
        <f>ROUND((Q704*$E$8/1000),0)</f>
        <v>21947230</v>
      </c>
      <c r="S704" s="87">
        <v>210635</v>
      </c>
      <c r="T704" s="87">
        <v>22157865</v>
      </c>
    </row>
    <row r="705" spans="1:20" s="1" customFormat="1" ht="10.5">
      <c r="A705" s="1">
        <v>61808000</v>
      </c>
      <c r="B705" s="31">
        <v>5</v>
      </c>
      <c r="C705" s="1" t="s">
        <v>486</v>
      </c>
      <c r="D705" s="5" t="s">
        <v>143</v>
      </c>
      <c r="E705" s="140">
        <v>40267</v>
      </c>
      <c r="F705" s="140">
        <v>41363</v>
      </c>
      <c r="G705" s="169">
        <f t="shared" si="32"/>
        <v>3</v>
      </c>
      <c r="H705" s="169">
        <f t="shared" si="33"/>
        <v>2013</v>
      </c>
      <c r="I705" s="170" t="str">
        <f t="shared" si="34"/>
        <v>0</v>
      </c>
      <c r="J705" s="4" t="s">
        <v>37</v>
      </c>
      <c r="K705" s="141">
        <v>4000</v>
      </c>
      <c r="L705" s="4" t="s">
        <v>125</v>
      </c>
      <c r="M705" s="142">
        <v>3.9</v>
      </c>
      <c r="N705" s="143" t="s">
        <v>39</v>
      </c>
      <c r="O705" s="142">
        <v>9.5</v>
      </c>
      <c r="P705" s="87"/>
      <c r="Q705" s="87"/>
      <c r="R705" s="87"/>
      <c r="S705" s="87"/>
      <c r="T705" s="87"/>
    </row>
    <row r="706" spans="1:20" s="1" customFormat="1" ht="10.5">
      <c r="A706" s="1">
        <v>61808000</v>
      </c>
      <c r="B706" s="31">
        <v>5</v>
      </c>
      <c r="C706" s="1" t="s">
        <v>156</v>
      </c>
      <c r="D706" s="5">
        <v>630</v>
      </c>
      <c r="E706" s="140">
        <v>40252</v>
      </c>
      <c r="F706" s="140">
        <v>51210</v>
      </c>
      <c r="G706" s="169">
        <f t="shared" si="32"/>
        <v>3</v>
      </c>
      <c r="H706" s="169">
        <f t="shared" si="33"/>
        <v>2040</v>
      </c>
      <c r="I706" s="170" t="str">
        <f t="shared" si="34"/>
        <v>0</v>
      </c>
      <c r="J706" s="4" t="s">
        <v>37</v>
      </c>
      <c r="K706" s="141">
        <v>4000</v>
      </c>
      <c r="L706" s="4"/>
      <c r="M706" s="142"/>
      <c r="N706" s="143" t="s">
        <v>81</v>
      </c>
      <c r="O706" s="142">
        <v>30</v>
      </c>
      <c r="P706" s="87"/>
      <c r="Q706" s="87"/>
      <c r="R706" s="87"/>
      <c r="S706" s="87"/>
      <c r="T706" s="87"/>
    </row>
    <row r="707" spans="1:20" s="1" customFormat="1" ht="10.5">
      <c r="A707" s="1">
        <v>61808000</v>
      </c>
      <c r="B707" s="31">
        <v>5</v>
      </c>
      <c r="C707" s="1" t="s">
        <v>118</v>
      </c>
      <c r="D707" s="5" t="s">
        <v>143</v>
      </c>
      <c r="E707" s="140">
        <v>40267</v>
      </c>
      <c r="F707" s="140">
        <v>41363</v>
      </c>
      <c r="G707" s="169">
        <f t="shared" si="32"/>
        <v>3</v>
      </c>
      <c r="H707" s="169">
        <f t="shared" si="33"/>
        <v>2013</v>
      </c>
      <c r="I707" s="170" t="str">
        <f t="shared" si="34"/>
        <v>0</v>
      </c>
      <c r="J707" s="4" t="s">
        <v>37</v>
      </c>
      <c r="K707" s="141">
        <v>4000</v>
      </c>
      <c r="L707" s="4" t="s">
        <v>132</v>
      </c>
      <c r="M707" s="142">
        <v>4.2</v>
      </c>
      <c r="N707" s="143" t="s">
        <v>39</v>
      </c>
      <c r="O707" s="142">
        <v>21</v>
      </c>
      <c r="P707" s="87">
        <v>1750000</v>
      </c>
      <c r="Q707" s="87">
        <v>1750000</v>
      </c>
      <c r="R707" s="87">
        <f>ROUND((Q707*$E$8/1000),0)</f>
        <v>38407653</v>
      </c>
      <c r="S707" s="87">
        <v>532176</v>
      </c>
      <c r="T707" s="87">
        <v>38939829</v>
      </c>
    </row>
    <row r="708" spans="1:20" s="1" customFormat="1" ht="10.5">
      <c r="A708" s="1">
        <v>90299000</v>
      </c>
      <c r="B708" s="31">
        <v>3</v>
      </c>
      <c r="C708" s="1" t="s">
        <v>487</v>
      </c>
      <c r="D708" s="5">
        <v>632</v>
      </c>
      <c r="E708" s="140">
        <v>40324</v>
      </c>
      <c r="F708" s="140">
        <v>43979</v>
      </c>
      <c r="G708" s="169">
        <f t="shared" si="32"/>
        <v>5</v>
      </c>
      <c r="H708" s="169">
        <f t="shared" si="33"/>
        <v>2020</v>
      </c>
      <c r="I708" s="170" t="str">
        <f t="shared" si="34"/>
        <v>0</v>
      </c>
      <c r="J708" s="4" t="s">
        <v>37</v>
      </c>
      <c r="K708" s="141">
        <v>2000</v>
      </c>
      <c r="L708" s="4"/>
      <c r="M708" s="142"/>
      <c r="N708" s="143" t="s">
        <v>390</v>
      </c>
      <c r="O708" s="142">
        <v>10</v>
      </c>
      <c r="P708" s="87"/>
      <c r="Q708" s="87"/>
      <c r="R708" s="87"/>
      <c r="S708" s="87"/>
      <c r="T708" s="87"/>
    </row>
    <row r="709" spans="1:20" s="1" customFormat="1" ht="10.5">
      <c r="A709" s="1">
        <v>90299000</v>
      </c>
      <c r="B709" s="31">
        <v>3</v>
      </c>
      <c r="C709" s="1" t="s">
        <v>488</v>
      </c>
      <c r="D709" s="5" t="s">
        <v>143</v>
      </c>
      <c r="E709" s="140">
        <v>40325</v>
      </c>
      <c r="F709" s="140">
        <v>41421</v>
      </c>
      <c r="G709" s="169">
        <f t="shared" si="32"/>
        <v>5</v>
      </c>
      <c r="H709" s="169">
        <f t="shared" si="33"/>
        <v>2013</v>
      </c>
      <c r="I709" s="170" t="str">
        <f t="shared" si="34"/>
        <v>0</v>
      </c>
      <c r="J709" s="4" t="s">
        <v>37</v>
      </c>
      <c r="K709" s="141">
        <v>2000</v>
      </c>
      <c r="L709" s="4" t="s">
        <v>60</v>
      </c>
      <c r="M709" s="142">
        <v>2.75</v>
      </c>
      <c r="N709" s="143" t="s">
        <v>68</v>
      </c>
      <c r="O709" s="142">
        <v>5</v>
      </c>
      <c r="P709" s="87"/>
      <c r="Q709" s="87"/>
      <c r="R709" s="87"/>
      <c r="S709" s="87"/>
      <c r="T709" s="87"/>
    </row>
    <row r="710" spans="1:20" s="1" customFormat="1" ht="10.5">
      <c r="A710" s="1">
        <v>90299000</v>
      </c>
      <c r="B710" s="31">
        <v>3</v>
      </c>
      <c r="C710" s="1" t="s">
        <v>488</v>
      </c>
      <c r="D710" s="5" t="s">
        <v>143</v>
      </c>
      <c r="E710" s="140">
        <v>40325</v>
      </c>
      <c r="F710" s="140">
        <v>41421</v>
      </c>
      <c r="G710" s="169">
        <f t="shared" si="32"/>
        <v>5</v>
      </c>
      <c r="H710" s="169">
        <f t="shared" si="33"/>
        <v>2013</v>
      </c>
      <c r="I710" s="170" t="str">
        <f t="shared" si="34"/>
        <v>0</v>
      </c>
      <c r="J710" s="4" t="s">
        <v>171</v>
      </c>
      <c r="K710" s="141">
        <v>42000000</v>
      </c>
      <c r="L710" s="4" t="s">
        <v>64</v>
      </c>
      <c r="M710" s="142">
        <v>6.25</v>
      </c>
      <c r="N710" s="143" t="s">
        <v>68</v>
      </c>
      <c r="O710" s="142">
        <v>5</v>
      </c>
      <c r="P710" s="87"/>
      <c r="Q710" s="87"/>
      <c r="R710" s="87"/>
      <c r="S710" s="87"/>
      <c r="T710" s="87"/>
    </row>
    <row r="711" spans="1:20" s="1" customFormat="1" ht="10.5">
      <c r="A711" s="1">
        <v>90299000</v>
      </c>
      <c r="B711" s="31">
        <v>3</v>
      </c>
      <c r="C711" s="1" t="s">
        <v>488</v>
      </c>
      <c r="D711" s="5" t="s">
        <v>152</v>
      </c>
      <c r="E711" s="140">
        <v>40690</v>
      </c>
      <c r="F711" s="140">
        <v>41786</v>
      </c>
      <c r="G711" s="169">
        <f t="shared" si="32"/>
        <v>5</v>
      </c>
      <c r="H711" s="169">
        <f t="shared" si="33"/>
        <v>2014</v>
      </c>
      <c r="I711" s="170" t="str">
        <f t="shared" si="34"/>
        <v>0</v>
      </c>
      <c r="J711" s="4" t="s">
        <v>171</v>
      </c>
      <c r="K711" s="141">
        <v>43000000</v>
      </c>
      <c r="L711" s="4" t="s">
        <v>132</v>
      </c>
      <c r="M711" s="142">
        <v>7</v>
      </c>
      <c r="N711" s="143" t="s">
        <v>68</v>
      </c>
      <c r="O711" s="142">
        <v>5</v>
      </c>
      <c r="P711" s="87"/>
      <c r="Q711" s="87"/>
      <c r="R711" s="87"/>
      <c r="S711" s="87"/>
      <c r="T711" s="87"/>
    </row>
    <row r="712" spans="1:20" s="1" customFormat="1" ht="10.5">
      <c r="A712" s="1">
        <v>90299000</v>
      </c>
      <c r="B712" s="31">
        <v>3</v>
      </c>
      <c r="C712" s="1" t="s">
        <v>488</v>
      </c>
      <c r="D712" s="5" t="s">
        <v>152</v>
      </c>
      <c r="E712" s="140">
        <v>40690</v>
      </c>
      <c r="F712" s="140">
        <v>41786</v>
      </c>
      <c r="G712" s="169">
        <f t="shared" si="32"/>
        <v>5</v>
      </c>
      <c r="H712" s="169">
        <f t="shared" si="33"/>
        <v>2014</v>
      </c>
      <c r="I712" s="170" t="str">
        <f t="shared" si="34"/>
        <v>0</v>
      </c>
      <c r="J712" s="4" t="s">
        <v>37</v>
      </c>
      <c r="K712" s="141">
        <v>2000</v>
      </c>
      <c r="L712" s="4" t="s">
        <v>176</v>
      </c>
      <c r="M712" s="142">
        <v>3.25</v>
      </c>
      <c r="N712" s="143" t="s">
        <v>68</v>
      </c>
      <c r="O712" s="142">
        <v>5</v>
      </c>
      <c r="P712" s="87"/>
      <c r="Q712" s="87"/>
      <c r="R712" s="87"/>
      <c r="S712" s="87"/>
      <c r="T712" s="87"/>
    </row>
    <row r="713" spans="1:20" s="1" customFormat="1" ht="10.5">
      <c r="A713" s="1">
        <v>90299000</v>
      </c>
      <c r="B713" s="31">
        <v>3</v>
      </c>
      <c r="C713" s="1" t="s">
        <v>489</v>
      </c>
      <c r="D713" s="5">
        <v>633</v>
      </c>
      <c r="E713" s="140">
        <v>40324</v>
      </c>
      <c r="F713" s="140">
        <v>51282</v>
      </c>
      <c r="G713" s="169">
        <f t="shared" si="32"/>
        <v>5</v>
      </c>
      <c r="H713" s="169">
        <f t="shared" si="33"/>
        <v>2040</v>
      </c>
      <c r="I713" s="170" t="str">
        <f t="shared" si="34"/>
        <v>0</v>
      </c>
      <c r="J713" s="4" t="s">
        <v>37</v>
      </c>
      <c r="K713" s="141">
        <v>2000</v>
      </c>
      <c r="L713" s="4"/>
      <c r="M713" s="142"/>
      <c r="N713" s="143" t="s">
        <v>390</v>
      </c>
      <c r="O713" s="142">
        <v>30</v>
      </c>
      <c r="P713" s="87"/>
      <c r="Q713" s="87"/>
      <c r="R713" s="87"/>
      <c r="S713" s="87"/>
      <c r="T713" s="87"/>
    </row>
    <row r="714" spans="1:20" s="1" customFormat="1" ht="10.5">
      <c r="A714" s="1">
        <v>90299000</v>
      </c>
      <c r="B714" s="31">
        <v>3</v>
      </c>
      <c r="C714" s="1" t="s">
        <v>490</v>
      </c>
      <c r="D714" s="5" t="s">
        <v>143</v>
      </c>
      <c r="E714" s="140">
        <v>40325</v>
      </c>
      <c r="F714" s="140">
        <v>41421</v>
      </c>
      <c r="G714" s="169">
        <f t="shared" ref="G714:G777" si="35">MONTH(F714)</f>
        <v>5</v>
      </c>
      <c r="H714" s="169">
        <f t="shared" ref="H714:H777" si="36">YEAR(F714)</f>
        <v>2013</v>
      </c>
      <c r="I714" s="170" t="str">
        <f t="shared" ref="I714:I777" si="37">IF($I$8&gt;F714,"VENCIDO","0")</f>
        <v>0</v>
      </c>
      <c r="J714" s="4" t="s">
        <v>37</v>
      </c>
      <c r="K714" s="141">
        <v>2000</v>
      </c>
      <c r="L714" s="4" t="s">
        <v>75</v>
      </c>
      <c r="M714" s="142">
        <v>4.2</v>
      </c>
      <c r="N714" s="143" t="s">
        <v>68</v>
      </c>
      <c r="O714" s="142">
        <v>21</v>
      </c>
      <c r="P714" s="87">
        <v>1770000</v>
      </c>
      <c r="Q714" s="87">
        <v>1770000</v>
      </c>
      <c r="R714" s="87">
        <f>ROUND((Q714*$E$8/1000),0)</f>
        <v>38846597</v>
      </c>
      <c r="S714" s="87">
        <v>269129</v>
      </c>
      <c r="T714" s="87">
        <v>39115726</v>
      </c>
    </row>
    <row r="715" spans="1:20" s="1" customFormat="1" ht="10.5">
      <c r="A715" s="1">
        <v>91755000</v>
      </c>
      <c r="B715" s="31" t="s">
        <v>75</v>
      </c>
      <c r="C715" s="1" t="s">
        <v>491</v>
      </c>
      <c r="D715" s="5">
        <v>635</v>
      </c>
      <c r="E715" s="140">
        <v>40346</v>
      </c>
      <c r="F715" s="140">
        <v>43999</v>
      </c>
      <c r="G715" s="169">
        <f t="shared" si="35"/>
        <v>6</v>
      </c>
      <c r="H715" s="169">
        <f t="shared" si="36"/>
        <v>2020</v>
      </c>
      <c r="I715" s="170" t="str">
        <f t="shared" si="37"/>
        <v>0</v>
      </c>
      <c r="J715" s="4" t="s">
        <v>37</v>
      </c>
      <c r="K715" s="141">
        <v>5000</v>
      </c>
      <c r="L715" s="4"/>
      <c r="M715" s="142"/>
      <c r="N715" s="143" t="s">
        <v>492</v>
      </c>
      <c r="O715" s="142">
        <v>10</v>
      </c>
      <c r="P715" s="87"/>
      <c r="Q715" s="87"/>
      <c r="R715" s="87"/>
      <c r="S715" s="87"/>
      <c r="T715" s="87"/>
    </row>
    <row r="716" spans="1:20" s="1" customFormat="1" ht="10.5">
      <c r="A716" s="1">
        <v>91755000</v>
      </c>
      <c r="B716" s="31" t="s">
        <v>75</v>
      </c>
      <c r="C716" s="1" t="s">
        <v>491</v>
      </c>
      <c r="D716" s="5">
        <v>636</v>
      </c>
      <c r="E716" s="140">
        <v>40346</v>
      </c>
      <c r="F716" s="140">
        <v>51304</v>
      </c>
      <c r="G716" s="169">
        <f t="shared" si="35"/>
        <v>6</v>
      </c>
      <c r="H716" s="169">
        <f t="shared" si="36"/>
        <v>2040</v>
      </c>
      <c r="I716" s="170" t="str">
        <f t="shared" si="37"/>
        <v>0</v>
      </c>
      <c r="J716" s="4" t="s">
        <v>37</v>
      </c>
      <c r="K716" s="141">
        <v>5000</v>
      </c>
      <c r="L716" s="4"/>
      <c r="M716" s="142"/>
      <c r="N716" s="143" t="s">
        <v>492</v>
      </c>
      <c r="O716" s="142">
        <v>30</v>
      </c>
      <c r="P716" s="87"/>
      <c r="Q716" s="87"/>
      <c r="R716" s="87"/>
      <c r="S716" s="87"/>
      <c r="T716" s="87"/>
    </row>
    <row r="717" spans="1:20" s="1" customFormat="1" ht="10.5">
      <c r="A717" s="1">
        <v>96970380</v>
      </c>
      <c r="B717" s="31">
        <v>7</v>
      </c>
      <c r="C717" s="1" t="s">
        <v>493</v>
      </c>
      <c r="D717" s="5">
        <v>637</v>
      </c>
      <c r="E717" s="140">
        <v>40346</v>
      </c>
      <c r="F717" s="140">
        <v>43999</v>
      </c>
      <c r="G717" s="169">
        <f t="shared" si="35"/>
        <v>6</v>
      </c>
      <c r="H717" s="169">
        <f t="shared" si="36"/>
        <v>2020</v>
      </c>
      <c r="I717" s="170" t="str">
        <f t="shared" si="37"/>
        <v>0</v>
      </c>
      <c r="J717" s="4" t="s">
        <v>37</v>
      </c>
      <c r="K717" s="141">
        <v>3000</v>
      </c>
      <c r="L717" s="4"/>
      <c r="M717" s="142"/>
      <c r="N717" s="143" t="s">
        <v>390</v>
      </c>
      <c r="O717" s="142">
        <v>10</v>
      </c>
      <c r="P717" s="87"/>
      <c r="Q717" s="87"/>
      <c r="R717" s="87"/>
      <c r="S717" s="87"/>
      <c r="T717" s="87"/>
    </row>
    <row r="718" spans="1:20" s="1" customFormat="1" ht="10.5">
      <c r="A718" s="1">
        <v>96970380</v>
      </c>
      <c r="B718" s="31">
        <v>7</v>
      </c>
      <c r="C718" s="1" t="s">
        <v>494</v>
      </c>
      <c r="D718" s="5" t="s">
        <v>143</v>
      </c>
      <c r="E718" s="140">
        <v>40346</v>
      </c>
      <c r="F718" s="140">
        <v>41442</v>
      </c>
      <c r="G718" s="169">
        <f t="shared" si="35"/>
        <v>6</v>
      </c>
      <c r="H718" s="169">
        <f t="shared" si="36"/>
        <v>2013</v>
      </c>
      <c r="I718" s="170" t="str">
        <f t="shared" si="37"/>
        <v>0</v>
      </c>
      <c r="J718" s="4" t="s">
        <v>37</v>
      </c>
      <c r="K718" s="141">
        <v>3000</v>
      </c>
      <c r="L718" s="4" t="s">
        <v>46</v>
      </c>
      <c r="M718" s="142">
        <v>4</v>
      </c>
      <c r="N718" s="143" t="s">
        <v>68</v>
      </c>
      <c r="O718" s="142">
        <v>5</v>
      </c>
      <c r="P718" s="87">
        <v>1000000</v>
      </c>
      <c r="Q718" s="87">
        <v>1000000</v>
      </c>
      <c r="R718" s="87">
        <f>ROUND((Q718*$E$8/1000),0)</f>
        <v>21947230</v>
      </c>
      <c r="S718" s="87">
        <v>97379</v>
      </c>
      <c r="T718" s="87">
        <v>22044609</v>
      </c>
    </row>
    <row r="719" spans="1:20" s="1" customFormat="1" ht="10.5">
      <c r="A719" s="1">
        <v>96970380</v>
      </c>
      <c r="B719" s="31">
        <v>7</v>
      </c>
      <c r="C719" s="1" t="s">
        <v>495</v>
      </c>
      <c r="D719" s="5" t="s">
        <v>143</v>
      </c>
      <c r="E719" s="140">
        <v>40346</v>
      </c>
      <c r="F719" s="140">
        <v>41442</v>
      </c>
      <c r="G719" s="169">
        <f t="shared" si="35"/>
        <v>6</v>
      </c>
      <c r="H719" s="169">
        <f t="shared" si="36"/>
        <v>2013</v>
      </c>
      <c r="I719" s="170" t="str">
        <f t="shared" si="37"/>
        <v>0</v>
      </c>
      <c r="J719" s="4" t="s">
        <v>171</v>
      </c>
      <c r="K719" s="141">
        <v>63400000</v>
      </c>
      <c r="L719" s="4" t="s">
        <v>90</v>
      </c>
      <c r="M719" s="142">
        <v>7.25</v>
      </c>
      <c r="N719" s="143" t="s">
        <v>68</v>
      </c>
      <c r="O719" s="142">
        <v>5</v>
      </c>
      <c r="P719" s="87"/>
      <c r="Q719" s="87"/>
      <c r="R719" s="87"/>
      <c r="S719" s="87"/>
      <c r="T719" s="87"/>
    </row>
    <row r="720" spans="1:20" s="1" customFormat="1" ht="10.5">
      <c r="A720" s="1">
        <v>96970380</v>
      </c>
      <c r="B720" s="31">
        <v>7</v>
      </c>
      <c r="C720" s="1" t="s">
        <v>494</v>
      </c>
      <c r="D720" s="5" t="s">
        <v>152</v>
      </c>
      <c r="E720" s="140">
        <v>40423</v>
      </c>
      <c r="F720" s="140">
        <v>41519</v>
      </c>
      <c r="G720" s="169">
        <f t="shared" si="35"/>
        <v>9</v>
      </c>
      <c r="H720" s="169">
        <f t="shared" si="36"/>
        <v>2013</v>
      </c>
      <c r="I720" s="170" t="str">
        <f t="shared" si="37"/>
        <v>0</v>
      </c>
      <c r="J720" s="4" t="s">
        <v>171</v>
      </c>
      <c r="K720" s="141">
        <v>42630000</v>
      </c>
      <c r="L720" s="4" t="s">
        <v>63</v>
      </c>
      <c r="M720" s="142">
        <v>7</v>
      </c>
      <c r="N720" s="143" t="s">
        <v>81</v>
      </c>
      <c r="O720" s="142">
        <v>5</v>
      </c>
      <c r="P720" s="87">
        <v>21300000000</v>
      </c>
      <c r="Q720" s="87">
        <v>21300000000</v>
      </c>
      <c r="R720" s="87">
        <f>ROUND((Q720/1000),0)</f>
        <v>21300000</v>
      </c>
      <c r="S720" s="87">
        <v>164199</v>
      </c>
      <c r="T720" s="87">
        <v>21464199</v>
      </c>
    </row>
    <row r="721" spans="1:20" s="1" customFormat="1" ht="10.5">
      <c r="A721" s="1">
        <v>96970380</v>
      </c>
      <c r="B721" s="31">
        <v>7</v>
      </c>
      <c r="C721" s="1" t="s">
        <v>493</v>
      </c>
      <c r="D721" s="5">
        <v>638</v>
      </c>
      <c r="E721" s="140">
        <v>40346</v>
      </c>
      <c r="F721" s="140">
        <v>51304</v>
      </c>
      <c r="G721" s="169">
        <f t="shared" si="35"/>
        <v>6</v>
      </c>
      <c r="H721" s="169">
        <f t="shared" si="36"/>
        <v>2040</v>
      </c>
      <c r="I721" s="170" t="str">
        <f t="shared" si="37"/>
        <v>0</v>
      </c>
      <c r="J721" s="4" t="s">
        <v>37</v>
      </c>
      <c r="K721" s="141">
        <v>3000</v>
      </c>
      <c r="L721" s="4"/>
      <c r="M721" s="142"/>
      <c r="N721" s="143" t="s">
        <v>390</v>
      </c>
      <c r="O721" s="142">
        <v>30</v>
      </c>
      <c r="P721" s="87"/>
      <c r="Q721" s="87"/>
      <c r="R721" s="87"/>
      <c r="S721" s="87"/>
      <c r="T721" s="87"/>
    </row>
    <row r="722" spans="1:20" s="1" customFormat="1" ht="10.5">
      <c r="A722" s="1">
        <v>96970380</v>
      </c>
      <c r="B722" s="31">
        <v>7</v>
      </c>
      <c r="C722" s="1" t="s">
        <v>494</v>
      </c>
      <c r="D722" s="5" t="s">
        <v>143</v>
      </c>
      <c r="E722" s="140">
        <v>40346</v>
      </c>
      <c r="F722" s="140">
        <v>41442</v>
      </c>
      <c r="G722" s="169">
        <f t="shared" si="35"/>
        <v>6</v>
      </c>
      <c r="H722" s="169">
        <f t="shared" si="36"/>
        <v>2013</v>
      </c>
      <c r="I722" s="170" t="str">
        <f t="shared" si="37"/>
        <v>0</v>
      </c>
      <c r="J722" s="4" t="s">
        <v>37</v>
      </c>
      <c r="K722" s="141">
        <v>3000</v>
      </c>
      <c r="L722" s="4" t="s">
        <v>92</v>
      </c>
      <c r="M722" s="142">
        <v>4.75</v>
      </c>
      <c r="N722" s="143" t="s">
        <v>68</v>
      </c>
      <c r="O722" s="142">
        <v>14</v>
      </c>
      <c r="P722" s="87">
        <v>2000000</v>
      </c>
      <c r="Q722" s="87">
        <v>2000000</v>
      </c>
      <c r="R722" s="87">
        <f>ROUND((Q722*$E$8/1000),0)</f>
        <v>43894460</v>
      </c>
      <c r="S722" s="87">
        <v>230850</v>
      </c>
      <c r="T722" s="87">
        <v>44125310</v>
      </c>
    </row>
    <row r="723" spans="1:20" s="1" customFormat="1" ht="10.5">
      <c r="A723" s="1">
        <v>96970380</v>
      </c>
      <c r="B723" s="31">
        <v>7</v>
      </c>
      <c r="C723" s="1" t="s">
        <v>496</v>
      </c>
      <c r="D723" s="5" t="s">
        <v>152</v>
      </c>
      <c r="E723" s="140">
        <v>40423</v>
      </c>
      <c r="F723" s="140">
        <v>41519</v>
      </c>
      <c r="G723" s="169">
        <f t="shared" si="35"/>
        <v>9</v>
      </c>
      <c r="H723" s="169">
        <f t="shared" si="36"/>
        <v>2013</v>
      </c>
      <c r="I723" s="170" t="str">
        <f t="shared" si="37"/>
        <v>0</v>
      </c>
      <c r="J723" s="4" t="s">
        <v>37</v>
      </c>
      <c r="K723" s="141">
        <v>1000</v>
      </c>
      <c r="L723" s="4" t="s">
        <v>56</v>
      </c>
      <c r="M723" s="142">
        <v>4.25</v>
      </c>
      <c r="N723" s="143" t="s">
        <v>81</v>
      </c>
      <c r="O723" s="142">
        <v>14</v>
      </c>
      <c r="P723" s="87">
        <v>1000000</v>
      </c>
      <c r="Q723" s="87">
        <v>1000000</v>
      </c>
      <c r="R723" s="87">
        <f>ROUND((Q723*$E$8/1000),0)</f>
        <v>21947230</v>
      </c>
      <c r="S723" s="87">
        <v>103403</v>
      </c>
      <c r="T723" s="87">
        <v>22050633</v>
      </c>
    </row>
    <row r="724" spans="1:20" s="1" customFormat="1" ht="10.5">
      <c r="A724" s="1">
        <v>76100458</v>
      </c>
      <c r="B724" s="31">
        <v>1</v>
      </c>
      <c r="C724" s="1" t="s">
        <v>497</v>
      </c>
      <c r="D724" s="5">
        <v>639</v>
      </c>
      <c r="E724" s="140">
        <v>40382</v>
      </c>
      <c r="F724" s="140">
        <v>44035</v>
      </c>
      <c r="G724" s="169">
        <f t="shared" si="35"/>
        <v>7</v>
      </c>
      <c r="H724" s="169">
        <f t="shared" si="36"/>
        <v>2020</v>
      </c>
      <c r="I724" s="170" t="str">
        <f t="shared" si="37"/>
        <v>0</v>
      </c>
      <c r="J724" s="4" t="s">
        <v>66</v>
      </c>
      <c r="K724" s="141">
        <v>200000</v>
      </c>
      <c r="L724" s="4"/>
      <c r="M724" s="142"/>
      <c r="N724" s="143" t="s">
        <v>390</v>
      </c>
      <c r="O724" s="142">
        <v>10</v>
      </c>
      <c r="P724" s="87"/>
      <c r="Q724" s="87"/>
      <c r="R724" s="87"/>
      <c r="S724" s="87"/>
      <c r="T724" s="87"/>
    </row>
    <row r="725" spans="1:20" s="1" customFormat="1" ht="10.5">
      <c r="A725" s="1">
        <v>76100458</v>
      </c>
      <c r="B725" s="31">
        <v>1</v>
      </c>
      <c r="C725" s="1" t="s">
        <v>498</v>
      </c>
      <c r="D725" s="5" t="s">
        <v>143</v>
      </c>
      <c r="E725" s="140">
        <v>40555</v>
      </c>
      <c r="F725" s="140">
        <v>41651</v>
      </c>
      <c r="G725" s="169">
        <f t="shared" si="35"/>
        <v>1</v>
      </c>
      <c r="H725" s="169">
        <f t="shared" si="36"/>
        <v>2014</v>
      </c>
      <c r="I725" s="170" t="str">
        <f t="shared" si="37"/>
        <v>0</v>
      </c>
      <c r="J725" s="4" t="s">
        <v>37</v>
      </c>
      <c r="K725" s="141">
        <v>2500</v>
      </c>
      <c r="L725" s="4" t="s">
        <v>46</v>
      </c>
      <c r="M725" s="142">
        <v>3.3</v>
      </c>
      <c r="N725" s="143" t="s">
        <v>499</v>
      </c>
      <c r="O725" s="142">
        <v>3</v>
      </c>
      <c r="P725" s="87"/>
      <c r="Q725" s="87"/>
      <c r="R725" s="87"/>
      <c r="S725" s="87"/>
      <c r="T725" s="87"/>
    </row>
    <row r="726" spans="1:20" s="1" customFormat="1" ht="10.5">
      <c r="A726" s="1">
        <v>76100458</v>
      </c>
      <c r="B726" s="31">
        <v>1</v>
      </c>
      <c r="C726" s="1" t="s">
        <v>498</v>
      </c>
      <c r="D726" s="5" t="s">
        <v>143</v>
      </c>
      <c r="E726" s="140">
        <v>40555</v>
      </c>
      <c r="F726" s="140">
        <v>41651</v>
      </c>
      <c r="G726" s="169">
        <f t="shared" si="35"/>
        <v>1</v>
      </c>
      <c r="H726" s="169">
        <f t="shared" si="36"/>
        <v>2014</v>
      </c>
      <c r="I726" s="170" t="str">
        <f t="shared" si="37"/>
        <v>0</v>
      </c>
      <c r="J726" s="4" t="s">
        <v>37</v>
      </c>
      <c r="K726" s="141">
        <v>2500</v>
      </c>
      <c r="L726" s="4" t="s">
        <v>90</v>
      </c>
      <c r="M726" s="142">
        <v>3.85</v>
      </c>
      <c r="N726" s="143" t="s">
        <v>499</v>
      </c>
      <c r="O726" s="142">
        <v>5</v>
      </c>
      <c r="P726" s="87"/>
      <c r="Q726" s="87"/>
      <c r="R726" s="87"/>
      <c r="S726" s="87"/>
      <c r="T726" s="87"/>
    </row>
    <row r="727" spans="1:20" s="1" customFormat="1" ht="10.5">
      <c r="A727" s="1">
        <v>93473000</v>
      </c>
      <c r="B727" s="31">
        <v>3</v>
      </c>
      <c r="C727" s="1" t="s">
        <v>256</v>
      </c>
      <c r="D727" s="5">
        <v>640</v>
      </c>
      <c r="E727" s="140">
        <v>40413</v>
      </c>
      <c r="F727" s="140">
        <v>44066</v>
      </c>
      <c r="G727" s="169">
        <f t="shared" si="35"/>
        <v>8</v>
      </c>
      <c r="H727" s="169">
        <f t="shared" si="36"/>
        <v>2020</v>
      </c>
      <c r="I727" s="170" t="str">
        <f t="shared" si="37"/>
        <v>0</v>
      </c>
      <c r="J727" s="4" t="s">
        <v>37</v>
      </c>
      <c r="K727" s="141">
        <v>2500</v>
      </c>
      <c r="L727" s="4"/>
      <c r="M727" s="142"/>
      <c r="N727" s="143" t="s">
        <v>390</v>
      </c>
      <c r="O727" s="142">
        <v>10</v>
      </c>
      <c r="P727" s="87"/>
      <c r="Q727" s="87"/>
      <c r="R727" s="87"/>
      <c r="S727" s="87"/>
      <c r="T727" s="87"/>
    </row>
    <row r="728" spans="1:20" s="1" customFormat="1" ht="10.5">
      <c r="A728" s="1">
        <v>93473000</v>
      </c>
      <c r="B728" s="31">
        <v>3</v>
      </c>
      <c r="C728" s="1" t="s">
        <v>500</v>
      </c>
      <c r="D728" s="5" t="s">
        <v>143</v>
      </c>
      <c r="E728" s="140">
        <v>40413</v>
      </c>
      <c r="F728" s="140">
        <v>41509</v>
      </c>
      <c r="G728" s="169">
        <f t="shared" si="35"/>
        <v>8</v>
      </c>
      <c r="H728" s="169">
        <f t="shared" si="36"/>
        <v>2013</v>
      </c>
      <c r="I728" s="170" t="str">
        <f t="shared" si="37"/>
        <v>0</v>
      </c>
      <c r="J728" s="4" t="s">
        <v>37</v>
      </c>
      <c r="K728" s="141">
        <v>2500</v>
      </c>
      <c r="L728" s="4" t="s">
        <v>46</v>
      </c>
      <c r="M728" s="142">
        <v>3</v>
      </c>
      <c r="N728" s="143" t="s">
        <v>81</v>
      </c>
      <c r="O728" s="142">
        <v>7</v>
      </c>
      <c r="P728" s="87">
        <v>1000000</v>
      </c>
      <c r="Q728" s="87">
        <v>1000000</v>
      </c>
      <c r="R728" s="87">
        <f>ROUND((Q728*$E$8/1000),0)</f>
        <v>21947230</v>
      </c>
      <c r="S728" s="87">
        <v>299692</v>
      </c>
      <c r="T728" s="87">
        <v>22246922</v>
      </c>
    </row>
    <row r="729" spans="1:20" s="1" customFormat="1" ht="10.5">
      <c r="A729" s="1">
        <v>93473000</v>
      </c>
      <c r="B729" s="31">
        <v>3</v>
      </c>
      <c r="C729" s="1" t="s">
        <v>501</v>
      </c>
      <c r="D729" s="5" t="s">
        <v>143</v>
      </c>
      <c r="E729" s="140">
        <v>40413</v>
      </c>
      <c r="F729" s="140">
        <v>41509</v>
      </c>
      <c r="G729" s="169">
        <f t="shared" si="35"/>
        <v>8</v>
      </c>
      <c r="H729" s="169">
        <f t="shared" si="36"/>
        <v>2013</v>
      </c>
      <c r="I729" s="170" t="str">
        <f t="shared" si="37"/>
        <v>0</v>
      </c>
      <c r="J729" s="4" t="s">
        <v>171</v>
      </c>
      <c r="K729" s="141">
        <v>53000000</v>
      </c>
      <c r="L729" s="4" t="s">
        <v>90</v>
      </c>
      <c r="M729" s="142">
        <v>6.5</v>
      </c>
      <c r="N729" s="143" t="s">
        <v>81</v>
      </c>
      <c r="O729" s="142">
        <v>7</v>
      </c>
      <c r="P729" s="87"/>
      <c r="Q729" s="87"/>
      <c r="R729" s="87"/>
      <c r="S729" s="87"/>
      <c r="T729" s="87"/>
    </row>
    <row r="730" spans="1:20" s="1" customFormat="1" ht="10.5">
      <c r="A730" s="1">
        <v>93473000</v>
      </c>
      <c r="B730" s="31">
        <v>3</v>
      </c>
      <c r="C730" s="1" t="s">
        <v>256</v>
      </c>
      <c r="D730" s="5">
        <v>641</v>
      </c>
      <c r="E730" s="140">
        <v>40413</v>
      </c>
      <c r="F730" s="140">
        <v>51371</v>
      </c>
      <c r="G730" s="169">
        <f t="shared" si="35"/>
        <v>8</v>
      </c>
      <c r="H730" s="169">
        <f t="shared" si="36"/>
        <v>2040</v>
      </c>
      <c r="I730" s="170" t="str">
        <f t="shared" si="37"/>
        <v>0</v>
      </c>
      <c r="J730" s="4" t="s">
        <v>37</v>
      </c>
      <c r="K730" s="141">
        <v>2500</v>
      </c>
      <c r="L730" s="4"/>
      <c r="M730" s="142"/>
      <c r="N730" s="143" t="s">
        <v>390</v>
      </c>
      <c r="O730" s="142">
        <v>30</v>
      </c>
      <c r="P730" s="87"/>
      <c r="Q730" s="87"/>
      <c r="R730" s="87"/>
      <c r="S730" s="87"/>
      <c r="T730" s="87"/>
    </row>
    <row r="731" spans="1:20" s="1" customFormat="1" ht="10.5">
      <c r="A731" s="1">
        <v>93473000</v>
      </c>
      <c r="B731" s="31">
        <v>3</v>
      </c>
      <c r="C731" s="1" t="s">
        <v>500</v>
      </c>
      <c r="D731" s="5" t="s">
        <v>143</v>
      </c>
      <c r="E731" s="140">
        <v>40413</v>
      </c>
      <c r="F731" s="140">
        <v>41509</v>
      </c>
      <c r="G731" s="169">
        <f t="shared" si="35"/>
        <v>8</v>
      </c>
      <c r="H731" s="169">
        <f t="shared" si="36"/>
        <v>2013</v>
      </c>
      <c r="I731" s="170" t="str">
        <f t="shared" si="37"/>
        <v>0</v>
      </c>
      <c r="J731" s="4" t="s">
        <v>37</v>
      </c>
      <c r="K731" s="141">
        <v>2500</v>
      </c>
      <c r="L731" s="4" t="s">
        <v>92</v>
      </c>
      <c r="M731" s="142">
        <v>4</v>
      </c>
      <c r="N731" s="143" t="s">
        <v>81</v>
      </c>
      <c r="O731" s="142">
        <v>21</v>
      </c>
      <c r="P731" s="87">
        <v>1500000</v>
      </c>
      <c r="Q731" s="87">
        <v>1500000</v>
      </c>
      <c r="R731" s="87">
        <f>ROUND((Q731*$E$8/1000),0)</f>
        <v>32920845</v>
      </c>
      <c r="S731" s="87">
        <v>597934</v>
      </c>
      <c r="T731" s="87">
        <v>33518779</v>
      </c>
    </row>
    <row r="732" spans="1:20" s="1" customFormat="1" ht="10.5">
      <c r="A732" s="1">
        <v>96885880</v>
      </c>
      <c r="B732" s="31">
        <v>7</v>
      </c>
      <c r="C732" s="1" t="s">
        <v>502</v>
      </c>
      <c r="D732" s="5">
        <v>642</v>
      </c>
      <c r="E732" s="140">
        <v>40423</v>
      </c>
      <c r="F732" s="140">
        <v>44076</v>
      </c>
      <c r="G732" s="169">
        <f t="shared" si="35"/>
        <v>9</v>
      </c>
      <c r="H732" s="169">
        <f t="shared" si="36"/>
        <v>2020</v>
      </c>
      <c r="I732" s="170" t="str">
        <f t="shared" si="37"/>
        <v>0</v>
      </c>
      <c r="J732" s="4" t="s">
        <v>37</v>
      </c>
      <c r="K732" s="141">
        <v>2000</v>
      </c>
      <c r="L732" s="4"/>
      <c r="M732" s="142"/>
      <c r="N732" s="143" t="s">
        <v>371</v>
      </c>
      <c r="O732" s="142">
        <v>10</v>
      </c>
      <c r="P732" s="87"/>
      <c r="Q732" s="87"/>
      <c r="R732" s="87"/>
      <c r="S732" s="87"/>
      <c r="T732" s="87"/>
    </row>
    <row r="733" spans="1:20" s="1" customFormat="1" ht="10.5">
      <c r="A733" s="1">
        <v>96885880</v>
      </c>
      <c r="B733" s="31">
        <v>7</v>
      </c>
      <c r="C733" s="1" t="s">
        <v>369</v>
      </c>
      <c r="D733" s="5" t="s">
        <v>143</v>
      </c>
      <c r="E733" s="140">
        <v>40424</v>
      </c>
      <c r="F733" s="140">
        <v>41520</v>
      </c>
      <c r="G733" s="169">
        <f t="shared" si="35"/>
        <v>9</v>
      </c>
      <c r="H733" s="169">
        <f t="shared" si="36"/>
        <v>2013</v>
      </c>
      <c r="I733" s="170" t="str">
        <f t="shared" si="37"/>
        <v>0</v>
      </c>
      <c r="J733" s="4" t="s">
        <v>37</v>
      </c>
      <c r="K733" s="141">
        <v>2000</v>
      </c>
      <c r="L733" s="4" t="s">
        <v>51</v>
      </c>
      <c r="M733" s="142">
        <v>3.25</v>
      </c>
      <c r="N733" s="143" t="s">
        <v>68</v>
      </c>
      <c r="O733" s="142">
        <v>5</v>
      </c>
      <c r="P733" s="87">
        <v>1000000</v>
      </c>
      <c r="Q733" s="87">
        <v>1000000</v>
      </c>
      <c r="R733" s="87">
        <f>ROUND((Q733*$E$8/1000),0)</f>
        <v>21947230</v>
      </c>
      <c r="S733" s="87">
        <v>206860</v>
      </c>
      <c r="T733" s="87">
        <v>22154090</v>
      </c>
    </row>
    <row r="734" spans="1:20" s="1" customFormat="1" ht="10.5">
      <c r="A734" s="1">
        <v>96885880</v>
      </c>
      <c r="B734" s="31">
        <v>7</v>
      </c>
      <c r="C734" s="1" t="s">
        <v>639</v>
      </c>
      <c r="D734" s="5" t="s">
        <v>152</v>
      </c>
      <c r="E734" s="140">
        <v>40590</v>
      </c>
      <c r="F734" s="140">
        <v>41686</v>
      </c>
      <c r="G734" s="169">
        <f t="shared" si="35"/>
        <v>2</v>
      </c>
      <c r="H734" s="169">
        <f t="shared" si="36"/>
        <v>2014</v>
      </c>
      <c r="I734" s="170" t="str">
        <f t="shared" si="37"/>
        <v>0</v>
      </c>
      <c r="J734" s="4" t="s">
        <v>37</v>
      </c>
      <c r="K734" s="141">
        <v>1000</v>
      </c>
      <c r="L734" s="4" t="s">
        <v>59</v>
      </c>
      <c r="M734" s="142">
        <v>3.5</v>
      </c>
      <c r="N734" s="143" t="s">
        <v>68</v>
      </c>
      <c r="O734" s="142">
        <v>5</v>
      </c>
      <c r="P734" s="87"/>
      <c r="Q734" s="87"/>
      <c r="R734" s="87"/>
      <c r="S734" s="87"/>
      <c r="T734" s="87"/>
    </row>
    <row r="735" spans="1:20" s="1" customFormat="1" ht="10.5">
      <c r="A735" s="1">
        <v>96885880</v>
      </c>
      <c r="B735" s="31">
        <v>7</v>
      </c>
      <c r="C735" s="1" t="s">
        <v>368</v>
      </c>
      <c r="D735" s="5">
        <v>643</v>
      </c>
      <c r="E735" s="140">
        <v>40423</v>
      </c>
      <c r="F735" s="140">
        <v>51381</v>
      </c>
      <c r="G735" s="169">
        <f t="shared" si="35"/>
        <v>9</v>
      </c>
      <c r="H735" s="169">
        <f t="shared" si="36"/>
        <v>2040</v>
      </c>
      <c r="I735" s="170" t="str">
        <f t="shared" si="37"/>
        <v>0</v>
      </c>
      <c r="J735" s="4" t="s">
        <v>37</v>
      </c>
      <c r="K735" s="141">
        <v>2000</v>
      </c>
      <c r="L735" s="4"/>
      <c r="M735" s="142"/>
      <c r="N735" s="143" t="s">
        <v>371</v>
      </c>
      <c r="O735" s="142">
        <v>30</v>
      </c>
      <c r="P735" s="87"/>
      <c r="Q735" s="87"/>
      <c r="R735" s="87"/>
      <c r="S735" s="87"/>
      <c r="T735" s="87"/>
    </row>
    <row r="736" spans="1:20" s="1" customFormat="1" ht="10.5">
      <c r="A736" s="1">
        <v>96885880</v>
      </c>
      <c r="B736" s="31">
        <v>7</v>
      </c>
      <c r="C736" s="1" t="s">
        <v>370</v>
      </c>
      <c r="D736" s="5" t="s">
        <v>143</v>
      </c>
      <c r="E736" s="140">
        <v>40424</v>
      </c>
      <c r="F736" s="140">
        <v>41520</v>
      </c>
      <c r="G736" s="169">
        <f t="shared" si="35"/>
        <v>9</v>
      </c>
      <c r="H736" s="169">
        <f t="shared" si="36"/>
        <v>2013</v>
      </c>
      <c r="I736" s="170" t="str">
        <f t="shared" si="37"/>
        <v>0</v>
      </c>
      <c r="J736" s="4" t="s">
        <v>37</v>
      </c>
      <c r="K736" s="141">
        <v>2000</v>
      </c>
      <c r="L736" s="4" t="s">
        <v>53</v>
      </c>
      <c r="M736" s="142">
        <v>4</v>
      </c>
      <c r="N736" s="143" t="s">
        <v>68</v>
      </c>
      <c r="O736" s="142">
        <v>21</v>
      </c>
      <c r="P736" s="87">
        <v>1000000</v>
      </c>
      <c r="Q736" s="87">
        <v>1000000</v>
      </c>
      <c r="R736" s="87">
        <f>ROUND((Q736*$E$8/1000),0)</f>
        <v>21947230</v>
      </c>
      <c r="S736" s="87">
        <v>254135</v>
      </c>
      <c r="T736" s="87">
        <v>22201365</v>
      </c>
    </row>
    <row r="737" spans="1:20" s="1" customFormat="1" ht="10.5">
      <c r="A737" s="1">
        <v>96885880</v>
      </c>
      <c r="B737" s="31">
        <v>7</v>
      </c>
      <c r="C737" s="1" t="s">
        <v>640</v>
      </c>
      <c r="D737" s="5" t="s">
        <v>152</v>
      </c>
      <c r="E737" s="140">
        <v>40590</v>
      </c>
      <c r="F737" s="140">
        <v>41686</v>
      </c>
      <c r="G737" s="169">
        <f t="shared" si="35"/>
        <v>2</v>
      </c>
      <c r="H737" s="169">
        <f t="shared" si="36"/>
        <v>2014</v>
      </c>
      <c r="I737" s="170" t="str">
        <f t="shared" si="37"/>
        <v>0</v>
      </c>
      <c r="J737" s="4" t="s">
        <v>37</v>
      </c>
      <c r="K737" s="141">
        <v>1000</v>
      </c>
      <c r="L737" s="4" t="s">
        <v>60</v>
      </c>
      <c r="M737" s="142">
        <v>4</v>
      </c>
      <c r="N737" s="143" t="s">
        <v>68</v>
      </c>
      <c r="O737" s="142">
        <v>14</v>
      </c>
      <c r="P737" s="87"/>
      <c r="Q737" s="87"/>
      <c r="R737" s="87"/>
      <c r="S737" s="87"/>
      <c r="T737" s="87"/>
    </row>
    <row r="738" spans="1:20" s="1" customFormat="1" ht="10.5">
      <c r="A738" s="1">
        <v>96885880</v>
      </c>
      <c r="B738" s="31">
        <v>7</v>
      </c>
      <c r="C738" s="1" t="s">
        <v>640</v>
      </c>
      <c r="D738" s="5" t="s">
        <v>152</v>
      </c>
      <c r="E738" s="140">
        <v>40590</v>
      </c>
      <c r="F738" s="140">
        <v>41686</v>
      </c>
      <c r="G738" s="169">
        <f t="shared" si="35"/>
        <v>2</v>
      </c>
      <c r="H738" s="169">
        <f t="shared" si="36"/>
        <v>2014</v>
      </c>
      <c r="I738" s="170" t="str">
        <f t="shared" si="37"/>
        <v>0</v>
      </c>
      <c r="J738" s="4" t="s">
        <v>37</v>
      </c>
      <c r="K738" s="141">
        <v>1000</v>
      </c>
      <c r="L738" s="4" t="s">
        <v>64</v>
      </c>
      <c r="M738" s="142">
        <v>4.25</v>
      </c>
      <c r="N738" s="143" t="s">
        <v>68</v>
      </c>
      <c r="O738" s="142">
        <v>21</v>
      </c>
      <c r="P738" s="87"/>
      <c r="Q738" s="87"/>
      <c r="R738" s="87"/>
      <c r="S738" s="87"/>
      <c r="T738" s="87"/>
    </row>
    <row r="739" spans="1:20" s="1" customFormat="1" ht="11.25" customHeight="1">
      <c r="A739" s="1">
        <v>91550000</v>
      </c>
      <c r="B739" s="31">
        <v>5</v>
      </c>
      <c r="C739" s="1" t="s">
        <v>503</v>
      </c>
      <c r="D739" s="5">
        <v>644</v>
      </c>
      <c r="E739" s="140">
        <v>40485</v>
      </c>
      <c r="F739" s="140">
        <v>44138</v>
      </c>
      <c r="G739" s="169">
        <f t="shared" si="35"/>
        <v>11</v>
      </c>
      <c r="H739" s="169">
        <f t="shared" si="36"/>
        <v>2020</v>
      </c>
      <c r="I739" s="170" t="str">
        <f t="shared" si="37"/>
        <v>0</v>
      </c>
      <c r="J739" s="4" t="s">
        <v>37</v>
      </c>
      <c r="K739" s="141">
        <v>2000</v>
      </c>
      <c r="L739" s="4"/>
      <c r="M739" s="142"/>
      <c r="N739" s="143" t="s">
        <v>445</v>
      </c>
      <c r="O739" s="142">
        <v>10</v>
      </c>
      <c r="P739" s="87"/>
      <c r="Q739" s="87"/>
      <c r="R739" s="87"/>
      <c r="S739" s="87"/>
      <c r="T739" s="87"/>
    </row>
    <row r="740" spans="1:20" s="1" customFormat="1" ht="10.5">
      <c r="A740" s="1">
        <v>91550000</v>
      </c>
      <c r="B740" s="31">
        <v>5</v>
      </c>
      <c r="C740" s="1" t="s">
        <v>504</v>
      </c>
      <c r="D740" s="5" t="s">
        <v>143</v>
      </c>
      <c r="E740" s="140">
        <v>40486</v>
      </c>
      <c r="F740" s="140">
        <v>41582</v>
      </c>
      <c r="G740" s="169">
        <f t="shared" si="35"/>
        <v>11</v>
      </c>
      <c r="H740" s="169">
        <f t="shared" si="36"/>
        <v>2013</v>
      </c>
      <c r="I740" s="170" t="str">
        <f t="shared" si="37"/>
        <v>0</v>
      </c>
      <c r="J740" s="4" t="s">
        <v>37</v>
      </c>
      <c r="K740" s="141">
        <v>2000</v>
      </c>
      <c r="L740" s="4" t="s">
        <v>46</v>
      </c>
      <c r="M740" s="142">
        <v>4</v>
      </c>
      <c r="N740" s="143" t="s">
        <v>68</v>
      </c>
      <c r="O740" s="142">
        <v>7</v>
      </c>
      <c r="P740" s="87">
        <v>1590000</v>
      </c>
      <c r="Q740" s="87">
        <v>1590000</v>
      </c>
      <c r="R740" s="87">
        <f>ROUND((Q740*$E$8/1000),0)</f>
        <v>34896096</v>
      </c>
      <c r="S740" s="87">
        <v>286247</v>
      </c>
      <c r="T740" s="87">
        <v>35182343</v>
      </c>
    </row>
    <row r="741" spans="1:20" s="1" customFormat="1" ht="10.5">
      <c r="A741" s="1">
        <v>70016160</v>
      </c>
      <c r="B741" s="31">
        <v>9</v>
      </c>
      <c r="C741" s="1" t="s">
        <v>505</v>
      </c>
      <c r="D741" s="5">
        <v>645</v>
      </c>
      <c r="E741" s="140">
        <v>40498</v>
      </c>
      <c r="F741" s="140">
        <v>44151</v>
      </c>
      <c r="G741" s="169">
        <f t="shared" si="35"/>
        <v>11</v>
      </c>
      <c r="H741" s="169">
        <f t="shared" si="36"/>
        <v>2020</v>
      </c>
      <c r="I741" s="170" t="str">
        <f t="shared" si="37"/>
        <v>0</v>
      </c>
      <c r="J741" s="4" t="s">
        <v>171</v>
      </c>
      <c r="K741" s="141">
        <v>45000000</v>
      </c>
      <c r="L741" s="4"/>
      <c r="M741" s="142"/>
      <c r="N741" s="143" t="s">
        <v>250</v>
      </c>
      <c r="O741" s="142">
        <v>10</v>
      </c>
      <c r="P741" s="87"/>
      <c r="Q741" s="87"/>
      <c r="R741" s="87"/>
      <c r="S741" s="87"/>
      <c r="T741" s="87"/>
    </row>
    <row r="742" spans="1:20" s="1" customFormat="1" ht="10.5">
      <c r="A742" s="1">
        <v>70016160</v>
      </c>
      <c r="B742" s="31">
        <v>9</v>
      </c>
      <c r="C742" s="1" t="s">
        <v>506</v>
      </c>
      <c r="D742" s="5" t="s">
        <v>143</v>
      </c>
      <c r="E742" s="140">
        <v>40501</v>
      </c>
      <c r="F742" s="140">
        <v>40866</v>
      </c>
      <c r="G742" s="169">
        <f t="shared" si="35"/>
        <v>11</v>
      </c>
      <c r="H742" s="169">
        <f t="shared" si="36"/>
        <v>2011</v>
      </c>
      <c r="I742" s="170" t="str">
        <f t="shared" si="37"/>
        <v>0</v>
      </c>
      <c r="J742" s="4" t="s">
        <v>171</v>
      </c>
      <c r="K742" s="141">
        <v>45000000</v>
      </c>
      <c r="L742" s="4" t="s">
        <v>46</v>
      </c>
      <c r="M742" s="142">
        <v>7</v>
      </c>
      <c r="N742" s="143" t="s">
        <v>250</v>
      </c>
      <c r="O742" s="142">
        <v>5</v>
      </c>
      <c r="P742" s="87">
        <v>45000000000</v>
      </c>
      <c r="Q742" s="87">
        <v>45000000000</v>
      </c>
      <c r="R742" s="87">
        <f>ROUND((Q742/1000),0)</f>
        <v>45000000</v>
      </c>
      <c r="S742" s="87">
        <v>671982</v>
      </c>
      <c r="T742" s="87">
        <v>45671982</v>
      </c>
    </row>
    <row r="743" spans="1:20" s="1" customFormat="1" ht="10.5">
      <c r="A743" s="1">
        <v>76022072</v>
      </c>
      <c r="B743" s="31">
        <v>8</v>
      </c>
      <c r="C743" s="1" t="s">
        <v>407</v>
      </c>
      <c r="D743" s="5">
        <v>646</v>
      </c>
      <c r="E743" s="140">
        <v>40499</v>
      </c>
      <c r="F743" s="140">
        <v>43439</v>
      </c>
      <c r="G743" s="169">
        <f t="shared" si="35"/>
        <v>12</v>
      </c>
      <c r="H743" s="169">
        <f t="shared" si="36"/>
        <v>2018</v>
      </c>
      <c r="I743" s="170" t="str">
        <f t="shared" si="37"/>
        <v>0</v>
      </c>
      <c r="J743" s="4" t="s">
        <v>37</v>
      </c>
      <c r="K743" s="141">
        <v>10000</v>
      </c>
      <c r="L743" s="4"/>
      <c r="M743" s="142"/>
      <c r="N743" s="143" t="s">
        <v>390</v>
      </c>
      <c r="O743" s="142">
        <v>30</v>
      </c>
      <c r="P743" s="87"/>
      <c r="Q743" s="87"/>
      <c r="R743" s="87"/>
      <c r="S743" s="87"/>
      <c r="T743" s="87"/>
    </row>
    <row r="744" spans="1:20" s="1" customFormat="1" ht="10.5">
      <c r="A744" s="1">
        <v>76022072</v>
      </c>
      <c r="B744" s="31">
        <v>8</v>
      </c>
      <c r="C744" s="1" t="s">
        <v>337</v>
      </c>
      <c r="D744" s="5" t="s">
        <v>143</v>
      </c>
      <c r="E744" s="140">
        <v>40504</v>
      </c>
      <c r="F744" s="140">
        <v>41600</v>
      </c>
      <c r="G744" s="169">
        <f t="shared" si="35"/>
        <v>11</v>
      </c>
      <c r="H744" s="169">
        <f t="shared" si="36"/>
        <v>2013</v>
      </c>
      <c r="I744" s="170" t="str">
        <f t="shared" si="37"/>
        <v>0</v>
      </c>
      <c r="J744" s="4" t="s">
        <v>37</v>
      </c>
      <c r="K744" s="141">
        <v>4500</v>
      </c>
      <c r="L744" s="4" t="s">
        <v>56</v>
      </c>
      <c r="M744" s="142">
        <v>4</v>
      </c>
      <c r="N744" s="143" t="s">
        <v>68</v>
      </c>
      <c r="O744" s="142">
        <v>21</v>
      </c>
      <c r="P744" s="87">
        <v>4000000</v>
      </c>
      <c r="Q744" s="87">
        <v>4000000</v>
      </c>
      <c r="R744" s="87">
        <f>ROUND((Q744*$E$8/1000),0)</f>
        <v>87788920</v>
      </c>
      <c r="S744" s="87">
        <v>287398</v>
      </c>
      <c r="T744" s="87">
        <v>88076318</v>
      </c>
    </row>
    <row r="745" spans="1:20" s="1" customFormat="1" ht="10.5">
      <c r="A745" s="1">
        <v>96874030</v>
      </c>
      <c r="B745" s="31" t="s">
        <v>75</v>
      </c>
      <c r="C745" s="1" t="s">
        <v>341</v>
      </c>
      <c r="D745" s="5">
        <v>647</v>
      </c>
      <c r="E745" s="140">
        <v>40528</v>
      </c>
      <c r="F745" s="140">
        <v>44181</v>
      </c>
      <c r="G745" s="169">
        <f t="shared" si="35"/>
        <v>12</v>
      </c>
      <c r="H745" s="169">
        <f t="shared" si="36"/>
        <v>2020</v>
      </c>
      <c r="I745" s="170" t="str">
        <f t="shared" si="37"/>
        <v>0</v>
      </c>
      <c r="J745" s="4" t="s">
        <v>37</v>
      </c>
      <c r="K745" s="141">
        <v>5000</v>
      </c>
      <c r="L745" s="4"/>
      <c r="M745" s="142"/>
      <c r="N745" s="143" t="s">
        <v>390</v>
      </c>
      <c r="O745" s="142">
        <v>10</v>
      </c>
      <c r="P745" s="87"/>
      <c r="Q745" s="87"/>
      <c r="R745" s="87"/>
      <c r="S745" s="87"/>
      <c r="T745" s="87"/>
    </row>
    <row r="746" spans="1:20" s="1" customFormat="1" ht="10.5">
      <c r="A746" s="1">
        <v>96874030</v>
      </c>
      <c r="B746" s="31" t="s">
        <v>75</v>
      </c>
      <c r="C746" s="1" t="s">
        <v>507</v>
      </c>
      <c r="D746" s="5" t="s">
        <v>143</v>
      </c>
      <c r="E746" s="140">
        <v>40534</v>
      </c>
      <c r="F746" s="140">
        <v>41630</v>
      </c>
      <c r="G746" s="169">
        <f t="shared" si="35"/>
        <v>12</v>
      </c>
      <c r="H746" s="169">
        <f t="shared" si="36"/>
        <v>2013</v>
      </c>
      <c r="I746" s="170" t="str">
        <f t="shared" si="37"/>
        <v>0</v>
      </c>
      <c r="J746" s="4" t="s">
        <v>37</v>
      </c>
      <c r="K746" s="141">
        <v>5000</v>
      </c>
      <c r="L746" s="4" t="s">
        <v>92</v>
      </c>
      <c r="M746" s="142">
        <v>3.85</v>
      </c>
      <c r="N746" s="143" t="s">
        <v>68</v>
      </c>
      <c r="O746" s="142">
        <v>6</v>
      </c>
      <c r="P746" s="87">
        <v>1000000</v>
      </c>
      <c r="Q746" s="87">
        <v>1000000</v>
      </c>
      <c r="R746" s="87">
        <f>ROUND((Q746*$E$8/1000),0)</f>
        <v>21947230</v>
      </c>
      <c r="S746" s="87">
        <v>116247</v>
      </c>
      <c r="T746" s="87">
        <v>22063477</v>
      </c>
    </row>
    <row r="747" spans="1:20" s="1" customFormat="1" ht="10.5">
      <c r="A747" s="1">
        <v>96874030</v>
      </c>
      <c r="B747" s="31" t="s">
        <v>75</v>
      </c>
      <c r="C747" s="1" t="s">
        <v>507</v>
      </c>
      <c r="D747" s="5" t="s">
        <v>143</v>
      </c>
      <c r="E747" s="140">
        <v>40534</v>
      </c>
      <c r="F747" s="140">
        <v>41630</v>
      </c>
      <c r="G747" s="169">
        <f t="shared" si="35"/>
        <v>12</v>
      </c>
      <c r="H747" s="169">
        <f t="shared" si="36"/>
        <v>2013</v>
      </c>
      <c r="I747" s="170" t="str">
        <f t="shared" si="37"/>
        <v>0</v>
      </c>
      <c r="J747" s="4" t="s">
        <v>37</v>
      </c>
      <c r="K747" s="141">
        <v>5000</v>
      </c>
      <c r="L747" s="4" t="s">
        <v>63</v>
      </c>
      <c r="M747" s="142">
        <v>4.25</v>
      </c>
      <c r="N747" s="143" t="s">
        <v>68</v>
      </c>
      <c r="O747" s="142">
        <v>10</v>
      </c>
      <c r="P747" s="87">
        <v>1000000</v>
      </c>
      <c r="Q747" s="87">
        <v>1000000</v>
      </c>
      <c r="R747" s="87">
        <f>ROUND((Q747*$E$8/1000),0)</f>
        <v>21947230</v>
      </c>
      <c r="S747" s="87">
        <v>128202</v>
      </c>
      <c r="T747" s="87">
        <v>22075432</v>
      </c>
    </row>
    <row r="748" spans="1:20" s="1" customFormat="1" ht="10.5">
      <c r="A748" s="1">
        <v>96874030</v>
      </c>
      <c r="B748" s="31" t="s">
        <v>75</v>
      </c>
      <c r="C748" s="1" t="s">
        <v>341</v>
      </c>
      <c r="D748" s="5">
        <v>648</v>
      </c>
      <c r="E748" s="140">
        <v>40528</v>
      </c>
      <c r="F748" s="140">
        <v>49659</v>
      </c>
      <c r="G748" s="169">
        <f t="shared" si="35"/>
        <v>12</v>
      </c>
      <c r="H748" s="169">
        <f t="shared" si="36"/>
        <v>2035</v>
      </c>
      <c r="I748" s="170" t="str">
        <f t="shared" si="37"/>
        <v>0</v>
      </c>
      <c r="J748" s="4" t="s">
        <v>37</v>
      </c>
      <c r="K748" s="141">
        <v>5000</v>
      </c>
      <c r="L748" s="4"/>
      <c r="M748" s="142"/>
      <c r="N748" s="143" t="s">
        <v>390</v>
      </c>
      <c r="O748" s="142">
        <v>25</v>
      </c>
      <c r="P748" s="87"/>
      <c r="Q748" s="87"/>
      <c r="R748" s="87"/>
      <c r="S748" s="87"/>
      <c r="T748" s="87"/>
    </row>
    <row r="749" spans="1:20" s="1" customFormat="1" ht="10.5">
      <c r="A749" s="1">
        <v>96874030</v>
      </c>
      <c r="B749" s="31" t="s">
        <v>75</v>
      </c>
      <c r="C749" s="1" t="s">
        <v>507</v>
      </c>
      <c r="D749" s="5" t="s">
        <v>143</v>
      </c>
      <c r="E749" s="140">
        <v>40534</v>
      </c>
      <c r="F749" s="140">
        <v>41630</v>
      </c>
      <c r="G749" s="169">
        <f t="shared" si="35"/>
        <v>12</v>
      </c>
      <c r="H749" s="169">
        <f t="shared" si="36"/>
        <v>2013</v>
      </c>
      <c r="I749" s="170" t="str">
        <f t="shared" si="37"/>
        <v>0</v>
      </c>
      <c r="J749" s="4" t="s">
        <v>37</v>
      </c>
      <c r="K749" s="141">
        <v>5000</v>
      </c>
      <c r="L749" s="4" t="s">
        <v>56</v>
      </c>
      <c r="M749" s="142">
        <v>4.55</v>
      </c>
      <c r="N749" s="143" t="s">
        <v>68</v>
      </c>
      <c r="O749" s="142">
        <v>21</v>
      </c>
      <c r="P749" s="87">
        <v>3000000</v>
      </c>
      <c r="Q749" s="87">
        <v>3000000</v>
      </c>
      <c r="R749" s="87">
        <f>ROUND((Q749*$E$8/1000),0)</f>
        <v>65841690</v>
      </c>
      <c r="S749" s="87">
        <v>411456</v>
      </c>
      <c r="T749" s="87">
        <v>66253146</v>
      </c>
    </row>
    <row r="750" spans="1:20" s="1" customFormat="1" ht="10.5">
      <c r="A750" s="1">
        <v>76007675</v>
      </c>
      <c r="B750" s="31">
        <v>9</v>
      </c>
      <c r="C750" s="1" t="s">
        <v>508</v>
      </c>
      <c r="D750" s="5">
        <v>649</v>
      </c>
      <c r="E750" s="140">
        <v>40532</v>
      </c>
      <c r="F750" s="140">
        <v>44185</v>
      </c>
      <c r="G750" s="169">
        <f t="shared" si="35"/>
        <v>12</v>
      </c>
      <c r="H750" s="169">
        <f t="shared" si="36"/>
        <v>2020</v>
      </c>
      <c r="I750" s="170" t="str">
        <f t="shared" si="37"/>
        <v>0</v>
      </c>
      <c r="J750" s="4" t="s">
        <v>37</v>
      </c>
      <c r="K750" s="141">
        <v>5500</v>
      </c>
      <c r="L750" s="4"/>
      <c r="M750" s="142"/>
      <c r="N750" s="143" t="s">
        <v>509</v>
      </c>
      <c r="O750" s="142">
        <v>10</v>
      </c>
      <c r="P750" s="87"/>
      <c r="Q750" s="87"/>
      <c r="R750" s="87"/>
      <c r="S750" s="87"/>
      <c r="T750" s="87"/>
    </row>
    <row r="751" spans="1:20" s="1" customFormat="1" ht="10.5">
      <c r="A751" s="1">
        <v>76007675</v>
      </c>
      <c r="B751" s="31">
        <v>9</v>
      </c>
      <c r="C751" s="1" t="s">
        <v>510</v>
      </c>
      <c r="D751" s="5" t="s">
        <v>143</v>
      </c>
      <c r="E751" s="140">
        <v>40556</v>
      </c>
      <c r="F751" s="140">
        <v>41652</v>
      </c>
      <c r="G751" s="169">
        <f t="shared" si="35"/>
        <v>1</v>
      </c>
      <c r="H751" s="169">
        <f t="shared" si="36"/>
        <v>2014</v>
      </c>
      <c r="I751" s="170" t="str">
        <f t="shared" si="37"/>
        <v>0</v>
      </c>
      <c r="J751" s="4" t="s">
        <v>37</v>
      </c>
      <c r="K751" s="141">
        <v>3000</v>
      </c>
      <c r="L751" s="4" t="s">
        <v>46</v>
      </c>
      <c r="M751" s="142">
        <v>4.0999999999999996</v>
      </c>
      <c r="N751" s="143" t="s">
        <v>492</v>
      </c>
      <c r="O751" s="142">
        <v>4.8</v>
      </c>
      <c r="P751" s="87">
        <v>2000000</v>
      </c>
      <c r="Q751" s="87">
        <v>2000000</v>
      </c>
      <c r="R751" s="87">
        <f>ROUND((Q751*$E$8/1000),0)</f>
        <v>43894460</v>
      </c>
      <c r="S751" s="87">
        <v>414925</v>
      </c>
      <c r="T751" s="87">
        <v>44309385</v>
      </c>
    </row>
    <row r="752" spans="1:20" s="1" customFormat="1" ht="10.5">
      <c r="A752" s="1">
        <v>76007675</v>
      </c>
      <c r="B752" s="31">
        <v>9</v>
      </c>
      <c r="C752" s="1" t="s">
        <v>511</v>
      </c>
      <c r="D752" s="5" t="s">
        <v>143</v>
      </c>
      <c r="E752" s="140">
        <v>40556</v>
      </c>
      <c r="F752" s="140">
        <v>41652</v>
      </c>
      <c r="G752" s="169">
        <f t="shared" si="35"/>
        <v>1</v>
      </c>
      <c r="H752" s="169">
        <f t="shared" si="36"/>
        <v>2014</v>
      </c>
      <c r="I752" s="170" t="str">
        <f t="shared" si="37"/>
        <v>0</v>
      </c>
      <c r="J752" s="4" t="s">
        <v>171</v>
      </c>
      <c r="K752" s="141">
        <v>60000000</v>
      </c>
      <c r="L752" s="4" t="s">
        <v>90</v>
      </c>
      <c r="M752" s="142">
        <v>7.2</v>
      </c>
      <c r="N752" s="143" t="s">
        <v>492</v>
      </c>
      <c r="O752" s="142">
        <v>4.8</v>
      </c>
      <c r="P752" s="87"/>
      <c r="Q752" s="87"/>
      <c r="R752" s="87"/>
      <c r="S752" s="87"/>
      <c r="T752" s="87"/>
    </row>
    <row r="753" spans="1:20" s="1" customFormat="1" ht="10.5">
      <c r="A753" s="1">
        <v>76007675</v>
      </c>
      <c r="B753" s="31">
        <v>9</v>
      </c>
      <c r="C753" s="1" t="s">
        <v>511</v>
      </c>
      <c r="D753" s="5" t="s">
        <v>143</v>
      </c>
      <c r="E753" s="140">
        <v>40556</v>
      </c>
      <c r="F753" s="140">
        <v>41652</v>
      </c>
      <c r="G753" s="169">
        <f t="shared" si="35"/>
        <v>1</v>
      </c>
      <c r="H753" s="169">
        <f t="shared" si="36"/>
        <v>2014</v>
      </c>
      <c r="I753" s="170" t="str">
        <f t="shared" si="37"/>
        <v>0</v>
      </c>
      <c r="J753" s="4" t="s">
        <v>37</v>
      </c>
      <c r="K753" s="141">
        <v>3000</v>
      </c>
      <c r="L753" s="4" t="s">
        <v>92</v>
      </c>
      <c r="M753" s="142">
        <v>4.3</v>
      </c>
      <c r="N753" s="143" t="s">
        <v>492</v>
      </c>
      <c r="O753" s="142">
        <v>9.8000000000000007</v>
      </c>
      <c r="P753" s="87"/>
      <c r="Q753" s="87"/>
      <c r="R753" s="87"/>
      <c r="S753" s="87"/>
      <c r="T753" s="87"/>
    </row>
    <row r="754" spans="1:20" s="1" customFormat="1" ht="10.5">
      <c r="A754" s="1">
        <v>76007675</v>
      </c>
      <c r="B754" s="31">
        <v>9</v>
      </c>
      <c r="C754" s="1" t="s">
        <v>511</v>
      </c>
      <c r="D754" s="5" t="s">
        <v>152</v>
      </c>
      <c r="E754" s="140">
        <v>40680</v>
      </c>
      <c r="F754" s="140">
        <v>41776</v>
      </c>
      <c r="G754" s="169">
        <f t="shared" si="35"/>
        <v>5</v>
      </c>
      <c r="H754" s="169">
        <f t="shared" si="36"/>
        <v>2014</v>
      </c>
      <c r="I754" s="170" t="str">
        <f t="shared" si="37"/>
        <v>0</v>
      </c>
      <c r="J754" s="4" t="s">
        <v>37</v>
      </c>
      <c r="K754" s="141">
        <v>2500</v>
      </c>
      <c r="L754" s="4" t="s">
        <v>56</v>
      </c>
      <c r="M754" s="142">
        <v>3.7</v>
      </c>
      <c r="N754" s="143" t="s">
        <v>798</v>
      </c>
      <c r="O754" s="142">
        <v>4</v>
      </c>
      <c r="P754" s="87"/>
      <c r="Q754" s="87"/>
      <c r="R754" s="87"/>
      <c r="S754" s="87"/>
      <c r="T754" s="87"/>
    </row>
    <row r="755" spans="1:20" s="1" customFormat="1" ht="10.5">
      <c r="A755" s="1">
        <v>76007675</v>
      </c>
      <c r="B755" s="31">
        <v>9</v>
      </c>
      <c r="C755" s="1" t="s">
        <v>508</v>
      </c>
      <c r="D755" s="5">
        <v>650</v>
      </c>
      <c r="E755" s="140">
        <v>40532</v>
      </c>
      <c r="F755" s="140">
        <v>51490</v>
      </c>
      <c r="G755" s="169">
        <f t="shared" si="35"/>
        <v>12</v>
      </c>
      <c r="H755" s="169">
        <f t="shared" si="36"/>
        <v>2040</v>
      </c>
      <c r="I755" s="170" t="str">
        <f t="shared" si="37"/>
        <v>0</v>
      </c>
      <c r="J755" s="4" t="s">
        <v>37</v>
      </c>
      <c r="K755" s="141">
        <v>5500</v>
      </c>
      <c r="L755" s="4"/>
      <c r="M755" s="142"/>
      <c r="N755" s="143" t="s">
        <v>509</v>
      </c>
      <c r="O755" s="142">
        <v>30</v>
      </c>
      <c r="P755" s="87"/>
      <c r="Q755" s="87"/>
      <c r="R755" s="87"/>
      <c r="S755" s="87"/>
      <c r="T755" s="87"/>
    </row>
    <row r="756" spans="1:20" s="1" customFormat="1" ht="10.5">
      <c r="A756" s="1">
        <v>76007675</v>
      </c>
      <c r="B756" s="31">
        <v>9</v>
      </c>
      <c r="C756" s="1" t="s">
        <v>510</v>
      </c>
      <c r="D756" s="5" t="s">
        <v>143</v>
      </c>
      <c r="E756" s="140">
        <v>40556</v>
      </c>
      <c r="F756" s="140">
        <v>41652</v>
      </c>
      <c r="G756" s="169">
        <f t="shared" si="35"/>
        <v>1</v>
      </c>
      <c r="H756" s="169">
        <f t="shared" si="36"/>
        <v>2014</v>
      </c>
      <c r="I756" s="170" t="str">
        <f t="shared" si="37"/>
        <v>0</v>
      </c>
      <c r="J756" s="4" t="s">
        <v>37</v>
      </c>
      <c r="K756" s="141">
        <v>3000</v>
      </c>
      <c r="L756" s="4" t="s">
        <v>63</v>
      </c>
      <c r="M756" s="142">
        <v>4.7</v>
      </c>
      <c r="N756" s="143" t="s">
        <v>492</v>
      </c>
      <c r="O756" s="142">
        <v>27.8</v>
      </c>
      <c r="P756" s="87">
        <v>1000000</v>
      </c>
      <c r="Q756" s="87">
        <v>1000000</v>
      </c>
      <c r="R756" s="87">
        <f>ROUND((Q756*$E$8/1000),0)</f>
        <v>21947230</v>
      </c>
      <c r="S756" s="87">
        <v>237823</v>
      </c>
      <c r="T756" s="87">
        <v>22185053</v>
      </c>
    </row>
    <row r="757" spans="1:20" s="1" customFormat="1" ht="10.5">
      <c r="A757" s="1">
        <v>76007675</v>
      </c>
      <c r="B757" s="31">
        <v>9</v>
      </c>
      <c r="C757" s="1" t="s">
        <v>511</v>
      </c>
      <c r="D757" s="5" t="s">
        <v>152</v>
      </c>
      <c r="E757" s="140">
        <v>40680</v>
      </c>
      <c r="F757" s="140">
        <v>41776</v>
      </c>
      <c r="G757" s="169">
        <f t="shared" si="35"/>
        <v>5</v>
      </c>
      <c r="H757" s="169">
        <f t="shared" si="36"/>
        <v>2014</v>
      </c>
      <c r="I757" s="170" t="str">
        <f t="shared" si="37"/>
        <v>0</v>
      </c>
      <c r="J757" s="4" t="s">
        <v>37</v>
      </c>
      <c r="K757" s="141">
        <v>2500</v>
      </c>
      <c r="L757" s="4" t="s">
        <v>51</v>
      </c>
      <c r="M757" s="142">
        <v>4.4000000000000004</v>
      </c>
      <c r="N757" s="143" t="s">
        <v>798</v>
      </c>
      <c r="O757" s="142">
        <v>17</v>
      </c>
      <c r="P757" s="87"/>
      <c r="Q757" s="87"/>
      <c r="R757" s="87"/>
      <c r="S757" s="87"/>
      <c r="T757" s="87"/>
    </row>
    <row r="758" spans="1:20" s="1" customFormat="1" ht="10.5">
      <c r="A758" s="1">
        <v>90146000</v>
      </c>
      <c r="B758" s="31">
        <v>0</v>
      </c>
      <c r="C758" s="1" t="s">
        <v>873</v>
      </c>
      <c r="D758" s="5">
        <v>651</v>
      </c>
      <c r="E758" s="140">
        <v>40561</v>
      </c>
      <c r="F758" s="140">
        <v>44214</v>
      </c>
      <c r="G758" s="169">
        <f t="shared" si="35"/>
        <v>1</v>
      </c>
      <c r="H758" s="169">
        <f t="shared" si="36"/>
        <v>2021</v>
      </c>
      <c r="I758" s="170" t="str">
        <f t="shared" si="37"/>
        <v>0</v>
      </c>
      <c r="J758" s="4" t="s">
        <v>37</v>
      </c>
      <c r="K758" s="141">
        <v>1000</v>
      </c>
      <c r="L758" s="4"/>
      <c r="M758" s="142"/>
      <c r="N758" s="143" t="s">
        <v>513</v>
      </c>
      <c r="O758" s="142">
        <v>10</v>
      </c>
      <c r="P758" s="87"/>
      <c r="Q758" s="87"/>
      <c r="R758" s="87"/>
      <c r="S758" s="87"/>
      <c r="T758" s="87"/>
    </row>
    <row r="759" spans="1:20" s="1" customFormat="1" ht="10.5">
      <c r="A759" s="1">
        <v>90146000</v>
      </c>
      <c r="B759" s="31">
        <v>0</v>
      </c>
      <c r="C759" s="1" t="s">
        <v>874</v>
      </c>
      <c r="D759" s="5" t="s">
        <v>143</v>
      </c>
      <c r="E759" s="140">
        <v>40703</v>
      </c>
      <c r="F759" s="140">
        <v>42178</v>
      </c>
      <c r="G759" s="169">
        <f t="shared" si="35"/>
        <v>6</v>
      </c>
      <c r="H759" s="169">
        <f t="shared" si="36"/>
        <v>2015</v>
      </c>
      <c r="I759" s="170" t="str">
        <f t="shared" si="37"/>
        <v>0</v>
      </c>
      <c r="J759" s="4" t="s">
        <v>37</v>
      </c>
      <c r="K759" s="141">
        <v>500</v>
      </c>
      <c r="L759" s="4" t="s">
        <v>46</v>
      </c>
      <c r="M759" s="142">
        <v>3.7</v>
      </c>
      <c r="N759" s="143" t="s">
        <v>39</v>
      </c>
      <c r="O759" s="142">
        <v>4</v>
      </c>
      <c r="P759" s="87"/>
      <c r="Q759" s="87"/>
      <c r="R759" s="87"/>
      <c r="S759" s="87"/>
      <c r="T759" s="87"/>
    </row>
    <row r="760" spans="1:20" s="1" customFormat="1" ht="10.5">
      <c r="A760" s="1">
        <v>76038659</v>
      </c>
      <c r="B760" s="31">
        <v>6</v>
      </c>
      <c r="C760" s="1" t="s">
        <v>514</v>
      </c>
      <c r="D760" s="5">
        <v>652</v>
      </c>
      <c r="E760" s="140">
        <v>40564</v>
      </c>
      <c r="F760" s="140">
        <v>45678</v>
      </c>
      <c r="G760" s="169">
        <f t="shared" si="35"/>
        <v>1</v>
      </c>
      <c r="H760" s="169">
        <f t="shared" si="36"/>
        <v>2025</v>
      </c>
      <c r="I760" s="170" t="str">
        <f t="shared" si="37"/>
        <v>0</v>
      </c>
      <c r="J760" s="4" t="s">
        <v>37</v>
      </c>
      <c r="K760" s="141">
        <v>5500</v>
      </c>
      <c r="L760" s="4"/>
      <c r="M760" s="142"/>
      <c r="N760" s="143" t="s">
        <v>68</v>
      </c>
      <c r="O760" s="142">
        <v>24</v>
      </c>
      <c r="P760" s="87"/>
      <c r="Q760" s="87"/>
      <c r="R760" s="87"/>
      <c r="S760" s="87"/>
      <c r="T760" s="87"/>
    </row>
    <row r="761" spans="1:20" s="1" customFormat="1" ht="10.5">
      <c r="A761" s="1">
        <v>76038659</v>
      </c>
      <c r="B761" s="31">
        <v>6</v>
      </c>
      <c r="C761" s="1" t="s">
        <v>515</v>
      </c>
      <c r="D761" s="5" t="s">
        <v>143</v>
      </c>
      <c r="E761" s="140">
        <v>40564</v>
      </c>
      <c r="F761" s="140">
        <v>41660</v>
      </c>
      <c r="G761" s="169">
        <f t="shared" si="35"/>
        <v>1</v>
      </c>
      <c r="H761" s="169">
        <f t="shared" si="36"/>
        <v>2014</v>
      </c>
      <c r="I761" s="170" t="str">
        <f t="shared" si="37"/>
        <v>0</v>
      </c>
      <c r="J761" s="4" t="s">
        <v>37</v>
      </c>
      <c r="K761" s="141">
        <v>5500</v>
      </c>
      <c r="L761" s="4" t="s">
        <v>46</v>
      </c>
      <c r="M761" s="142">
        <v>4.7</v>
      </c>
      <c r="N761" s="143" t="s">
        <v>68</v>
      </c>
      <c r="O761" s="142">
        <v>21</v>
      </c>
      <c r="P761" s="87">
        <v>5500000</v>
      </c>
      <c r="Q761" s="87">
        <v>5500000</v>
      </c>
      <c r="R761" s="87">
        <f>ROUND((Q761*$E$8/1000),0)</f>
        <v>120709765</v>
      </c>
      <c r="S761" s="87">
        <v>716606</v>
      </c>
      <c r="T761" s="87">
        <v>121426371</v>
      </c>
    </row>
    <row r="762" spans="1:20" s="1" customFormat="1" ht="10.5">
      <c r="A762" s="1">
        <v>96678790</v>
      </c>
      <c r="B762" s="31">
        <v>2</v>
      </c>
      <c r="C762" s="1" t="s">
        <v>293</v>
      </c>
      <c r="D762" s="5">
        <v>653</v>
      </c>
      <c r="E762" s="140">
        <v>40568</v>
      </c>
      <c r="F762" s="140">
        <v>44221</v>
      </c>
      <c r="G762" s="169">
        <f t="shared" si="35"/>
        <v>1</v>
      </c>
      <c r="H762" s="169">
        <f t="shared" si="36"/>
        <v>2021</v>
      </c>
      <c r="I762" s="170" t="str">
        <f t="shared" si="37"/>
        <v>0</v>
      </c>
      <c r="J762" s="4" t="s">
        <v>37</v>
      </c>
      <c r="K762" s="141">
        <v>1000</v>
      </c>
      <c r="L762" s="4"/>
      <c r="M762" s="142"/>
      <c r="N762" s="143" t="s">
        <v>390</v>
      </c>
      <c r="O762" s="142">
        <v>10</v>
      </c>
      <c r="P762" s="87"/>
      <c r="Q762" s="87"/>
      <c r="R762" s="87"/>
      <c r="S762" s="87"/>
      <c r="T762" s="87"/>
    </row>
    <row r="763" spans="1:20" s="1" customFormat="1" ht="10.5">
      <c r="A763" s="1">
        <v>96678790</v>
      </c>
      <c r="B763" s="144">
        <v>2</v>
      </c>
      <c r="C763" s="145" t="s">
        <v>677</v>
      </c>
      <c r="D763" s="5" t="s">
        <v>143</v>
      </c>
      <c r="E763" s="140">
        <v>40603</v>
      </c>
      <c r="F763" s="140">
        <v>42248</v>
      </c>
      <c r="G763" s="169">
        <f t="shared" si="35"/>
        <v>9</v>
      </c>
      <c r="H763" s="169">
        <f t="shared" si="36"/>
        <v>2015</v>
      </c>
      <c r="I763" s="170" t="str">
        <f t="shared" si="37"/>
        <v>0</v>
      </c>
      <c r="J763" s="4" t="s">
        <v>171</v>
      </c>
      <c r="K763" s="141">
        <v>20000000</v>
      </c>
      <c r="L763" s="4" t="s">
        <v>292</v>
      </c>
      <c r="M763" s="142">
        <v>7.25</v>
      </c>
      <c r="N763" s="143" t="s">
        <v>39</v>
      </c>
      <c r="O763" s="142">
        <v>4.5</v>
      </c>
      <c r="P763" s="87"/>
      <c r="Q763" s="87"/>
      <c r="R763" s="87"/>
      <c r="S763" s="87"/>
      <c r="T763" s="87"/>
    </row>
    <row r="764" spans="1:20" s="1" customFormat="1" ht="10.5">
      <c r="A764" s="1">
        <v>96678790</v>
      </c>
      <c r="B764" s="144">
        <v>2</v>
      </c>
      <c r="C764" s="145" t="s">
        <v>327</v>
      </c>
      <c r="D764" s="5" t="s">
        <v>143</v>
      </c>
      <c r="E764" s="140">
        <v>40603</v>
      </c>
      <c r="F764" s="140">
        <v>41518</v>
      </c>
      <c r="G764" s="169">
        <f t="shared" si="35"/>
        <v>9</v>
      </c>
      <c r="H764" s="169">
        <f t="shared" si="36"/>
        <v>2013</v>
      </c>
      <c r="I764" s="170" t="str">
        <f t="shared" si="37"/>
        <v>0</v>
      </c>
      <c r="J764" s="4" t="s">
        <v>171</v>
      </c>
      <c r="K764" s="141">
        <v>20000000</v>
      </c>
      <c r="L764" s="4" t="s">
        <v>265</v>
      </c>
      <c r="M764" s="142">
        <v>6.75</v>
      </c>
      <c r="N764" s="143" t="s">
        <v>39</v>
      </c>
      <c r="O764" s="142">
        <v>2.5</v>
      </c>
      <c r="P764" s="87">
        <v>20000000000</v>
      </c>
      <c r="Q764" s="87">
        <v>20000000000</v>
      </c>
      <c r="R764" s="87">
        <f>ROUND((Q764/1000),0)</f>
        <v>20000000</v>
      </c>
      <c r="S764" s="87">
        <v>548505</v>
      </c>
      <c r="T764" s="87">
        <v>20548505</v>
      </c>
    </row>
    <row r="765" spans="1:20" s="1" customFormat="1" ht="10.5">
      <c r="A765" s="1">
        <v>96678790</v>
      </c>
      <c r="B765" s="144">
        <v>2</v>
      </c>
      <c r="C765" s="145" t="s">
        <v>677</v>
      </c>
      <c r="D765" s="5" t="s">
        <v>143</v>
      </c>
      <c r="E765" s="140">
        <v>40603</v>
      </c>
      <c r="F765" s="140">
        <v>42430</v>
      </c>
      <c r="G765" s="169">
        <f t="shared" si="35"/>
        <v>3</v>
      </c>
      <c r="H765" s="169">
        <f t="shared" si="36"/>
        <v>2016</v>
      </c>
      <c r="I765" s="170" t="str">
        <f t="shared" si="37"/>
        <v>0</v>
      </c>
      <c r="J765" s="4" t="s">
        <v>37</v>
      </c>
      <c r="K765" s="141">
        <v>1000</v>
      </c>
      <c r="L765" s="4" t="s">
        <v>678</v>
      </c>
      <c r="M765" s="142">
        <v>3.5</v>
      </c>
      <c r="N765" s="143" t="s">
        <v>39</v>
      </c>
      <c r="O765" s="142">
        <v>5</v>
      </c>
      <c r="P765" s="87"/>
      <c r="Q765" s="87"/>
      <c r="R765" s="87"/>
      <c r="S765" s="87"/>
      <c r="T765" s="87"/>
    </row>
    <row r="766" spans="1:20" s="1" customFormat="1" ht="10.5">
      <c r="A766" s="1">
        <v>61808000</v>
      </c>
      <c r="B766" s="144">
        <v>5</v>
      </c>
      <c r="C766" s="145" t="s">
        <v>360</v>
      </c>
      <c r="D766" s="5">
        <v>654</v>
      </c>
      <c r="E766" s="140">
        <v>40617</v>
      </c>
      <c r="F766" s="140">
        <v>44270</v>
      </c>
      <c r="G766" s="169">
        <f t="shared" si="35"/>
        <v>3</v>
      </c>
      <c r="H766" s="169">
        <f t="shared" si="36"/>
        <v>2021</v>
      </c>
      <c r="I766" s="170" t="str">
        <f t="shared" si="37"/>
        <v>0</v>
      </c>
      <c r="J766" s="4" t="s">
        <v>37</v>
      </c>
      <c r="K766" s="141">
        <v>4400</v>
      </c>
      <c r="L766" s="4"/>
      <c r="M766" s="142"/>
      <c r="N766" s="143" t="s">
        <v>81</v>
      </c>
      <c r="O766" s="142">
        <v>10</v>
      </c>
      <c r="P766" s="87"/>
      <c r="Q766" s="87"/>
      <c r="R766" s="87"/>
      <c r="S766" s="87"/>
      <c r="T766" s="87"/>
    </row>
    <row r="767" spans="1:20" s="1" customFormat="1" ht="10.5">
      <c r="A767" s="1">
        <v>61808000</v>
      </c>
      <c r="B767" s="144">
        <v>5</v>
      </c>
      <c r="C767" s="145" t="s">
        <v>158</v>
      </c>
      <c r="D767" s="5" t="s">
        <v>143</v>
      </c>
      <c r="E767" s="140">
        <v>40633</v>
      </c>
      <c r="F767" s="140">
        <v>42461</v>
      </c>
      <c r="G767" s="169">
        <f t="shared" si="35"/>
        <v>4</v>
      </c>
      <c r="H767" s="169">
        <f t="shared" si="36"/>
        <v>2016</v>
      </c>
      <c r="I767" s="170" t="str">
        <f t="shared" si="37"/>
        <v>0</v>
      </c>
      <c r="J767" s="4" t="s">
        <v>37</v>
      </c>
      <c r="K767" s="141">
        <v>4400</v>
      </c>
      <c r="L767" s="4" t="s">
        <v>176</v>
      </c>
      <c r="M767" s="142">
        <v>3.17</v>
      </c>
      <c r="N767" s="143" t="s">
        <v>39</v>
      </c>
      <c r="O767" s="142">
        <v>5</v>
      </c>
      <c r="P767" s="87">
        <v>1250000</v>
      </c>
      <c r="Q767" s="87">
        <v>1250000</v>
      </c>
      <c r="R767" s="87">
        <f>ROUND((Q767*$E$8/1000),0)</f>
        <v>27434038</v>
      </c>
      <c r="S767" s="87">
        <v>287618</v>
      </c>
      <c r="T767" s="87">
        <v>27721656</v>
      </c>
    </row>
    <row r="768" spans="1:20" s="1" customFormat="1" ht="10.5">
      <c r="A768" s="1">
        <v>61808000</v>
      </c>
      <c r="B768" s="144">
        <v>5</v>
      </c>
      <c r="C768" s="145" t="s">
        <v>486</v>
      </c>
      <c r="D768" s="5" t="s">
        <v>143</v>
      </c>
      <c r="E768" s="140">
        <v>40633</v>
      </c>
      <c r="F768" s="140">
        <v>43556</v>
      </c>
      <c r="G768" s="169">
        <f t="shared" si="35"/>
        <v>4</v>
      </c>
      <c r="H768" s="169">
        <f t="shared" si="36"/>
        <v>2019</v>
      </c>
      <c r="I768" s="170" t="str">
        <f t="shared" si="37"/>
        <v>0</v>
      </c>
      <c r="J768" s="4" t="s">
        <v>37</v>
      </c>
      <c r="K768" s="141">
        <v>4400</v>
      </c>
      <c r="L768" s="4" t="s">
        <v>177</v>
      </c>
      <c r="M768" s="142">
        <v>3.44</v>
      </c>
      <c r="N768" s="143" t="s">
        <v>39</v>
      </c>
      <c r="O768" s="142">
        <v>8</v>
      </c>
      <c r="P768" s="87"/>
      <c r="Q768" s="87"/>
      <c r="R768" s="87"/>
      <c r="S768" s="87"/>
      <c r="T768" s="87"/>
    </row>
    <row r="769" spans="1:20" s="1" customFormat="1" ht="10.5">
      <c r="A769" s="1">
        <v>61808000</v>
      </c>
      <c r="B769" s="144">
        <v>5</v>
      </c>
      <c r="C769" s="145" t="s">
        <v>360</v>
      </c>
      <c r="D769" s="5">
        <v>655</v>
      </c>
      <c r="E769" s="140">
        <v>40617</v>
      </c>
      <c r="F769" s="140">
        <v>51575</v>
      </c>
      <c r="G769" s="169">
        <f t="shared" si="35"/>
        <v>3</v>
      </c>
      <c r="H769" s="169">
        <f t="shared" si="36"/>
        <v>2041</v>
      </c>
      <c r="I769" s="170" t="str">
        <f t="shared" si="37"/>
        <v>0</v>
      </c>
      <c r="J769" s="4" t="s">
        <v>37</v>
      </c>
      <c r="K769" s="141">
        <v>4400</v>
      </c>
      <c r="L769" s="4"/>
      <c r="M769" s="142"/>
      <c r="N769" s="143" t="s">
        <v>81</v>
      </c>
      <c r="O769" s="142">
        <v>30</v>
      </c>
      <c r="P769" s="87"/>
      <c r="Q769" s="87"/>
      <c r="R769" s="87"/>
      <c r="S769" s="87"/>
      <c r="T769" s="87"/>
    </row>
    <row r="770" spans="1:20" s="1" customFormat="1" ht="10.5">
      <c r="A770" s="1">
        <v>61808000</v>
      </c>
      <c r="B770" s="144">
        <v>5</v>
      </c>
      <c r="C770" s="145" t="s">
        <v>158</v>
      </c>
      <c r="D770" s="5" t="s">
        <v>143</v>
      </c>
      <c r="E770" s="140">
        <v>40633</v>
      </c>
      <c r="F770" s="140">
        <v>48853</v>
      </c>
      <c r="G770" s="169">
        <f t="shared" si="35"/>
        <v>10</v>
      </c>
      <c r="H770" s="169">
        <f t="shared" si="36"/>
        <v>2033</v>
      </c>
      <c r="I770" s="170" t="str">
        <f t="shared" si="37"/>
        <v>0</v>
      </c>
      <c r="J770" s="4" t="s">
        <v>37</v>
      </c>
      <c r="K770" s="141">
        <v>4400</v>
      </c>
      <c r="L770" s="4" t="s">
        <v>201</v>
      </c>
      <c r="M770" s="142">
        <v>3.86</v>
      </c>
      <c r="N770" s="143" t="s">
        <v>39</v>
      </c>
      <c r="O770" s="142">
        <v>22.5</v>
      </c>
      <c r="P770" s="87">
        <v>1500000</v>
      </c>
      <c r="Q770" s="87">
        <v>1500000</v>
      </c>
      <c r="R770" s="87">
        <f>ROUND((Q770*$E$8/1000),0)</f>
        <v>32920845</v>
      </c>
      <c r="S770" s="87">
        <v>419565</v>
      </c>
      <c r="T770" s="87">
        <v>33340410</v>
      </c>
    </row>
    <row r="771" spans="1:20" s="1" customFormat="1" ht="10.5">
      <c r="A771" s="1">
        <v>96667560</v>
      </c>
      <c r="B771" s="144">
        <v>8</v>
      </c>
      <c r="C771" s="145" t="s">
        <v>679</v>
      </c>
      <c r="D771" s="5">
        <v>656</v>
      </c>
      <c r="E771" s="140">
        <v>40625</v>
      </c>
      <c r="F771" s="140">
        <v>44278</v>
      </c>
      <c r="G771" s="169">
        <f t="shared" si="35"/>
        <v>3</v>
      </c>
      <c r="H771" s="169">
        <f t="shared" si="36"/>
        <v>2021</v>
      </c>
      <c r="I771" s="170" t="str">
        <f t="shared" si="37"/>
        <v>0</v>
      </c>
      <c r="J771" s="4" t="s">
        <v>171</v>
      </c>
      <c r="K771" s="141">
        <v>50000000</v>
      </c>
      <c r="L771" s="4"/>
      <c r="M771" s="142"/>
      <c r="N771" s="143" t="s">
        <v>250</v>
      </c>
      <c r="O771" s="142">
        <v>10</v>
      </c>
      <c r="P771" s="87"/>
      <c r="Q771" s="87"/>
      <c r="R771" s="87"/>
      <c r="S771" s="87"/>
      <c r="T771" s="87"/>
    </row>
    <row r="772" spans="1:20" s="1" customFormat="1" ht="10.5">
      <c r="A772" s="1">
        <v>96667560</v>
      </c>
      <c r="B772" s="144">
        <v>8</v>
      </c>
      <c r="C772" s="145" t="s">
        <v>680</v>
      </c>
      <c r="D772" s="5" t="s">
        <v>143</v>
      </c>
      <c r="E772" s="140">
        <v>40631</v>
      </c>
      <c r="F772" s="140">
        <v>44287</v>
      </c>
      <c r="G772" s="169">
        <f t="shared" si="35"/>
        <v>4</v>
      </c>
      <c r="H772" s="169">
        <f t="shared" si="36"/>
        <v>2021</v>
      </c>
      <c r="I772" s="170" t="str">
        <f t="shared" si="37"/>
        <v>0</v>
      </c>
      <c r="J772" s="4" t="s">
        <v>37</v>
      </c>
      <c r="K772" s="141">
        <v>2300</v>
      </c>
      <c r="L772" s="4" t="s">
        <v>60</v>
      </c>
      <c r="M772" s="142">
        <v>3.8</v>
      </c>
      <c r="N772" s="143" t="s">
        <v>250</v>
      </c>
      <c r="O772" s="142">
        <v>10</v>
      </c>
      <c r="P772" s="87">
        <v>1600000</v>
      </c>
      <c r="Q772" s="87">
        <v>1600000</v>
      </c>
      <c r="R772" s="87">
        <f>ROUND((Q772*$E$8/1000),0)</f>
        <v>35115568</v>
      </c>
      <c r="S772" s="87">
        <v>389241</v>
      </c>
      <c r="T772" s="87">
        <v>35504809</v>
      </c>
    </row>
    <row r="773" spans="1:20" s="1" customFormat="1" ht="10.5">
      <c r="A773" s="1">
        <v>96667560</v>
      </c>
      <c r="B773" s="144">
        <v>8</v>
      </c>
      <c r="C773" s="145" t="s">
        <v>733</v>
      </c>
      <c r="D773" s="5" t="s">
        <v>143</v>
      </c>
      <c r="E773" s="140">
        <v>40631</v>
      </c>
      <c r="F773" s="140">
        <v>42461</v>
      </c>
      <c r="G773" s="169">
        <f t="shared" si="35"/>
        <v>4</v>
      </c>
      <c r="H773" s="169">
        <f t="shared" si="36"/>
        <v>2016</v>
      </c>
      <c r="I773" s="170" t="str">
        <f t="shared" si="37"/>
        <v>0</v>
      </c>
      <c r="J773" s="4" t="s">
        <v>171</v>
      </c>
      <c r="K773" s="141">
        <v>25000000</v>
      </c>
      <c r="L773" s="4" t="s">
        <v>53</v>
      </c>
      <c r="M773" s="142">
        <v>7</v>
      </c>
      <c r="N773" s="143" t="s">
        <v>250</v>
      </c>
      <c r="O773" s="142">
        <v>5</v>
      </c>
      <c r="P773" s="87">
        <v>15000000000</v>
      </c>
      <c r="Q773" s="87">
        <v>15000000000</v>
      </c>
      <c r="R773" s="87">
        <f>ROUND((Q773/1000),0)</f>
        <v>15000000</v>
      </c>
      <c r="S773" s="87">
        <v>309672</v>
      </c>
      <c r="T773" s="87">
        <v>15309672</v>
      </c>
    </row>
    <row r="774" spans="1:20" s="1" customFormat="1" ht="10.5">
      <c r="A774" s="1">
        <v>96667560</v>
      </c>
      <c r="B774" s="144">
        <v>8</v>
      </c>
      <c r="C774" s="145" t="s">
        <v>680</v>
      </c>
      <c r="D774" s="5" t="s">
        <v>143</v>
      </c>
      <c r="E774" s="140">
        <v>40631</v>
      </c>
      <c r="F774" s="140">
        <v>43191</v>
      </c>
      <c r="G774" s="169">
        <f t="shared" si="35"/>
        <v>4</v>
      </c>
      <c r="H774" s="169">
        <f t="shared" si="36"/>
        <v>2018</v>
      </c>
      <c r="I774" s="170" t="str">
        <f t="shared" si="37"/>
        <v>0</v>
      </c>
      <c r="J774" s="4" t="s">
        <v>37</v>
      </c>
      <c r="K774" s="141">
        <v>2300</v>
      </c>
      <c r="L774" s="4" t="s">
        <v>59</v>
      </c>
      <c r="M774" s="142">
        <v>3.5</v>
      </c>
      <c r="N774" s="143" t="s">
        <v>250</v>
      </c>
      <c r="O774" s="142">
        <v>7</v>
      </c>
      <c r="P774" s="87"/>
      <c r="Q774" s="87"/>
      <c r="R774" s="87"/>
      <c r="S774" s="87"/>
      <c r="T774" s="87"/>
    </row>
    <row r="775" spans="1:20" s="1" customFormat="1" ht="10.5">
      <c r="A775" s="1">
        <v>95134000</v>
      </c>
      <c r="B775" s="144">
        <v>6</v>
      </c>
      <c r="C775" s="145" t="s">
        <v>734</v>
      </c>
      <c r="D775" s="5">
        <v>659</v>
      </c>
      <c r="E775" s="140">
        <v>40645</v>
      </c>
      <c r="F775" s="140">
        <v>51603</v>
      </c>
      <c r="G775" s="169">
        <f t="shared" si="35"/>
        <v>4</v>
      </c>
      <c r="H775" s="169">
        <f t="shared" si="36"/>
        <v>2041</v>
      </c>
      <c r="I775" s="170" t="str">
        <f t="shared" si="37"/>
        <v>0</v>
      </c>
      <c r="J775" s="4" t="s">
        <v>37</v>
      </c>
      <c r="K775" s="141">
        <v>2000</v>
      </c>
      <c r="L775" s="4"/>
      <c r="M775" s="142"/>
      <c r="N775" s="143" t="s">
        <v>513</v>
      </c>
      <c r="O775" s="142">
        <v>30</v>
      </c>
      <c r="P775" s="87"/>
      <c r="Q775" s="87"/>
      <c r="R775" s="87"/>
      <c r="S775" s="87"/>
      <c r="T775" s="87"/>
    </row>
    <row r="776" spans="1:20" s="1" customFormat="1" ht="10.5">
      <c r="A776" s="1">
        <v>95134000</v>
      </c>
      <c r="B776" s="144">
        <v>6</v>
      </c>
      <c r="C776" s="145" t="s">
        <v>735</v>
      </c>
      <c r="D776" s="5" t="s">
        <v>143</v>
      </c>
      <c r="E776" s="140">
        <v>40647</v>
      </c>
      <c r="F776" s="140">
        <v>45704</v>
      </c>
      <c r="G776" s="169">
        <f t="shared" si="35"/>
        <v>2</v>
      </c>
      <c r="H776" s="169">
        <f t="shared" si="36"/>
        <v>2025</v>
      </c>
      <c r="I776" s="170" t="str">
        <f t="shared" si="37"/>
        <v>0</v>
      </c>
      <c r="J776" s="4" t="s">
        <v>37</v>
      </c>
      <c r="K776" s="141">
        <v>1200</v>
      </c>
      <c r="L776" s="4" t="s">
        <v>46</v>
      </c>
      <c r="M776" s="142">
        <v>4.2</v>
      </c>
      <c r="N776" s="143" t="s">
        <v>513</v>
      </c>
      <c r="O776" s="142">
        <v>14</v>
      </c>
      <c r="P776" s="87">
        <v>1200000</v>
      </c>
      <c r="Q776" s="87">
        <v>1200000</v>
      </c>
      <c r="R776" s="87">
        <f>ROUND((Q776*$E$8/1000),0)</f>
        <v>26336676</v>
      </c>
      <c r="S776" s="87">
        <v>499260</v>
      </c>
      <c r="T776" s="87">
        <v>26835936</v>
      </c>
    </row>
    <row r="777" spans="1:20" s="1" customFormat="1" ht="10.5">
      <c r="A777" s="1">
        <v>92236000</v>
      </c>
      <c r="B777" s="31">
        <v>6</v>
      </c>
      <c r="C777" s="148" t="s">
        <v>801</v>
      </c>
      <c r="D777" s="5">
        <v>660</v>
      </c>
      <c r="E777" s="140">
        <v>40668</v>
      </c>
      <c r="F777" s="140">
        <v>44321</v>
      </c>
      <c r="G777" s="169">
        <f t="shared" si="35"/>
        <v>5</v>
      </c>
      <c r="H777" s="169">
        <f t="shared" si="36"/>
        <v>2021</v>
      </c>
      <c r="I777" s="170" t="str">
        <f t="shared" si="37"/>
        <v>0</v>
      </c>
      <c r="J777" s="4" t="s">
        <v>37</v>
      </c>
      <c r="K777" s="141">
        <v>3000</v>
      </c>
      <c r="L777" s="4"/>
      <c r="M777" s="142"/>
      <c r="N777" s="143" t="s">
        <v>492</v>
      </c>
      <c r="O777" s="142">
        <v>10</v>
      </c>
      <c r="P777" s="87"/>
      <c r="Q777" s="87"/>
      <c r="R777" s="87"/>
      <c r="S777" s="87"/>
      <c r="T777" s="87"/>
    </row>
    <row r="778" spans="1:20" s="1" customFormat="1" ht="10.5">
      <c r="A778" s="1">
        <v>92236000</v>
      </c>
      <c r="B778" s="31">
        <v>6</v>
      </c>
      <c r="C778" s="148" t="s">
        <v>800</v>
      </c>
      <c r="D778" s="5" t="s">
        <v>143</v>
      </c>
      <c r="E778" s="140">
        <v>40672</v>
      </c>
      <c r="F778" s="140">
        <v>41768</v>
      </c>
      <c r="G778" s="169">
        <f t="shared" ref="G778:G796" si="38">MONTH(F778)</f>
        <v>5</v>
      </c>
      <c r="H778" s="169">
        <f t="shared" ref="H778:H796" si="39">YEAR(F778)</f>
        <v>2014</v>
      </c>
      <c r="I778" s="170" t="str">
        <f t="shared" ref="I778:I796" si="40">IF($I$8&gt;F778,"VENCIDO","0")</f>
        <v>0</v>
      </c>
      <c r="J778" s="4" t="s">
        <v>37</v>
      </c>
      <c r="K778" s="141">
        <v>2000</v>
      </c>
      <c r="L778" s="4" t="s">
        <v>53</v>
      </c>
      <c r="M778" s="142">
        <v>3.4</v>
      </c>
      <c r="N778" s="143" t="s">
        <v>68</v>
      </c>
      <c r="O778" s="142">
        <v>5</v>
      </c>
      <c r="P778" s="87">
        <v>1000000</v>
      </c>
      <c r="Q778" s="87">
        <v>1000000</v>
      </c>
      <c r="R778" s="87">
        <f>ROUND((Q778*$E$8/1000),0)</f>
        <v>21947230</v>
      </c>
      <c r="S778" s="87">
        <v>244636</v>
      </c>
      <c r="T778" s="87">
        <v>22191866</v>
      </c>
    </row>
    <row r="779" spans="1:20" s="1" customFormat="1" ht="10.5">
      <c r="A779" s="1">
        <v>92236000</v>
      </c>
      <c r="B779" s="31">
        <v>6</v>
      </c>
      <c r="C779" s="148" t="s">
        <v>395</v>
      </c>
      <c r="D779" s="5" t="s">
        <v>143</v>
      </c>
      <c r="E779" s="140">
        <v>40672</v>
      </c>
      <c r="F779" s="140">
        <v>41768</v>
      </c>
      <c r="G779" s="169">
        <f t="shared" si="38"/>
        <v>5</v>
      </c>
      <c r="H779" s="169">
        <f t="shared" si="39"/>
        <v>2014</v>
      </c>
      <c r="I779" s="170" t="str">
        <f t="shared" si="40"/>
        <v>0</v>
      </c>
      <c r="J779" s="4" t="s">
        <v>37</v>
      </c>
      <c r="K779" s="141">
        <v>2000</v>
      </c>
      <c r="L779" s="4" t="s">
        <v>59</v>
      </c>
      <c r="M779" s="142">
        <v>3.8</v>
      </c>
      <c r="N779" s="143" t="s">
        <v>68</v>
      </c>
      <c r="O779" s="142">
        <v>10</v>
      </c>
      <c r="P779" s="87"/>
      <c r="Q779" s="87"/>
      <c r="R779" s="87"/>
      <c r="S779" s="87"/>
      <c r="T779" s="87"/>
    </row>
    <row r="780" spans="1:20" s="1" customFormat="1" ht="10.5">
      <c r="A780" s="1">
        <v>92236000</v>
      </c>
      <c r="B780" s="31">
        <v>6</v>
      </c>
      <c r="C780" s="148" t="s">
        <v>801</v>
      </c>
      <c r="D780" s="5">
        <v>661</v>
      </c>
      <c r="E780" s="140">
        <v>40668</v>
      </c>
      <c r="F780" s="140">
        <v>51626</v>
      </c>
      <c r="G780" s="169">
        <f t="shared" si="38"/>
        <v>5</v>
      </c>
      <c r="H780" s="169">
        <f t="shared" si="39"/>
        <v>2041</v>
      </c>
      <c r="I780" s="170" t="str">
        <f t="shared" si="40"/>
        <v>0</v>
      </c>
      <c r="J780" s="4" t="s">
        <v>37</v>
      </c>
      <c r="K780" s="141">
        <v>3000</v>
      </c>
      <c r="L780" s="4"/>
      <c r="M780" s="142"/>
      <c r="N780" s="143" t="s">
        <v>492</v>
      </c>
      <c r="O780" s="142">
        <v>30</v>
      </c>
      <c r="P780" s="87"/>
      <c r="Q780" s="87"/>
      <c r="R780" s="87"/>
      <c r="S780" s="87"/>
      <c r="T780" s="87"/>
    </row>
    <row r="781" spans="1:20" s="1" customFormat="1" ht="10.5">
      <c r="A781" s="1">
        <v>92236000</v>
      </c>
      <c r="B781" s="31">
        <v>6</v>
      </c>
      <c r="C781" s="148" t="s">
        <v>394</v>
      </c>
      <c r="D781" s="5" t="s">
        <v>143</v>
      </c>
      <c r="E781" s="140">
        <v>40672</v>
      </c>
      <c r="F781" s="140">
        <v>41768</v>
      </c>
      <c r="G781" s="169">
        <f t="shared" si="38"/>
        <v>5</v>
      </c>
      <c r="H781" s="169">
        <f t="shared" si="39"/>
        <v>2014</v>
      </c>
      <c r="I781" s="170" t="str">
        <f t="shared" si="40"/>
        <v>0</v>
      </c>
      <c r="J781" s="4" t="s">
        <v>37</v>
      </c>
      <c r="K781" s="141">
        <v>2000</v>
      </c>
      <c r="L781" s="4" t="s">
        <v>60</v>
      </c>
      <c r="M781" s="142">
        <v>4.2</v>
      </c>
      <c r="N781" s="143" t="s">
        <v>68</v>
      </c>
      <c r="O781" s="142">
        <v>20</v>
      </c>
      <c r="P781" s="87">
        <v>1000000</v>
      </c>
      <c r="Q781" s="87">
        <v>1000000</v>
      </c>
      <c r="R781" s="87">
        <f>ROUND((Q781*$E$8/1000),0)</f>
        <v>21947230</v>
      </c>
      <c r="S781" s="87">
        <v>301608</v>
      </c>
      <c r="T781" s="87">
        <v>22248838</v>
      </c>
    </row>
    <row r="782" spans="1:20" s="1" customFormat="1" ht="10.5">
      <c r="A782" s="1">
        <v>76073164</v>
      </c>
      <c r="B782" s="31">
        <v>1</v>
      </c>
      <c r="C782" s="1" t="s">
        <v>875</v>
      </c>
      <c r="D782" s="5">
        <v>662</v>
      </c>
      <c r="E782" s="140">
        <v>40682</v>
      </c>
      <c r="F782" s="140">
        <v>44335</v>
      </c>
      <c r="G782" s="169">
        <f t="shared" si="38"/>
        <v>5</v>
      </c>
      <c r="H782" s="169">
        <f t="shared" si="39"/>
        <v>2021</v>
      </c>
      <c r="I782" s="170" t="str">
        <f t="shared" si="40"/>
        <v>0</v>
      </c>
      <c r="J782" s="4" t="s">
        <v>37</v>
      </c>
      <c r="K782" s="141">
        <v>3000</v>
      </c>
      <c r="L782" s="4"/>
      <c r="M782" s="142"/>
      <c r="N782" s="143" t="s">
        <v>513</v>
      </c>
      <c r="O782" s="142">
        <v>10</v>
      </c>
      <c r="P782" s="87"/>
      <c r="Q782" s="87"/>
      <c r="R782" s="87"/>
      <c r="S782" s="87"/>
      <c r="T782" s="87"/>
    </row>
    <row r="783" spans="1:20" s="1" customFormat="1" ht="10.5">
      <c r="A783" s="1">
        <v>76073164</v>
      </c>
      <c r="B783" s="31">
        <v>1</v>
      </c>
      <c r="C783" s="1" t="s">
        <v>875</v>
      </c>
      <c r="D783" s="5">
        <v>663</v>
      </c>
      <c r="E783" s="140">
        <v>40682</v>
      </c>
      <c r="F783" s="140">
        <v>51640</v>
      </c>
      <c r="G783" s="169">
        <f t="shared" si="38"/>
        <v>5</v>
      </c>
      <c r="H783" s="169">
        <f t="shared" si="39"/>
        <v>2041</v>
      </c>
      <c r="I783" s="170" t="str">
        <f t="shared" si="40"/>
        <v>0</v>
      </c>
      <c r="J783" s="4" t="s">
        <v>37</v>
      </c>
      <c r="K783" s="141">
        <v>3000</v>
      </c>
      <c r="L783" s="4"/>
      <c r="M783" s="142"/>
      <c r="N783" s="143" t="s">
        <v>513</v>
      </c>
      <c r="O783" s="142">
        <v>30</v>
      </c>
      <c r="P783" s="87"/>
      <c r="Q783" s="87"/>
      <c r="R783" s="87"/>
      <c r="S783" s="87"/>
      <c r="T783" s="87"/>
    </row>
    <row r="784" spans="1:20" s="1" customFormat="1" ht="10.5">
      <c r="A784" s="1">
        <v>76073162</v>
      </c>
      <c r="B784" s="31">
        <v>5</v>
      </c>
      <c r="C784" s="1" t="s">
        <v>876</v>
      </c>
      <c r="D784" s="5">
        <v>664</v>
      </c>
      <c r="E784" s="140">
        <v>40682</v>
      </c>
      <c r="F784" s="140">
        <v>44335</v>
      </c>
      <c r="G784" s="169">
        <f t="shared" si="38"/>
        <v>5</v>
      </c>
      <c r="H784" s="169">
        <f t="shared" si="39"/>
        <v>2021</v>
      </c>
      <c r="I784" s="170" t="str">
        <f t="shared" si="40"/>
        <v>0</v>
      </c>
      <c r="J784" s="4" t="s">
        <v>37</v>
      </c>
      <c r="K784" s="141">
        <v>10000</v>
      </c>
      <c r="L784" s="4"/>
      <c r="M784" s="142"/>
      <c r="N784" s="143" t="s">
        <v>513</v>
      </c>
      <c r="O784" s="142">
        <v>10</v>
      </c>
      <c r="P784" s="87"/>
      <c r="Q784" s="87"/>
      <c r="R784" s="87"/>
      <c r="S784" s="87"/>
      <c r="T784" s="87"/>
    </row>
    <row r="785" spans="1:20" s="1" customFormat="1" ht="10.5">
      <c r="A785" s="1">
        <v>76073162</v>
      </c>
      <c r="B785" s="31">
        <v>5</v>
      </c>
      <c r="C785" s="1" t="s">
        <v>876</v>
      </c>
      <c r="D785" s="5">
        <v>665</v>
      </c>
      <c r="E785" s="140">
        <v>40682</v>
      </c>
      <c r="F785" s="140">
        <v>51640</v>
      </c>
      <c r="G785" s="169">
        <f t="shared" si="38"/>
        <v>5</v>
      </c>
      <c r="H785" s="169">
        <f t="shared" si="39"/>
        <v>2041</v>
      </c>
      <c r="I785" s="170" t="str">
        <f t="shared" si="40"/>
        <v>0</v>
      </c>
      <c r="J785" s="4" t="s">
        <v>37</v>
      </c>
      <c r="K785" s="141">
        <v>10000</v>
      </c>
      <c r="L785" s="4"/>
      <c r="M785" s="142"/>
      <c r="N785" s="143" t="s">
        <v>513</v>
      </c>
      <c r="O785" s="142">
        <v>30</v>
      </c>
      <c r="P785" s="87"/>
      <c r="Q785" s="87"/>
      <c r="R785" s="87"/>
      <c r="S785" s="87"/>
      <c r="T785" s="87"/>
    </row>
    <row r="786" spans="1:20" s="1" customFormat="1" ht="10.5">
      <c r="A786" s="1">
        <v>90299000</v>
      </c>
      <c r="B786" s="31">
        <v>3</v>
      </c>
      <c r="C786" s="1" t="s">
        <v>489</v>
      </c>
      <c r="D786" s="5">
        <v>666</v>
      </c>
      <c r="E786" s="140">
        <v>40689</v>
      </c>
      <c r="F786" s="140">
        <v>51647</v>
      </c>
      <c r="G786" s="169">
        <f t="shared" si="38"/>
        <v>5</v>
      </c>
      <c r="H786" s="169">
        <f t="shared" si="39"/>
        <v>2041</v>
      </c>
      <c r="I786" s="170" t="str">
        <f t="shared" si="40"/>
        <v>0</v>
      </c>
      <c r="J786" s="4" t="s">
        <v>37</v>
      </c>
      <c r="K786" s="141">
        <v>2000</v>
      </c>
      <c r="L786" s="4"/>
      <c r="M786" s="142"/>
      <c r="N786" s="143" t="s">
        <v>513</v>
      </c>
      <c r="O786" s="142">
        <v>30</v>
      </c>
      <c r="P786" s="87"/>
      <c r="Q786" s="87"/>
      <c r="R786" s="87"/>
      <c r="S786" s="87"/>
      <c r="T786" s="87"/>
    </row>
    <row r="787" spans="1:20" s="1" customFormat="1" ht="10.5">
      <c r="A787" s="1">
        <v>90299000</v>
      </c>
      <c r="B787" s="31">
        <v>3</v>
      </c>
      <c r="C787" s="1" t="s">
        <v>490</v>
      </c>
      <c r="D787" s="5" t="s">
        <v>143</v>
      </c>
      <c r="E787" s="140">
        <v>40690</v>
      </c>
      <c r="F787" s="140">
        <v>41786</v>
      </c>
      <c r="G787" s="169">
        <f t="shared" si="38"/>
        <v>5</v>
      </c>
      <c r="H787" s="169">
        <f t="shared" si="39"/>
        <v>2014</v>
      </c>
      <c r="I787" s="170" t="str">
        <f t="shared" si="40"/>
        <v>0</v>
      </c>
      <c r="J787" s="4" t="s">
        <v>37</v>
      </c>
      <c r="K787" s="141">
        <v>2000</v>
      </c>
      <c r="L787" s="4" t="s">
        <v>125</v>
      </c>
      <c r="M787" s="142">
        <v>4</v>
      </c>
      <c r="N787" s="143" t="s">
        <v>68</v>
      </c>
      <c r="O787" s="142">
        <v>21</v>
      </c>
      <c r="P787" s="87">
        <v>440000</v>
      </c>
      <c r="Q787" s="87">
        <v>440000</v>
      </c>
      <c r="R787" s="87">
        <f>ROUND((Q787*$E$8/1000),0)</f>
        <v>9656781</v>
      </c>
      <c r="S787" s="87">
        <v>79684</v>
      </c>
      <c r="T787" s="87">
        <v>9736465</v>
      </c>
    </row>
    <row r="788" spans="1:20" s="1" customFormat="1" ht="10.5">
      <c r="A788" s="1">
        <v>76012676</v>
      </c>
      <c r="B788" s="31">
        <v>4</v>
      </c>
      <c r="C788" s="1" t="s">
        <v>877</v>
      </c>
      <c r="D788" s="5">
        <v>667</v>
      </c>
      <c r="E788" s="140">
        <v>40689</v>
      </c>
      <c r="F788" s="140">
        <v>44342</v>
      </c>
      <c r="G788" s="169">
        <f t="shared" si="38"/>
        <v>5</v>
      </c>
      <c r="H788" s="169">
        <f t="shared" si="39"/>
        <v>2021</v>
      </c>
      <c r="I788" s="170" t="str">
        <f t="shared" si="40"/>
        <v>0</v>
      </c>
      <c r="J788" s="4" t="s">
        <v>37</v>
      </c>
      <c r="K788" s="141">
        <v>7000</v>
      </c>
      <c r="L788" s="4"/>
      <c r="M788" s="142"/>
      <c r="N788" s="143" t="s">
        <v>513</v>
      </c>
      <c r="O788" s="142">
        <v>10</v>
      </c>
      <c r="P788" s="87"/>
      <c r="Q788" s="87"/>
      <c r="R788" s="87"/>
      <c r="S788" s="87"/>
      <c r="T788" s="87"/>
    </row>
    <row r="789" spans="1:20" s="1" customFormat="1" ht="10.5">
      <c r="A789" s="1">
        <v>76012676</v>
      </c>
      <c r="B789" s="31">
        <v>4</v>
      </c>
      <c r="C789" s="1" t="s">
        <v>878</v>
      </c>
      <c r="D789" s="5" t="s">
        <v>143</v>
      </c>
      <c r="E789" s="140">
        <v>40695</v>
      </c>
      <c r="F789" s="140">
        <v>42522</v>
      </c>
      <c r="G789" s="169">
        <f t="shared" si="38"/>
        <v>6</v>
      </c>
      <c r="H789" s="169">
        <f t="shared" si="39"/>
        <v>2016</v>
      </c>
      <c r="I789" s="170" t="str">
        <f t="shared" si="40"/>
        <v>0</v>
      </c>
      <c r="J789" s="4" t="s">
        <v>37</v>
      </c>
      <c r="K789" s="141">
        <v>2000</v>
      </c>
      <c r="L789" s="4" t="s">
        <v>46</v>
      </c>
      <c r="M789" s="142">
        <v>3.4</v>
      </c>
      <c r="N789" s="143" t="s">
        <v>68</v>
      </c>
      <c r="O789" s="142">
        <v>5</v>
      </c>
      <c r="P789" s="87">
        <v>2000000</v>
      </c>
      <c r="Q789" s="87">
        <v>2000000</v>
      </c>
      <c r="R789" s="87">
        <f>ROUND((Q789*$E$8/1000),0)</f>
        <v>43894460</v>
      </c>
      <c r="S789" s="87">
        <v>242614</v>
      </c>
      <c r="T789" s="87">
        <v>44137074</v>
      </c>
    </row>
    <row r="790" spans="1:20" s="1" customFormat="1" ht="10.5">
      <c r="A790" s="1">
        <v>76012676</v>
      </c>
      <c r="B790" s="31">
        <v>4</v>
      </c>
      <c r="C790" s="1" t="s">
        <v>877</v>
      </c>
      <c r="D790" s="5">
        <v>668</v>
      </c>
      <c r="E790" s="140">
        <v>40689</v>
      </c>
      <c r="F790" s="140">
        <v>51647</v>
      </c>
      <c r="G790" s="169">
        <f t="shared" si="38"/>
        <v>5</v>
      </c>
      <c r="H790" s="169">
        <f t="shared" si="39"/>
        <v>2041</v>
      </c>
      <c r="I790" s="170" t="str">
        <f t="shared" si="40"/>
        <v>0</v>
      </c>
      <c r="J790" s="4" t="s">
        <v>37</v>
      </c>
      <c r="K790" s="141">
        <v>7000</v>
      </c>
      <c r="L790" s="4"/>
      <c r="M790" s="142"/>
      <c r="N790" s="143" t="s">
        <v>513</v>
      </c>
      <c r="O790" s="142">
        <v>30</v>
      </c>
      <c r="P790" s="87"/>
      <c r="Q790" s="87"/>
      <c r="R790" s="87"/>
      <c r="S790" s="87"/>
      <c r="T790" s="87"/>
    </row>
    <row r="791" spans="1:20" s="1" customFormat="1" ht="10.5">
      <c r="A791" s="1">
        <v>76012676</v>
      </c>
      <c r="B791" s="31">
        <v>4</v>
      </c>
      <c r="C791" s="1" t="s">
        <v>878</v>
      </c>
      <c r="D791" s="5" t="s">
        <v>143</v>
      </c>
      <c r="E791" s="140">
        <v>40695</v>
      </c>
      <c r="F791" s="140">
        <v>48366</v>
      </c>
      <c r="G791" s="169">
        <f t="shared" si="38"/>
        <v>6</v>
      </c>
      <c r="H791" s="169">
        <f t="shared" si="39"/>
        <v>2032</v>
      </c>
      <c r="I791" s="170" t="str">
        <f t="shared" si="40"/>
        <v>0</v>
      </c>
      <c r="J791" s="4" t="s">
        <v>37</v>
      </c>
      <c r="K791" s="141">
        <v>3000</v>
      </c>
      <c r="L791" s="4" t="s">
        <v>90</v>
      </c>
      <c r="M791" s="142">
        <v>3.8</v>
      </c>
      <c r="N791" s="143" t="s">
        <v>68</v>
      </c>
      <c r="O791" s="142">
        <v>21</v>
      </c>
      <c r="P791" s="87">
        <v>3000000</v>
      </c>
      <c r="Q791" s="87">
        <v>3000000</v>
      </c>
      <c r="R791" s="87">
        <f>ROUND((Q791*$E$8/1000),0)</f>
        <v>65841690</v>
      </c>
      <c r="S791" s="87">
        <v>406340</v>
      </c>
      <c r="T791" s="87">
        <v>66248030</v>
      </c>
    </row>
    <row r="792" spans="1:20" s="1" customFormat="1" ht="10.5">
      <c r="A792" s="1">
        <v>76017019</v>
      </c>
      <c r="B792" s="31">
        <v>4</v>
      </c>
      <c r="C792" s="1" t="s">
        <v>438</v>
      </c>
      <c r="D792" s="5">
        <v>669</v>
      </c>
      <c r="E792" s="140">
        <v>40693</v>
      </c>
      <c r="F792" s="140">
        <v>44346</v>
      </c>
      <c r="G792" s="169">
        <f t="shared" si="38"/>
        <v>5</v>
      </c>
      <c r="H792" s="169">
        <f t="shared" si="39"/>
        <v>2021</v>
      </c>
      <c r="I792" s="170" t="str">
        <f t="shared" si="40"/>
        <v>0</v>
      </c>
      <c r="J792" s="4" t="s">
        <v>37</v>
      </c>
      <c r="K792" s="141">
        <v>3000</v>
      </c>
      <c r="L792" s="4"/>
      <c r="M792" s="142"/>
      <c r="N792" s="143" t="s">
        <v>492</v>
      </c>
      <c r="O792" s="142">
        <v>10</v>
      </c>
      <c r="P792" s="87"/>
      <c r="Q792" s="87"/>
      <c r="R792" s="87"/>
      <c r="S792" s="87"/>
      <c r="T792" s="87"/>
    </row>
    <row r="793" spans="1:20" s="1" customFormat="1" ht="10.5">
      <c r="A793" s="1">
        <v>76017019</v>
      </c>
      <c r="B793" s="31">
        <v>4</v>
      </c>
      <c r="C793" s="1" t="s">
        <v>439</v>
      </c>
      <c r="D793" s="5" t="s">
        <v>143</v>
      </c>
      <c r="E793" s="140">
        <v>40694</v>
      </c>
      <c r="F793" s="140">
        <v>41790</v>
      </c>
      <c r="G793" s="169">
        <f t="shared" si="38"/>
        <v>5</v>
      </c>
      <c r="H793" s="169">
        <f t="shared" si="39"/>
        <v>2014</v>
      </c>
      <c r="I793" s="170" t="str">
        <f t="shared" si="40"/>
        <v>0</v>
      </c>
      <c r="J793" s="4" t="s">
        <v>37</v>
      </c>
      <c r="K793" s="141">
        <v>3000</v>
      </c>
      <c r="L793" s="4" t="s">
        <v>53</v>
      </c>
      <c r="M793" s="142">
        <v>3</v>
      </c>
      <c r="N793" s="143" t="s">
        <v>68</v>
      </c>
      <c r="O793" s="142">
        <v>5</v>
      </c>
      <c r="P793" s="87">
        <v>1000000</v>
      </c>
      <c r="Q793" s="87">
        <v>1000000</v>
      </c>
      <c r="R793" s="87">
        <f>ROUND((Q793*$E$8/1000),0)</f>
        <v>21947230</v>
      </c>
      <c r="S793" s="87">
        <v>140828</v>
      </c>
      <c r="T793" s="87">
        <v>22088058</v>
      </c>
    </row>
    <row r="794" spans="1:20" s="1" customFormat="1" ht="10.5">
      <c r="A794" s="1">
        <v>76017019</v>
      </c>
      <c r="B794" s="31">
        <v>4</v>
      </c>
      <c r="C794" s="1" t="s">
        <v>806</v>
      </c>
      <c r="D794" s="5">
        <v>670</v>
      </c>
      <c r="E794" s="140">
        <v>40693</v>
      </c>
      <c r="F794" s="140">
        <v>51651</v>
      </c>
      <c r="G794" s="169">
        <f t="shared" si="38"/>
        <v>5</v>
      </c>
      <c r="H794" s="169">
        <f t="shared" si="39"/>
        <v>2041</v>
      </c>
      <c r="I794" s="170" t="str">
        <f t="shared" si="40"/>
        <v>0</v>
      </c>
      <c r="J794" s="4" t="s">
        <v>37</v>
      </c>
      <c r="K794" s="141">
        <v>6000</v>
      </c>
      <c r="L794" s="4"/>
      <c r="M794" s="142"/>
      <c r="N794" s="143" t="s">
        <v>492</v>
      </c>
      <c r="O794" s="142">
        <v>30</v>
      </c>
      <c r="P794" s="87"/>
      <c r="Q794" s="87"/>
      <c r="R794" s="87"/>
      <c r="S794" s="87"/>
      <c r="T794" s="87"/>
    </row>
    <row r="795" spans="1:20" s="1" customFormat="1" ht="10.5">
      <c r="A795" s="1">
        <v>76017019</v>
      </c>
      <c r="B795" s="31">
        <v>4</v>
      </c>
      <c r="C795" s="1" t="s">
        <v>439</v>
      </c>
      <c r="D795" s="5" t="s">
        <v>143</v>
      </c>
      <c r="E795" s="140">
        <v>40694</v>
      </c>
      <c r="F795" s="140">
        <v>41790</v>
      </c>
      <c r="G795" s="169">
        <f t="shared" si="38"/>
        <v>5</v>
      </c>
      <c r="H795" s="169">
        <f t="shared" si="39"/>
        <v>2014</v>
      </c>
      <c r="I795" s="170" t="str">
        <f t="shared" si="40"/>
        <v>0</v>
      </c>
      <c r="J795" s="4" t="s">
        <v>37</v>
      </c>
      <c r="K795" s="141">
        <v>4000</v>
      </c>
      <c r="L795" s="4" t="s">
        <v>59</v>
      </c>
      <c r="M795" s="142">
        <v>3.5</v>
      </c>
      <c r="N795" s="143" t="s">
        <v>68</v>
      </c>
      <c r="O795" s="142">
        <v>22</v>
      </c>
      <c r="P795" s="87">
        <v>2500000</v>
      </c>
      <c r="Q795" s="87">
        <v>2500000</v>
      </c>
      <c r="R795" s="87">
        <f>ROUND((Q795*$E$8/1000),0)</f>
        <v>54868075</v>
      </c>
      <c r="S795" s="87">
        <v>410749</v>
      </c>
      <c r="T795" s="87">
        <v>55278824</v>
      </c>
    </row>
    <row r="796" spans="1:20" s="186" customFormat="1" ht="10.5">
      <c r="A796" s="1">
        <v>94139000</v>
      </c>
      <c r="B796" s="31">
        <v>5</v>
      </c>
      <c r="C796" s="1" t="s">
        <v>973</v>
      </c>
      <c r="D796" s="5">
        <v>671</v>
      </c>
      <c r="E796" s="140">
        <v>40736</v>
      </c>
      <c r="F796" s="140">
        <v>44389</v>
      </c>
      <c r="G796" s="169">
        <f t="shared" si="38"/>
        <v>7</v>
      </c>
      <c r="H796" s="169">
        <f t="shared" si="39"/>
        <v>2021</v>
      </c>
      <c r="I796" s="170" t="str">
        <f t="shared" si="40"/>
        <v>0</v>
      </c>
      <c r="J796" s="4" t="s">
        <v>37</v>
      </c>
      <c r="K796" s="141">
        <v>2500</v>
      </c>
      <c r="L796" s="4"/>
      <c r="M796" s="142"/>
      <c r="N796" s="143" t="s">
        <v>492</v>
      </c>
      <c r="O796" s="142">
        <v>10</v>
      </c>
      <c r="P796" s="185"/>
      <c r="Q796" s="185"/>
      <c r="R796" s="185"/>
      <c r="S796" s="185"/>
      <c r="T796" s="185"/>
    </row>
    <row r="797" spans="1:20" s="186" customFormat="1" ht="10.5">
      <c r="A797" s="1">
        <v>94139000</v>
      </c>
      <c r="B797" s="31">
        <v>5</v>
      </c>
      <c r="C797" s="1" t="s">
        <v>974</v>
      </c>
      <c r="D797" s="5" t="s">
        <v>143</v>
      </c>
      <c r="E797" s="140">
        <v>40743</v>
      </c>
      <c r="F797" s="140"/>
      <c r="G797" s="169"/>
      <c r="H797" s="169"/>
      <c r="I797" s="170"/>
      <c r="J797" s="4" t="s">
        <v>171</v>
      </c>
      <c r="K797" s="141">
        <v>54400000</v>
      </c>
      <c r="L797" s="4" t="s">
        <v>46</v>
      </c>
      <c r="M797" s="142">
        <v>6.8</v>
      </c>
      <c r="N797" s="143" t="s">
        <v>68</v>
      </c>
      <c r="O797" s="142">
        <v>5</v>
      </c>
      <c r="P797" s="87">
        <v>21800000000</v>
      </c>
      <c r="Q797" s="87">
        <v>21800000000</v>
      </c>
      <c r="R797" s="87">
        <f>ROUND((Q797/1000),0)</f>
        <v>21800000</v>
      </c>
      <c r="S797" s="87">
        <v>189417</v>
      </c>
      <c r="T797" s="87">
        <v>21989417</v>
      </c>
    </row>
    <row r="798" spans="1:20" s="186" customFormat="1" ht="10.5">
      <c r="A798" s="1">
        <v>94139000</v>
      </c>
      <c r="B798" s="31">
        <v>5</v>
      </c>
      <c r="C798" s="1" t="s">
        <v>975</v>
      </c>
      <c r="D798" s="5" t="s">
        <v>143</v>
      </c>
      <c r="E798" s="140">
        <v>40743</v>
      </c>
      <c r="F798" s="140"/>
      <c r="G798" s="169"/>
      <c r="H798" s="169"/>
      <c r="I798" s="170"/>
      <c r="J798" s="4" t="s">
        <v>37</v>
      </c>
      <c r="K798" s="141">
        <v>2500</v>
      </c>
      <c r="L798" s="4" t="s">
        <v>90</v>
      </c>
      <c r="M798" s="142">
        <v>3.2</v>
      </c>
      <c r="N798" s="143" t="s">
        <v>68</v>
      </c>
      <c r="O798" s="142">
        <v>5</v>
      </c>
      <c r="P798" s="185"/>
      <c r="Q798" s="185"/>
      <c r="R798" s="185"/>
      <c r="S798" s="185"/>
      <c r="T798" s="185"/>
    </row>
    <row r="799" spans="1:20" s="186" customFormat="1" ht="10.5">
      <c r="A799" s="1">
        <v>94139000</v>
      </c>
      <c r="B799" s="31">
        <v>5</v>
      </c>
      <c r="C799" s="1" t="s">
        <v>973</v>
      </c>
      <c r="D799" s="5">
        <v>672</v>
      </c>
      <c r="E799" s="140">
        <v>40736</v>
      </c>
      <c r="F799" s="140">
        <v>51694</v>
      </c>
      <c r="G799" s="169">
        <f>MONTH(F799)</f>
        <v>7</v>
      </c>
      <c r="H799" s="169">
        <f>YEAR(F799)</f>
        <v>2041</v>
      </c>
      <c r="I799" s="170" t="str">
        <f>IF($I$8&gt;F799,"VENCIDO","0")</f>
        <v>0</v>
      </c>
      <c r="J799" s="4" t="s">
        <v>37</v>
      </c>
      <c r="K799" s="141">
        <v>2500</v>
      </c>
      <c r="L799" s="4"/>
      <c r="M799" s="142"/>
      <c r="N799" s="143" t="s">
        <v>492</v>
      </c>
      <c r="O799" s="142">
        <v>30</v>
      </c>
      <c r="P799" s="185"/>
      <c r="Q799" s="185"/>
      <c r="R799" s="185"/>
      <c r="S799" s="185"/>
      <c r="T799" s="185"/>
    </row>
    <row r="800" spans="1:20" s="186" customFormat="1" ht="10.5">
      <c r="A800" s="1">
        <v>94139000</v>
      </c>
      <c r="B800" s="31">
        <v>5</v>
      </c>
      <c r="C800" s="1" t="s">
        <v>976</v>
      </c>
      <c r="D800" s="5" t="s">
        <v>143</v>
      </c>
      <c r="E800" s="140">
        <v>40743</v>
      </c>
      <c r="F800" s="140"/>
      <c r="G800" s="169"/>
      <c r="H800" s="169"/>
      <c r="I800" s="170"/>
      <c r="J800" s="4" t="s">
        <v>37</v>
      </c>
      <c r="K800" s="141">
        <v>2500</v>
      </c>
      <c r="L800" s="4" t="s">
        <v>92</v>
      </c>
      <c r="M800" s="142">
        <v>3.6</v>
      </c>
      <c r="N800" s="143" t="s">
        <v>68</v>
      </c>
      <c r="O800" s="142">
        <v>21</v>
      </c>
      <c r="P800" s="87">
        <v>1500000</v>
      </c>
      <c r="Q800" s="87">
        <v>1500000</v>
      </c>
      <c r="R800" s="87">
        <f>ROUND((Q800*$E$8/1000),0)</f>
        <v>32920845</v>
      </c>
      <c r="S800" s="87">
        <v>151435</v>
      </c>
      <c r="T800" s="87">
        <v>33072280</v>
      </c>
    </row>
    <row r="801" spans="1:21" s="186" customFormat="1" ht="10.5">
      <c r="A801" s="1">
        <v>76022072</v>
      </c>
      <c r="B801" s="31">
        <v>8</v>
      </c>
      <c r="C801" s="1" t="s">
        <v>408</v>
      </c>
      <c r="D801" s="5">
        <v>673</v>
      </c>
      <c r="E801" s="140">
        <v>40738</v>
      </c>
      <c r="F801" s="140">
        <v>44391</v>
      </c>
      <c r="G801" s="169">
        <f>MONTH(F801)</f>
        <v>7</v>
      </c>
      <c r="H801" s="169">
        <f>YEAR(F801)</f>
        <v>2021</v>
      </c>
      <c r="I801" s="170" t="str">
        <f>IF($I$8&gt;F801,"VENCIDO","0")</f>
        <v>0</v>
      </c>
      <c r="J801" s="4" t="s">
        <v>37</v>
      </c>
      <c r="K801" s="141">
        <v>1500</v>
      </c>
      <c r="L801" s="4"/>
      <c r="M801" s="142"/>
      <c r="N801" s="143" t="s">
        <v>513</v>
      </c>
      <c r="O801" s="142">
        <v>10</v>
      </c>
      <c r="P801" s="185"/>
      <c r="Q801" s="185"/>
      <c r="R801" s="185"/>
      <c r="S801" s="185"/>
      <c r="T801" s="185"/>
    </row>
    <row r="802" spans="1:21" s="32" customFormat="1" ht="18.75" customHeight="1">
      <c r="B802" s="67"/>
      <c r="C802" s="62" t="s">
        <v>517</v>
      </c>
      <c r="D802" s="63"/>
      <c r="E802" s="63"/>
      <c r="F802" s="63"/>
      <c r="G802" s="63"/>
      <c r="H802" s="63"/>
      <c r="I802" s="63"/>
      <c r="J802" s="60"/>
      <c r="K802" s="64"/>
      <c r="L802" s="60"/>
      <c r="M802" s="60"/>
      <c r="N802" s="60" t="s">
        <v>1</v>
      </c>
      <c r="O802" s="65"/>
      <c r="P802" s="60"/>
      <c r="Q802" s="66"/>
      <c r="R802" s="66">
        <f>SUM(R10:R801)</f>
        <v>15353854808</v>
      </c>
      <c r="S802" s="66">
        <f>SUM(S10:S801)</f>
        <v>159533046.04800001</v>
      </c>
      <c r="T802" s="66">
        <f>SUM(T10:T801)</f>
        <v>15513387853.797998</v>
      </c>
      <c r="U802" s="66"/>
    </row>
    <row r="803" spans="1:21" s="32" customFormat="1" ht="36" customHeight="1">
      <c r="B803" s="67"/>
      <c r="C803" s="357" t="s">
        <v>807</v>
      </c>
      <c r="D803" s="357"/>
      <c r="E803" s="357"/>
      <c r="F803" s="357"/>
      <c r="G803" s="357"/>
      <c r="H803" s="357"/>
      <c r="I803" s="357"/>
      <c r="J803" s="357"/>
      <c r="K803" s="357"/>
      <c r="L803" s="357"/>
      <c r="M803" s="357"/>
      <c r="N803" s="357"/>
      <c r="O803" s="357"/>
      <c r="P803" s="357"/>
      <c r="Q803" s="155"/>
      <c r="R803" s="156">
        <v>0</v>
      </c>
      <c r="S803" s="156">
        <v>0</v>
      </c>
      <c r="T803" s="156">
        <v>0</v>
      </c>
      <c r="U803" s="155"/>
    </row>
    <row r="804" spans="1:21" s="32" customFormat="1" ht="10.5" customHeight="1">
      <c r="B804" s="67"/>
      <c r="C804" s="338" t="s">
        <v>518</v>
      </c>
      <c r="D804" s="351"/>
      <c r="E804" s="351"/>
      <c r="F804" s="351"/>
      <c r="G804" s="351"/>
      <c r="H804" s="351"/>
      <c r="I804" s="351"/>
      <c r="J804" s="351"/>
      <c r="K804" s="351"/>
      <c r="L804" s="351"/>
      <c r="M804" s="56"/>
      <c r="N804" s="56"/>
      <c r="O804" s="68"/>
      <c r="P804" s="70"/>
      <c r="Q804" s="70"/>
      <c r="R804" s="156">
        <v>0</v>
      </c>
      <c r="S804" s="156">
        <v>0</v>
      </c>
      <c r="T804" s="156">
        <v>0</v>
      </c>
      <c r="U804" s="40"/>
    </row>
    <row r="805" spans="1:21" s="32" customFormat="1" ht="10.5">
      <c r="B805" s="67"/>
      <c r="C805" s="351"/>
      <c r="D805" s="351"/>
      <c r="E805" s="351"/>
      <c r="F805" s="351"/>
      <c r="G805" s="351"/>
      <c r="H805" s="351"/>
      <c r="I805" s="351"/>
      <c r="J805" s="351"/>
      <c r="K805" s="351"/>
      <c r="L805" s="351"/>
      <c r="M805" s="56"/>
      <c r="N805" s="56"/>
      <c r="O805" s="68"/>
      <c r="P805" s="70"/>
      <c r="Q805" s="70"/>
      <c r="R805" s="156">
        <v>0</v>
      </c>
      <c r="S805" s="156">
        <v>0</v>
      </c>
      <c r="T805" s="156">
        <v>0</v>
      </c>
      <c r="U805" s="40"/>
    </row>
    <row r="806" spans="1:21" s="32" customFormat="1" ht="10.5">
      <c r="B806" s="67"/>
      <c r="C806" s="334" t="s">
        <v>977</v>
      </c>
      <c r="D806" s="335"/>
      <c r="E806" s="46"/>
      <c r="F806" s="46"/>
      <c r="G806" s="46"/>
      <c r="H806" s="46"/>
      <c r="I806" s="46"/>
      <c r="K806" s="72"/>
      <c r="M806" s="73"/>
      <c r="N806" s="74"/>
      <c r="O806" s="68"/>
      <c r="P806" s="70"/>
      <c r="Q806" s="70"/>
      <c r="R806" s="156">
        <v>0</v>
      </c>
      <c r="S806" s="156">
        <v>0</v>
      </c>
      <c r="T806" s="156">
        <v>0</v>
      </c>
    </row>
    <row r="807" spans="1:21" s="32" customFormat="1" ht="10.5">
      <c r="B807" s="67"/>
      <c r="C807" s="53" t="s">
        <v>978</v>
      </c>
      <c r="D807" s="46"/>
      <c r="E807" s="46"/>
      <c r="F807" s="46"/>
      <c r="G807" s="46"/>
      <c r="H807" s="46"/>
      <c r="I807" s="46"/>
      <c r="K807" s="72"/>
      <c r="P807" s="70"/>
      <c r="Q807" s="70"/>
      <c r="R807" s="156">
        <v>0</v>
      </c>
      <c r="S807" s="156">
        <v>0</v>
      </c>
      <c r="T807" s="156">
        <v>0</v>
      </c>
    </row>
    <row r="808" spans="1:21" s="32" customFormat="1" ht="10.5">
      <c r="B808" s="67"/>
      <c r="C808" s="53" t="s">
        <v>521</v>
      </c>
      <c r="D808" s="46"/>
      <c r="E808" s="46"/>
      <c r="F808" s="46"/>
      <c r="G808" s="46"/>
      <c r="H808" s="46"/>
      <c r="I808" s="46"/>
      <c r="K808" s="72"/>
      <c r="P808" s="70"/>
      <c r="Q808" s="70"/>
      <c r="R808" s="156">
        <v>0</v>
      </c>
      <c r="S808" s="156">
        <v>0</v>
      </c>
      <c r="T808" s="156">
        <v>0</v>
      </c>
    </row>
    <row r="809" spans="1:21" s="32" customFormat="1" ht="10.5">
      <c r="B809" s="67"/>
      <c r="C809" s="53" t="s">
        <v>522</v>
      </c>
      <c r="D809" s="46"/>
      <c r="E809" s="46"/>
      <c r="F809" s="46"/>
      <c r="G809" s="46"/>
      <c r="H809" s="46"/>
      <c r="I809" s="46"/>
      <c r="K809" s="72"/>
      <c r="P809" s="70"/>
      <c r="Q809" s="70"/>
      <c r="R809" s="156">
        <v>0</v>
      </c>
      <c r="S809" s="156">
        <v>0</v>
      </c>
      <c r="T809" s="156">
        <v>0</v>
      </c>
    </row>
    <row r="810" spans="1:21" s="32" customFormat="1" ht="10.5">
      <c r="B810" s="67"/>
      <c r="C810" s="53" t="s">
        <v>523</v>
      </c>
      <c r="D810" s="46"/>
      <c r="E810" s="46"/>
      <c r="F810" s="46"/>
      <c r="G810" s="46"/>
      <c r="H810" s="46"/>
      <c r="I810" s="46"/>
      <c r="K810" s="72"/>
      <c r="O810" s="187"/>
      <c r="P810" s="70"/>
      <c r="Q810" s="70"/>
      <c r="R810" s="156">
        <v>0</v>
      </c>
      <c r="S810" s="156">
        <v>0</v>
      </c>
      <c r="T810" s="156">
        <v>0</v>
      </c>
    </row>
    <row r="811" spans="1:21" s="32" customFormat="1" ht="10.5">
      <c r="B811" s="67"/>
      <c r="C811" s="53" t="s">
        <v>881</v>
      </c>
      <c r="D811" s="46"/>
      <c r="E811" s="46"/>
      <c r="F811" s="46"/>
      <c r="G811" s="46"/>
      <c r="H811" s="46"/>
      <c r="I811" s="46"/>
      <c r="K811" s="72"/>
      <c r="P811" s="70"/>
      <c r="Q811" s="70"/>
      <c r="R811" s="156">
        <v>0</v>
      </c>
      <c r="S811" s="156">
        <v>0</v>
      </c>
      <c r="T811" s="156">
        <v>0</v>
      </c>
    </row>
    <row r="812" spans="1:21" s="32" customFormat="1" ht="10.5">
      <c r="B812" s="67"/>
      <c r="C812" s="53" t="s">
        <v>525</v>
      </c>
      <c r="D812" s="46"/>
      <c r="E812" s="46"/>
      <c r="F812" s="46"/>
      <c r="G812" s="46"/>
      <c r="H812" s="46"/>
      <c r="I812" s="46"/>
      <c r="K812" s="72"/>
      <c r="P812" s="70"/>
      <c r="Q812" s="70"/>
      <c r="R812" s="156">
        <v>0</v>
      </c>
      <c r="S812" s="156">
        <v>0</v>
      </c>
      <c r="T812" s="156">
        <v>0</v>
      </c>
    </row>
    <row r="813" spans="1:21" s="32" customFormat="1" ht="10.5">
      <c r="B813" s="67"/>
      <c r="C813" s="53" t="s">
        <v>526</v>
      </c>
      <c r="D813" s="46"/>
      <c r="E813" s="46"/>
      <c r="F813" s="46"/>
      <c r="G813" s="46"/>
      <c r="H813" s="46"/>
      <c r="I813" s="46"/>
      <c r="K813" s="72"/>
      <c r="P813" s="70"/>
      <c r="Q813" s="70"/>
      <c r="R813" s="156">
        <v>0</v>
      </c>
      <c r="S813" s="156">
        <v>0</v>
      </c>
      <c r="T813" s="156">
        <v>0</v>
      </c>
    </row>
    <row r="814" spans="1:21" s="32" customFormat="1" ht="10.5">
      <c r="B814" s="67"/>
      <c r="C814" s="53" t="s">
        <v>527</v>
      </c>
      <c r="D814" s="46"/>
      <c r="E814" s="46"/>
      <c r="F814" s="46"/>
      <c r="G814" s="46"/>
      <c r="H814" s="46"/>
      <c r="I814" s="46"/>
      <c r="K814" s="72"/>
      <c r="P814" s="70"/>
      <c r="Q814" s="70"/>
      <c r="R814" s="156">
        <v>0</v>
      </c>
      <c r="S814" s="156">
        <v>0</v>
      </c>
      <c r="T814" s="156">
        <v>0</v>
      </c>
    </row>
    <row r="815" spans="1:21" s="32" customFormat="1" ht="12" customHeight="1">
      <c r="B815" s="67"/>
      <c r="C815" s="53" t="s">
        <v>528</v>
      </c>
      <c r="D815" s="46"/>
      <c r="E815" s="46"/>
      <c r="F815" s="46"/>
      <c r="G815" s="46"/>
      <c r="H815" s="46"/>
      <c r="I815" s="46"/>
      <c r="K815" s="72"/>
      <c r="P815" s="70"/>
      <c r="Q815" s="70"/>
      <c r="R815" s="156">
        <v>0</v>
      </c>
      <c r="S815" s="156">
        <v>0</v>
      </c>
      <c r="T815" s="156">
        <v>0</v>
      </c>
    </row>
    <row r="816" spans="1:21" s="32" customFormat="1" ht="12" customHeight="1">
      <c r="B816" s="67"/>
      <c r="C816" s="45" t="s">
        <v>529</v>
      </c>
      <c r="D816" s="46"/>
      <c r="E816" s="46"/>
      <c r="F816" s="46"/>
      <c r="G816" s="46"/>
      <c r="H816" s="46"/>
      <c r="I816" s="46"/>
      <c r="K816" s="72"/>
      <c r="P816" s="70"/>
      <c r="Q816" s="70"/>
      <c r="R816" s="156">
        <v>0</v>
      </c>
      <c r="S816" s="156">
        <v>0</v>
      </c>
      <c r="T816" s="156">
        <v>0</v>
      </c>
    </row>
    <row r="817" spans="2:20" s="32" customFormat="1" ht="12" customHeight="1">
      <c r="B817" s="67"/>
      <c r="C817" s="53" t="s">
        <v>530</v>
      </c>
      <c r="D817" s="46"/>
      <c r="E817" s="46"/>
      <c r="F817" s="46"/>
      <c r="G817" s="46"/>
      <c r="H817" s="46"/>
      <c r="I817" s="46"/>
      <c r="K817" s="72"/>
      <c r="P817" s="70"/>
      <c r="Q817" s="70"/>
      <c r="R817" s="156">
        <v>0</v>
      </c>
      <c r="S817" s="156">
        <v>0</v>
      </c>
      <c r="T817" s="156">
        <v>0</v>
      </c>
    </row>
    <row r="818" spans="2:20" s="32" customFormat="1" ht="12" customHeight="1">
      <c r="B818" s="67"/>
      <c r="C818" s="53" t="s">
        <v>531</v>
      </c>
      <c r="D818" s="46"/>
      <c r="E818" s="46"/>
      <c r="F818" s="46"/>
      <c r="G818" s="46"/>
      <c r="H818" s="46"/>
      <c r="I818" s="46"/>
      <c r="K818" s="72"/>
      <c r="P818" s="70"/>
      <c r="Q818" s="70"/>
      <c r="R818" s="156">
        <v>0</v>
      </c>
      <c r="S818" s="156">
        <v>0</v>
      </c>
      <c r="T818" s="156">
        <v>0</v>
      </c>
    </row>
    <row r="819" spans="2:20" s="32" customFormat="1" ht="12" customHeight="1">
      <c r="B819" s="67"/>
      <c r="C819" s="45" t="s">
        <v>532</v>
      </c>
      <c r="D819" s="46"/>
      <c r="E819" s="46"/>
      <c r="F819" s="46"/>
      <c r="G819" s="46"/>
      <c r="H819" s="46"/>
      <c r="I819" s="46"/>
      <c r="K819" s="72"/>
      <c r="P819" s="70"/>
      <c r="Q819" s="70"/>
      <c r="R819" s="156">
        <v>0</v>
      </c>
      <c r="S819" s="156">
        <v>0</v>
      </c>
      <c r="T819" s="156">
        <v>0</v>
      </c>
    </row>
    <row r="820" spans="2:20" s="32" customFormat="1" ht="12" customHeight="1">
      <c r="B820" s="67"/>
      <c r="C820" s="45" t="s">
        <v>533</v>
      </c>
      <c r="D820" s="46"/>
      <c r="E820" s="46"/>
      <c r="F820" s="46"/>
      <c r="G820" s="46"/>
      <c r="H820" s="46"/>
      <c r="I820" s="46"/>
      <c r="K820" s="72"/>
      <c r="P820" s="70"/>
      <c r="Q820" s="70"/>
      <c r="R820" s="156">
        <v>0</v>
      </c>
      <c r="S820" s="156">
        <v>0</v>
      </c>
      <c r="T820" s="156">
        <v>0</v>
      </c>
    </row>
    <row r="821" spans="2:20" s="32" customFormat="1" ht="12" customHeight="1">
      <c r="B821" s="67"/>
      <c r="C821" s="53" t="s">
        <v>534</v>
      </c>
      <c r="D821" s="46"/>
      <c r="E821" s="46"/>
      <c r="F821" s="46"/>
      <c r="G821" s="46"/>
      <c r="H821" s="46"/>
      <c r="I821" s="46"/>
      <c r="K821" s="72"/>
      <c r="P821" s="70"/>
      <c r="Q821" s="70"/>
      <c r="R821" s="156">
        <v>0</v>
      </c>
      <c r="S821" s="156">
        <v>0</v>
      </c>
      <c r="T821" s="156">
        <v>0</v>
      </c>
    </row>
    <row r="822" spans="2:20" s="32" customFormat="1" ht="12" customHeight="1">
      <c r="B822" s="67"/>
      <c r="C822" s="53" t="s">
        <v>535</v>
      </c>
      <c r="D822" s="46"/>
      <c r="E822" s="46"/>
      <c r="F822" s="46"/>
      <c r="G822" s="46"/>
      <c r="H822" s="46"/>
      <c r="I822" s="46"/>
      <c r="K822" s="72"/>
      <c r="P822" s="70"/>
      <c r="Q822" s="70"/>
      <c r="R822" s="156">
        <v>0</v>
      </c>
      <c r="S822" s="156">
        <v>0</v>
      </c>
      <c r="T822" s="156">
        <v>0</v>
      </c>
    </row>
    <row r="823" spans="2:20" s="32" customFormat="1" ht="12" customHeight="1">
      <c r="B823" s="67"/>
      <c r="C823" s="45" t="s">
        <v>643</v>
      </c>
      <c r="D823" s="46"/>
      <c r="E823" s="46"/>
      <c r="F823" s="46"/>
      <c r="G823" s="46"/>
      <c r="H823" s="46"/>
      <c r="I823" s="46"/>
      <c r="K823" s="72"/>
      <c r="P823" s="70"/>
      <c r="Q823" s="70"/>
      <c r="R823" s="156">
        <v>0</v>
      </c>
      <c r="S823" s="156">
        <v>0</v>
      </c>
      <c r="T823" s="156">
        <v>0</v>
      </c>
    </row>
    <row r="824" spans="2:20" s="32" customFormat="1" ht="12" customHeight="1">
      <c r="B824" s="67"/>
      <c r="C824" s="45" t="s">
        <v>882</v>
      </c>
      <c r="D824" s="46"/>
      <c r="E824" s="46"/>
      <c r="F824" s="46"/>
      <c r="G824" s="46"/>
      <c r="H824" s="46"/>
      <c r="I824" s="46"/>
      <c r="K824" s="72"/>
      <c r="P824" s="70"/>
      <c r="Q824" s="70"/>
      <c r="R824" s="156"/>
      <c r="S824" s="156">
        <v>0</v>
      </c>
      <c r="T824" s="156">
        <v>0</v>
      </c>
    </row>
    <row r="825" spans="2:20" s="32" customFormat="1" ht="12" customHeight="1">
      <c r="B825" s="67"/>
      <c r="C825" s="45" t="s">
        <v>883</v>
      </c>
      <c r="D825" s="46"/>
      <c r="E825" s="46"/>
      <c r="F825" s="46"/>
      <c r="G825" s="46"/>
      <c r="H825" s="46"/>
      <c r="I825" s="46"/>
      <c r="K825" s="72"/>
      <c r="P825" s="70"/>
      <c r="Q825" s="70"/>
      <c r="R825" s="156"/>
      <c r="S825" s="156">
        <v>0</v>
      </c>
      <c r="T825" s="156">
        <v>0</v>
      </c>
    </row>
    <row r="826" spans="2:20" s="32" customFormat="1" ht="12" customHeight="1">
      <c r="B826" s="67"/>
      <c r="C826" s="45" t="s">
        <v>884</v>
      </c>
      <c r="D826" s="46"/>
      <c r="E826" s="46"/>
      <c r="F826" s="46"/>
      <c r="G826" s="46"/>
      <c r="H826" s="46"/>
      <c r="I826" s="46"/>
      <c r="K826" s="72"/>
      <c r="P826" s="70"/>
      <c r="Q826" s="70"/>
      <c r="R826" s="156"/>
      <c r="S826" s="156">
        <v>0</v>
      </c>
      <c r="T826" s="156">
        <v>0</v>
      </c>
    </row>
    <row r="827" spans="2:20" s="32" customFormat="1" ht="10.5">
      <c r="B827" s="67"/>
      <c r="C827" s="76" t="s">
        <v>536</v>
      </c>
      <c r="D827" s="46"/>
      <c r="E827" s="46"/>
      <c r="F827" s="46"/>
      <c r="G827" s="46"/>
      <c r="H827" s="46"/>
      <c r="I827" s="46"/>
      <c r="K827" s="72"/>
      <c r="P827" s="70"/>
      <c r="Q827" s="70"/>
      <c r="R827" s="156">
        <v>0</v>
      </c>
      <c r="S827" s="156">
        <v>0</v>
      </c>
      <c r="T827" s="156">
        <v>0</v>
      </c>
    </row>
    <row r="828" spans="2:20" s="32" customFormat="1" ht="10.5">
      <c r="B828" s="67"/>
      <c r="C828" s="77" t="s">
        <v>537</v>
      </c>
      <c r="D828" s="46"/>
      <c r="E828" s="46"/>
      <c r="F828" s="46"/>
      <c r="G828" s="46"/>
      <c r="H828" s="46"/>
      <c r="I828" s="46"/>
      <c r="K828" s="72"/>
      <c r="P828" s="70"/>
      <c r="Q828" s="70"/>
      <c r="R828" s="156">
        <v>0</v>
      </c>
      <c r="S828" s="156">
        <v>0</v>
      </c>
      <c r="T828" s="156">
        <v>0</v>
      </c>
    </row>
    <row r="829" spans="2:20" s="32" customFormat="1" ht="10.5">
      <c r="B829" s="67"/>
      <c r="C829" s="76" t="s">
        <v>538</v>
      </c>
      <c r="D829" s="46"/>
      <c r="E829" s="46"/>
      <c r="F829" s="46"/>
      <c r="G829" s="46"/>
      <c r="H829" s="46"/>
      <c r="I829" s="46"/>
      <c r="K829" s="72"/>
      <c r="P829" s="70"/>
      <c r="Q829" s="70"/>
      <c r="R829" s="156">
        <v>0</v>
      </c>
      <c r="S829" s="156">
        <v>0</v>
      </c>
      <c r="T829" s="156">
        <v>0</v>
      </c>
    </row>
    <row r="830" spans="2:20" s="32" customFormat="1" ht="10.5">
      <c r="B830" s="67"/>
      <c r="C830" s="77" t="s">
        <v>539</v>
      </c>
      <c r="D830" s="78"/>
      <c r="E830" s="46"/>
      <c r="F830" s="46"/>
      <c r="G830" s="46"/>
      <c r="H830" s="46"/>
      <c r="I830" s="46"/>
      <c r="K830" s="72"/>
      <c r="P830" s="70"/>
      <c r="Q830" s="70"/>
      <c r="R830" s="156">
        <v>0</v>
      </c>
      <c r="S830" s="156">
        <v>0</v>
      </c>
      <c r="T830" s="156">
        <v>0</v>
      </c>
    </row>
    <row r="831" spans="2:20" s="32" customFormat="1" ht="10.5">
      <c r="B831" s="67"/>
      <c r="C831" s="77" t="s">
        <v>540</v>
      </c>
      <c r="D831" s="78"/>
      <c r="E831" s="79"/>
      <c r="F831" s="79"/>
      <c r="G831" s="79"/>
      <c r="H831" s="79"/>
      <c r="I831" s="79"/>
      <c r="K831" s="72"/>
      <c r="P831" s="70"/>
      <c r="Q831" s="70"/>
      <c r="R831" s="156">
        <v>0</v>
      </c>
      <c r="S831" s="156">
        <v>0</v>
      </c>
      <c r="T831" s="156">
        <v>0</v>
      </c>
    </row>
    <row r="832" spans="2:20" s="32" customFormat="1" ht="10.5">
      <c r="B832" s="67"/>
      <c r="C832" s="76" t="s">
        <v>541</v>
      </c>
      <c r="D832" s="46"/>
      <c r="E832" s="46"/>
      <c r="F832" s="46"/>
      <c r="G832" s="46"/>
      <c r="H832" s="46"/>
      <c r="I832" s="46"/>
      <c r="K832" s="72"/>
      <c r="P832" s="70"/>
      <c r="Q832" s="70"/>
      <c r="R832" s="156">
        <v>0</v>
      </c>
      <c r="S832" s="156">
        <v>0</v>
      </c>
      <c r="T832" s="156">
        <v>0</v>
      </c>
    </row>
    <row r="833" spans="2:20" s="32" customFormat="1" ht="10.5">
      <c r="B833" s="67"/>
      <c r="C833" s="76" t="s">
        <v>542</v>
      </c>
      <c r="D833" s="46"/>
      <c r="E833" s="46"/>
      <c r="F833" s="46"/>
      <c r="G833" s="46"/>
      <c r="H833" s="46"/>
      <c r="I833" s="46"/>
      <c r="K833" s="72"/>
      <c r="P833" s="70"/>
      <c r="Q833" s="70"/>
      <c r="R833" s="156">
        <v>0</v>
      </c>
      <c r="S833" s="156">
        <v>0</v>
      </c>
      <c r="T833" s="156">
        <v>0</v>
      </c>
    </row>
    <row r="834" spans="2:20" s="32" customFormat="1" ht="10.5">
      <c r="B834" s="67"/>
      <c r="C834" s="77" t="s">
        <v>543</v>
      </c>
      <c r="D834" s="46"/>
      <c r="E834" s="46"/>
      <c r="F834" s="46"/>
      <c r="G834" s="46"/>
      <c r="H834" s="46"/>
      <c r="I834" s="46"/>
      <c r="K834" s="72"/>
      <c r="P834" s="70"/>
      <c r="Q834" s="70"/>
      <c r="R834" s="156">
        <v>0</v>
      </c>
      <c r="S834" s="156">
        <v>0</v>
      </c>
      <c r="T834" s="156">
        <v>0</v>
      </c>
    </row>
    <row r="835" spans="2:20" s="32" customFormat="1" ht="10.5">
      <c r="B835" s="67"/>
      <c r="C835" s="77" t="s">
        <v>544</v>
      </c>
      <c r="D835" s="46"/>
      <c r="E835" s="46"/>
      <c r="F835" s="46"/>
      <c r="G835" s="46"/>
      <c r="H835" s="46"/>
      <c r="I835" s="46"/>
      <c r="K835" s="72"/>
      <c r="P835" s="70"/>
      <c r="Q835" s="70"/>
      <c r="R835" s="156">
        <v>0</v>
      </c>
      <c r="S835" s="156">
        <v>0</v>
      </c>
      <c r="T835" s="156">
        <v>0</v>
      </c>
    </row>
    <row r="836" spans="2:20" s="32" customFormat="1" ht="10.5">
      <c r="B836" s="67"/>
      <c r="P836" s="70"/>
      <c r="Q836" s="70"/>
      <c r="R836" s="156">
        <v>0</v>
      </c>
      <c r="S836" s="156">
        <v>0</v>
      </c>
      <c r="T836" s="156">
        <v>0</v>
      </c>
    </row>
    <row r="837" spans="2:20" s="32" customFormat="1">
      <c r="B837" s="67"/>
      <c r="C837" s="89" t="s">
        <v>545</v>
      </c>
      <c r="D837" s="84"/>
      <c r="E837" s="84"/>
      <c r="F837" s="1"/>
      <c r="G837" s="1"/>
      <c r="H837" s="1"/>
      <c r="I837" s="90"/>
      <c r="J837" s="5"/>
      <c r="K837" s="1"/>
      <c r="L837" s="1"/>
      <c r="M837" s="1"/>
      <c r="N837" s="1"/>
      <c r="O837" s="91"/>
      <c r="P837" s="70"/>
      <c r="Q837" s="70"/>
      <c r="R837" s="156">
        <v>0</v>
      </c>
      <c r="S837" s="156">
        <v>0</v>
      </c>
      <c r="T837" s="156">
        <v>0</v>
      </c>
    </row>
    <row r="838" spans="2:20" s="32" customFormat="1">
      <c r="B838" s="67"/>
      <c r="C838" s="3" t="s">
        <v>2</v>
      </c>
      <c r="D838" s="84"/>
      <c r="E838" s="84"/>
      <c r="F838" s="1"/>
      <c r="G838" s="1"/>
      <c r="H838" s="1"/>
      <c r="I838" s="90"/>
      <c r="J838" s="5"/>
      <c r="K838" s="1"/>
      <c r="L838" s="1"/>
      <c r="M838" s="1"/>
      <c r="N838" s="1"/>
      <c r="O838" s="91"/>
      <c r="P838" s="70"/>
      <c r="Q838" s="70"/>
      <c r="R838" s="156">
        <v>0</v>
      </c>
      <c r="S838" s="156">
        <v>0</v>
      </c>
      <c r="T838" s="156">
        <v>0</v>
      </c>
    </row>
    <row r="839" spans="2:20" s="32" customFormat="1">
      <c r="B839" s="67"/>
      <c r="C839" s="119" t="s">
        <v>979</v>
      </c>
      <c r="D839" s="1"/>
      <c r="E839" s="1"/>
      <c r="F839" s="1"/>
      <c r="G839" s="1"/>
      <c r="H839" s="1"/>
      <c r="I839" s="90"/>
      <c r="J839" s="5"/>
      <c r="K839" s="1"/>
      <c r="L839" s="1"/>
      <c r="M839" s="1"/>
      <c r="N839" s="1"/>
      <c r="O839" s="91"/>
      <c r="P839" s="70"/>
      <c r="Q839" s="70"/>
      <c r="R839" s="156">
        <v>0</v>
      </c>
      <c r="S839" s="156">
        <v>0</v>
      </c>
      <c r="T839" s="156">
        <v>0</v>
      </c>
    </row>
    <row r="840" spans="2:20" s="32" customFormat="1" ht="10.5">
      <c r="B840" s="67"/>
      <c r="C840" s="11"/>
      <c r="D840" s="11"/>
      <c r="E840" s="11"/>
      <c r="F840" s="11"/>
      <c r="G840" s="11"/>
      <c r="H840" s="11"/>
      <c r="I840" s="93"/>
      <c r="J840" s="4"/>
      <c r="K840" s="11"/>
      <c r="L840" s="11"/>
      <c r="M840" s="11"/>
      <c r="N840" s="11"/>
      <c r="O840" s="91"/>
      <c r="P840" s="70"/>
      <c r="Q840" s="70"/>
      <c r="R840" s="156">
        <v>0</v>
      </c>
      <c r="S840" s="156">
        <v>0</v>
      </c>
      <c r="T840" s="156">
        <v>0</v>
      </c>
    </row>
    <row r="841" spans="2:20" s="32" customFormat="1">
      <c r="B841" s="67"/>
      <c r="C841" s="94"/>
      <c r="D841" s="95" t="s">
        <v>546</v>
      </c>
      <c r="E841" s="95"/>
      <c r="F841" s="95"/>
      <c r="G841" s="95"/>
      <c r="H841" s="96"/>
      <c r="I841" s="97" t="s">
        <v>547</v>
      </c>
      <c r="J841" s="95" t="s">
        <v>548</v>
      </c>
      <c r="K841" s="95" t="s">
        <v>549</v>
      </c>
      <c r="L841" s="95" t="s">
        <v>550</v>
      </c>
      <c r="M841" s="95" t="s">
        <v>549</v>
      </c>
      <c r="N841" s="95" t="s">
        <v>551</v>
      </c>
      <c r="O841" s="98" t="s">
        <v>552</v>
      </c>
      <c r="P841" s="70"/>
      <c r="Q841" s="70"/>
      <c r="R841" s="156">
        <v>0</v>
      </c>
      <c r="S841" s="156">
        <v>0</v>
      </c>
      <c r="T841" s="156">
        <v>0</v>
      </c>
    </row>
    <row r="842" spans="2:20" s="32" customFormat="1">
      <c r="B842" s="67"/>
      <c r="C842" s="99" t="s">
        <v>5</v>
      </c>
      <c r="D842" s="100" t="s">
        <v>553</v>
      </c>
      <c r="E842" s="100" t="s">
        <v>554</v>
      </c>
      <c r="F842" s="100" t="s">
        <v>6</v>
      </c>
      <c r="G842" s="100" t="s">
        <v>6</v>
      </c>
      <c r="H842" s="100" t="s">
        <v>8</v>
      </c>
      <c r="I842" s="101" t="s">
        <v>555</v>
      </c>
      <c r="J842" s="100" t="s">
        <v>556</v>
      </c>
      <c r="K842" s="100" t="s">
        <v>557</v>
      </c>
      <c r="L842" s="100" t="s">
        <v>558</v>
      </c>
      <c r="M842" s="100" t="s">
        <v>559</v>
      </c>
      <c r="N842" s="100" t="s">
        <v>560</v>
      </c>
      <c r="O842" s="102" t="s">
        <v>561</v>
      </c>
      <c r="P842" s="70"/>
      <c r="Q842" s="70"/>
      <c r="R842" s="156">
        <v>0</v>
      </c>
      <c r="S842" s="156">
        <v>0</v>
      </c>
      <c r="T842" s="156">
        <v>0</v>
      </c>
    </row>
    <row r="843" spans="2:20" s="32" customFormat="1">
      <c r="B843" s="67"/>
      <c r="C843" s="99" t="s">
        <v>562</v>
      </c>
      <c r="D843" s="100" t="s">
        <v>563</v>
      </c>
      <c r="E843" s="100" t="s">
        <v>564</v>
      </c>
      <c r="F843" s="100" t="s">
        <v>565</v>
      </c>
      <c r="G843" s="100" t="s">
        <v>565</v>
      </c>
      <c r="H843" s="18"/>
      <c r="I843" s="101" t="s">
        <v>566</v>
      </c>
      <c r="J843" s="100" t="s">
        <v>567</v>
      </c>
      <c r="K843" s="100" t="s">
        <v>559</v>
      </c>
      <c r="L843" s="100" t="s">
        <v>568</v>
      </c>
      <c r="M843" s="100" t="s">
        <v>21</v>
      </c>
      <c r="N843" s="103" t="s">
        <v>21</v>
      </c>
      <c r="O843" s="104" t="s">
        <v>569</v>
      </c>
      <c r="P843" s="70"/>
      <c r="Q843" s="70"/>
      <c r="R843" s="156">
        <v>0</v>
      </c>
      <c r="S843" s="156">
        <v>0</v>
      </c>
      <c r="T843" s="156">
        <v>0</v>
      </c>
    </row>
    <row r="844" spans="2:20" s="32" customFormat="1">
      <c r="B844" s="67"/>
      <c r="C844" s="105"/>
      <c r="D844" s="106" t="s">
        <v>570</v>
      </c>
      <c r="E844" s="106"/>
      <c r="F844" s="106"/>
      <c r="G844" s="106"/>
      <c r="H844" s="28"/>
      <c r="I844" s="107"/>
      <c r="J844" s="106"/>
      <c r="K844" s="106"/>
      <c r="L844" s="106" t="s">
        <v>34</v>
      </c>
      <c r="M844" s="106"/>
      <c r="N844" s="108"/>
      <c r="O844" s="109" t="s">
        <v>571</v>
      </c>
      <c r="P844" s="70"/>
      <c r="Q844" s="70"/>
      <c r="R844" s="156">
        <v>0</v>
      </c>
      <c r="S844" s="156">
        <v>0</v>
      </c>
      <c r="T844" s="156">
        <v>0</v>
      </c>
    </row>
    <row r="845" spans="2:20" s="32" customFormat="1" ht="10.5">
      <c r="B845" s="67"/>
      <c r="C845" s="11"/>
      <c r="D845" s="11"/>
      <c r="E845" s="11"/>
      <c r="F845" s="11"/>
      <c r="G845" s="11"/>
      <c r="H845" s="11"/>
      <c r="I845" s="93"/>
      <c r="J845" s="4"/>
      <c r="K845" s="11"/>
      <c r="L845" s="11"/>
      <c r="M845" s="11"/>
      <c r="N845" s="11"/>
      <c r="O845" s="91"/>
      <c r="P845" s="70"/>
      <c r="Q845" s="70"/>
      <c r="R845" s="156">
        <v>0</v>
      </c>
      <c r="S845" s="156">
        <v>0</v>
      </c>
      <c r="T845" s="156">
        <v>0</v>
      </c>
    </row>
    <row r="846" spans="2:20" s="32" customFormat="1" ht="10.5">
      <c r="B846" s="67"/>
      <c r="C846" s="1" t="s">
        <v>974</v>
      </c>
      <c r="D846" s="1" t="s">
        <v>980</v>
      </c>
      <c r="E846" s="1" t="s">
        <v>817</v>
      </c>
      <c r="F846" s="5">
        <v>671</v>
      </c>
      <c r="G846" s="5" t="s">
        <v>981</v>
      </c>
      <c r="H846" s="4" t="s">
        <v>46</v>
      </c>
      <c r="I846" s="149">
        <v>40709</v>
      </c>
      <c r="J846" s="4" t="s">
        <v>171</v>
      </c>
      <c r="K846" s="151">
        <v>21800000000</v>
      </c>
      <c r="L846" s="151">
        <v>22157040</v>
      </c>
      <c r="M846" s="151">
        <v>21964606</v>
      </c>
      <c r="N846" s="151">
        <v>10973</v>
      </c>
      <c r="O846" s="91">
        <v>6.7900000000000002E-2</v>
      </c>
      <c r="P846" s="70"/>
      <c r="Q846" s="70"/>
      <c r="R846" s="156">
        <v>0</v>
      </c>
      <c r="S846" s="156">
        <v>0</v>
      </c>
      <c r="T846" s="156">
        <v>0</v>
      </c>
    </row>
    <row r="847" spans="2:20" s="32" customFormat="1" ht="10.5">
      <c r="B847" s="67"/>
      <c r="C847" s="1" t="s">
        <v>974</v>
      </c>
      <c r="D847" s="1" t="s">
        <v>980</v>
      </c>
      <c r="E847" s="1" t="s">
        <v>817</v>
      </c>
      <c r="F847" s="5">
        <v>672</v>
      </c>
      <c r="G847" s="5" t="s">
        <v>982</v>
      </c>
      <c r="H847" s="4" t="s">
        <v>92</v>
      </c>
      <c r="I847" s="149">
        <v>40709</v>
      </c>
      <c r="J847" s="4" t="s">
        <v>37</v>
      </c>
      <c r="K847" s="151">
        <v>1500000</v>
      </c>
      <c r="L847" s="151">
        <v>33060303</v>
      </c>
      <c r="M847" s="151">
        <v>32052192</v>
      </c>
      <c r="N847" s="151">
        <v>10973</v>
      </c>
      <c r="O847" s="91">
        <v>3.8600000000000002E-2</v>
      </c>
      <c r="P847" s="70"/>
      <c r="Q847" s="70"/>
      <c r="R847" s="156">
        <v>0</v>
      </c>
      <c r="S847" s="156">
        <v>0</v>
      </c>
      <c r="T847" s="156">
        <v>0</v>
      </c>
    </row>
    <row r="848" spans="2:20" s="32" customFormat="1" ht="10.5">
      <c r="B848" s="67"/>
      <c r="C848" s="115" t="s">
        <v>517</v>
      </c>
      <c r="D848" s="60"/>
      <c r="E848" s="60"/>
      <c r="F848" s="60"/>
      <c r="G848" s="60"/>
      <c r="H848" s="60"/>
      <c r="I848" s="116"/>
      <c r="J848" s="63"/>
      <c r="K848" s="62"/>
      <c r="L848" s="62">
        <f>SUM(L846:L847)</f>
        <v>55217343</v>
      </c>
      <c r="M848" s="62">
        <f>SUM(M846:M847)</f>
        <v>54016798</v>
      </c>
      <c r="N848" s="62">
        <f>SUM(N846:N847)</f>
        <v>21946</v>
      </c>
      <c r="O848" s="117"/>
      <c r="P848" s="70"/>
      <c r="Q848" s="70"/>
      <c r="R848" s="156">
        <v>0</v>
      </c>
      <c r="S848" s="156">
        <v>0</v>
      </c>
      <c r="T848" s="156">
        <v>0</v>
      </c>
    </row>
    <row r="849" spans="1:21" s="32" customFormat="1" ht="10.5">
      <c r="B849" s="67"/>
      <c r="C849" s="355" t="s">
        <v>581</v>
      </c>
      <c r="D849" s="355"/>
      <c r="E849" s="355"/>
      <c r="F849" s="355"/>
      <c r="G849" s="355"/>
      <c r="H849" s="355"/>
      <c r="I849" s="355"/>
      <c r="J849" s="355"/>
      <c r="K849" s="118" t="s">
        <v>86</v>
      </c>
      <c r="L849" s="158">
        <v>0</v>
      </c>
      <c r="M849" s="158">
        <v>0</v>
      </c>
      <c r="N849" s="158">
        <v>0</v>
      </c>
      <c r="O849" s="158">
        <v>0</v>
      </c>
      <c r="P849" s="70"/>
      <c r="Q849" s="70"/>
      <c r="R849" s="156">
        <v>0</v>
      </c>
      <c r="S849" s="156">
        <v>0</v>
      </c>
      <c r="T849" s="156">
        <v>0</v>
      </c>
    </row>
    <row r="850" spans="1:21" s="32" customFormat="1" ht="10.5">
      <c r="B850" s="67"/>
      <c r="D850" s="46"/>
      <c r="E850" s="34"/>
      <c r="F850" s="34"/>
      <c r="G850" s="34"/>
      <c r="H850" s="34"/>
      <c r="I850" s="34"/>
      <c r="K850" s="72"/>
      <c r="N850" s="80"/>
      <c r="P850" s="70"/>
      <c r="Q850" s="70"/>
      <c r="R850" s="156">
        <v>0</v>
      </c>
      <c r="S850" s="156">
        <v>0</v>
      </c>
      <c r="T850" s="156">
        <v>0</v>
      </c>
    </row>
    <row r="851" spans="1:21" s="32" customFormat="1" ht="10.5">
      <c r="B851" s="67"/>
      <c r="D851" s="46"/>
      <c r="E851" s="46"/>
      <c r="F851" s="46"/>
      <c r="G851" s="46"/>
      <c r="H851" s="46"/>
      <c r="I851" s="46"/>
      <c r="K851" s="72"/>
      <c r="N851" s="80"/>
      <c r="P851" s="70"/>
      <c r="Q851" s="70"/>
      <c r="R851" s="156">
        <v>0</v>
      </c>
      <c r="S851" s="156">
        <v>0</v>
      </c>
      <c r="T851" s="156">
        <v>0</v>
      </c>
    </row>
    <row r="852" spans="1:21" s="32" customFormat="1" ht="10.5">
      <c r="B852" s="67"/>
      <c r="D852" s="46"/>
      <c r="E852" s="46"/>
      <c r="F852" s="46"/>
      <c r="G852" s="46"/>
      <c r="H852" s="46"/>
      <c r="I852" s="46"/>
      <c r="K852" s="72"/>
      <c r="N852" s="80"/>
      <c r="P852" s="70"/>
      <c r="Q852" s="70"/>
      <c r="R852" s="156">
        <v>0</v>
      </c>
      <c r="S852" s="156">
        <v>0</v>
      </c>
      <c r="T852" s="156">
        <v>0</v>
      </c>
    </row>
    <row r="853" spans="1:21" s="83" customFormat="1">
      <c r="A853" s="32"/>
      <c r="B853" s="82"/>
      <c r="C853" s="32"/>
      <c r="D853" s="46"/>
      <c r="E853" s="46"/>
      <c r="F853" s="46"/>
      <c r="G853" s="46"/>
      <c r="H853" s="46"/>
      <c r="I853" s="46"/>
      <c r="J853" s="80"/>
      <c r="K853" s="72"/>
      <c r="L853" s="32"/>
      <c r="M853" s="32"/>
      <c r="N853" s="80"/>
      <c r="O853" s="1"/>
      <c r="P853" s="70"/>
      <c r="Q853" s="70"/>
      <c r="R853" s="156">
        <v>0</v>
      </c>
      <c r="S853" s="156">
        <v>0</v>
      </c>
      <c r="T853" s="156">
        <v>0</v>
      </c>
      <c r="U853" s="1"/>
    </row>
    <row r="854" spans="1:21">
      <c r="D854" s="4"/>
      <c r="J854" s="84"/>
      <c r="P854" s="70"/>
      <c r="Q854" s="70"/>
      <c r="R854" s="156">
        <v>0</v>
      </c>
      <c r="S854" s="156">
        <v>0</v>
      </c>
      <c r="T854" s="156">
        <v>0</v>
      </c>
    </row>
    <row r="855" spans="1:21">
      <c r="J855" s="84"/>
      <c r="P855" s="70"/>
      <c r="Q855" s="70"/>
      <c r="R855" s="70"/>
      <c r="S855" s="156">
        <v>0</v>
      </c>
      <c r="T855" s="156">
        <v>0</v>
      </c>
    </row>
    <row r="856" spans="1:21">
      <c r="D856" s="4"/>
      <c r="J856" s="6"/>
      <c r="K856" s="7"/>
      <c r="P856" s="70"/>
      <c r="Q856" s="70"/>
      <c r="R856" s="70"/>
      <c r="S856" s="156">
        <v>0</v>
      </c>
      <c r="T856" s="156">
        <v>0</v>
      </c>
    </row>
    <row r="857" spans="1:21">
      <c r="C857" s="190" t="s">
        <v>582</v>
      </c>
      <c r="D857" s="191"/>
      <c r="E857" s="192"/>
      <c r="F857" s="192"/>
      <c r="G857" s="192"/>
      <c r="H857" s="192"/>
      <c r="O857" s="84"/>
      <c r="P857" s="70"/>
      <c r="Q857" s="70"/>
      <c r="R857" s="70"/>
      <c r="S857" s="156">
        <v>0</v>
      </c>
      <c r="T857" s="156">
        <v>0</v>
      </c>
      <c r="U857" s="84"/>
    </row>
    <row r="858" spans="1:21">
      <c r="C858" s="193" t="s">
        <v>2</v>
      </c>
      <c r="D858" s="191"/>
      <c r="E858" s="192"/>
      <c r="F858" s="192"/>
      <c r="G858" s="192"/>
      <c r="H858" s="192"/>
      <c r="I858" s="4"/>
      <c r="J858" s="84"/>
      <c r="K858" s="7"/>
      <c r="L858" s="84"/>
      <c r="M858" s="84"/>
      <c r="N858" s="84"/>
      <c r="P858" s="70"/>
      <c r="Q858" s="70"/>
      <c r="R858" s="70"/>
      <c r="S858" s="156">
        <v>0</v>
      </c>
      <c r="T858" s="156">
        <v>0</v>
      </c>
    </row>
    <row r="859" spans="1:21">
      <c r="C859" s="194" t="s">
        <v>979</v>
      </c>
      <c r="D859" s="191"/>
      <c r="E859" s="192"/>
      <c r="F859" s="192"/>
      <c r="G859" s="192"/>
      <c r="H859" s="192"/>
      <c r="K859" s="7"/>
      <c r="L859" s="84"/>
      <c r="P859" s="70"/>
      <c r="Q859" s="70"/>
      <c r="R859" s="70"/>
      <c r="S859" s="156">
        <v>0</v>
      </c>
      <c r="T859" s="156">
        <v>0</v>
      </c>
    </row>
    <row r="860" spans="1:21">
      <c r="C860" s="195"/>
      <c r="D860" s="196"/>
      <c r="E860" s="195"/>
      <c r="F860" s="195"/>
      <c r="G860" s="195"/>
      <c r="H860" s="195"/>
      <c r="I860" s="4"/>
      <c r="K860" s="7"/>
      <c r="P860" s="70"/>
      <c r="Q860" s="70"/>
      <c r="R860" s="70"/>
      <c r="S860" s="156">
        <v>0</v>
      </c>
      <c r="T860" s="156">
        <v>0</v>
      </c>
    </row>
    <row r="861" spans="1:21">
      <c r="C861" s="197"/>
      <c r="D861" s="198"/>
      <c r="E861" s="199"/>
      <c r="F861" s="199" t="s">
        <v>584</v>
      </c>
      <c r="G861" s="198"/>
      <c r="H861" s="200" t="s">
        <v>585</v>
      </c>
      <c r="K861" s="7"/>
      <c r="P861" s="70"/>
      <c r="Q861" s="70"/>
      <c r="R861" s="70"/>
      <c r="S861" s="156">
        <v>0</v>
      </c>
      <c r="T861" s="156">
        <v>0</v>
      </c>
    </row>
    <row r="862" spans="1:21">
      <c r="C862" s="201" t="s">
        <v>5</v>
      </c>
      <c r="D862" s="202" t="s">
        <v>6</v>
      </c>
      <c r="E862" s="203"/>
      <c r="F862" s="202" t="s">
        <v>586</v>
      </c>
      <c r="G862" s="202" t="s">
        <v>587</v>
      </c>
      <c r="H862" s="204" t="s">
        <v>588</v>
      </c>
      <c r="I862" s="85"/>
      <c r="O862" s="84"/>
      <c r="P862" s="70"/>
      <c r="Q862" s="70"/>
      <c r="R862" s="70"/>
      <c r="S862" s="156">
        <v>0</v>
      </c>
      <c r="T862" s="156">
        <v>0</v>
      </c>
      <c r="U862" s="84"/>
    </row>
    <row r="863" spans="1:21">
      <c r="C863" s="201" t="s">
        <v>562</v>
      </c>
      <c r="D863" s="202" t="s">
        <v>589</v>
      </c>
      <c r="E863" s="202" t="s">
        <v>8</v>
      </c>
      <c r="F863" s="202" t="s">
        <v>590</v>
      </c>
      <c r="G863" s="202" t="s">
        <v>591</v>
      </c>
      <c r="H863" s="204" t="s">
        <v>592</v>
      </c>
      <c r="I863" s="4"/>
      <c r="J863" s="84"/>
      <c r="K863" s="7"/>
      <c r="L863" s="84"/>
      <c r="M863" s="84"/>
      <c r="N863" s="84"/>
      <c r="O863" s="7"/>
      <c r="P863" s="70"/>
      <c r="Q863" s="70"/>
      <c r="R863" s="70"/>
      <c r="S863" s="156">
        <v>0</v>
      </c>
      <c r="T863" s="156">
        <v>0</v>
      </c>
    </row>
    <row r="864" spans="1:21">
      <c r="C864" s="205"/>
      <c r="D864" s="206"/>
      <c r="E864" s="207"/>
      <c r="F864" s="206" t="s">
        <v>34</v>
      </c>
      <c r="G864" s="206" t="s">
        <v>34</v>
      </c>
      <c r="H864" s="208" t="s">
        <v>34</v>
      </c>
      <c r="I864" s="4"/>
      <c r="J864" s="84"/>
      <c r="K864" s="7"/>
      <c r="L864" s="84"/>
      <c r="M864" s="86"/>
      <c r="O864" s="7"/>
      <c r="P864" s="70"/>
      <c r="Q864" s="70"/>
      <c r="R864" s="70"/>
      <c r="S864" s="156">
        <v>0</v>
      </c>
      <c r="T864" s="156">
        <v>0</v>
      </c>
    </row>
    <row r="865" spans="3:20">
      <c r="C865" s="11"/>
      <c r="D865" s="4"/>
      <c r="E865" s="11"/>
      <c r="F865" s="11"/>
      <c r="G865" s="11"/>
      <c r="H865" s="11"/>
      <c r="I865" s="4"/>
      <c r="J865" s="84"/>
      <c r="K865" s="7"/>
      <c r="L865" s="84"/>
      <c r="M865" s="86"/>
      <c r="O865" s="7"/>
      <c r="P865" s="70"/>
      <c r="Q865" s="70"/>
      <c r="R865" s="70"/>
      <c r="S865" s="156">
        <v>0</v>
      </c>
      <c r="T865" s="156">
        <v>0</v>
      </c>
    </row>
    <row r="866" spans="3:20">
      <c r="C866" s="209" t="s">
        <v>593</v>
      </c>
      <c r="D866" s="210">
        <v>190</v>
      </c>
      <c r="E866" s="143" t="s">
        <v>53</v>
      </c>
      <c r="F866" s="211">
        <v>319232</v>
      </c>
      <c r="G866" s="211">
        <v>694397</v>
      </c>
      <c r="H866" s="212"/>
      <c r="I866" s="4"/>
      <c r="J866" s="84"/>
      <c r="K866" s="7"/>
      <c r="L866" s="84"/>
      <c r="M866" s="86"/>
      <c r="O866" s="7"/>
      <c r="P866" s="70"/>
      <c r="Q866" s="70"/>
      <c r="R866" s="70"/>
      <c r="S866" s="156">
        <v>0</v>
      </c>
      <c r="T866" s="156">
        <v>0</v>
      </c>
    </row>
    <row r="867" spans="3:20">
      <c r="C867" s="213" t="s">
        <v>593</v>
      </c>
      <c r="D867" s="214">
        <v>212</v>
      </c>
      <c r="E867" s="214" t="s">
        <v>64</v>
      </c>
      <c r="F867" s="211"/>
      <c r="G867" s="211">
        <v>220601</v>
      </c>
      <c r="H867" s="212"/>
      <c r="I867" s="4"/>
      <c r="J867" s="84"/>
      <c r="K867" s="7"/>
      <c r="L867" s="84"/>
      <c r="M867" s="86"/>
      <c r="O867" s="7"/>
      <c r="P867" s="70"/>
      <c r="Q867" s="70"/>
      <c r="R867" s="70"/>
      <c r="S867" s="156">
        <v>0</v>
      </c>
      <c r="T867" s="156">
        <v>0</v>
      </c>
    </row>
    <row r="868" spans="3:20">
      <c r="C868" s="213" t="s">
        <v>80</v>
      </c>
      <c r="D868" s="214">
        <v>229</v>
      </c>
      <c r="E868" s="214" t="s">
        <v>67</v>
      </c>
      <c r="F868" s="211">
        <v>3555451</v>
      </c>
      <c r="G868" s="211">
        <v>1647359</v>
      </c>
      <c r="H868" s="212"/>
      <c r="I868" s="4"/>
      <c r="J868" s="84"/>
      <c r="K868" s="7"/>
      <c r="L868" s="84"/>
      <c r="M868" s="86"/>
      <c r="O868" s="7"/>
      <c r="P868" s="70"/>
      <c r="Q868" s="70"/>
      <c r="R868" s="70"/>
      <c r="S868" s="156">
        <v>0</v>
      </c>
      <c r="T868" s="156">
        <v>0</v>
      </c>
    </row>
    <row r="869" spans="3:20">
      <c r="C869" s="213" t="s">
        <v>80</v>
      </c>
      <c r="D869" s="214">
        <v>229</v>
      </c>
      <c r="E869" s="214" t="s">
        <v>73</v>
      </c>
      <c r="F869" s="211">
        <v>395050</v>
      </c>
      <c r="G869" s="211">
        <v>183040</v>
      </c>
      <c r="H869" s="212"/>
      <c r="O869" s="7"/>
      <c r="P869" s="70"/>
      <c r="Q869" s="70"/>
      <c r="R869" s="70"/>
      <c r="S869" s="156">
        <v>0</v>
      </c>
      <c r="T869" s="156">
        <v>0</v>
      </c>
    </row>
    <row r="870" spans="3:20">
      <c r="C870" s="213" t="s">
        <v>594</v>
      </c>
      <c r="D870" s="214">
        <v>257</v>
      </c>
      <c r="E870" s="214" t="s">
        <v>46</v>
      </c>
      <c r="F870" s="211"/>
      <c r="G870" s="211">
        <v>2543214</v>
      </c>
      <c r="H870" s="212"/>
      <c r="I870" s="4"/>
      <c r="J870" s="84"/>
      <c r="K870" s="7"/>
      <c r="L870" s="84"/>
      <c r="M870" s="86"/>
      <c r="O870" s="7"/>
      <c r="P870" s="70"/>
      <c r="Q870" s="70"/>
      <c r="R870" s="70"/>
      <c r="S870" s="156">
        <v>0</v>
      </c>
      <c r="T870" s="156">
        <v>0</v>
      </c>
    </row>
    <row r="871" spans="3:20">
      <c r="C871" s="213" t="s">
        <v>595</v>
      </c>
      <c r="D871" s="210">
        <v>264</v>
      </c>
      <c r="E871" s="214" t="s">
        <v>51</v>
      </c>
      <c r="F871" s="211">
        <v>329208</v>
      </c>
      <c r="G871" s="211">
        <v>934836</v>
      </c>
      <c r="H871" s="212"/>
      <c r="I871" s="4"/>
      <c r="J871" s="84"/>
      <c r="K871" s="7"/>
      <c r="L871" s="84"/>
      <c r="M871" s="86"/>
      <c r="O871" s="7"/>
      <c r="P871" s="70"/>
      <c r="Q871" s="70"/>
      <c r="R871" s="70"/>
      <c r="S871" s="156">
        <v>0</v>
      </c>
      <c r="T871" s="156">
        <v>0</v>
      </c>
    </row>
    <row r="872" spans="3:20">
      <c r="C872" s="213" t="s">
        <v>596</v>
      </c>
      <c r="D872" s="214">
        <v>287</v>
      </c>
      <c r="E872" s="214" t="s">
        <v>134</v>
      </c>
      <c r="F872" s="211">
        <v>3341246</v>
      </c>
      <c r="G872" s="211">
        <v>1332759</v>
      </c>
      <c r="H872" s="212"/>
      <c r="I872" s="4"/>
      <c r="J872" s="84"/>
      <c r="K872" s="7"/>
      <c r="L872" s="84"/>
      <c r="M872" s="86"/>
      <c r="O872" s="7"/>
      <c r="P872" s="70"/>
      <c r="Q872" s="70"/>
      <c r="R872" s="70"/>
      <c r="S872" s="156">
        <v>0</v>
      </c>
      <c r="T872" s="156">
        <v>0</v>
      </c>
    </row>
    <row r="873" spans="3:20">
      <c r="C873" s="213" t="s">
        <v>596</v>
      </c>
      <c r="D873" s="214">
        <v>287</v>
      </c>
      <c r="E873" s="214" t="s">
        <v>135</v>
      </c>
      <c r="F873" s="211">
        <v>835312</v>
      </c>
      <c r="G873" s="211">
        <v>333191</v>
      </c>
      <c r="H873" s="212"/>
      <c r="I873" s="4"/>
      <c r="J873" s="84"/>
      <c r="K873" s="7"/>
      <c r="L873" s="84"/>
      <c r="M873" s="86"/>
      <c r="O873" s="7"/>
      <c r="P873" s="70"/>
      <c r="Q873" s="70"/>
      <c r="R873" s="70"/>
      <c r="S873" s="156">
        <v>0</v>
      </c>
      <c r="T873" s="156">
        <v>0</v>
      </c>
    </row>
    <row r="874" spans="3:20">
      <c r="C874" s="213" t="s">
        <v>596</v>
      </c>
      <c r="D874" s="214">
        <v>287</v>
      </c>
      <c r="E874" s="214" t="s">
        <v>136</v>
      </c>
      <c r="F874" s="211">
        <v>1032637</v>
      </c>
      <c r="G874" s="211">
        <v>546564</v>
      </c>
      <c r="H874" s="212"/>
      <c r="I874" s="4"/>
      <c r="J874" s="84"/>
      <c r="K874" s="7"/>
      <c r="L874" s="84"/>
      <c r="M874" s="86"/>
      <c r="O874" s="7"/>
      <c r="P874" s="70"/>
      <c r="Q874" s="70"/>
      <c r="R874" s="70"/>
      <c r="S874" s="156">
        <v>0</v>
      </c>
      <c r="T874" s="156">
        <v>0</v>
      </c>
    </row>
    <row r="875" spans="3:20">
      <c r="C875" s="213" t="s">
        <v>596</v>
      </c>
      <c r="D875" s="214">
        <v>287</v>
      </c>
      <c r="E875" s="214" t="s">
        <v>137</v>
      </c>
      <c r="F875" s="211">
        <v>260821</v>
      </c>
      <c r="G875" s="211">
        <v>138050</v>
      </c>
      <c r="H875" s="212"/>
      <c r="M875" s="86"/>
      <c r="O875" s="7"/>
      <c r="P875" s="70"/>
      <c r="Q875" s="70"/>
      <c r="R875" s="70"/>
      <c r="S875" s="156">
        <v>0</v>
      </c>
      <c r="T875" s="156">
        <v>0</v>
      </c>
    </row>
    <row r="876" spans="3:20">
      <c r="C876" s="213" t="s">
        <v>597</v>
      </c>
      <c r="D876" s="214">
        <v>291</v>
      </c>
      <c r="E876" s="214" t="s">
        <v>71</v>
      </c>
      <c r="F876" s="211">
        <v>383941</v>
      </c>
      <c r="G876" s="211">
        <v>495578</v>
      </c>
      <c r="H876" s="212"/>
      <c r="I876" s="4"/>
      <c r="J876" s="84"/>
      <c r="K876" s="7"/>
      <c r="L876" s="84"/>
      <c r="M876" s="86"/>
      <c r="O876" s="7"/>
      <c r="P876" s="70"/>
      <c r="Q876" s="70"/>
      <c r="R876" s="70"/>
      <c r="S876" s="156">
        <v>0</v>
      </c>
      <c r="T876" s="156">
        <v>0</v>
      </c>
    </row>
    <row r="877" spans="3:20">
      <c r="C877" s="213" t="s">
        <v>597</v>
      </c>
      <c r="D877" s="214">
        <v>291</v>
      </c>
      <c r="E877" s="214" t="s">
        <v>72</v>
      </c>
      <c r="F877" s="211">
        <v>1146646</v>
      </c>
      <c r="G877" s="211">
        <v>1480052</v>
      </c>
      <c r="H877" s="212"/>
      <c r="I877" s="4"/>
      <c r="J877" s="84"/>
      <c r="K877" s="7"/>
      <c r="L877" s="84"/>
      <c r="M877" s="86"/>
      <c r="O877" s="7"/>
      <c r="P877" s="70"/>
      <c r="Q877" s="70"/>
      <c r="R877" s="70"/>
      <c r="S877" s="156">
        <v>0</v>
      </c>
      <c r="T877" s="156">
        <v>0</v>
      </c>
    </row>
    <row r="878" spans="3:20">
      <c r="C878" s="213" t="s">
        <v>598</v>
      </c>
      <c r="D878" s="214">
        <v>297</v>
      </c>
      <c r="E878" s="214" t="s">
        <v>92</v>
      </c>
      <c r="F878" s="211"/>
      <c r="G878" s="211">
        <v>2379428</v>
      </c>
      <c r="H878" s="212"/>
      <c r="I878" s="4"/>
      <c r="J878" s="84"/>
      <c r="K878" s="7"/>
      <c r="L878" s="84"/>
      <c r="M878" s="86"/>
      <c r="O878" s="7"/>
      <c r="P878" s="87"/>
      <c r="Q878" s="87"/>
      <c r="R878" s="87"/>
      <c r="S878" s="156">
        <v>0</v>
      </c>
      <c r="T878" s="156">
        <v>0</v>
      </c>
    </row>
    <row r="879" spans="3:20">
      <c r="C879" s="215" t="s">
        <v>155</v>
      </c>
      <c r="D879" s="214" t="s">
        <v>599</v>
      </c>
      <c r="E879" s="214" t="s">
        <v>90</v>
      </c>
      <c r="F879" s="211"/>
      <c r="G879" s="211">
        <v>4807831</v>
      </c>
      <c r="H879" s="212"/>
      <c r="I879" s="4"/>
      <c r="J879" s="84"/>
      <c r="K879" s="7"/>
      <c r="L879" s="84"/>
      <c r="M879" s="86"/>
      <c r="O879" s="7"/>
      <c r="P879" s="87"/>
      <c r="Q879" s="87"/>
      <c r="R879" s="87"/>
      <c r="S879" s="156">
        <v>0</v>
      </c>
      <c r="T879" s="156">
        <v>0</v>
      </c>
    </row>
    <row r="880" spans="3:20">
      <c r="C880" s="213" t="s">
        <v>600</v>
      </c>
      <c r="D880" s="216">
        <v>339</v>
      </c>
      <c r="E880" s="216" t="s">
        <v>63</v>
      </c>
      <c r="F880" s="211"/>
      <c r="G880" s="211">
        <v>2379428</v>
      </c>
      <c r="H880" s="212"/>
      <c r="I880" s="4"/>
      <c r="J880" s="84"/>
      <c r="K880" s="7"/>
      <c r="L880" s="84"/>
      <c r="M880" s="86"/>
      <c r="O880" s="7"/>
      <c r="P880" s="87"/>
      <c r="Q880" s="87"/>
      <c r="R880" s="87"/>
      <c r="S880" s="156">
        <v>0</v>
      </c>
      <c r="T880" s="156">
        <v>0</v>
      </c>
    </row>
    <row r="881" spans="3:20">
      <c r="C881" s="209" t="s">
        <v>593</v>
      </c>
      <c r="D881" s="216">
        <v>366</v>
      </c>
      <c r="E881" s="214" t="s">
        <v>201</v>
      </c>
      <c r="F881" s="211"/>
      <c r="G881" s="211">
        <v>1480388</v>
      </c>
      <c r="H881" s="212"/>
      <c r="O881" s="7"/>
      <c r="S881" s="156">
        <v>0</v>
      </c>
      <c r="T881" s="156">
        <v>0</v>
      </c>
    </row>
    <row r="882" spans="3:20">
      <c r="C882" s="213" t="s">
        <v>598</v>
      </c>
      <c r="D882" s="216">
        <v>371</v>
      </c>
      <c r="E882" s="214" t="s">
        <v>51</v>
      </c>
      <c r="F882" s="211"/>
      <c r="G882" s="211">
        <v>1130228</v>
      </c>
      <c r="H882" s="212"/>
      <c r="I882" s="4"/>
      <c r="J882" s="84"/>
      <c r="K882" s="7"/>
      <c r="L882" s="84"/>
      <c r="M882" s="86"/>
      <c r="O882" s="7"/>
      <c r="P882" s="87"/>
      <c r="Q882" s="87"/>
      <c r="R882" s="87"/>
      <c r="S882" s="156">
        <v>0</v>
      </c>
      <c r="T882" s="156">
        <v>0</v>
      </c>
    </row>
    <row r="883" spans="3:20">
      <c r="C883" s="213" t="s">
        <v>207</v>
      </c>
      <c r="D883" s="216" t="s">
        <v>601</v>
      </c>
      <c r="E883" s="214" t="s">
        <v>56</v>
      </c>
      <c r="F883" s="211">
        <v>5898318</v>
      </c>
      <c r="G883" s="211">
        <v>330307</v>
      </c>
      <c r="H883" s="212"/>
      <c r="I883" s="4"/>
      <c r="J883" s="84"/>
      <c r="K883" s="7"/>
      <c r="L883" s="84"/>
      <c r="M883" s="86"/>
      <c r="O883" s="7"/>
      <c r="P883" s="87"/>
      <c r="Q883" s="87"/>
      <c r="R883" s="87"/>
      <c r="S883" s="156">
        <v>0</v>
      </c>
      <c r="T883" s="156">
        <v>0</v>
      </c>
    </row>
    <row r="884" spans="3:20">
      <c r="C884" s="213" t="s">
        <v>120</v>
      </c>
      <c r="D884" s="216" t="s">
        <v>603</v>
      </c>
      <c r="E884" s="214" t="s">
        <v>51</v>
      </c>
      <c r="F884" s="211">
        <v>17871323</v>
      </c>
      <c r="G884" s="211">
        <v>441333</v>
      </c>
      <c r="H884" s="212"/>
      <c r="I884" s="4"/>
      <c r="J884" s="84"/>
      <c r="K884" s="7"/>
      <c r="L884" s="84"/>
      <c r="M884" s="86"/>
      <c r="O884" s="7"/>
      <c r="P884" s="87"/>
      <c r="Q884" s="87"/>
      <c r="R884" s="87"/>
      <c r="S884" s="156">
        <v>0</v>
      </c>
      <c r="T884" s="156">
        <v>0</v>
      </c>
    </row>
    <row r="885" spans="3:20">
      <c r="C885" s="213" t="s">
        <v>593</v>
      </c>
      <c r="D885" s="216">
        <v>406</v>
      </c>
      <c r="E885" s="214" t="s">
        <v>239</v>
      </c>
      <c r="F885" s="211"/>
      <c r="G885" s="211">
        <v>1971889</v>
      </c>
      <c r="H885" s="212"/>
      <c r="I885" s="4"/>
      <c r="J885" s="84"/>
      <c r="K885" s="7"/>
      <c r="L885" s="84"/>
      <c r="M885" s="86"/>
      <c r="O885" s="7"/>
      <c r="P885" s="87"/>
      <c r="Q885" s="87"/>
      <c r="R885" s="87"/>
      <c r="S885" s="156">
        <v>0</v>
      </c>
      <c r="T885" s="156">
        <v>0</v>
      </c>
    </row>
    <row r="886" spans="3:20">
      <c r="C886" s="215" t="s">
        <v>248</v>
      </c>
      <c r="D886" s="216" t="s">
        <v>604</v>
      </c>
      <c r="E886" s="214" t="s">
        <v>46</v>
      </c>
      <c r="F886" s="211">
        <v>12098410.538000001</v>
      </c>
      <c r="G886" s="211">
        <v>446966.31300000002</v>
      </c>
      <c r="H886" s="212"/>
      <c r="I886" s="4"/>
      <c r="J886" s="84"/>
      <c r="K886" s="7"/>
      <c r="L886" s="84"/>
      <c r="M886" s="86"/>
      <c r="O886" s="7"/>
      <c r="P886" s="87"/>
      <c r="Q886" s="87"/>
      <c r="R886" s="87"/>
      <c r="S886" s="156">
        <v>0</v>
      </c>
      <c r="T886" s="156">
        <v>0</v>
      </c>
    </row>
    <row r="887" spans="3:20">
      <c r="C887" s="213" t="s">
        <v>80</v>
      </c>
      <c r="D887" s="216" t="s">
        <v>983</v>
      </c>
      <c r="E887" s="214" t="s">
        <v>63</v>
      </c>
      <c r="F887" s="211">
        <v>7407190</v>
      </c>
      <c r="G887" s="211">
        <v>777755</v>
      </c>
      <c r="H887" s="212"/>
      <c r="M887" s="86"/>
      <c r="O887" s="7"/>
      <c r="S887" s="156">
        <v>0</v>
      </c>
      <c r="T887" s="156">
        <v>0</v>
      </c>
    </row>
    <row r="888" spans="3:20">
      <c r="C888" s="213" t="s">
        <v>605</v>
      </c>
      <c r="D888" s="216" t="s">
        <v>606</v>
      </c>
      <c r="E888" s="214" t="s">
        <v>46</v>
      </c>
      <c r="F888" s="211"/>
      <c r="G888" s="211">
        <v>840462</v>
      </c>
      <c r="H888" s="212"/>
      <c r="I888" s="4"/>
      <c r="J888" s="84"/>
      <c r="K888" s="7"/>
      <c r="L888" s="84"/>
      <c r="M888" s="86"/>
      <c r="O888" s="7"/>
      <c r="P888" s="87"/>
      <c r="Q888" s="87"/>
      <c r="R888" s="87"/>
      <c r="S888" s="156">
        <v>0</v>
      </c>
      <c r="T888" s="156">
        <v>0</v>
      </c>
    </row>
    <row r="889" spans="3:20">
      <c r="C889" s="213" t="s">
        <v>605</v>
      </c>
      <c r="D889" s="216" t="s">
        <v>606</v>
      </c>
      <c r="E889" s="214" t="s">
        <v>90</v>
      </c>
      <c r="F889" s="211"/>
      <c r="G889" s="211">
        <v>897971</v>
      </c>
      <c r="H889" s="212"/>
      <c r="I889" s="4"/>
      <c r="J889" s="84"/>
      <c r="K889" s="7"/>
      <c r="L889" s="84"/>
      <c r="M889" s="86"/>
      <c r="O889" s="7"/>
      <c r="P889" s="87"/>
      <c r="Q889" s="87"/>
      <c r="R889" s="87"/>
      <c r="S889" s="156">
        <v>0</v>
      </c>
      <c r="T889" s="156">
        <v>0</v>
      </c>
    </row>
    <row r="890" spans="3:20">
      <c r="C890" s="213" t="s">
        <v>605</v>
      </c>
      <c r="D890" s="216" t="s">
        <v>607</v>
      </c>
      <c r="E890" s="214" t="s">
        <v>92</v>
      </c>
      <c r="F890" s="211"/>
      <c r="G890" s="211">
        <v>783121</v>
      </c>
      <c r="H890" s="212"/>
      <c r="I890" s="4"/>
      <c r="J890" s="84"/>
      <c r="K890" s="7"/>
      <c r="L890" s="84"/>
      <c r="M890" s="86"/>
      <c r="O890" s="7"/>
      <c r="P890" s="87"/>
      <c r="Q890" s="87"/>
      <c r="R890" s="87"/>
      <c r="S890" s="156">
        <v>0</v>
      </c>
      <c r="T890" s="156">
        <v>0</v>
      </c>
    </row>
    <row r="891" spans="3:20">
      <c r="C891" s="213" t="s">
        <v>608</v>
      </c>
      <c r="D891" s="216">
        <v>459</v>
      </c>
      <c r="E891" s="214" t="s">
        <v>292</v>
      </c>
      <c r="F891" s="211"/>
      <c r="G891" s="211">
        <v>1146340</v>
      </c>
      <c r="H891" s="212"/>
      <c r="I891" s="4"/>
      <c r="J891" s="84"/>
      <c r="K891" s="7"/>
      <c r="L891" s="84"/>
      <c r="M891" s="86"/>
      <c r="O891" s="7"/>
      <c r="P891" s="87"/>
      <c r="Q891" s="87"/>
      <c r="R891" s="87"/>
      <c r="S891" s="156">
        <v>0</v>
      </c>
      <c r="T891" s="156">
        <v>0</v>
      </c>
    </row>
    <row r="892" spans="3:20">
      <c r="C892" s="213" t="s">
        <v>327</v>
      </c>
      <c r="D892" s="216" t="s">
        <v>609</v>
      </c>
      <c r="E892" s="214" t="s">
        <v>51</v>
      </c>
      <c r="F892" s="211">
        <v>1000000</v>
      </c>
      <c r="G892" s="211">
        <v>478686</v>
      </c>
      <c r="H892" s="212"/>
      <c r="I892" s="4"/>
      <c r="J892" s="84"/>
      <c r="K892" s="7"/>
      <c r="L892" s="84"/>
      <c r="M892" s="86"/>
      <c r="O892" s="7"/>
      <c r="P892" s="87"/>
      <c r="Q892" s="87"/>
      <c r="R892" s="87"/>
      <c r="S892" s="156">
        <v>0</v>
      </c>
      <c r="T892" s="156">
        <v>0</v>
      </c>
    </row>
    <row r="893" spans="3:20">
      <c r="C893" s="213" t="s">
        <v>596</v>
      </c>
      <c r="D893" s="216">
        <v>464</v>
      </c>
      <c r="E893" s="214" t="s">
        <v>157</v>
      </c>
      <c r="F893" s="211">
        <v>131683</v>
      </c>
      <c r="G893" s="211">
        <v>462275</v>
      </c>
      <c r="H893" s="212"/>
      <c r="M893" s="86"/>
      <c r="O893" s="7"/>
      <c r="S893" s="156">
        <v>0</v>
      </c>
      <c r="T893" s="156">
        <v>0</v>
      </c>
    </row>
    <row r="894" spans="3:20">
      <c r="C894" s="213" t="s">
        <v>596</v>
      </c>
      <c r="D894" s="216">
        <v>464</v>
      </c>
      <c r="E894" s="214" t="s">
        <v>159</v>
      </c>
      <c r="F894" s="211">
        <v>14</v>
      </c>
      <c r="G894" s="211">
        <v>48</v>
      </c>
      <c r="H894" s="212"/>
      <c r="I894" s="4"/>
      <c r="J894" s="84"/>
      <c r="K894" s="7"/>
      <c r="L894" s="84"/>
      <c r="M894" s="86"/>
      <c r="O894" s="7"/>
      <c r="P894" s="87"/>
      <c r="Q894" s="87"/>
      <c r="R894" s="87"/>
      <c r="S894" s="156">
        <v>0</v>
      </c>
      <c r="T894" s="156">
        <v>0</v>
      </c>
    </row>
    <row r="895" spans="3:20">
      <c r="C895" s="213" t="s">
        <v>434</v>
      </c>
      <c r="D895" s="216" t="s">
        <v>610</v>
      </c>
      <c r="E895" s="214" t="s">
        <v>51</v>
      </c>
      <c r="F895" s="211"/>
      <c r="G895" s="211">
        <v>1846113</v>
      </c>
      <c r="H895" s="212"/>
      <c r="I895" s="4"/>
      <c r="J895" s="84"/>
      <c r="K895" s="7"/>
      <c r="L895" s="84"/>
      <c r="M895" s="86"/>
      <c r="O895" s="7"/>
      <c r="P895" s="87"/>
      <c r="Q895" s="87"/>
      <c r="R895" s="87"/>
      <c r="S895" s="156">
        <v>0</v>
      </c>
      <c r="T895" s="156">
        <v>0</v>
      </c>
    </row>
    <row r="896" spans="3:20">
      <c r="C896" s="215" t="s">
        <v>310</v>
      </c>
      <c r="D896" s="216" t="s">
        <v>612</v>
      </c>
      <c r="E896" s="214" t="s">
        <v>56</v>
      </c>
      <c r="F896" s="211"/>
      <c r="G896" s="211">
        <v>1098114</v>
      </c>
      <c r="H896" s="212"/>
      <c r="I896" s="4"/>
      <c r="J896" s="84"/>
      <c r="K896" s="7"/>
      <c r="L896" s="84"/>
      <c r="M896" s="86"/>
      <c r="O896" s="7"/>
      <c r="P896" s="87"/>
      <c r="Q896" s="87"/>
      <c r="R896" s="87"/>
      <c r="S896" s="156">
        <v>0</v>
      </c>
      <c r="T896" s="156">
        <v>0</v>
      </c>
    </row>
    <row r="897" spans="3:21">
      <c r="C897" s="213" t="s">
        <v>321</v>
      </c>
      <c r="D897" s="216" t="s">
        <v>613</v>
      </c>
      <c r="E897" s="214" t="s">
        <v>46</v>
      </c>
      <c r="F897" s="211"/>
      <c r="G897" s="211">
        <v>1948380</v>
      </c>
      <c r="H897" s="212"/>
      <c r="I897" s="4"/>
      <c r="J897" s="84"/>
      <c r="K897" s="7"/>
      <c r="L897" s="84"/>
      <c r="M897" s="86"/>
      <c r="O897" s="7"/>
      <c r="P897" s="87"/>
      <c r="Q897" s="87"/>
      <c r="R897" s="87"/>
      <c r="S897" s="156">
        <v>0</v>
      </c>
      <c r="T897" s="156">
        <v>0</v>
      </c>
      <c r="U897" s="84"/>
    </row>
    <row r="898" spans="3:21">
      <c r="C898" s="213" t="s">
        <v>597</v>
      </c>
      <c r="D898" s="216">
        <v>489</v>
      </c>
      <c r="E898" s="214" t="s">
        <v>104</v>
      </c>
      <c r="F898" s="211"/>
      <c r="G898" s="211">
        <v>268560</v>
      </c>
      <c r="H898" s="212"/>
      <c r="M898" s="86"/>
      <c r="O898" s="7"/>
      <c r="S898" s="156">
        <v>0</v>
      </c>
      <c r="T898" s="156">
        <v>0</v>
      </c>
    </row>
    <row r="899" spans="3:21">
      <c r="C899" s="213" t="s">
        <v>597</v>
      </c>
      <c r="D899" s="216">
        <v>489</v>
      </c>
      <c r="E899" s="214" t="s">
        <v>105</v>
      </c>
      <c r="F899" s="211"/>
      <c r="G899" s="211">
        <v>45</v>
      </c>
      <c r="H899" s="212"/>
      <c r="I899" s="4"/>
      <c r="J899" s="84"/>
      <c r="K899" s="7"/>
      <c r="L899" s="84"/>
      <c r="M899" s="86"/>
      <c r="O899" s="7"/>
      <c r="P899" s="87"/>
      <c r="Q899" s="87"/>
      <c r="R899" s="87"/>
      <c r="S899" s="156">
        <v>0</v>
      </c>
      <c r="T899" s="156">
        <v>0</v>
      </c>
    </row>
    <row r="900" spans="3:21">
      <c r="C900" s="213" t="s">
        <v>346</v>
      </c>
      <c r="D900" s="216" t="s">
        <v>614</v>
      </c>
      <c r="E900" s="214" t="s">
        <v>59</v>
      </c>
      <c r="F900" s="211"/>
      <c r="G900" s="211">
        <v>466418</v>
      </c>
      <c r="H900" s="212"/>
      <c r="I900" s="4"/>
      <c r="J900" s="84"/>
      <c r="K900" s="7"/>
      <c r="L900" s="84"/>
      <c r="M900" s="86"/>
      <c r="O900" s="7"/>
      <c r="P900" s="87"/>
      <c r="Q900" s="87"/>
      <c r="R900" s="87"/>
      <c r="S900" s="156">
        <v>0</v>
      </c>
      <c r="T900" s="156">
        <v>0</v>
      </c>
    </row>
    <row r="901" spans="3:21">
      <c r="C901" s="213" t="s">
        <v>346</v>
      </c>
      <c r="D901" s="216" t="s">
        <v>614</v>
      </c>
      <c r="E901" s="214" t="s">
        <v>60</v>
      </c>
      <c r="F901" s="211"/>
      <c r="G901" s="211">
        <v>1451541</v>
      </c>
      <c r="H901" s="212"/>
      <c r="I901" s="4"/>
      <c r="J901" s="84"/>
      <c r="K901" s="7"/>
      <c r="L901" s="84"/>
      <c r="M901" s="86"/>
      <c r="O901" s="7"/>
      <c r="P901" s="87"/>
      <c r="Q901" s="87"/>
      <c r="R901" s="87"/>
      <c r="S901" s="156">
        <v>0</v>
      </c>
      <c r="T901" s="156">
        <v>0</v>
      </c>
    </row>
    <row r="902" spans="3:21">
      <c r="C902" s="215" t="s">
        <v>615</v>
      </c>
      <c r="D902" s="216" t="s">
        <v>616</v>
      </c>
      <c r="E902" s="214" t="s">
        <v>51</v>
      </c>
      <c r="F902" s="211"/>
      <c r="G902" s="211">
        <v>1106905</v>
      </c>
      <c r="H902" s="212"/>
      <c r="I902" s="4"/>
      <c r="J902" s="84"/>
      <c r="K902" s="7"/>
      <c r="L902" s="84"/>
      <c r="M902" s="86"/>
      <c r="O902" s="7"/>
      <c r="P902" s="87"/>
      <c r="Q902" s="87"/>
      <c r="R902" s="87"/>
      <c r="S902" s="156">
        <v>0</v>
      </c>
      <c r="T902" s="156">
        <v>0</v>
      </c>
    </row>
    <row r="903" spans="3:21">
      <c r="C903" s="209" t="s">
        <v>617</v>
      </c>
      <c r="D903" s="216" t="s">
        <v>618</v>
      </c>
      <c r="E903" s="214" t="s">
        <v>64</v>
      </c>
      <c r="F903" s="211"/>
      <c r="G903" s="211">
        <v>257595</v>
      </c>
      <c r="H903" s="212"/>
      <c r="S903" s="156">
        <v>0</v>
      </c>
      <c r="T903" s="156">
        <v>0</v>
      </c>
    </row>
    <row r="904" spans="3:21">
      <c r="C904" s="213" t="s">
        <v>402</v>
      </c>
      <c r="D904" s="216" t="s">
        <v>619</v>
      </c>
      <c r="E904" s="214" t="s">
        <v>46</v>
      </c>
      <c r="F904" s="211"/>
      <c r="G904" s="211">
        <v>345512</v>
      </c>
      <c r="H904" s="212"/>
      <c r="I904" s="4"/>
      <c r="J904" s="84"/>
      <c r="K904" s="7"/>
      <c r="L904" s="84"/>
      <c r="M904" s="86"/>
      <c r="O904" s="7"/>
      <c r="P904" s="87"/>
      <c r="Q904" s="87"/>
      <c r="R904" s="87"/>
      <c r="S904" s="156">
        <v>0</v>
      </c>
      <c r="T904" s="156">
        <v>0</v>
      </c>
    </row>
    <row r="905" spans="3:21">
      <c r="C905" s="213" t="s">
        <v>620</v>
      </c>
      <c r="D905" s="216" t="s">
        <v>621</v>
      </c>
      <c r="E905" s="214" t="s">
        <v>56</v>
      </c>
      <c r="F905" s="211"/>
      <c r="G905" s="211">
        <v>2041159</v>
      </c>
      <c r="H905" s="212"/>
      <c r="I905" s="4"/>
      <c r="J905" s="84"/>
      <c r="K905" s="7"/>
      <c r="L905" s="84"/>
      <c r="M905" s="86"/>
      <c r="O905" s="7"/>
      <c r="P905" s="87"/>
      <c r="Q905" s="87"/>
      <c r="R905" s="87"/>
      <c r="S905" s="156">
        <v>0</v>
      </c>
      <c r="T905" s="156">
        <v>0</v>
      </c>
    </row>
    <row r="906" spans="3:21">
      <c r="C906" s="215" t="s">
        <v>207</v>
      </c>
      <c r="D906" s="216" t="s">
        <v>622</v>
      </c>
      <c r="E906" s="214" t="s">
        <v>75</v>
      </c>
      <c r="F906" s="211"/>
      <c r="G906" s="211">
        <v>268316</v>
      </c>
      <c r="H906" s="212"/>
      <c r="I906" s="4"/>
      <c r="J906" s="84"/>
      <c r="K906" s="7"/>
      <c r="L906" s="84"/>
      <c r="M906" s="86"/>
      <c r="O906" s="7"/>
      <c r="P906" s="87"/>
      <c r="Q906" s="87"/>
      <c r="R906" s="87"/>
      <c r="S906" s="156">
        <v>0</v>
      </c>
      <c r="T906" s="156">
        <v>0</v>
      </c>
    </row>
    <row r="907" spans="3:21">
      <c r="C907" s="215" t="s">
        <v>207</v>
      </c>
      <c r="D907" s="216" t="s">
        <v>623</v>
      </c>
      <c r="E907" s="214" t="s">
        <v>132</v>
      </c>
      <c r="F907" s="211"/>
      <c r="G907" s="211">
        <v>1062553</v>
      </c>
      <c r="H907" s="212"/>
      <c r="I907" s="4"/>
      <c r="J907" s="84"/>
      <c r="K907" s="7"/>
      <c r="L907" s="84"/>
      <c r="M907" s="86"/>
      <c r="O907" s="7"/>
      <c r="P907" s="87"/>
      <c r="Q907" s="87"/>
      <c r="R907" s="87"/>
      <c r="S907" s="156">
        <v>0</v>
      </c>
      <c r="T907" s="156">
        <v>0</v>
      </c>
    </row>
    <row r="908" spans="3:21">
      <c r="C908" s="215" t="s">
        <v>284</v>
      </c>
      <c r="D908" s="216" t="s">
        <v>624</v>
      </c>
      <c r="E908" s="214" t="s">
        <v>53</v>
      </c>
      <c r="F908" s="211"/>
      <c r="G908" s="211">
        <v>722568</v>
      </c>
      <c r="H908" s="212"/>
      <c r="M908" s="86"/>
      <c r="O908" s="7"/>
      <c r="S908" s="156">
        <v>0</v>
      </c>
      <c r="T908" s="156">
        <v>0</v>
      </c>
    </row>
    <row r="909" spans="3:21">
      <c r="C909" s="215" t="s">
        <v>284</v>
      </c>
      <c r="D909" s="216" t="s">
        <v>625</v>
      </c>
      <c r="E909" s="214" t="s">
        <v>59</v>
      </c>
      <c r="F909" s="211"/>
      <c r="G909" s="211">
        <v>2120965.0529999998</v>
      </c>
      <c r="H909" s="212"/>
      <c r="I909" s="4"/>
      <c r="J909" s="84"/>
      <c r="K909" s="7"/>
      <c r="L909" s="84"/>
      <c r="M909" s="86"/>
      <c r="O909" s="7"/>
      <c r="P909" s="87"/>
      <c r="Q909" s="87"/>
      <c r="R909" s="87"/>
      <c r="S909" s="156">
        <v>0</v>
      </c>
      <c r="T909" s="156">
        <v>0</v>
      </c>
    </row>
    <row r="910" spans="3:21">
      <c r="C910" s="215" t="s">
        <v>626</v>
      </c>
      <c r="D910" s="216" t="s">
        <v>627</v>
      </c>
      <c r="E910" s="214" t="s">
        <v>46</v>
      </c>
      <c r="F910" s="211"/>
      <c r="G910" s="211">
        <v>883808</v>
      </c>
      <c r="H910" s="212"/>
      <c r="I910" s="4"/>
      <c r="J910" s="84"/>
      <c r="K910" s="7"/>
      <c r="L910" s="84"/>
      <c r="M910" s="86"/>
      <c r="O910" s="7"/>
      <c r="P910" s="87"/>
      <c r="Q910" s="87"/>
      <c r="R910" s="87"/>
      <c r="S910" s="156">
        <v>0</v>
      </c>
      <c r="T910" s="156">
        <v>0</v>
      </c>
    </row>
    <row r="911" spans="3:21">
      <c r="C911" s="215" t="s">
        <v>315</v>
      </c>
      <c r="D911" s="216" t="s">
        <v>629</v>
      </c>
      <c r="E911" s="214" t="s">
        <v>56</v>
      </c>
      <c r="F911" s="211"/>
      <c r="G911" s="211">
        <v>1398761</v>
      </c>
      <c r="H911" s="212"/>
      <c r="I911" s="4"/>
      <c r="J911" s="84"/>
      <c r="K911" s="7"/>
      <c r="L911" s="84"/>
      <c r="M911" s="86"/>
      <c r="O911" s="7"/>
      <c r="P911" s="87"/>
      <c r="Q911" s="87"/>
      <c r="R911" s="87"/>
      <c r="S911" s="156">
        <v>0</v>
      </c>
      <c r="T911" s="156">
        <v>0</v>
      </c>
    </row>
    <row r="912" spans="3:21">
      <c r="C912" s="215" t="s">
        <v>315</v>
      </c>
      <c r="D912" s="216" t="s">
        <v>629</v>
      </c>
      <c r="E912" s="214" t="s">
        <v>51</v>
      </c>
      <c r="F912" s="211"/>
      <c r="G912" s="211">
        <v>944328</v>
      </c>
      <c r="H912" s="212"/>
      <c r="I912" s="4"/>
      <c r="J912" s="84"/>
      <c r="K912" s="7"/>
      <c r="L912" s="84"/>
      <c r="M912" s="86"/>
      <c r="O912" s="7"/>
      <c r="P912" s="87"/>
      <c r="Q912" s="87"/>
      <c r="R912" s="87"/>
      <c r="S912" s="156">
        <v>0</v>
      </c>
      <c r="T912" s="156">
        <v>0</v>
      </c>
    </row>
    <row r="913" spans="3:20" ht="12.75" customHeight="1">
      <c r="C913" s="215" t="s">
        <v>315</v>
      </c>
      <c r="D913" s="216" t="s">
        <v>630</v>
      </c>
      <c r="E913" s="214" t="s">
        <v>59</v>
      </c>
      <c r="F913" s="211"/>
      <c r="G913" s="211">
        <v>1561699</v>
      </c>
      <c r="H913" s="212"/>
      <c r="M913" s="86"/>
      <c r="S913" s="156">
        <v>0</v>
      </c>
      <c r="T913" s="156">
        <v>0</v>
      </c>
    </row>
    <row r="914" spans="3:20">
      <c r="C914" s="217" t="s">
        <v>517</v>
      </c>
      <c r="D914" s="218"/>
      <c r="E914" s="219"/>
      <c r="F914" s="220">
        <f>SUM(F866:F913)</f>
        <v>56006482.538000003</v>
      </c>
      <c r="G914" s="220">
        <f>SUM(G866:G913)</f>
        <v>51097437.366000004</v>
      </c>
      <c r="H914" s="220">
        <f>SUM(H866:H913)</f>
        <v>0</v>
      </c>
      <c r="I914" s="4"/>
      <c r="J914" s="84"/>
      <c r="K914" s="7"/>
      <c r="L914" s="84"/>
      <c r="M914" s="86"/>
      <c r="O914" s="7"/>
      <c r="P914" s="87"/>
      <c r="Q914" s="87"/>
      <c r="R914" s="87"/>
      <c r="S914" s="156">
        <v>0</v>
      </c>
      <c r="T914" s="156">
        <v>0</v>
      </c>
    </row>
    <row r="915" spans="3:20" ht="26.25" customHeight="1">
      <c r="C915" s="358" t="s">
        <v>518</v>
      </c>
      <c r="D915" s="358"/>
      <c r="E915" s="358"/>
      <c r="F915" s="222">
        <v>0</v>
      </c>
      <c r="G915" s="222">
        <v>0</v>
      </c>
      <c r="H915" s="222">
        <v>0</v>
      </c>
      <c r="I915" s="4"/>
      <c r="J915" s="84"/>
      <c r="K915" s="7"/>
      <c r="L915" s="84"/>
      <c r="M915" s="86"/>
      <c r="O915" s="7"/>
      <c r="P915" s="87"/>
      <c r="Q915" s="87"/>
      <c r="R915" s="87"/>
      <c r="S915" s="156">
        <v>0</v>
      </c>
      <c r="T915" s="156">
        <v>0</v>
      </c>
    </row>
    <row r="916" spans="3:20">
      <c r="C916" s="84"/>
      <c r="D916" s="4"/>
      <c r="E916" s="4"/>
      <c r="F916" s="4"/>
      <c r="G916" s="4"/>
      <c r="H916" s="4"/>
      <c r="I916" s="4"/>
      <c r="J916" s="84"/>
      <c r="K916" s="7"/>
      <c r="L916" s="84"/>
      <c r="M916" s="86"/>
      <c r="O916" s="7"/>
      <c r="P916" s="87"/>
      <c r="Q916" s="87"/>
      <c r="R916" s="87"/>
      <c r="S916" s="156">
        <v>0</v>
      </c>
      <c r="T916" s="156">
        <v>0</v>
      </c>
    </row>
    <row r="917" spans="3:20">
      <c r="C917" s="84"/>
      <c r="D917" s="4"/>
      <c r="E917" s="4"/>
      <c r="F917" s="4"/>
      <c r="G917" s="4"/>
      <c r="H917" s="4"/>
      <c r="I917" s="4"/>
      <c r="J917" s="84"/>
      <c r="K917" s="7"/>
      <c r="L917" s="84"/>
      <c r="M917" s="86"/>
      <c r="O917" s="7"/>
      <c r="P917" s="87"/>
      <c r="Q917" s="87"/>
      <c r="R917" s="87"/>
      <c r="S917" s="156">
        <v>0</v>
      </c>
      <c r="T917" s="156">
        <v>0</v>
      </c>
    </row>
    <row r="918" spans="3:20">
      <c r="C918" s="84"/>
      <c r="D918" s="4"/>
      <c r="E918" s="4"/>
      <c r="F918" s="4"/>
      <c r="G918" s="4"/>
      <c r="H918" s="4"/>
      <c r="I918" s="4"/>
      <c r="J918" s="84"/>
      <c r="K918" s="7"/>
      <c r="L918" s="84"/>
      <c r="M918" s="86"/>
      <c r="O918" s="7"/>
      <c r="P918" s="87"/>
      <c r="Q918" s="87"/>
      <c r="R918" s="87"/>
      <c r="S918" s="156">
        <v>0</v>
      </c>
      <c r="T918" s="156">
        <v>0</v>
      </c>
    </row>
    <row r="919" spans="3:20">
      <c r="C919" s="84"/>
      <c r="M919" s="86"/>
      <c r="S919" s="156">
        <v>0</v>
      </c>
      <c r="T919" s="156">
        <v>0</v>
      </c>
    </row>
    <row r="920" spans="3:20">
      <c r="D920" s="4"/>
      <c r="E920" s="4"/>
      <c r="F920" s="4"/>
      <c r="G920" s="4"/>
      <c r="H920" s="4"/>
      <c r="I920" s="4"/>
      <c r="J920" s="84"/>
      <c r="K920" s="7"/>
      <c r="L920" s="84"/>
      <c r="M920" s="86"/>
      <c r="O920" s="7"/>
      <c r="P920" s="87"/>
      <c r="Q920" s="87"/>
      <c r="R920" s="87"/>
      <c r="S920" s="156">
        <v>0</v>
      </c>
      <c r="T920" s="156">
        <v>0</v>
      </c>
    </row>
    <row r="921" spans="3:20">
      <c r="C921" s="84"/>
      <c r="D921" s="4"/>
      <c r="E921" s="4"/>
      <c r="F921" s="4"/>
      <c r="G921" s="4"/>
      <c r="H921" s="4"/>
      <c r="I921" s="4"/>
      <c r="J921" s="84"/>
      <c r="K921" s="7"/>
      <c r="L921" s="84"/>
      <c r="M921" s="86"/>
      <c r="O921" s="7"/>
      <c r="P921" s="87"/>
      <c r="Q921" s="87"/>
      <c r="R921" s="87"/>
      <c r="S921" s="156">
        <v>0</v>
      </c>
      <c r="T921" s="156">
        <v>0</v>
      </c>
    </row>
    <row r="922" spans="3:20">
      <c r="C922" s="84"/>
      <c r="D922" s="4"/>
      <c r="E922" s="4"/>
      <c r="F922" s="4"/>
      <c r="G922" s="4"/>
      <c r="H922" s="4"/>
      <c r="I922" s="4"/>
      <c r="J922" s="84"/>
      <c r="K922" s="7"/>
      <c r="L922" s="84"/>
      <c r="M922" s="86"/>
      <c r="O922" s="7"/>
      <c r="P922" s="87"/>
      <c r="Q922" s="87"/>
      <c r="R922" s="87"/>
      <c r="S922" s="156">
        <v>0</v>
      </c>
      <c r="T922" s="156">
        <v>0</v>
      </c>
    </row>
    <row r="923" spans="3:20">
      <c r="C923" s="84"/>
      <c r="D923" s="4"/>
      <c r="E923" s="4"/>
      <c r="F923" s="4"/>
      <c r="G923" s="4"/>
      <c r="H923" s="4"/>
      <c r="I923" s="4"/>
      <c r="J923" s="84"/>
      <c r="K923" s="7"/>
      <c r="L923" s="84"/>
      <c r="M923" s="86"/>
      <c r="O923" s="7"/>
      <c r="P923" s="87"/>
      <c r="Q923" s="87"/>
      <c r="R923" s="87"/>
      <c r="S923" s="156">
        <v>0</v>
      </c>
      <c r="T923" s="156">
        <v>0</v>
      </c>
    </row>
    <row r="924" spans="3:20">
      <c r="C924" s="84"/>
      <c r="D924" s="4"/>
      <c r="E924" s="4"/>
      <c r="F924" s="4"/>
      <c r="G924" s="4"/>
      <c r="H924" s="4"/>
      <c r="I924" s="4"/>
      <c r="J924" s="84"/>
      <c r="K924" s="7"/>
      <c r="L924" s="84"/>
      <c r="M924" s="86"/>
      <c r="O924" s="7"/>
      <c r="P924" s="87"/>
      <c r="Q924" s="87"/>
      <c r="R924" s="87"/>
      <c r="S924" s="156">
        <v>0</v>
      </c>
      <c r="T924" s="156">
        <v>0</v>
      </c>
    </row>
    <row r="925" spans="3:20">
      <c r="C925" s="84"/>
      <c r="M925" s="86"/>
      <c r="O925" s="7"/>
      <c r="S925" s="156">
        <v>0</v>
      </c>
      <c r="T925" s="156">
        <v>0</v>
      </c>
    </row>
    <row r="926" spans="3:20">
      <c r="D926" s="4"/>
      <c r="E926" s="4"/>
      <c r="F926" s="4"/>
      <c r="G926" s="4"/>
      <c r="H926" s="4"/>
      <c r="I926" s="4"/>
      <c r="J926" s="84"/>
      <c r="K926" s="7"/>
      <c r="L926" s="84"/>
      <c r="M926" s="86"/>
      <c r="O926" s="7"/>
      <c r="P926" s="87"/>
      <c r="Q926" s="87"/>
      <c r="R926" s="87"/>
      <c r="S926" s="156">
        <v>0</v>
      </c>
      <c r="T926" s="156">
        <v>0</v>
      </c>
    </row>
    <row r="927" spans="3:20">
      <c r="C927" s="84"/>
      <c r="D927" s="4"/>
      <c r="E927" s="4"/>
      <c r="F927" s="4"/>
      <c r="G927" s="4"/>
      <c r="H927" s="4"/>
      <c r="I927" s="4"/>
      <c r="J927" s="84"/>
      <c r="K927" s="7"/>
      <c r="L927" s="84"/>
      <c r="M927" s="86"/>
      <c r="O927" s="7"/>
      <c r="P927" s="87"/>
      <c r="Q927" s="87"/>
      <c r="R927" s="87"/>
      <c r="S927" s="156">
        <v>0</v>
      </c>
      <c r="T927" s="156">
        <v>0</v>
      </c>
    </row>
    <row r="928" spans="3:20">
      <c r="C928" s="84"/>
      <c r="D928" s="4"/>
      <c r="E928" s="4"/>
      <c r="F928" s="4"/>
      <c r="G928" s="4"/>
      <c r="H928" s="4"/>
      <c r="I928" s="4"/>
      <c r="J928" s="84"/>
      <c r="K928" s="7"/>
      <c r="L928" s="84"/>
      <c r="M928" s="86"/>
      <c r="O928" s="7"/>
      <c r="P928" s="87"/>
      <c r="Q928" s="87"/>
      <c r="R928" s="87"/>
      <c r="S928" s="156">
        <v>0</v>
      </c>
      <c r="T928" s="156">
        <v>0</v>
      </c>
    </row>
    <row r="929" spans="3:21">
      <c r="C929" s="84"/>
      <c r="D929" s="4"/>
      <c r="E929" s="4"/>
      <c r="F929" s="4"/>
      <c r="G929" s="4"/>
      <c r="H929" s="4"/>
      <c r="I929" s="4"/>
      <c r="J929" s="84"/>
      <c r="K929" s="7"/>
      <c r="L929" s="84"/>
      <c r="M929" s="86"/>
      <c r="O929" s="7"/>
      <c r="P929" s="87"/>
      <c r="Q929" s="87"/>
      <c r="R929" s="87"/>
      <c r="S929" s="156">
        <v>0</v>
      </c>
      <c r="T929" s="156">
        <v>0</v>
      </c>
    </row>
    <row r="930" spans="3:21">
      <c r="C930" s="84"/>
      <c r="D930" s="4"/>
      <c r="E930" s="4"/>
      <c r="F930" s="4"/>
      <c r="G930" s="4"/>
      <c r="H930" s="4"/>
      <c r="I930" s="4"/>
      <c r="J930" s="84"/>
      <c r="K930" s="7"/>
      <c r="L930" s="84"/>
      <c r="M930" s="86"/>
      <c r="O930" s="7"/>
      <c r="P930" s="87"/>
      <c r="Q930" s="87"/>
      <c r="R930" s="87"/>
      <c r="S930" s="156">
        <v>0</v>
      </c>
      <c r="T930" s="156">
        <v>0</v>
      </c>
    </row>
    <row r="931" spans="3:21">
      <c r="C931" s="84"/>
      <c r="K931" s="7"/>
      <c r="M931" s="86"/>
      <c r="O931" s="7"/>
      <c r="S931" s="156">
        <v>0</v>
      </c>
      <c r="T931" s="156">
        <v>0</v>
      </c>
    </row>
    <row r="932" spans="3:21">
      <c r="K932" s="7"/>
      <c r="L932" s="84"/>
      <c r="M932" s="86"/>
      <c r="O932" s="7"/>
      <c r="P932" s="87"/>
      <c r="Q932" s="87"/>
      <c r="R932" s="87"/>
      <c r="S932" s="156">
        <v>0</v>
      </c>
      <c r="T932" s="156">
        <v>0</v>
      </c>
    </row>
    <row r="933" spans="3:21">
      <c r="K933" s="7"/>
      <c r="M933" s="86"/>
      <c r="O933" s="7"/>
      <c r="P933" s="87"/>
      <c r="Q933" s="87"/>
      <c r="R933" s="87"/>
      <c r="S933" s="156">
        <v>0</v>
      </c>
      <c r="T933" s="156">
        <v>0</v>
      </c>
    </row>
    <row r="934" spans="3:21">
      <c r="K934" s="7"/>
      <c r="M934" s="86"/>
      <c r="O934" s="7"/>
      <c r="P934" s="87"/>
      <c r="Q934" s="87"/>
      <c r="R934" s="87"/>
      <c r="S934" s="156">
        <v>0</v>
      </c>
      <c r="T934" s="156">
        <v>0</v>
      </c>
    </row>
    <row r="935" spans="3:21">
      <c r="K935" s="7"/>
      <c r="M935" s="86"/>
      <c r="O935" s="7"/>
      <c r="P935" s="87"/>
      <c r="Q935" s="87"/>
      <c r="R935" s="87"/>
      <c r="S935" s="156">
        <v>0</v>
      </c>
      <c r="T935" s="156">
        <v>0</v>
      </c>
    </row>
    <row r="936" spans="3:21">
      <c r="K936" s="7"/>
      <c r="M936" s="86"/>
      <c r="O936" s="7"/>
      <c r="P936" s="87"/>
      <c r="Q936" s="87"/>
      <c r="R936" s="87"/>
      <c r="S936" s="156">
        <v>0</v>
      </c>
      <c r="T936" s="156">
        <v>0</v>
      </c>
    </row>
    <row r="937" spans="3:21">
      <c r="K937" s="7"/>
      <c r="M937" s="86"/>
      <c r="O937" s="7"/>
      <c r="S937" s="156">
        <v>0</v>
      </c>
      <c r="T937" s="156">
        <v>0</v>
      </c>
    </row>
    <row r="938" spans="3:21">
      <c r="K938" s="7"/>
      <c r="M938" s="86"/>
      <c r="O938" s="7"/>
      <c r="P938" s="87"/>
      <c r="Q938" s="87"/>
      <c r="R938" s="87"/>
      <c r="S938" s="156">
        <v>0</v>
      </c>
      <c r="T938" s="156">
        <v>0</v>
      </c>
      <c r="U938" s="87"/>
    </row>
    <row r="939" spans="3:21">
      <c r="K939" s="7"/>
      <c r="M939" s="86"/>
      <c r="O939" s="7"/>
      <c r="P939" s="87"/>
      <c r="Q939" s="87"/>
      <c r="R939" s="87"/>
      <c r="S939" s="156">
        <v>0</v>
      </c>
      <c r="T939" s="156">
        <v>0</v>
      </c>
      <c r="U939" s="87"/>
    </row>
    <row r="940" spans="3:21">
      <c r="K940" s="7"/>
      <c r="M940" s="86"/>
      <c r="O940" s="7"/>
      <c r="P940" s="87"/>
      <c r="Q940" s="87"/>
      <c r="R940" s="87"/>
      <c r="S940" s="156">
        <v>0</v>
      </c>
      <c r="T940" s="156">
        <v>0</v>
      </c>
      <c r="U940" s="87"/>
    </row>
    <row r="941" spans="3:21">
      <c r="K941" s="7"/>
      <c r="M941" s="88"/>
      <c r="O941" s="7"/>
      <c r="P941" s="87"/>
      <c r="Q941" s="87"/>
      <c r="R941" s="87"/>
      <c r="S941" s="156">
        <v>0</v>
      </c>
      <c r="T941" s="156">
        <v>0</v>
      </c>
      <c r="U941" s="87"/>
    </row>
    <row r="942" spans="3:21">
      <c r="K942" s="7"/>
      <c r="M942" s="88"/>
      <c r="O942" s="7"/>
      <c r="P942" s="87"/>
      <c r="Q942" s="87"/>
      <c r="R942" s="87"/>
      <c r="S942" s="156">
        <v>0</v>
      </c>
      <c r="T942" s="156">
        <v>0</v>
      </c>
      <c r="U942" s="87"/>
    </row>
    <row r="943" spans="3:21">
      <c r="K943" s="7"/>
      <c r="M943" s="88"/>
      <c r="O943" s="7"/>
      <c r="S943" s="156">
        <v>0</v>
      </c>
      <c r="T943" s="156">
        <v>0</v>
      </c>
    </row>
    <row r="944" spans="3:21">
      <c r="K944" s="7"/>
      <c r="M944" s="88"/>
      <c r="O944" s="7"/>
      <c r="S944" s="156">
        <v>0</v>
      </c>
      <c r="T944" s="156">
        <v>0</v>
      </c>
    </row>
    <row r="945" spans="3:21">
      <c r="M945" s="88"/>
      <c r="O945" s="7"/>
      <c r="S945" s="156">
        <v>0</v>
      </c>
      <c r="T945" s="156">
        <v>0</v>
      </c>
    </row>
    <row r="946" spans="3:21">
      <c r="D946" s="4"/>
      <c r="E946" s="4"/>
      <c r="F946" s="4"/>
      <c r="G946" s="4"/>
      <c r="H946" s="4"/>
      <c r="I946" s="4"/>
      <c r="J946" s="84"/>
      <c r="K946" s="7"/>
      <c r="L946" s="84"/>
      <c r="M946" s="84"/>
      <c r="N946" s="84"/>
      <c r="O946" s="84"/>
      <c r="P946" s="87"/>
      <c r="Q946" s="87"/>
      <c r="R946" s="87"/>
      <c r="S946" s="156">
        <v>0</v>
      </c>
      <c r="T946" s="156">
        <v>0</v>
      </c>
      <c r="U946" s="84"/>
    </row>
    <row r="947" spans="3:21">
      <c r="C947" s="84"/>
      <c r="P947" s="87"/>
      <c r="Q947" s="87"/>
      <c r="R947" s="87"/>
      <c r="S947" s="156">
        <v>0</v>
      </c>
      <c r="T947" s="156">
        <v>0</v>
      </c>
      <c r="U947" s="87"/>
    </row>
    <row r="948" spans="3:21">
      <c r="S948" s="156">
        <v>0</v>
      </c>
      <c r="T948" s="156">
        <v>0</v>
      </c>
    </row>
    <row r="949" spans="3:21">
      <c r="C949" s="84"/>
      <c r="S949" s="156">
        <v>0</v>
      </c>
      <c r="T949" s="156">
        <v>0</v>
      </c>
    </row>
    <row r="950" spans="3:21">
      <c r="C950" s="84"/>
      <c r="S950" s="156">
        <v>0</v>
      </c>
      <c r="T950" s="156">
        <v>0</v>
      </c>
    </row>
    <row r="951" spans="3:21">
      <c r="S951" s="156">
        <v>0</v>
      </c>
      <c r="T951" s="156">
        <v>0</v>
      </c>
    </row>
    <row r="952" spans="3:21">
      <c r="S952" s="156">
        <v>0</v>
      </c>
      <c r="T952" s="156">
        <v>0</v>
      </c>
    </row>
    <row r="953" spans="3:21">
      <c r="S953" s="156">
        <v>0</v>
      </c>
      <c r="T953" s="156">
        <v>0</v>
      </c>
    </row>
    <row r="954" spans="3:21">
      <c r="S954" s="156">
        <v>0</v>
      </c>
      <c r="T954" s="156">
        <v>0</v>
      </c>
    </row>
  </sheetData>
  <mergeCells count="13">
    <mergeCell ref="A5:B8"/>
    <mergeCell ref="C5:C7"/>
    <mergeCell ref="D5:E5"/>
    <mergeCell ref="F5:I5"/>
    <mergeCell ref="J5:K5"/>
    <mergeCell ref="F6:I6"/>
    <mergeCell ref="F7:H7"/>
    <mergeCell ref="J7:K7"/>
    <mergeCell ref="C803:P803"/>
    <mergeCell ref="C804:L805"/>
    <mergeCell ref="C806:D806"/>
    <mergeCell ref="C849:J849"/>
    <mergeCell ref="C915:E91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10"/>
  <sheetViews>
    <sheetView topLeftCell="A821" workbookViewId="0">
      <selection activeCell="C847" sqref="C847"/>
    </sheetView>
  </sheetViews>
  <sheetFormatPr baseColWidth="10" defaultRowHeight="15"/>
  <cols>
    <col min="1" max="1" width="8.42578125" customWidth="1"/>
    <col min="2" max="2" width="4" customWidth="1"/>
    <col min="3" max="3" width="46.5703125" customWidth="1"/>
    <col min="4" max="4" width="19.140625" customWidth="1"/>
    <col min="5" max="5" width="23.5703125" customWidth="1"/>
    <col min="6" max="6" width="14.140625" customWidth="1"/>
    <col min="7" max="7" width="14.7109375" customWidth="1"/>
    <col min="8" max="8" width="20.85546875" customWidth="1"/>
    <col min="9" max="9" width="9.140625" customWidth="1"/>
    <col min="10" max="10" width="11.7109375"/>
    <col min="11" max="11" width="15" bestFit="1" customWidth="1"/>
    <col min="12" max="12" width="15.140625" customWidth="1"/>
    <col min="13" max="13" width="14.7109375" customWidth="1"/>
    <col min="14" max="14" width="14.85546875" customWidth="1"/>
    <col min="15" max="15" width="14.140625" customWidth="1"/>
    <col min="16" max="17" width="15" bestFit="1" customWidth="1"/>
    <col min="18" max="18" width="17.5703125" customWidth="1"/>
    <col min="19" max="19" width="15.28515625" customWidth="1"/>
    <col min="20" max="20" width="17.85546875" customWidth="1"/>
    <col min="21" max="21" width="3.140625" customWidth="1"/>
    <col min="22" max="22" width="11.7109375"/>
  </cols>
  <sheetData>
    <row r="1" spans="1:22">
      <c r="A1" s="192"/>
      <c r="B1" s="223"/>
      <c r="C1" s="193" t="s">
        <v>0</v>
      </c>
      <c r="D1" s="196"/>
      <c r="E1" s="191"/>
      <c r="F1" s="191"/>
      <c r="G1" s="191"/>
      <c r="H1" s="191"/>
      <c r="I1" s="191"/>
      <c r="J1" s="224"/>
      <c r="K1" s="225"/>
      <c r="L1" s="192"/>
      <c r="M1" s="192"/>
      <c r="N1" s="192" t="s">
        <v>1</v>
      </c>
      <c r="O1" s="192"/>
      <c r="P1" s="192"/>
      <c r="Q1" s="192"/>
      <c r="R1" s="192"/>
      <c r="S1" s="192"/>
      <c r="T1" s="192"/>
      <c r="U1" s="192"/>
      <c r="V1" s="226"/>
    </row>
    <row r="2" spans="1:22">
      <c r="A2" s="192"/>
      <c r="B2" s="223"/>
      <c r="C2" s="193" t="s">
        <v>2</v>
      </c>
      <c r="D2" s="196"/>
      <c r="E2" s="191"/>
      <c r="F2" s="191"/>
      <c r="G2" s="191"/>
      <c r="H2" s="191"/>
      <c r="I2" s="191"/>
      <c r="J2" s="224"/>
      <c r="K2" s="225"/>
      <c r="L2" s="192"/>
      <c r="M2" s="192"/>
      <c r="N2" s="192"/>
      <c r="O2" s="192"/>
      <c r="P2" s="192"/>
      <c r="Q2" s="192"/>
      <c r="R2" s="192"/>
      <c r="S2" s="192"/>
      <c r="T2" s="192"/>
      <c r="U2" s="192"/>
      <c r="V2" s="226"/>
    </row>
    <row r="3" spans="1:22">
      <c r="A3" s="192"/>
      <c r="B3" s="223"/>
      <c r="C3" s="227" t="s">
        <v>984</v>
      </c>
      <c r="D3" s="191"/>
      <c r="E3" s="191"/>
      <c r="F3" s="191"/>
      <c r="G3" s="191"/>
      <c r="H3" s="191"/>
      <c r="I3" s="191"/>
      <c r="J3" s="192"/>
      <c r="K3" s="228"/>
      <c r="L3" s="192" t="s">
        <v>1</v>
      </c>
      <c r="M3" s="192"/>
      <c r="N3" s="192"/>
      <c r="O3" s="192"/>
      <c r="P3" s="192"/>
      <c r="Q3" s="192"/>
      <c r="R3" s="192"/>
      <c r="S3" s="192"/>
      <c r="T3" s="192"/>
      <c r="U3" s="192"/>
      <c r="V3" s="226"/>
    </row>
    <row r="4" spans="1:22">
      <c r="A4" s="192"/>
      <c r="B4" s="223"/>
      <c r="C4" s="192"/>
      <c r="D4" s="196"/>
      <c r="E4" s="196"/>
      <c r="F4" s="196"/>
      <c r="G4" s="196"/>
      <c r="H4" s="196"/>
      <c r="I4" s="196"/>
      <c r="J4" s="195"/>
      <c r="K4" s="229"/>
      <c r="L4" s="195" t="s">
        <v>1</v>
      </c>
      <c r="M4" s="195"/>
      <c r="N4" s="195"/>
      <c r="O4" s="195"/>
      <c r="P4" s="195"/>
      <c r="Q4" s="195"/>
      <c r="R4" s="195"/>
      <c r="S4" s="195"/>
      <c r="T4" s="195"/>
      <c r="U4" s="195"/>
      <c r="V4" s="226"/>
    </row>
    <row r="5" spans="1:22" ht="15" customHeight="1">
      <c r="A5" s="373" t="s">
        <v>4</v>
      </c>
      <c r="B5" s="374"/>
      <c r="C5" s="379" t="s">
        <v>5</v>
      </c>
      <c r="D5" s="381" t="s">
        <v>6</v>
      </c>
      <c r="E5" s="382"/>
      <c r="F5" s="383" t="s">
        <v>7</v>
      </c>
      <c r="G5" s="383"/>
      <c r="H5" s="230" t="s">
        <v>8</v>
      </c>
      <c r="I5" s="231" t="s">
        <v>9</v>
      </c>
      <c r="J5" s="231" t="s">
        <v>10</v>
      </c>
      <c r="K5" s="231" t="s">
        <v>11</v>
      </c>
      <c r="L5" s="230" t="s">
        <v>12</v>
      </c>
      <c r="M5" s="230" t="s">
        <v>13</v>
      </c>
      <c r="N5" s="230" t="s">
        <v>13</v>
      </c>
      <c r="O5" s="230" t="s">
        <v>14</v>
      </c>
      <c r="P5" s="232" t="s">
        <v>15</v>
      </c>
      <c r="Q5" s="233"/>
      <c r="R5" s="226"/>
    </row>
    <row r="6" spans="1:22" ht="15" customHeight="1">
      <c r="A6" s="375"/>
      <c r="B6" s="376"/>
      <c r="C6" s="380"/>
      <c r="D6" s="234"/>
      <c r="E6" s="234"/>
      <c r="F6" s="203"/>
      <c r="G6" s="235"/>
      <c r="H6" s="203"/>
      <c r="I6" s="234" t="s">
        <v>16</v>
      </c>
      <c r="J6" s="234" t="s">
        <v>17</v>
      </c>
      <c r="K6" s="236" t="s">
        <v>18</v>
      </c>
      <c r="L6" s="237" t="s">
        <v>19</v>
      </c>
      <c r="M6" s="237" t="s">
        <v>19</v>
      </c>
      <c r="N6" s="237" t="s">
        <v>19</v>
      </c>
      <c r="O6" s="237" t="s">
        <v>20</v>
      </c>
      <c r="P6" s="238" t="s">
        <v>21</v>
      </c>
      <c r="Q6" s="233"/>
      <c r="R6" s="226"/>
    </row>
    <row r="7" spans="1:22">
      <c r="A7" s="375"/>
      <c r="B7" s="376"/>
      <c r="C7" s="380"/>
      <c r="D7" s="237" t="s">
        <v>22</v>
      </c>
      <c r="E7" s="237" t="s">
        <v>23</v>
      </c>
      <c r="F7" s="384" t="s">
        <v>24</v>
      </c>
      <c r="G7" s="384"/>
      <c r="H7" s="203"/>
      <c r="I7" s="234" t="s">
        <v>25</v>
      </c>
      <c r="J7" s="234" t="s">
        <v>16</v>
      </c>
      <c r="K7" s="234" t="s">
        <v>26</v>
      </c>
      <c r="L7" s="237" t="s">
        <v>27</v>
      </c>
      <c r="M7" s="237" t="s">
        <v>28</v>
      </c>
      <c r="N7" s="237" t="s">
        <v>29</v>
      </c>
      <c r="O7" s="237" t="s">
        <v>30</v>
      </c>
      <c r="P7" s="239"/>
      <c r="Q7" s="233"/>
      <c r="R7" s="226"/>
    </row>
    <row r="8" spans="1:22">
      <c r="A8" s="377"/>
      <c r="B8" s="378"/>
      <c r="C8" s="240" t="s">
        <v>985</v>
      </c>
      <c r="D8" s="241"/>
      <c r="E8" s="241">
        <v>21975.54</v>
      </c>
      <c r="F8" s="240"/>
      <c r="G8" s="242"/>
      <c r="H8" s="240" t="s">
        <v>986</v>
      </c>
      <c r="I8" s="243">
        <v>463.19</v>
      </c>
      <c r="J8" s="207"/>
      <c r="K8" s="207"/>
      <c r="L8" s="244" t="s">
        <v>33</v>
      </c>
      <c r="M8" s="244" t="s">
        <v>33</v>
      </c>
      <c r="N8" s="244" t="s">
        <v>34</v>
      </c>
      <c r="O8" s="207" t="s">
        <v>21</v>
      </c>
      <c r="P8" s="245"/>
      <c r="Q8" s="233"/>
      <c r="R8" s="226"/>
    </row>
    <row r="9" spans="1:22">
      <c r="A9" s="1"/>
      <c r="B9" s="31"/>
      <c r="C9" s="11"/>
      <c r="D9" s="4"/>
      <c r="E9" s="4"/>
      <c r="F9" s="11"/>
      <c r="G9" s="12"/>
      <c r="H9" s="11"/>
      <c r="I9" s="4"/>
      <c r="J9" s="4"/>
      <c r="K9" s="4"/>
      <c r="L9" s="11"/>
      <c r="M9" s="11"/>
      <c r="N9" s="11"/>
      <c r="O9" s="11"/>
      <c r="P9" s="11"/>
      <c r="Q9" s="11"/>
      <c r="R9" s="1"/>
    </row>
    <row r="10" spans="1:22">
      <c r="A10" s="1">
        <v>90635000</v>
      </c>
      <c r="B10" s="31" t="s">
        <v>35</v>
      </c>
      <c r="C10" s="215" t="s">
        <v>36</v>
      </c>
      <c r="D10" s="214">
        <v>143</v>
      </c>
      <c r="E10" s="246">
        <v>33416</v>
      </c>
      <c r="F10" s="210" t="s">
        <v>37</v>
      </c>
      <c r="G10" s="247">
        <v>2000</v>
      </c>
      <c r="H10" s="210" t="s">
        <v>38</v>
      </c>
      <c r="I10" s="248">
        <v>6</v>
      </c>
      <c r="J10" s="210" t="s">
        <v>39</v>
      </c>
      <c r="K10" s="249">
        <v>12</v>
      </c>
      <c r="L10" s="250">
        <v>2000000</v>
      </c>
      <c r="M10" s="250"/>
      <c r="N10" s="250"/>
      <c r="O10" s="250"/>
      <c r="P10" s="250"/>
      <c r="Q10" s="250"/>
      <c r="R10" s="215"/>
    </row>
    <row r="11" spans="1:22">
      <c r="A11" s="1">
        <v>90635000</v>
      </c>
      <c r="B11" s="31" t="s">
        <v>35</v>
      </c>
      <c r="C11" s="215" t="s">
        <v>36</v>
      </c>
      <c r="D11" s="214">
        <v>143</v>
      </c>
      <c r="E11" s="246">
        <v>33416</v>
      </c>
      <c r="F11" s="210" t="s">
        <v>37</v>
      </c>
      <c r="G11" s="247">
        <v>500</v>
      </c>
      <c r="H11" s="210" t="s">
        <v>40</v>
      </c>
      <c r="I11" s="248">
        <v>6</v>
      </c>
      <c r="J11" s="210" t="s">
        <v>39</v>
      </c>
      <c r="K11" s="249">
        <v>12</v>
      </c>
      <c r="L11" s="250">
        <v>500000</v>
      </c>
      <c r="M11" s="250"/>
      <c r="N11" s="250"/>
      <c r="O11" s="250"/>
      <c r="P11" s="250"/>
      <c r="Q11" s="250"/>
      <c r="R11" s="215"/>
    </row>
    <row r="12" spans="1:22">
      <c r="A12" s="1">
        <v>90635000</v>
      </c>
      <c r="B12" s="31" t="s">
        <v>35</v>
      </c>
      <c r="C12" s="215" t="s">
        <v>41</v>
      </c>
      <c r="D12" s="214">
        <v>143</v>
      </c>
      <c r="E12" s="246">
        <v>33416</v>
      </c>
      <c r="F12" s="210" t="s">
        <v>37</v>
      </c>
      <c r="G12" s="247">
        <v>1250</v>
      </c>
      <c r="H12" s="210" t="s">
        <v>42</v>
      </c>
      <c r="I12" s="248">
        <v>6</v>
      </c>
      <c r="J12" s="210" t="s">
        <v>39</v>
      </c>
      <c r="K12" s="249">
        <v>25</v>
      </c>
      <c r="L12" s="250">
        <v>1250000</v>
      </c>
      <c r="M12" s="250">
        <v>297620</v>
      </c>
      <c r="N12" s="250">
        <f>ROUND((M12*$E$8/1000),0)</f>
        <v>6540360</v>
      </c>
      <c r="O12" s="250">
        <v>145283</v>
      </c>
      <c r="P12" s="250">
        <v>6685643</v>
      </c>
      <c r="Q12" s="215"/>
      <c r="R12" s="215"/>
    </row>
    <row r="13" spans="1:22">
      <c r="A13" s="1">
        <v>90635000</v>
      </c>
      <c r="B13" s="31" t="s">
        <v>35</v>
      </c>
      <c r="C13" s="215" t="s">
        <v>41</v>
      </c>
      <c r="D13" s="214">
        <v>143</v>
      </c>
      <c r="E13" s="246">
        <v>33416</v>
      </c>
      <c r="F13" s="210" t="s">
        <v>37</v>
      </c>
      <c r="G13" s="247">
        <v>250</v>
      </c>
      <c r="H13" s="210" t="s">
        <v>43</v>
      </c>
      <c r="I13" s="248">
        <v>6</v>
      </c>
      <c r="J13" s="210" t="s">
        <v>39</v>
      </c>
      <c r="K13" s="249">
        <v>25</v>
      </c>
      <c r="L13" s="250">
        <v>250000</v>
      </c>
      <c r="M13" s="250">
        <v>59523.199999999997</v>
      </c>
      <c r="N13" s="250">
        <f>ROUND((M13*$E$8/1000),0)</f>
        <v>1308054</v>
      </c>
      <c r="O13" s="250">
        <v>29056</v>
      </c>
      <c r="P13" s="250">
        <v>1337110</v>
      </c>
      <c r="Q13" s="215"/>
      <c r="R13" s="215"/>
    </row>
    <row r="14" spans="1:22">
      <c r="A14" s="1">
        <v>96519000</v>
      </c>
      <c r="B14" s="31" t="s">
        <v>44</v>
      </c>
      <c r="C14" s="215" t="s">
        <v>987</v>
      </c>
      <c r="D14" s="214">
        <v>162</v>
      </c>
      <c r="E14" s="246">
        <v>33917</v>
      </c>
      <c r="F14" s="214" t="s">
        <v>37</v>
      </c>
      <c r="G14" s="247">
        <v>350</v>
      </c>
      <c r="H14" s="210" t="s">
        <v>46</v>
      </c>
      <c r="I14" s="248">
        <v>6.5</v>
      </c>
      <c r="J14" s="210" t="s">
        <v>39</v>
      </c>
      <c r="K14" s="251">
        <v>22</v>
      </c>
      <c r="L14" s="250">
        <v>350000</v>
      </c>
      <c r="M14" s="250">
        <v>55263</v>
      </c>
      <c r="N14" s="250">
        <f>ROUND((M14*$E$8/1000),0)</f>
        <v>1214434</v>
      </c>
      <c r="O14" s="250">
        <v>32271</v>
      </c>
      <c r="P14" s="250">
        <v>1246705</v>
      </c>
      <c r="Q14" s="215"/>
      <c r="R14" s="215"/>
    </row>
    <row r="15" spans="1:22">
      <c r="A15" s="1">
        <v>61216000</v>
      </c>
      <c r="B15" s="31" t="s">
        <v>44</v>
      </c>
      <c r="C15" s="215" t="s">
        <v>47</v>
      </c>
      <c r="D15" s="214">
        <v>169</v>
      </c>
      <c r="E15" s="246">
        <v>34257</v>
      </c>
      <c r="F15" s="214" t="s">
        <v>37</v>
      </c>
      <c r="G15" s="247">
        <v>700</v>
      </c>
      <c r="H15" s="252" t="s">
        <v>48</v>
      </c>
      <c r="I15" s="248">
        <v>6.75</v>
      </c>
      <c r="J15" s="253" t="s">
        <v>49</v>
      </c>
      <c r="K15" s="251">
        <v>21</v>
      </c>
      <c r="L15" s="250">
        <v>700000</v>
      </c>
      <c r="M15" s="250">
        <v>225000</v>
      </c>
      <c r="N15" s="250">
        <f>ROUND((M15*$E$8/1000),0)</f>
        <v>4944497</v>
      </c>
      <c r="O15" s="250">
        <v>26989</v>
      </c>
      <c r="P15" s="250">
        <v>4971486</v>
      </c>
      <c r="Q15" s="215"/>
      <c r="R15" s="215"/>
    </row>
    <row r="16" spans="1:22">
      <c r="A16" s="1">
        <v>61216000</v>
      </c>
      <c r="B16" s="31" t="s">
        <v>44</v>
      </c>
      <c r="C16" s="215" t="s">
        <v>50</v>
      </c>
      <c r="D16" s="214">
        <v>169</v>
      </c>
      <c r="E16" s="246">
        <v>34257</v>
      </c>
      <c r="F16" s="214" t="s">
        <v>37</v>
      </c>
      <c r="G16" s="247">
        <v>440</v>
      </c>
      <c r="H16" s="214" t="s">
        <v>38</v>
      </c>
      <c r="I16" s="248">
        <v>6.75</v>
      </c>
      <c r="J16" s="253" t="s">
        <v>49</v>
      </c>
      <c r="K16" s="251">
        <v>15</v>
      </c>
      <c r="L16" s="250">
        <v>440000</v>
      </c>
      <c r="M16" s="250"/>
      <c r="N16" s="250"/>
      <c r="O16" s="250"/>
      <c r="P16" s="250"/>
      <c r="Q16" s="215"/>
      <c r="R16" s="215"/>
    </row>
    <row r="17" spans="1:18">
      <c r="A17" s="1">
        <v>61216000</v>
      </c>
      <c r="B17" s="31" t="s">
        <v>44</v>
      </c>
      <c r="C17" s="215" t="s">
        <v>50</v>
      </c>
      <c r="D17" s="214">
        <v>169</v>
      </c>
      <c r="E17" s="246">
        <v>34257</v>
      </c>
      <c r="F17" s="214" t="s">
        <v>37</v>
      </c>
      <c r="G17" s="247">
        <v>260</v>
      </c>
      <c r="H17" s="214" t="s">
        <v>40</v>
      </c>
      <c r="I17" s="248">
        <v>6.75</v>
      </c>
      <c r="J17" s="253" t="s">
        <v>49</v>
      </c>
      <c r="K17" s="251">
        <v>15</v>
      </c>
      <c r="L17" s="250">
        <v>260000</v>
      </c>
      <c r="M17" s="250"/>
      <c r="N17" s="250"/>
      <c r="O17" s="250"/>
      <c r="P17" s="250"/>
      <c r="Q17" s="215"/>
      <c r="R17" s="215"/>
    </row>
    <row r="18" spans="1:18">
      <c r="A18" s="1">
        <v>61216000</v>
      </c>
      <c r="B18" s="31" t="s">
        <v>44</v>
      </c>
      <c r="C18" s="215" t="s">
        <v>47</v>
      </c>
      <c r="D18" s="214">
        <v>183</v>
      </c>
      <c r="E18" s="246">
        <v>34682</v>
      </c>
      <c r="F18" s="214" t="s">
        <v>37</v>
      </c>
      <c r="G18" s="247">
        <v>670</v>
      </c>
      <c r="H18" s="214" t="s">
        <v>51</v>
      </c>
      <c r="I18" s="248">
        <v>6</v>
      </c>
      <c r="J18" s="253" t="s">
        <v>52</v>
      </c>
      <c r="K18" s="251">
        <v>25</v>
      </c>
      <c r="L18" s="250">
        <v>670000</v>
      </c>
      <c r="M18" s="250">
        <v>474583</v>
      </c>
      <c r="N18" s="250">
        <f>ROUND((M18*$E$8/1000),0)</f>
        <v>10429218</v>
      </c>
      <c r="O18" s="250">
        <v>256316</v>
      </c>
      <c r="P18" s="250">
        <v>10685534</v>
      </c>
      <c r="Q18" s="215"/>
      <c r="R18" s="215"/>
    </row>
    <row r="19" spans="1:18">
      <c r="A19" s="1">
        <v>61216000</v>
      </c>
      <c r="B19" s="31" t="s">
        <v>44</v>
      </c>
      <c r="C19" s="215" t="s">
        <v>47</v>
      </c>
      <c r="D19" s="214">
        <v>190</v>
      </c>
      <c r="E19" s="246">
        <v>35144</v>
      </c>
      <c r="F19" s="214" t="s">
        <v>37</v>
      </c>
      <c r="G19" s="247">
        <v>1280</v>
      </c>
      <c r="H19" s="252" t="s">
        <v>53</v>
      </c>
      <c r="I19" s="248">
        <v>6.5</v>
      </c>
      <c r="J19" s="253" t="s">
        <v>52</v>
      </c>
      <c r="K19" s="251">
        <v>30</v>
      </c>
      <c r="L19" s="250">
        <v>1280000</v>
      </c>
      <c r="M19" s="250">
        <v>974546</v>
      </c>
      <c r="N19" s="250">
        <f>ROUND((M19*$E$8/1000),0)</f>
        <v>21416175</v>
      </c>
      <c r="O19" s="250">
        <v>225955</v>
      </c>
      <c r="P19" s="250">
        <v>21642130</v>
      </c>
      <c r="Q19" s="215"/>
      <c r="R19" s="215"/>
    </row>
    <row r="20" spans="1:18">
      <c r="A20" s="1">
        <v>90299000</v>
      </c>
      <c r="B20" s="31" t="s">
        <v>54</v>
      </c>
      <c r="C20" s="215" t="s">
        <v>55</v>
      </c>
      <c r="D20" s="214">
        <v>198</v>
      </c>
      <c r="E20" s="246">
        <v>35577</v>
      </c>
      <c r="F20" s="214" t="s">
        <v>37</v>
      </c>
      <c r="G20" s="247">
        <v>500</v>
      </c>
      <c r="H20" s="214" t="s">
        <v>56</v>
      </c>
      <c r="I20" s="248">
        <v>5.8</v>
      </c>
      <c r="J20" s="253" t="s">
        <v>57</v>
      </c>
      <c r="K20" s="251">
        <v>12</v>
      </c>
      <c r="L20" s="250">
        <v>500000</v>
      </c>
      <c r="M20" s="250"/>
      <c r="N20" s="250"/>
      <c r="O20" s="250"/>
      <c r="P20" s="250"/>
      <c r="Q20" s="215"/>
      <c r="R20" s="215"/>
    </row>
    <row r="21" spans="1:18">
      <c r="A21" s="1">
        <v>90299000</v>
      </c>
      <c r="B21" s="31" t="s">
        <v>54</v>
      </c>
      <c r="C21" s="215" t="s">
        <v>58</v>
      </c>
      <c r="D21" s="214">
        <v>198</v>
      </c>
      <c r="E21" s="246">
        <v>35577</v>
      </c>
      <c r="F21" s="214" t="s">
        <v>37</v>
      </c>
      <c r="G21" s="247">
        <v>500</v>
      </c>
      <c r="H21" s="214" t="s">
        <v>51</v>
      </c>
      <c r="I21" s="248">
        <v>4.05</v>
      </c>
      <c r="J21" s="253" t="s">
        <v>57</v>
      </c>
      <c r="K21" s="251">
        <v>21</v>
      </c>
      <c r="L21" s="250">
        <v>500000</v>
      </c>
      <c r="M21" s="250">
        <v>221000</v>
      </c>
      <c r="N21" s="250">
        <f>ROUND((M21*$E$8/1000),0)</f>
        <v>4856594</v>
      </c>
      <c r="O21" s="250">
        <v>15687</v>
      </c>
      <c r="P21" s="250">
        <v>4872281</v>
      </c>
      <c r="Q21" s="215"/>
      <c r="R21" s="215"/>
    </row>
    <row r="22" spans="1:18">
      <c r="A22" s="1">
        <v>61216000</v>
      </c>
      <c r="B22" s="31" t="s">
        <v>44</v>
      </c>
      <c r="C22" s="215" t="s">
        <v>47</v>
      </c>
      <c r="D22" s="214">
        <v>200</v>
      </c>
      <c r="E22" s="246">
        <v>35753</v>
      </c>
      <c r="F22" s="214" t="s">
        <v>37</v>
      </c>
      <c r="G22" s="247">
        <v>660</v>
      </c>
      <c r="H22" s="252" t="s">
        <v>59</v>
      </c>
      <c r="I22" s="248">
        <v>6.5</v>
      </c>
      <c r="J22" s="253" t="s">
        <v>52</v>
      </c>
      <c r="K22" s="251">
        <v>30</v>
      </c>
      <c r="L22" s="250">
        <v>660000</v>
      </c>
      <c r="M22" s="250">
        <v>660000</v>
      </c>
      <c r="N22" s="250">
        <f>ROUND((M22*$E$8/1000),0)</f>
        <v>14503856</v>
      </c>
      <c r="O22" s="250">
        <v>385611</v>
      </c>
      <c r="P22" s="250">
        <v>14889467</v>
      </c>
      <c r="Q22" s="215"/>
      <c r="R22" s="215"/>
    </row>
    <row r="23" spans="1:18">
      <c r="A23" s="1">
        <v>61216000</v>
      </c>
      <c r="B23" s="31" t="s">
        <v>44</v>
      </c>
      <c r="C23" s="215" t="s">
        <v>47</v>
      </c>
      <c r="D23" s="214">
        <v>205</v>
      </c>
      <c r="E23" s="246">
        <v>35986</v>
      </c>
      <c r="F23" s="214" t="s">
        <v>37</v>
      </c>
      <c r="G23" s="247">
        <v>350</v>
      </c>
      <c r="H23" s="214" t="s">
        <v>60</v>
      </c>
      <c r="I23" s="248">
        <v>6.8</v>
      </c>
      <c r="J23" s="210" t="s">
        <v>39</v>
      </c>
      <c r="K23" s="251">
        <v>30</v>
      </c>
      <c r="L23" s="250">
        <v>350000</v>
      </c>
      <c r="M23" s="250">
        <v>350000</v>
      </c>
      <c r="N23" s="250">
        <f>ROUND((M23*$E$8/1000),0)</f>
        <v>7691439</v>
      </c>
      <c r="O23" s="250">
        <v>213751</v>
      </c>
      <c r="P23" s="250">
        <v>7905190</v>
      </c>
      <c r="Q23" s="215"/>
      <c r="R23" s="215"/>
    </row>
    <row r="24" spans="1:18">
      <c r="A24" s="1">
        <v>90310000</v>
      </c>
      <c r="B24" s="31" t="s">
        <v>61</v>
      </c>
      <c r="C24" s="215" t="s">
        <v>62</v>
      </c>
      <c r="D24" s="214">
        <v>209</v>
      </c>
      <c r="E24" s="246">
        <v>36273</v>
      </c>
      <c r="F24" s="214" t="s">
        <v>37</v>
      </c>
      <c r="G24" s="247">
        <v>1000</v>
      </c>
      <c r="H24" s="214" t="s">
        <v>63</v>
      </c>
      <c r="I24" s="248">
        <v>7.5</v>
      </c>
      <c r="J24" s="210" t="s">
        <v>39</v>
      </c>
      <c r="K24" s="251">
        <v>30</v>
      </c>
      <c r="L24" s="250">
        <v>1000000</v>
      </c>
      <c r="M24" s="250">
        <v>1000000</v>
      </c>
      <c r="N24" s="250">
        <f>ROUND((M24*$E$8/1000),0)</f>
        <v>21975540</v>
      </c>
      <c r="O24" s="250">
        <v>0</v>
      </c>
      <c r="P24" s="250">
        <v>21975540</v>
      </c>
      <c r="Q24" s="215"/>
      <c r="R24" s="215"/>
    </row>
    <row r="25" spans="1:18">
      <c r="A25" s="1">
        <v>61216000</v>
      </c>
      <c r="B25" s="31" t="s">
        <v>44</v>
      </c>
      <c r="C25" s="215" t="s">
        <v>47</v>
      </c>
      <c r="D25" s="214">
        <v>212</v>
      </c>
      <c r="E25" s="246">
        <v>36377</v>
      </c>
      <c r="F25" s="214" t="s">
        <v>37</v>
      </c>
      <c r="G25" s="247">
        <v>340</v>
      </c>
      <c r="H25" s="214" t="s">
        <v>64</v>
      </c>
      <c r="I25" s="248">
        <v>6</v>
      </c>
      <c r="J25" s="210" t="s">
        <v>39</v>
      </c>
      <c r="K25" s="251">
        <v>30</v>
      </c>
      <c r="L25" s="250">
        <v>340000</v>
      </c>
      <c r="M25" s="250">
        <v>340000</v>
      </c>
      <c r="N25" s="250">
        <f>ROUND((M25*$E$8/1000),0)</f>
        <v>7471684</v>
      </c>
      <c r="O25" s="250">
        <v>72914</v>
      </c>
      <c r="P25" s="250">
        <v>7544598</v>
      </c>
      <c r="Q25" s="215"/>
      <c r="R25" s="215"/>
    </row>
    <row r="26" spans="1:18">
      <c r="A26" s="1">
        <v>96717620</v>
      </c>
      <c r="B26" s="31">
        <v>6</v>
      </c>
      <c r="C26" s="215" t="s">
        <v>65</v>
      </c>
      <c r="D26" s="214">
        <v>214</v>
      </c>
      <c r="E26" s="246">
        <v>36432</v>
      </c>
      <c r="F26" s="214" t="s">
        <v>66</v>
      </c>
      <c r="G26" s="247">
        <v>5000</v>
      </c>
      <c r="H26" s="214" t="s">
        <v>67</v>
      </c>
      <c r="I26" s="248">
        <v>8</v>
      </c>
      <c r="J26" s="210" t="s">
        <v>68</v>
      </c>
      <c r="K26" s="251">
        <v>10</v>
      </c>
      <c r="L26" s="250">
        <v>5000000</v>
      </c>
      <c r="M26" s="250"/>
      <c r="N26" s="250"/>
      <c r="O26" s="250"/>
      <c r="P26" s="250"/>
      <c r="Q26" s="253" t="s">
        <v>69</v>
      </c>
      <c r="R26" s="215"/>
    </row>
    <row r="27" spans="1:18">
      <c r="A27" s="1">
        <v>96717620</v>
      </c>
      <c r="B27" s="31">
        <v>6</v>
      </c>
      <c r="C27" s="215" t="s">
        <v>70</v>
      </c>
      <c r="D27" s="214">
        <v>214</v>
      </c>
      <c r="E27" s="246">
        <v>36432</v>
      </c>
      <c r="F27" s="214" t="s">
        <v>37</v>
      </c>
      <c r="G27" s="247">
        <v>198</v>
      </c>
      <c r="H27" s="214" t="s">
        <v>71</v>
      </c>
      <c r="I27" s="248">
        <v>7.5</v>
      </c>
      <c r="J27" s="210" t="s">
        <v>68</v>
      </c>
      <c r="K27" s="251">
        <v>25</v>
      </c>
      <c r="L27" s="250">
        <v>96000</v>
      </c>
      <c r="M27" s="250">
        <v>90720</v>
      </c>
      <c r="N27" s="87">
        <f>ROUND((M27*$E$8/1000),0)</f>
        <v>1993621</v>
      </c>
      <c r="O27" s="174">
        <v>55465</v>
      </c>
      <c r="P27" s="174">
        <v>2049086</v>
      </c>
      <c r="Q27" s="215"/>
      <c r="R27" s="215"/>
    </row>
    <row r="28" spans="1:18">
      <c r="A28" s="1">
        <v>96717620</v>
      </c>
      <c r="B28" s="31">
        <v>6</v>
      </c>
      <c r="C28" s="215" t="s">
        <v>70</v>
      </c>
      <c r="D28" s="214">
        <v>214</v>
      </c>
      <c r="E28" s="246">
        <v>36432</v>
      </c>
      <c r="F28" s="214" t="s">
        <v>37</v>
      </c>
      <c r="G28" s="247">
        <v>1190</v>
      </c>
      <c r="H28" s="214" t="s">
        <v>72</v>
      </c>
      <c r="I28" s="248">
        <v>7.5</v>
      </c>
      <c r="J28" s="210" t="s">
        <v>68</v>
      </c>
      <c r="K28" s="251">
        <v>25</v>
      </c>
      <c r="L28" s="250">
        <v>990000</v>
      </c>
      <c r="M28" s="250">
        <v>935550</v>
      </c>
      <c r="N28" s="87">
        <f>ROUND((M28*$E$8/1000),0)</f>
        <v>20559216</v>
      </c>
      <c r="O28" s="174">
        <v>571980</v>
      </c>
      <c r="P28" s="174">
        <v>21131196</v>
      </c>
      <c r="Q28" s="215"/>
      <c r="R28" s="215"/>
    </row>
    <row r="29" spans="1:18">
      <c r="A29" s="1">
        <v>96717620</v>
      </c>
      <c r="B29" s="31">
        <v>6</v>
      </c>
      <c r="C29" s="215" t="s">
        <v>65</v>
      </c>
      <c r="D29" s="214">
        <v>214</v>
      </c>
      <c r="E29" s="246">
        <v>36432</v>
      </c>
      <c r="F29" s="214" t="s">
        <v>66</v>
      </c>
      <c r="G29" s="247">
        <v>55000</v>
      </c>
      <c r="H29" s="214" t="s">
        <v>73</v>
      </c>
      <c r="I29" s="248">
        <v>8</v>
      </c>
      <c r="J29" s="210" t="s">
        <v>68</v>
      </c>
      <c r="K29" s="251">
        <v>10</v>
      </c>
      <c r="L29" s="250">
        <v>52500000</v>
      </c>
      <c r="M29" s="250"/>
      <c r="N29" s="250"/>
      <c r="O29" s="250"/>
      <c r="P29" s="250"/>
      <c r="Q29" s="253" t="s">
        <v>69</v>
      </c>
      <c r="R29" s="215"/>
    </row>
    <row r="30" spans="1:18">
      <c r="A30" s="1">
        <v>85741000</v>
      </c>
      <c r="B30" s="31" t="s">
        <v>35</v>
      </c>
      <c r="C30" s="215" t="s">
        <v>74</v>
      </c>
      <c r="D30" s="214">
        <v>215</v>
      </c>
      <c r="E30" s="246">
        <v>36441</v>
      </c>
      <c r="F30" s="214" t="s">
        <v>37</v>
      </c>
      <c r="G30" s="247">
        <v>1300</v>
      </c>
      <c r="H30" s="214" t="s">
        <v>46</v>
      </c>
      <c r="I30" s="248">
        <v>6.75</v>
      </c>
      <c r="J30" s="210" t="s">
        <v>39</v>
      </c>
      <c r="K30" s="251">
        <v>25</v>
      </c>
      <c r="L30" s="250">
        <v>1300000</v>
      </c>
      <c r="M30" s="250">
        <v>1121250</v>
      </c>
      <c r="N30" s="250">
        <f>ROUND((M30*$E$8/1000),0)</f>
        <v>24640074</v>
      </c>
      <c r="O30" s="250">
        <v>815247</v>
      </c>
      <c r="P30" s="250">
        <v>25455321</v>
      </c>
      <c r="Q30" s="215"/>
      <c r="R30" s="215"/>
    </row>
    <row r="31" spans="1:18">
      <c r="A31" s="1">
        <v>96722460</v>
      </c>
      <c r="B31" s="31" t="s">
        <v>75</v>
      </c>
      <c r="C31" s="215" t="s">
        <v>76</v>
      </c>
      <c r="D31" s="214">
        <v>217</v>
      </c>
      <c r="E31" s="246">
        <v>36455</v>
      </c>
      <c r="F31" s="214" t="s">
        <v>37</v>
      </c>
      <c r="G31" s="247">
        <v>100</v>
      </c>
      <c r="H31" s="214" t="s">
        <v>67</v>
      </c>
      <c r="I31" s="248">
        <v>6.75</v>
      </c>
      <c r="J31" s="210" t="s">
        <v>68</v>
      </c>
      <c r="K31" s="251">
        <v>10</v>
      </c>
      <c r="L31" s="250">
        <v>100000</v>
      </c>
      <c r="M31" s="250"/>
      <c r="N31" s="250"/>
      <c r="O31" s="250"/>
      <c r="P31" s="250"/>
      <c r="Q31" s="215"/>
      <c r="R31" s="215"/>
    </row>
    <row r="32" spans="1:18">
      <c r="A32" s="1">
        <v>96722460</v>
      </c>
      <c r="B32" s="31" t="s">
        <v>75</v>
      </c>
      <c r="C32" s="215" t="s">
        <v>76</v>
      </c>
      <c r="D32" s="214">
        <v>217</v>
      </c>
      <c r="E32" s="246">
        <v>36455</v>
      </c>
      <c r="F32" s="214" t="s">
        <v>37</v>
      </c>
      <c r="G32" s="247">
        <v>900</v>
      </c>
      <c r="H32" s="214" t="s">
        <v>73</v>
      </c>
      <c r="I32" s="248">
        <v>6.75</v>
      </c>
      <c r="J32" s="210" t="s">
        <v>68</v>
      </c>
      <c r="K32" s="251">
        <v>10</v>
      </c>
      <c r="L32" s="250">
        <v>900000</v>
      </c>
      <c r="M32" s="250"/>
      <c r="N32" s="250"/>
      <c r="O32" s="250"/>
      <c r="P32" s="250"/>
      <c r="Q32" s="215"/>
      <c r="R32" s="215"/>
    </row>
    <row r="33" spans="1:18">
      <c r="A33" s="1">
        <v>96722460</v>
      </c>
      <c r="B33" s="31" t="s">
        <v>75</v>
      </c>
      <c r="C33" s="215" t="s">
        <v>77</v>
      </c>
      <c r="D33" s="214">
        <v>217</v>
      </c>
      <c r="E33" s="246">
        <v>36455</v>
      </c>
      <c r="F33" s="214" t="s">
        <v>37</v>
      </c>
      <c r="G33" s="247">
        <v>100</v>
      </c>
      <c r="H33" s="214" t="s">
        <v>71</v>
      </c>
      <c r="I33" s="248">
        <v>7</v>
      </c>
      <c r="J33" s="210" t="s">
        <v>68</v>
      </c>
      <c r="K33" s="251">
        <v>25</v>
      </c>
      <c r="L33" s="250">
        <v>100000</v>
      </c>
      <c r="M33" s="250">
        <v>88902.55</v>
      </c>
      <c r="N33" s="250">
        <f>ROUND((M33*$E$8/1000),0)</f>
        <v>1953682</v>
      </c>
      <c r="O33" s="250">
        <v>68049</v>
      </c>
      <c r="P33" s="250">
        <v>2021731</v>
      </c>
      <c r="Q33" s="215"/>
      <c r="R33" s="215"/>
    </row>
    <row r="34" spans="1:18">
      <c r="A34" s="1">
        <v>96722460</v>
      </c>
      <c r="B34" s="31" t="s">
        <v>75</v>
      </c>
      <c r="C34" s="215" t="s">
        <v>77</v>
      </c>
      <c r="D34" s="214">
        <v>217</v>
      </c>
      <c r="E34" s="246">
        <v>36455</v>
      </c>
      <c r="F34" s="214" t="s">
        <v>37</v>
      </c>
      <c r="G34" s="247">
        <v>900</v>
      </c>
      <c r="H34" s="214" t="s">
        <v>72</v>
      </c>
      <c r="I34" s="248">
        <v>7</v>
      </c>
      <c r="J34" s="210" t="s">
        <v>68</v>
      </c>
      <c r="K34" s="251">
        <v>25</v>
      </c>
      <c r="L34" s="250">
        <v>900000</v>
      </c>
      <c r="M34" s="250">
        <v>800122.13</v>
      </c>
      <c r="N34" s="250">
        <f>ROUND((M34*$E$8/1000),0)</f>
        <v>17583116</v>
      </c>
      <c r="O34" s="250">
        <v>612443</v>
      </c>
      <c r="P34" s="250">
        <v>18195559</v>
      </c>
      <c r="Q34" s="215"/>
      <c r="R34" s="215"/>
    </row>
    <row r="35" spans="1:18">
      <c r="A35" s="1">
        <v>93281000</v>
      </c>
      <c r="B35" s="31" t="s">
        <v>75</v>
      </c>
      <c r="C35" s="215" t="s">
        <v>78</v>
      </c>
      <c r="D35" s="214">
        <v>224</v>
      </c>
      <c r="E35" s="246">
        <v>36615</v>
      </c>
      <c r="F35" s="214" t="s">
        <v>37</v>
      </c>
      <c r="G35" s="247">
        <v>1000</v>
      </c>
      <c r="H35" s="214" t="s">
        <v>67</v>
      </c>
      <c r="I35" s="248">
        <v>7</v>
      </c>
      <c r="J35" s="210" t="s">
        <v>68</v>
      </c>
      <c r="K35" s="251">
        <v>3.5</v>
      </c>
      <c r="L35" s="250">
        <v>645000</v>
      </c>
      <c r="M35" s="250"/>
      <c r="N35" s="250"/>
      <c r="O35" s="250"/>
      <c r="P35" s="250"/>
      <c r="Q35" s="215"/>
      <c r="R35" s="215"/>
    </row>
    <row r="36" spans="1:18">
      <c r="A36" s="1">
        <v>93281000</v>
      </c>
      <c r="B36" s="31" t="s">
        <v>75</v>
      </c>
      <c r="C36" s="215" t="s">
        <v>78</v>
      </c>
      <c r="D36" s="214">
        <v>224</v>
      </c>
      <c r="E36" s="246">
        <v>36615</v>
      </c>
      <c r="F36" s="214" t="s">
        <v>37</v>
      </c>
      <c r="G36" s="247">
        <v>2500</v>
      </c>
      <c r="H36" s="214" t="s">
        <v>73</v>
      </c>
      <c r="I36" s="248">
        <v>7</v>
      </c>
      <c r="J36" s="210" t="s">
        <v>68</v>
      </c>
      <c r="K36" s="251">
        <v>3.5</v>
      </c>
      <c r="L36" s="250">
        <v>2200000</v>
      </c>
      <c r="M36" s="250"/>
      <c r="N36" s="250"/>
      <c r="O36" s="250"/>
      <c r="P36" s="250"/>
      <c r="Q36" s="215"/>
      <c r="R36" s="215"/>
    </row>
    <row r="37" spans="1:18">
      <c r="A37" s="1">
        <v>93281000</v>
      </c>
      <c r="B37" s="31" t="s">
        <v>75</v>
      </c>
      <c r="C37" s="215" t="s">
        <v>79</v>
      </c>
      <c r="D37" s="214">
        <v>224</v>
      </c>
      <c r="E37" s="246">
        <v>36615</v>
      </c>
      <c r="F37" s="214" t="s">
        <v>37</v>
      </c>
      <c r="G37" s="247">
        <v>200</v>
      </c>
      <c r="H37" s="214" t="s">
        <v>71</v>
      </c>
      <c r="I37" s="248">
        <v>6.75</v>
      </c>
      <c r="J37" s="210" t="s">
        <v>68</v>
      </c>
      <c r="K37" s="251">
        <v>21</v>
      </c>
      <c r="L37" s="250">
        <v>155000</v>
      </c>
      <c r="M37" s="250">
        <v>59874</v>
      </c>
      <c r="N37" s="250">
        <f>ROUND((M37*$E$8/1000),0)</f>
        <v>1315763</v>
      </c>
      <c r="O37" s="250">
        <v>7642</v>
      </c>
      <c r="P37" s="250">
        <v>1323405</v>
      </c>
      <c r="Q37" s="215"/>
      <c r="R37" s="215"/>
    </row>
    <row r="38" spans="1:18">
      <c r="A38" s="1">
        <v>93281000</v>
      </c>
      <c r="B38" s="31" t="s">
        <v>75</v>
      </c>
      <c r="C38" s="215" t="s">
        <v>79</v>
      </c>
      <c r="D38" s="214">
        <v>224</v>
      </c>
      <c r="E38" s="246">
        <v>36615</v>
      </c>
      <c r="F38" s="214" t="s">
        <v>37</v>
      </c>
      <c r="G38" s="247">
        <v>1800</v>
      </c>
      <c r="H38" s="214" t="s">
        <v>72</v>
      </c>
      <c r="I38" s="248">
        <v>6.75</v>
      </c>
      <c r="J38" s="210" t="s">
        <v>68</v>
      </c>
      <c r="K38" s="251">
        <v>21</v>
      </c>
      <c r="L38" s="250">
        <v>1400000</v>
      </c>
      <c r="M38" s="250">
        <v>279412</v>
      </c>
      <c r="N38" s="250">
        <f>ROUND((M38*$E$8/1000),0)</f>
        <v>6140230</v>
      </c>
      <c r="O38" s="250">
        <v>35687</v>
      </c>
      <c r="P38" s="250">
        <v>6175917</v>
      </c>
      <c r="Q38" s="215"/>
      <c r="R38" s="215"/>
    </row>
    <row r="39" spans="1:18">
      <c r="A39" s="1">
        <v>91705000</v>
      </c>
      <c r="B39" s="31" t="s">
        <v>44</v>
      </c>
      <c r="C39" s="215" t="s">
        <v>80</v>
      </c>
      <c r="D39" s="214">
        <v>229</v>
      </c>
      <c r="E39" s="246">
        <v>36692</v>
      </c>
      <c r="F39" s="214" t="s">
        <v>37</v>
      </c>
      <c r="G39" s="247">
        <v>1800</v>
      </c>
      <c r="H39" s="214" t="s">
        <v>67</v>
      </c>
      <c r="I39" s="248">
        <v>4.17</v>
      </c>
      <c r="J39" s="210" t="s">
        <v>81</v>
      </c>
      <c r="K39" s="251">
        <v>21</v>
      </c>
      <c r="L39" s="250">
        <v>1800000</v>
      </c>
      <c r="M39" s="250">
        <v>1638000</v>
      </c>
      <c r="N39" s="250">
        <f>ROUND((M39*$E$8/1000),0)</f>
        <v>35995935</v>
      </c>
      <c r="O39" s="250">
        <v>168148</v>
      </c>
      <c r="P39" s="250">
        <v>36164083</v>
      </c>
      <c r="Q39" s="215"/>
      <c r="R39" s="215"/>
    </row>
    <row r="40" spans="1:18">
      <c r="A40" s="1">
        <v>91705000</v>
      </c>
      <c r="B40" s="31" t="s">
        <v>44</v>
      </c>
      <c r="C40" s="215" t="s">
        <v>80</v>
      </c>
      <c r="D40" s="214">
        <v>229</v>
      </c>
      <c r="E40" s="246">
        <v>36692</v>
      </c>
      <c r="F40" s="214" t="s">
        <v>37</v>
      </c>
      <c r="G40" s="247">
        <v>200</v>
      </c>
      <c r="H40" s="214" t="s">
        <v>73</v>
      </c>
      <c r="I40" s="248">
        <v>4.17</v>
      </c>
      <c r="J40" s="210" t="s">
        <v>81</v>
      </c>
      <c r="K40" s="251">
        <v>21</v>
      </c>
      <c r="L40" s="250">
        <v>200000</v>
      </c>
      <c r="M40" s="250">
        <v>182000</v>
      </c>
      <c r="N40" s="250">
        <f>ROUND((M40*$E$8/1000),0)</f>
        <v>3999548</v>
      </c>
      <c r="O40" s="250">
        <v>18683</v>
      </c>
      <c r="P40" s="250">
        <v>4018231</v>
      </c>
      <c r="Q40" s="215"/>
      <c r="R40" s="215"/>
    </row>
    <row r="41" spans="1:18">
      <c r="A41" s="1">
        <v>91705000</v>
      </c>
      <c r="B41" s="31" t="s">
        <v>44</v>
      </c>
      <c r="C41" s="215" t="s">
        <v>82</v>
      </c>
      <c r="D41" s="214">
        <v>229</v>
      </c>
      <c r="E41" s="246">
        <v>36692</v>
      </c>
      <c r="F41" s="214" t="s">
        <v>37</v>
      </c>
      <c r="G41" s="247">
        <v>4000</v>
      </c>
      <c r="H41" s="214" t="s">
        <v>71</v>
      </c>
      <c r="I41" s="248">
        <v>7</v>
      </c>
      <c r="J41" s="210" t="s">
        <v>81</v>
      </c>
      <c r="K41" s="251">
        <v>8</v>
      </c>
      <c r="L41" s="250">
        <v>4000000</v>
      </c>
      <c r="M41" s="250"/>
      <c r="N41" s="250"/>
      <c r="O41" s="250"/>
      <c r="P41" s="250"/>
      <c r="Q41" s="215"/>
      <c r="R41" s="215"/>
    </row>
    <row r="42" spans="1:18">
      <c r="A42" s="1">
        <v>91705000</v>
      </c>
      <c r="B42" s="31" t="s">
        <v>44</v>
      </c>
      <c r="C42" s="215" t="s">
        <v>82</v>
      </c>
      <c r="D42" s="214">
        <v>229</v>
      </c>
      <c r="E42" s="246">
        <v>36692</v>
      </c>
      <c r="F42" s="214" t="s">
        <v>37</v>
      </c>
      <c r="G42" s="247">
        <v>500</v>
      </c>
      <c r="H42" s="214" t="s">
        <v>72</v>
      </c>
      <c r="I42" s="248">
        <v>7</v>
      </c>
      <c r="J42" s="210" t="s">
        <v>81</v>
      </c>
      <c r="K42" s="251">
        <v>8</v>
      </c>
      <c r="L42" s="250">
        <v>500000</v>
      </c>
      <c r="M42" s="250"/>
      <c r="N42" s="250"/>
      <c r="O42" s="250"/>
      <c r="P42" s="250"/>
      <c r="Q42" s="215"/>
      <c r="R42" s="215"/>
    </row>
    <row r="43" spans="1:18">
      <c r="A43" s="1">
        <v>96869650</v>
      </c>
      <c r="B43" s="31" t="s">
        <v>83</v>
      </c>
      <c r="C43" s="215" t="s">
        <v>84</v>
      </c>
      <c r="D43" s="214">
        <v>230</v>
      </c>
      <c r="E43" s="246">
        <v>36706</v>
      </c>
      <c r="F43" s="214" t="s">
        <v>37</v>
      </c>
      <c r="G43" s="247">
        <v>370</v>
      </c>
      <c r="H43" s="214" t="s">
        <v>67</v>
      </c>
      <c r="I43" s="248">
        <v>7.3</v>
      </c>
      <c r="J43" s="210" t="s">
        <v>85</v>
      </c>
      <c r="K43" s="251">
        <v>20</v>
      </c>
      <c r="L43" s="250">
        <v>201000</v>
      </c>
      <c r="M43" s="250"/>
      <c r="N43" s="250"/>
      <c r="O43" s="250"/>
      <c r="P43" s="250"/>
      <c r="Q43" s="215"/>
      <c r="R43" s="215"/>
    </row>
    <row r="44" spans="1:18">
      <c r="A44" s="1">
        <v>96869650</v>
      </c>
      <c r="B44" s="31" t="s">
        <v>83</v>
      </c>
      <c r="C44" s="215" t="s">
        <v>84</v>
      </c>
      <c r="D44" s="214">
        <v>230</v>
      </c>
      <c r="E44" s="246">
        <v>36706</v>
      </c>
      <c r="F44" s="214" t="s">
        <v>37</v>
      </c>
      <c r="G44" s="247">
        <v>7030</v>
      </c>
      <c r="H44" s="214" t="s">
        <v>73</v>
      </c>
      <c r="I44" s="248">
        <v>7.3</v>
      </c>
      <c r="J44" s="210" t="s">
        <v>85</v>
      </c>
      <c r="K44" s="251">
        <v>20</v>
      </c>
      <c r="L44" s="250">
        <v>7030000</v>
      </c>
      <c r="M44" s="250"/>
      <c r="N44" s="250"/>
      <c r="O44" s="250"/>
      <c r="P44" s="250"/>
      <c r="Q44" s="215"/>
      <c r="R44" s="215"/>
    </row>
    <row r="45" spans="1:18">
      <c r="A45" s="1">
        <v>89900400</v>
      </c>
      <c r="B45" s="31" t="s">
        <v>86</v>
      </c>
      <c r="C45" s="215" t="s">
        <v>87</v>
      </c>
      <c r="D45" s="214">
        <v>232</v>
      </c>
      <c r="E45" s="246">
        <v>36789</v>
      </c>
      <c r="F45" s="214" t="s">
        <v>37</v>
      </c>
      <c r="G45" s="247">
        <v>700</v>
      </c>
      <c r="H45" s="214" t="s">
        <v>46</v>
      </c>
      <c r="I45" s="248">
        <v>7</v>
      </c>
      <c r="J45" s="210" t="s">
        <v>88</v>
      </c>
      <c r="K45" s="251">
        <v>21</v>
      </c>
      <c r="L45" s="250">
        <v>700000</v>
      </c>
      <c r="M45" s="250">
        <v>510628</v>
      </c>
      <c r="N45" s="250">
        <f>ROUND((M45*$E$8/1000),0)</f>
        <v>11221326</v>
      </c>
      <c r="O45" s="250">
        <v>291171</v>
      </c>
      <c r="P45" s="250">
        <v>11512497</v>
      </c>
      <c r="Q45" s="215"/>
      <c r="R45" s="215"/>
    </row>
    <row r="46" spans="1:18">
      <c r="A46" s="1">
        <v>89900400</v>
      </c>
      <c r="B46" s="31" t="s">
        <v>86</v>
      </c>
      <c r="C46" s="215" t="s">
        <v>89</v>
      </c>
      <c r="D46" s="214">
        <v>232</v>
      </c>
      <c r="E46" s="246">
        <v>36789</v>
      </c>
      <c r="F46" s="4" t="s">
        <v>37</v>
      </c>
      <c r="G46" s="141">
        <v>1000</v>
      </c>
      <c r="H46" s="4" t="s">
        <v>90</v>
      </c>
      <c r="I46" s="142">
        <v>7</v>
      </c>
      <c r="J46" s="143" t="s">
        <v>88</v>
      </c>
      <c r="K46" s="172">
        <v>8</v>
      </c>
      <c r="L46" s="87">
        <v>1000000</v>
      </c>
      <c r="M46" s="87"/>
      <c r="N46" s="250"/>
      <c r="O46" s="250"/>
      <c r="P46" s="250"/>
      <c r="Q46" s="1"/>
      <c r="R46" s="1"/>
    </row>
    <row r="47" spans="1:18">
      <c r="A47" s="1">
        <v>96505760</v>
      </c>
      <c r="B47" s="31" t="s">
        <v>35</v>
      </c>
      <c r="C47" s="215" t="s">
        <v>91</v>
      </c>
      <c r="D47" s="214">
        <v>234</v>
      </c>
      <c r="E47" s="246">
        <v>36812</v>
      </c>
      <c r="F47" s="4" t="s">
        <v>37</v>
      </c>
      <c r="G47" s="247">
        <v>2500</v>
      </c>
      <c r="H47" s="210" t="s">
        <v>92</v>
      </c>
      <c r="I47" s="248">
        <v>7</v>
      </c>
      <c r="J47" s="210" t="s">
        <v>68</v>
      </c>
      <c r="K47" s="249">
        <v>21</v>
      </c>
      <c r="L47" s="250">
        <v>2500000</v>
      </c>
      <c r="M47" s="250">
        <v>1780573</v>
      </c>
      <c r="N47" s="250">
        <f>ROUND((M47*$E$8/1000),0)</f>
        <v>39129053</v>
      </c>
      <c r="O47" s="250">
        <v>1009777</v>
      </c>
      <c r="P47" s="250">
        <v>40138830</v>
      </c>
      <c r="Q47" s="250"/>
      <c r="R47" s="215"/>
    </row>
    <row r="48" spans="1:18">
      <c r="A48" s="1">
        <v>96505760</v>
      </c>
      <c r="B48" s="31" t="s">
        <v>35</v>
      </c>
      <c r="C48" s="215" t="s">
        <v>93</v>
      </c>
      <c r="D48" s="214">
        <v>234</v>
      </c>
      <c r="E48" s="246">
        <v>36812</v>
      </c>
      <c r="F48" s="4" t="s">
        <v>37</v>
      </c>
      <c r="G48" s="247">
        <v>4500</v>
      </c>
      <c r="H48" s="210" t="s">
        <v>63</v>
      </c>
      <c r="I48" s="248">
        <v>7</v>
      </c>
      <c r="J48" s="210" t="s">
        <v>68</v>
      </c>
      <c r="K48" s="249">
        <v>6</v>
      </c>
      <c r="L48" s="250">
        <v>3500000</v>
      </c>
      <c r="M48" s="250"/>
      <c r="N48" s="250"/>
      <c r="O48" s="250"/>
      <c r="P48" s="250"/>
      <c r="Q48" s="250"/>
      <c r="R48" s="215"/>
    </row>
    <row r="49" spans="1:18">
      <c r="A49" s="1">
        <v>61216000</v>
      </c>
      <c r="B49" s="31" t="s">
        <v>44</v>
      </c>
      <c r="C49" s="215" t="s">
        <v>47</v>
      </c>
      <c r="D49" s="214">
        <v>235</v>
      </c>
      <c r="E49" s="246">
        <v>36817</v>
      </c>
      <c r="F49" s="4" t="s">
        <v>37</v>
      </c>
      <c r="G49" s="247">
        <v>720</v>
      </c>
      <c r="H49" s="214" t="s">
        <v>75</v>
      </c>
      <c r="I49" s="248">
        <v>6.4</v>
      </c>
      <c r="J49" s="210" t="s">
        <v>39</v>
      </c>
      <c r="K49" s="251">
        <v>30</v>
      </c>
      <c r="L49" s="250">
        <v>720000</v>
      </c>
      <c r="M49" s="250">
        <v>720000</v>
      </c>
      <c r="N49" s="250">
        <f>ROUND((M49*$E$8/1000),0)</f>
        <v>15822389</v>
      </c>
      <c r="O49" s="250">
        <v>498465</v>
      </c>
      <c r="P49" s="250">
        <v>16320854</v>
      </c>
      <c r="Q49" s="215"/>
      <c r="R49" s="215"/>
    </row>
    <row r="50" spans="1:18">
      <c r="A50" s="1">
        <v>90310000</v>
      </c>
      <c r="B50" s="31" t="s">
        <v>61</v>
      </c>
      <c r="C50" s="215" t="s">
        <v>94</v>
      </c>
      <c r="D50" s="214">
        <v>238</v>
      </c>
      <c r="E50" s="246">
        <v>36857</v>
      </c>
      <c r="F50" s="4" t="s">
        <v>37</v>
      </c>
      <c r="G50" s="247">
        <v>400</v>
      </c>
      <c r="H50" s="214" t="s">
        <v>42</v>
      </c>
      <c r="I50" s="248">
        <v>7.3</v>
      </c>
      <c r="J50" s="210" t="s">
        <v>57</v>
      </c>
      <c r="K50" s="251">
        <v>25</v>
      </c>
      <c r="L50" s="250">
        <v>400000</v>
      </c>
      <c r="M50" s="250">
        <v>400000</v>
      </c>
      <c r="N50" s="250">
        <f>ROUND((M50*$E$8/1000),0)</f>
        <v>8790216</v>
      </c>
      <c r="O50" s="250">
        <v>156922</v>
      </c>
      <c r="P50" s="250">
        <v>8947138</v>
      </c>
      <c r="Q50" s="215"/>
      <c r="R50" s="215"/>
    </row>
    <row r="51" spans="1:18">
      <c r="A51" s="1">
        <v>90310000</v>
      </c>
      <c r="B51" s="31" t="s">
        <v>61</v>
      </c>
      <c r="C51" s="215" t="s">
        <v>95</v>
      </c>
      <c r="D51" s="214">
        <v>238</v>
      </c>
      <c r="E51" s="246">
        <v>36857</v>
      </c>
      <c r="F51" s="4" t="s">
        <v>37</v>
      </c>
      <c r="G51" s="247">
        <v>2000</v>
      </c>
      <c r="H51" s="214" t="s">
        <v>43</v>
      </c>
      <c r="I51" s="248">
        <v>7.3</v>
      </c>
      <c r="J51" s="210" t="s">
        <v>57</v>
      </c>
      <c r="K51" s="251">
        <v>25</v>
      </c>
      <c r="L51" s="250">
        <v>2000000</v>
      </c>
      <c r="M51" s="250">
        <v>2000000</v>
      </c>
      <c r="N51" s="250">
        <f>ROUND((M51*$E$8/1000),0)</f>
        <v>43951080</v>
      </c>
      <c r="O51" s="250">
        <v>784611</v>
      </c>
      <c r="P51" s="250">
        <v>44735691</v>
      </c>
      <c r="Q51" s="215"/>
      <c r="R51" s="215"/>
    </row>
    <row r="52" spans="1:18">
      <c r="A52" s="1">
        <v>96843170</v>
      </c>
      <c r="B52" s="31" t="s">
        <v>96</v>
      </c>
      <c r="C52" s="215" t="s">
        <v>97</v>
      </c>
      <c r="D52" s="214">
        <v>246</v>
      </c>
      <c r="E52" s="246">
        <v>36948</v>
      </c>
      <c r="F52" s="4" t="s">
        <v>37</v>
      </c>
      <c r="G52" s="247">
        <v>7500</v>
      </c>
      <c r="H52" s="214" t="s">
        <v>67</v>
      </c>
      <c r="I52" s="248">
        <v>6.3</v>
      </c>
      <c r="J52" s="210" t="s">
        <v>68</v>
      </c>
      <c r="K52" s="248">
        <v>20</v>
      </c>
      <c r="L52" s="250">
        <v>7400000</v>
      </c>
      <c r="M52" s="250">
        <v>6355171.0599999996</v>
      </c>
      <c r="N52" s="250">
        <f>ROUND((M52*$E$8/1000),0)</f>
        <v>139658316</v>
      </c>
      <c r="O52" s="250">
        <v>4012102</v>
      </c>
      <c r="P52" s="250">
        <v>143670418</v>
      </c>
      <c r="Q52" s="215"/>
      <c r="R52" s="215"/>
    </row>
    <row r="53" spans="1:18">
      <c r="A53" s="1">
        <v>96843170</v>
      </c>
      <c r="B53" s="31" t="s">
        <v>96</v>
      </c>
      <c r="C53" s="215" t="s">
        <v>97</v>
      </c>
      <c r="D53" s="214">
        <v>246</v>
      </c>
      <c r="E53" s="246">
        <v>36948</v>
      </c>
      <c r="F53" s="4" t="s">
        <v>37</v>
      </c>
      <c r="G53" s="247">
        <v>500</v>
      </c>
      <c r="H53" s="214" t="s">
        <v>73</v>
      </c>
      <c r="I53" s="248">
        <v>6.3</v>
      </c>
      <c r="J53" s="210" t="s">
        <v>68</v>
      </c>
      <c r="K53" s="248">
        <v>20</v>
      </c>
      <c r="L53" s="250">
        <v>401000</v>
      </c>
      <c r="M53" s="250">
        <v>344381.49</v>
      </c>
      <c r="N53" s="250">
        <f>ROUND((M53*$E$8/1000),0)</f>
        <v>7567969</v>
      </c>
      <c r="O53" s="250">
        <v>217413</v>
      </c>
      <c r="P53" s="250">
        <v>7785382</v>
      </c>
      <c r="Q53" s="215"/>
      <c r="R53" s="215"/>
    </row>
    <row r="54" spans="1:18">
      <c r="A54" s="1">
        <v>90299000</v>
      </c>
      <c r="B54" s="31" t="s">
        <v>54</v>
      </c>
      <c r="C54" s="215" t="s">
        <v>55</v>
      </c>
      <c r="D54" s="214">
        <v>251</v>
      </c>
      <c r="E54" s="246">
        <v>37000</v>
      </c>
      <c r="F54" s="4" t="s">
        <v>37</v>
      </c>
      <c r="G54" s="247">
        <v>100</v>
      </c>
      <c r="H54" s="214" t="s">
        <v>98</v>
      </c>
      <c r="I54" s="248">
        <v>6</v>
      </c>
      <c r="J54" s="210" t="s">
        <v>49</v>
      </c>
      <c r="K54" s="248">
        <v>5</v>
      </c>
      <c r="L54" s="250">
        <v>100000</v>
      </c>
      <c r="M54" s="250"/>
      <c r="N54" s="250"/>
      <c r="O54" s="250"/>
      <c r="P54" s="250"/>
      <c r="Q54" s="215"/>
      <c r="R54" s="215"/>
    </row>
    <row r="55" spans="1:18">
      <c r="A55" s="1">
        <v>90299000</v>
      </c>
      <c r="B55" s="31" t="s">
        <v>54</v>
      </c>
      <c r="C55" s="215" t="s">
        <v>55</v>
      </c>
      <c r="D55" s="214">
        <v>251</v>
      </c>
      <c r="E55" s="246">
        <v>37000</v>
      </c>
      <c r="F55" s="4" t="s">
        <v>37</v>
      </c>
      <c r="G55" s="247">
        <v>300</v>
      </c>
      <c r="H55" s="214" t="s">
        <v>99</v>
      </c>
      <c r="I55" s="248">
        <v>6</v>
      </c>
      <c r="J55" s="210" t="s">
        <v>49</v>
      </c>
      <c r="K55" s="248">
        <v>5</v>
      </c>
      <c r="L55" s="250">
        <v>300000</v>
      </c>
      <c r="M55" s="250"/>
      <c r="N55" s="250"/>
      <c r="O55" s="250"/>
      <c r="P55" s="250"/>
      <c r="Q55" s="215"/>
      <c r="R55" s="215"/>
    </row>
    <row r="56" spans="1:18">
      <c r="A56" s="1">
        <v>90299000</v>
      </c>
      <c r="B56" s="31" t="s">
        <v>54</v>
      </c>
      <c r="C56" s="215" t="s">
        <v>55</v>
      </c>
      <c r="D56" s="214">
        <v>251</v>
      </c>
      <c r="E56" s="246">
        <v>37000</v>
      </c>
      <c r="F56" s="4" t="s">
        <v>37</v>
      </c>
      <c r="G56" s="247">
        <v>300</v>
      </c>
      <c r="H56" s="214" t="s">
        <v>101</v>
      </c>
      <c r="I56" s="248">
        <v>6</v>
      </c>
      <c r="J56" s="210" t="s">
        <v>49</v>
      </c>
      <c r="K56" s="248">
        <v>21</v>
      </c>
      <c r="L56" s="250">
        <v>300000</v>
      </c>
      <c r="M56" s="250"/>
      <c r="N56" s="250"/>
      <c r="O56" s="250"/>
      <c r="P56" s="250"/>
      <c r="Q56" s="215"/>
      <c r="R56" s="215"/>
    </row>
    <row r="57" spans="1:18">
      <c r="A57" s="1">
        <v>90299000</v>
      </c>
      <c r="B57" s="31" t="s">
        <v>54</v>
      </c>
      <c r="C57" s="215" t="s">
        <v>55</v>
      </c>
      <c r="D57" s="214">
        <v>251</v>
      </c>
      <c r="E57" s="246">
        <v>37000</v>
      </c>
      <c r="F57" s="4" t="s">
        <v>37</v>
      </c>
      <c r="G57" s="247">
        <v>300</v>
      </c>
      <c r="H57" s="214" t="s">
        <v>102</v>
      </c>
      <c r="I57" s="248">
        <v>6</v>
      </c>
      <c r="J57" s="210" t="s">
        <v>49</v>
      </c>
      <c r="K57" s="248">
        <v>21</v>
      </c>
      <c r="L57" s="250">
        <v>300000</v>
      </c>
      <c r="M57" s="250"/>
      <c r="N57" s="250"/>
      <c r="O57" s="250"/>
      <c r="P57" s="250"/>
      <c r="Q57" s="215"/>
      <c r="R57" s="215"/>
    </row>
    <row r="58" spans="1:18">
      <c r="A58" s="1">
        <v>96792430</v>
      </c>
      <c r="B58" s="31" t="s">
        <v>75</v>
      </c>
      <c r="C58" s="215" t="s">
        <v>103</v>
      </c>
      <c r="D58" s="214">
        <v>252</v>
      </c>
      <c r="E58" s="246">
        <v>37021</v>
      </c>
      <c r="F58" s="4" t="s">
        <v>37</v>
      </c>
      <c r="G58" s="247">
        <v>800</v>
      </c>
      <c r="H58" s="214" t="s">
        <v>71</v>
      </c>
      <c r="I58" s="248">
        <v>6</v>
      </c>
      <c r="J58" s="210" t="s">
        <v>81</v>
      </c>
      <c r="K58" s="248">
        <v>5</v>
      </c>
      <c r="L58" s="250">
        <v>800000</v>
      </c>
      <c r="M58" s="250"/>
      <c r="N58" s="250"/>
      <c r="O58" s="250"/>
      <c r="P58" s="250"/>
      <c r="Q58" s="215"/>
      <c r="R58" s="215"/>
    </row>
    <row r="59" spans="1:18">
      <c r="A59" s="1">
        <v>96792430</v>
      </c>
      <c r="B59" s="31" t="s">
        <v>75</v>
      </c>
      <c r="C59" s="215" t="s">
        <v>103</v>
      </c>
      <c r="D59" s="214">
        <v>252</v>
      </c>
      <c r="E59" s="246">
        <v>37021</v>
      </c>
      <c r="F59" s="4" t="s">
        <v>37</v>
      </c>
      <c r="G59" s="247">
        <v>2200</v>
      </c>
      <c r="H59" s="214" t="s">
        <v>72</v>
      </c>
      <c r="I59" s="248">
        <v>6</v>
      </c>
      <c r="J59" s="210" t="s">
        <v>81</v>
      </c>
      <c r="K59" s="248">
        <v>5</v>
      </c>
      <c r="L59" s="250">
        <v>1700000</v>
      </c>
      <c r="M59" s="250"/>
      <c r="N59" s="250"/>
      <c r="O59" s="250"/>
      <c r="P59" s="250"/>
      <c r="Q59" s="215"/>
      <c r="R59" s="215"/>
    </row>
    <row r="60" spans="1:18">
      <c r="A60" s="1">
        <v>96792430</v>
      </c>
      <c r="B60" s="31" t="s">
        <v>75</v>
      </c>
      <c r="C60" s="215" t="s">
        <v>103</v>
      </c>
      <c r="D60" s="214">
        <v>252</v>
      </c>
      <c r="E60" s="246">
        <v>37021</v>
      </c>
      <c r="F60" s="4" t="s">
        <v>37</v>
      </c>
      <c r="G60" s="247">
        <v>400</v>
      </c>
      <c r="H60" s="214" t="s">
        <v>104</v>
      </c>
      <c r="I60" s="248">
        <v>6.25</v>
      </c>
      <c r="J60" s="210" t="s">
        <v>81</v>
      </c>
      <c r="K60" s="248">
        <v>21</v>
      </c>
      <c r="L60" s="250">
        <v>400000</v>
      </c>
      <c r="M60" s="250"/>
      <c r="N60" s="250"/>
      <c r="O60" s="250"/>
      <c r="P60" s="250"/>
      <c r="Q60" s="215"/>
      <c r="R60" s="215"/>
    </row>
    <row r="61" spans="1:18">
      <c r="A61" s="1">
        <v>96792430</v>
      </c>
      <c r="B61" s="31" t="s">
        <v>75</v>
      </c>
      <c r="C61" s="215" t="s">
        <v>103</v>
      </c>
      <c r="D61" s="214">
        <v>252</v>
      </c>
      <c r="E61" s="246">
        <v>37021</v>
      </c>
      <c r="F61" s="4" t="s">
        <v>37</v>
      </c>
      <c r="G61" s="247">
        <v>1600</v>
      </c>
      <c r="H61" s="214" t="s">
        <v>105</v>
      </c>
      <c r="I61" s="248">
        <v>6.25</v>
      </c>
      <c r="J61" s="210" t="s">
        <v>81</v>
      </c>
      <c r="K61" s="248">
        <v>21</v>
      </c>
      <c r="L61" s="250">
        <v>800000</v>
      </c>
      <c r="M61" s="250"/>
      <c r="N61" s="250"/>
      <c r="O61" s="250"/>
      <c r="P61" s="250"/>
      <c r="Q61" s="215"/>
      <c r="R61" s="215"/>
    </row>
    <row r="62" spans="1:18">
      <c r="A62" s="1">
        <v>91144000</v>
      </c>
      <c r="B62" s="31" t="s">
        <v>106</v>
      </c>
      <c r="C62" s="215" t="s">
        <v>107</v>
      </c>
      <c r="D62" s="214">
        <v>254</v>
      </c>
      <c r="E62" s="246">
        <v>37055</v>
      </c>
      <c r="F62" s="4" t="s">
        <v>37</v>
      </c>
      <c r="G62" s="247">
        <v>800</v>
      </c>
      <c r="H62" s="214" t="s">
        <v>67</v>
      </c>
      <c r="I62" s="248">
        <v>6.2</v>
      </c>
      <c r="J62" s="210" t="s">
        <v>39</v>
      </c>
      <c r="K62" s="248">
        <v>7</v>
      </c>
      <c r="L62" s="250">
        <v>800000</v>
      </c>
      <c r="M62" s="250"/>
      <c r="N62" s="250"/>
      <c r="O62" s="250"/>
      <c r="P62" s="250"/>
      <c r="Q62" s="215"/>
      <c r="R62" s="215"/>
    </row>
    <row r="63" spans="1:18">
      <c r="A63" s="1">
        <v>91144000</v>
      </c>
      <c r="B63" s="31" t="s">
        <v>106</v>
      </c>
      <c r="C63" s="215" t="s">
        <v>107</v>
      </c>
      <c r="D63" s="214">
        <v>254</v>
      </c>
      <c r="E63" s="246">
        <v>37055</v>
      </c>
      <c r="F63" s="4" t="s">
        <v>37</v>
      </c>
      <c r="G63" s="247">
        <v>3200</v>
      </c>
      <c r="H63" s="214" t="s">
        <v>73</v>
      </c>
      <c r="I63" s="248">
        <v>6.2</v>
      </c>
      <c r="J63" s="210" t="s">
        <v>39</v>
      </c>
      <c r="K63" s="248">
        <v>7</v>
      </c>
      <c r="L63" s="250">
        <v>2500000</v>
      </c>
      <c r="M63" s="250"/>
      <c r="N63" s="250"/>
      <c r="O63" s="250"/>
      <c r="P63" s="250"/>
      <c r="Q63" s="215"/>
      <c r="R63" s="215"/>
    </row>
    <row r="64" spans="1:18">
      <c r="A64" s="1">
        <v>91144000</v>
      </c>
      <c r="B64" s="31" t="s">
        <v>106</v>
      </c>
      <c r="C64" s="215" t="s">
        <v>108</v>
      </c>
      <c r="D64" s="214">
        <v>254</v>
      </c>
      <c r="E64" s="246">
        <v>37055</v>
      </c>
      <c r="F64" s="4" t="s">
        <v>37</v>
      </c>
      <c r="G64" s="247">
        <v>800</v>
      </c>
      <c r="H64" s="214" t="s">
        <v>71</v>
      </c>
      <c r="I64" s="248">
        <v>6.5</v>
      </c>
      <c r="J64" s="210" t="s">
        <v>39</v>
      </c>
      <c r="K64" s="248">
        <v>25</v>
      </c>
      <c r="L64" s="250">
        <v>800000</v>
      </c>
      <c r="M64" s="250">
        <v>743987</v>
      </c>
      <c r="N64" s="250">
        <f>ROUND((M64*$E$8/1000),0)</f>
        <v>16349516</v>
      </c>
      <c r="O64" s="250">
        <v>261492</v>
      </c>
      <c r="P64" s="250">
        <v>16611008</v>
      </c>
      <c r="Q64" s="215"/>
      <c r="R64" s="215"/>
    </row>
    <row r="65" spans="1:18">
      <c r="A65" s="1">
        <v>91144000</v>
      </c>
      <c r="B65" s="31" t="s">
        <v>106</v>
      </c>
      <c r="C65" s="215" t="s">
        <v>108</v>
      </c>
      <c r="D65" s="214">
        <v>254</v>
      </c>
      <c r="E65" s="246">
        <v>37055</v>
      </c>
      <c r="F65" s="4" t="s">
        <v>37</v>
      </c>
      <c r="G65" s="247">
        <v>3200</v>
      </c>
      <c r="H65" s="214" t="s">
        <v>72</v>
      </c>
      <c r="I65" s="248">
        <v>6.5</v>
      </c>
      <c r="J65" s="210" t="s">
        <v>39</v>
      </c>
      <c r="K65" s="248">
        <v>25</v>
      </c>
      <c r="L65" s="250">
        <v>2900000</v>
      </c>
      <c r="M65" s="250">
        <v>2696952</v>
      </c>
      <c r="N65" s="250">
        <f>ROUND((M65*$E$8/1000),0)</f>
        <v>59266977</v>
      </c>
      <c r="O65" s="250">
        <v>947926</v>
      </c>
      <c r="P65" s="250">
        <v>60214903</v>
      </c>
      <c r="Q65" s="215"/>
      <c r="R65" s="215"/>
    </row>
    <row r="66" spans="1:18">
      <c r="A66" s="1">
        <v>96591040</v>
      </c>
      <c r="B66" s="31" t="s">
        <v>35</v>
      </c>
      <c r="C66" s="215" t="s">
        <v>109</v>
      </c>
      <c r="D66" s="214">
        <v>255</v>
      </c>
      <c r="E66" s="246">
        <v>37055</v>
      </c>
      <c r="F66" s="4" t="s">
        <v>37</v>
      </c>
      <c r="G66" s="247">
        <v>500</v>
      </c>
      <c r="H66" s="214" t="s">
        <v>104</v>
      </c>
      <c r="I66" s="248">
        <v>6</v>
      </c>
      <c r="J66" s="210" t="s">
        <v>68</v>
      </c>
      <c r="K66" s="248">
        <v>5</v>
      </c>
      <c r="L66" s="250">
        <v>500000</v>
      </c>
      <c r="M66" s="250"/>
      <c r="N66" s="250"/>
      <c r="O66" s="250"/>
      <c r="P66" s="250"/>
      <c r="Q66" s="215"/>
      <c r="R66" s="215"/>
    </row>
    <row r="67" spans="1:18">
      <c r="A67" s="1">
        <v>96591040</v>
      </c>
      <c r="B67" s="31" t="s">
        <v>35</v>
      </c>
      <c r="C67" s="215" t="s">
        <v>110</v>
      </c>
      <c r="D67" s="214">
        <v>255</v>
      </c>
      <c r="E67" s="246">
        <v>37055</v>
      </c>
      <c r="F67" s="4" t="s">
        <v>37</v>
      </c>
      <c r="G67" s="247">
        <v>300</v>
      </c>
      <c r="H67" s="214" t="s">
        <v>105</v>
      </c>
      <c r="I67" s="248">
        <v>6</v>
      </c>
      <c r="J67" s="210" t="s">
        <v>68</v>
      </c>
      <c r="K67" s="248">
        <v>5</v>
      </c>
      <c r="L67" s="250"/>
      <c r="M67" s="250"/>
      <c r="N67" s="250"/>
      <c r="O67" s="250"/>
      <c r="P67" s="250"/>
      <c r="Q67" s="215"/>
      <c r="R67" s="215"/>
    </row>
    <row r="68" spans="1:18">
      <c r="A68" s="1">
        <v>96591040</v>
      </c>
      <c r="B68" s="31" t="s">
        <v>35</v>
      </c>
      <c r="C68" s="215" t="s">
        <v>109</v>
      </c>
      <c r="D68" s="214">
        <v>255</v>
      </c>
      <c r="E68" s="246">
        <v>37055</v>
      </c>
      <c r="F68" s="4" t="s">
        <v>37</v>
      </c>
      <c r="G68" s="247">
        <v>700</v>
      </c>
      <c r="H68" s="214" t="s">
        <v>48</v>
      </c>
      <c r="I68" s="248">
        <v>6.4</v>
      </c>
      <c r="J68" s="210" t="s">
        <v>68</v>
      </c>
      <c r="K68" s="248">
        <v>21</v>
      </c>
      <c r="L68" s="250">
        <v>500000</v>
      </c>
      <c r="M68" s="250"/>
      <c r="N68" s="250"/>
      <c r="O68" s="250"/>
      <c r="P68" s="250"/>
      <c r="Q68" s="215"/>
      <c r="R68" s="215"/>
    </row>
    <row r="69" spans="1:18">
      <c r="A69" s="1">
        <v>96591040</v>
      </c>
      <c r="B69" s="31" t="s">
        <v>35</v>
      </c>
      <c r="C69" s="215" t="s">
        <v>109</v>
      </c>
      <c r="D69" s="214">
        <v>255</v>
      </c>
      <c r="E69" s="246">
        <v>37055</v>
      </c>
      <c r="F69" s="4" t="s">
        <v>37</v>
      </c>
      <c r="G69" s="247">
        <v>500</v>
      </c>
      <c r="H69" s="214" t="s">
        <v>111</v>
      </c>
      <c r="I69" s="248">
        <v>6.4</v>
      </c>
      <c r="J69" s="210" t="s">
        <v>68</v>
      </c>
      <c r="K69" s="248">
        <v>21</v>
      </c>
      <c r="L69" s="250">
        <v>500000</v>
      </c>
      <c r="M69" s="250"/>
      <c r="N69" s="250"/>
      <c r="O69" s="250"/>
      <c r="P69" s="250"/>
      <c r="Q69" s="215"/>
      <c r="R69" s="215"/>
    </row>
    <row r="70" spans="1:18">
      <c r="A70" s="1">
        <v>61219000</v>
      </c>
      <c r="B70" s="31" t="s">
        <v>54</v>
      </c>
      <c r="C70" s="215" t="s">
        <v>112</v>
      </c>
      <c r="D70" s="214">
        <v>257</v>
      </c>
      <c r="E70" s="246">
        <v>37075</v>
      </c>
      <c r="F70" s="4" t="s">
        <v>37</v>
      </c>
      <c r="G70" s="247">
        <v>4200</v>
      </c>
      <c r="H70" s="214" t="s">
        <v>46</v>
      </c>
      <c r="I70" s="248">
        <v>5.6</v>
      </c>
      <c r="J70" s="210" t="s">
        <v>68</v>
      </c>
      <c r="K70" s="248">
        <v>25</v>
      </c>
      <c r="L70" s="250">
        <v>4200000</v>
      </c>
      <c r="M70" s="250">
        <v>4200000</v>
      </c>
      <c r="N70" s="250">
        <f>ROUND((M70*$E$8/1000),0)</f>
        <v>92297268</v>
      </c>
      <c r="O70" s="250">
        <v>651442</v>
      </c>
      <c r="P70" s="250">
        <v>92948710</v>
      </c>
      <c r="Q70" s="215"/>
      <c r="R70" s="215"/>
    </row>
    <row r="71" spans="1:18">
      <c r="A71" s="1">
        <v>96722460</v>
      </c>
      <c r="B71" s="31" t="s">
        <v>75</v>
      </c>
      <c r="C71" s="215" t="s">
        <v>76</v>
      </c>
      <c r="D71" s="214">
        <v>259</v>
      </c>
      <c r="E71" s="246">
        <v>37083</v>
      </c>
      <c r="F71" s="4" t="s">
        <v>37</v>
      </c>
      <c r="G71" s="247">
        <v>600</v>
      </c>
      <c r="H71" s="214" t="s">
        <v>104</v>
      </c>
      <c r="I71" s="248">
        <v>6</v>
      </c>
      <c r="J71" s="210" t="s">
        <v>68</v>
      </c>
      <c r="K71" s="248">
        <v>6</v>
      </c>
      <c r="L71" s="250">
        <v>600000</v>
      </c>
      <c r="M71" s="250"/>
      <c r="N71" s="250"/>
      <c r="O71" s="250"/>
      <c r="P71" s="250"/>
      <c r="Q71" s="215"/>
      <c r="R71" s="215"/>
    </row>
    <row r="72" spans="1:18">
      <c r="A72" s="1">
        <v>96722460</v>
      </c>
      <c r="B72" s="31" t="s">
        <v>75</v>
      </c>
      <c r="C72" s="215" t="s">
        <v>76</v>
      </c>
      <c r="D72" s="214">
        <v>259</v>
      </c>
      <c r="E72" s="246">
        <v>37083</v>
      </c>
      <c r="F72" s="4" t="s">
        <v>37</v>
      </c>
      <c r="G72" s="247">
        <v>1400</v>
      </c>
      <c r="H72" s="214" t="s">
        <v>105</v>
      </c>
      <c r="I72" s="248">
        <v>6</v>
      </c>
      <c r="J72" s="210" t="s">
        <v>68</v>
      </c>
      <c r="K72" s="248">
        <v>6</v>
      </c>
      <c r="L72" s="250">
        <v>1400000</v>
      </c>
      <c r="M72" s="250"/>
      <c r="N72" s="250"/>
      <c r="O72" s="250"/>
      <c r="P72" s="250"/>
      <c r="Q72" s="215"/>
      <c r="R72" s="215"/>
    </row>
    <row r="73" spans="1:18">
      <c r="A73" s="1">
        <v>96722460</v>
      </c>
      <c r="B73" s="31" t="s">
        <v>75</v>
      </c>
      <c r="C73" s="215" t="s">
        <v>113</v>
      </c>
      <c r="D73" s="214">
        <v>259</v>
      </c>
      <c r="E73" s="246">
        <v>37083</v>
      </c>
      <c r="F73" s="4" t="s">
        <v>37</v>
      </c>
      <c r="G73" s="247">
        <v>800</v>
      </c>
      <c r="H73" s="214" t="s">
        <v>48</v>
      </c>
      <c r="I73" s="248">
        <v>6.5</v>
      </c>
      <c r="J73" s="210" t="s">
        <v>68</v>
      </c>
      <c r="K73" s="248">
        <v>25</v>
      </c>
      <c r="L73" s="250">
        <v>800000</v>
      </c>
      <c r="M73" s="250">
        <v>800000</v>
      </c>
      <c r="N73" s="250">
        <f>ROUND((M73*$E$8/1000),0)</f>
        <v>17580432</v>
      </c>
      <c r="O73" s="250">
        <v>279648</v>
      </c>
      <c r="P73" s="250">
        <v>17860080</v>
      </c>
      <c r="Q73" s="215"/>
      <c r="R73" s="215"/>
    </row>
    <row r="74" spans="1:18">
      <c r="A74" s="1">
        <v>96722460</v>
      </c>
      <c r="B74" s="31" t="s">
        <v>75</v>
      </c>
      <c r="C74" s="215" t="s">
        <v>113</v>
      </c>
      <c r="D74" s="214">
        <v>259</v>
      </c>
      <c r="E74" s="246">
        <v>37083</v>
      </c>
      <c r="F74" s="4" t="s">
        <v>37</v>
      </c>
      <c r="G74" s="247">
        <v>3200</v>
      </c>
      <c r="H74" s="214" t="s">
        <v>111</v>
      </c>
      <c r="I74" s="248">
        <v>6.5</v>
      </c>
      <c r="J74" s="210" t="s">
        <v>68</v>
      </c>
      <c r="K74" s="248">
        <v>25</v>
      </c>
      <c r="L74" s="250">
        <v>3200000</v>
      </c>
      <c r="M74" s="250">
        <v>3200000</v>
      </c>
      <c r="N74" s="250">
        <f>ROUND((M74*$E$8/1000),0)</f>
        <v>70321728</v>
      </c>
      <c r="O74" s="250">
        <v>1118593</v>
      </c>
      <c r="P74" s="250">
        <v>71440321</v>
      </c>
      <c r="Q74" s="215"/>
      <c r="R74" s="215"/>
    </row>
    <row r="75" spans="1:18">
      <c r="A75" s="1">
        <v>91081000</v>
      </c>
      <c r="B75" s="31" t="s">
        <v>96</v>
      </c>
      <c r="C75" s="215" t="s">
        <v>114</v>
      </c>
      <c r="D75" s="214">
        <v>264</v>
      </c>
      <c r="E75" s="246">
        <v>37112</v>
      </c>
      <c r="F75" s="4" t="s">
        <v>37</v>
      </c>
      <c r="G75" s="247">
        <v>1500</v>
      </c>
      <c r="H75" s="214" t="s">
        <v>38</v>
      </c>
      <c r="I75" s="248">
        <v>6.2</v>
      </c>
      <c r="J75" s="210" t="s">
        <v>115</v>
      </c>
      <c r="K75" s="249">
        <v>5</v>
      </c>
      <c r="L75" s="250">
        <v>1000000</v>
      </c>
      <c r="M75" s="250"/>
      <c r="N75" s="250"/>
      <c r="O75" s="250"/>
      <c r="P75" s="250"/>
      <c r="Q75" s="215"/>
      <c r="R75" s="215"/>
    </row>
    <row r="76" spans="1:18">
      <c r="A76" s="1">
        <v>91081000</v>
      </c>
      <c r="B76" s="31" t="s">
        <v>96</v>
      </c>
      <c r="C76" s="215" t="s">
        <v>114</v>
      </c>
      <c r="D76" s="214">
        <v>264</v>
      </c>
      <c r="E76" s="246">
        <v>37112</v>
      </c>
      <c r="F76" s="4" t="s">
        <v>37</v>
      </c>
      <c r="G76" s="247">
        <v>6000</v>
      </c>
      <c r="H76" s="214" t="s">
        <v>40</v>
      </c>
      <c r="I76" s="248">
        <v>6.2</v>
      </c>
      <c r="J76" s="210" t="s">
        <v>115</v>
      </c>
      <c r="K76" s="249">
        <v>5</v>
      </c>
      <c r="L76" s="250">
        <v>5000000</v>
      </c>
      <c r="M76" s="250"/>
      <c r="N76" s="250"/>
      <c r="O76" s="250"/>
      <c r="P76" s="250"/>
      <c r="Q76" s="215"/>
      <c r="R76" s="215"/>
    </row>
    <row r="77" spans="1:18">
      <c r="A77" s="1">
        <v>91081000</v>
      </c>
      <c r="B77" s="31" t="s">
        <v>96</v>
      </c>
      <c r="C77" s="215" t="s">
        <v>116</v>
      </c>
      <c r="D77" s="214">
        <v>264</v>
      </c>
      <c r="E77" s="246">
        <v>37112</v>
      </c>
      <c r="F77" s="4" t="s">
        <v>37</v>
      </c>
      <c r="G77" s="247">
        <v>2000</v>
      </c>
      <c r="H77" s="214" t="s">
        <v>51</v>
      </c>
      <c r="I77" s="248">
        <v>6.2</v>
      </c>
      <c r="J77" s="210" t="s">
        <v>115</v>
      </c>
      <c r="K77" s="249">
        <v>21</v>
      </c>
      <c r="L77" s="250">
        <v>1500000</v>
      </c>
      <c r="M77" s="250">
        <v>1380000</v>
      </c>
      <c r="N77" s="250">
        <f>ROUND((M77*$E$8/1000),0)</f>
        <v>30326245</v>
      </c>
      <c r="O77" s="250">
        <v>154329</v>
      </c>
      <c r="P77" s="250">
        <v>30480574</v>
      </c>
      <c r="Q77" s="215"/>
      <c r="R77" s="215"/>
    </row>
    <row r="78" spans="1:18">
      <c r="A78" s="1">
        <v>61808000</v>
      </c>
      <c r="B78" s="31" t="s">
        <v>83</v>
      </c>
      <c r="C78" s="215" t="s">
        <v>117</v>
      </c>
      <c r="D78" s="214">
        <v>266</v>
      </c>
      <c r="E78" s="246">
        <v>37116</v>
      </c>
      <c r="F78" s="4" t="s">
        <v>37</v>
      </c>
      <c r="G78" s="247">
        <v>375</v>
      </c>
      <c r="H78" s="214" t="s">
        <v>67</v>
      </c>
      <c r="I78" s="248">
        <v>6</v>
      </c>
      <c r="J78" s="210" t="s">
        <v>39</v>
      </c>
      <c r="K78" s="248">
        <v>5</v>
      </c>
      <c r="L78" s="250">
        <v>375000</v>
      </c>
      <c r="M78" s="250"/>
      <c r="N78" s="250"/>
      <c r="O78" s="250"/>
      <c r="P78" s="250"/>
      <c r="Q78" s="215"/>
      <c r="R78" s="215"/>
    </row>
    <row r="79" spans="1:18">
      <c r="A79" s="1">
        <v>61808000</v>
      </c>
      <c r="B79" s="31" t="s">
        <v>83</v>
      </c>
      <c r="C79" s="215" t="s">
        <v>117</v>
      </c>
      <c r="D79" s="214">
        <v>266</v>
      </c>
      <c r="E79" s="246">
        <v>37116</v>
      </c>
      <c r="F79" s="4" t="s">
        <v>37</v>
      </c>
      <c r="G79" s="247">
        <v>1125</v>
      </c>
      <c r="H79" s="214" t="s">
        <v>73</v>
      </c>
      <c r="I79" s="248">
        <v>6</v>
      </c>
      <c r="J79" s="210" t="s">
        <v>39</v>
      </c>
      <c r="K79" s="248">
        <v>5</v>
      </c>
      <c r="L79" s="250">
        <v>825000</v>
      </c>
      <c r="M79" s="250"/>
      <c r="N79" s="250"/>
      <c r="O79" s="250"/>
      <c r="P79" s="250"/>
      <c r="Q79" s="215"/>
      <c r="R79" s="215"/>
    </row>
    <row r="80" spans="1:18">
      <c r="A80" s="1">
        <v>61808000</v>
      </c>
      <c r="B80" s="31" t="s">
        <v>83</v>
      </c>
      <c r="C80" s="215" t="s">
        <v>118</v>
      </c>
      <c r="D80" s="214">
        <v>266</v>
      </c>
      <c r="E80" s="246">
        <v>37116</v>
      </c>
      <c r="F80" s="4" t="s">
        <v>37</v>
      </c>
      <c r="G80" s="247">
        <v>1375</v>
      </c>
      <c r="H80" s="214" t="s">
        <v>71</v>
      </c>
      <c r="I80" s="248">
        <v>6.25</v>
      </c>
      <c r="J80" s="210" t="s">
        <v>39</v>
      </c>
      <c r="K80" s="248">
        <v>21</v>
      </c>
      <c r="L80" s="250">
        <v>700000</v>
      </c>
      <c r="M80" s="250">
        <v>657850</v>
      </c>
      <c r="N80" s="250">
        <f>ROUND((M80*$E$8/1000),0)</f>
        <v>14456609</v>
      </c>
      <c r="O80" s="250">
        <v>444926</v>
      </c>
      <c r="P80" s="250">
        <v>14901535</v>
      </c>
      <c r="Q80" s="215"/>
      <c r="R80" s="215"/>
    </row>
    <row r="81" spans="1:18">
      <c r="A81" s="1">
        <v>61808000</v>
      </c>
      <c r="B81" s="31" t="s">
        <v>83</v>
      </c>
      <c r="C81" s="215" t="s">
        <v>118</v>
      </c>
      <c r="D81" s="214">
        <v>266</v>
      </c>
      <c r="E81" s="246">
        <v>37116</v>
      </c>
      <c r="F81" s="4" t="s">
        <v>37</v>
      </c>
      <c r="G81" s="247">
        <v>1125</v>
      </c>
      <c r="H81" s="214" t="s">
        <v>72</v>
      </c>
      <c r="I81" s="248">
        <v>6.25</v>
      </c>
      <c r="J81" s="210" t="s">
        <v>39</v>
      </c>
      <c r="K81" s="248">
        <v>21</v>
      </c>
      <c r="L81" s="250">
        <v>1100000</v>
      </c>
      <c r="M81" s="250">
        <v>1033763</v>
      </c>
      <c r="N81" s="250">
        <f>ROUND((M81*$E$8/1000),0)</f>
        <v>22717500</v>
      </c>
      <c r="O81" s="250">
        <v>699171</v>
      </c>
      <c r="P81" s="250">
        <v>23416671</v>
      </c>
      <c r="Q81" s="215"/>
      <c r="R81" s="215"/>
    </row>
    <row r="82" spans="1:18">
      <c r="A82" s="1">
        <v>93834000</v>
      </c>
      <c r="B82" s="31" t="s">
        <v>83</v>
      </c>
      <c r="C82" s="215" t="s">
        <v>119</v>
      </c>
      <c r="D82" s="214">
        <v>268</v>
      </c>
      <c r="E82" s="246">
        <v>37139</v>
      </c>
      <c r="F82" s="4" t="s">
        <v>37</v>
      </c>
      <c r="G82" s="247">
        <v>1000</v>
      </c>
      <c r="H82" s="214" t="s">
        <v>67</v>
      </c>
      <c r="I82" s="248">
        <v>6</v>
      </c>
      <c r="J82" s="210" t="s">
        <v>39</v>
      </c>
      <c r="K82" s="248">
        <v>8</v>
      </c>
      <c r="L82" s="250">
        <v>600000</v>
      </c>
      <c r="M82" s="250"/>
      <c r="N82" s="250"/>
      <c r="O82" s="250"/>
      <c r="P82" s="250"/>
      <c r="Q82" s="215"/>
      <c r="R82" s="215"/>
    </row>
    <row r="83" spans="1:18">
      <c r="A83" s="1">
        <v>93834000</v>
      </c>
      <c r="B83" s="31" t="s">
        <v>83</v>
      </c>
      <c r="C83" s="215" t="s">
        <v>119</v>
      </c>
      <c r="D83" s="214">
        <v>268</v>
      </c>
      <c r="E83" s="246">
        <v>37139</v>
      </c>
      <c r="F83" s="4" t="s">
        <v>37</v>
      </c>
      <c r="G83" s="247">
        <v>3000</v>
      </c>
      <c r="H83" s="214" t="s">
        <v>73</v>
      </c>
      <c r="I83" s="248">
        <v>6</v>
      </c>
      <c r="J83" s="210" t="s">
        <v>39</v>
      </c>
      <c r="K83" s="248">
        <v>8</v>
      </c>
      <c r="L83" s="250">
        <v>3000000</v>
      </c>
      <c r="M83" s="250"/>
      <c r="N83" s="250"/>
      <c r="O83" s="250"/>
      <c r="P83" s="250"/>
      <c r="Q83" s="215"/>
      <c r="R83" s="215"/>
    </row>
    <row r="84" spans="1:18">
      <c r="A84" s="1">
        <v>93834000</v>
      </c>
      <c r="B84" s="31" t="s">
        <v>83</v>
      </c>
      <c r="C84" s="215" t="s">
        <v>120</v>
      </c>
      <c r="D84" s="214">
        <v>268</v>
      </c>
      <c r="E84" s="246">
        <v>37139</v>
      </c>
      <c r="F84" s="4" t="s">
        <v>37</v>
      </c>
      <c r="G84" s="247">
        <v>2000</v>
      </c>
      <c r="H84" s="214" t="s">
        <v>71</v>
      </c>
      <c r="I84" s="248">
        <v>6.5</v>
      </c>
      <c r="J84" s="210" t="s">
        <v>39</v>
      </c>
      <c r="K84" s="248">
        <v>25</v>
      </c>
      <c r="L84" s="250">
        <v>400000</v>
      </c>
      <c r="M84" s="250">
        <v>379351</v>
      </c>
      <c r="N84" s="250">
        <f>ROUND((M84*$E$8/1000),0)</f>
        <v>8336443</v>
      </c>
      <c r="O84" s="250">
        <v>269056</v>
      </c>
      <c r="P84" s="250">
        <v>8605499</v>
      </c>
      <c r="Q84" s="215"/>
      <c r="R84" s="215"/>
    </row>
    <row r="85" spans="1:18">
      <c r="A85" s="1">
        <v>93834000</v>
      </c>
      <c r="B85" s="31" t="s">
        <v>83</v>
      </c>
      <c r="C85" s="215" t="s">
        <v>120</v>
      </c>
      <c r="D85" s="214">
        <v>268</v>
      </c>
      <c r="E85" s="246">
        <v>37139</v>
      </c>
      <c r="F85" s="4" t="s">
        <v>37</v>
      </c>
      <c r="G85" s="247">
        <v>4000</v>
      </c>
      <c r="H85" s="214" t="s">
        <v>72</v>
      </c>
      <c r="I85" s="248">
        <v>6.5</v>
      </c>
      <c r="J85" s="210" t="s">
        <v>39</v>
      </c>
      <c r="K85" s="248">
        <v>25</v>
      </c>
      <c r="L85" s="250">
        <v>2000000</v>
      </c>
      <c r="M85" s="250">
        <v>1896708</v>
      </c>
      <c r="N85" s="250">
        <f>ROUND((M85*$E$8/1000),0)</f>
        <v>41681183</v>
      </c>
      <c r="O85" s="250">
        <v>1345276</v>
      </c>
      <c r="P85" s="250">
        <v>43026459</v>
      </c>
      <c r="Q85" s="215"/>
      <c r="R85" s="215"/>
    </row>
    <row r="86" spans="1:18">
      <c r="A86" s="1">
        <v>94271000</v>
      </c>
      <c r="B86" s="31" t="s">
        <v>54</v>
      </c>
      <c r="C86" s="215" t="s">
        <v>121</v>
      </c>
      <c r="D86" s="214">
        <v>269</v>
      </c>
      <c r="E86" s="246">
        <v>37145</v>
      </c>
      <c r="F86" s="4" t="s">
        <v>37</v>
      </c>
      <c r="G86" s="247">
        <v>7000</v>
      </c>
      <c r="H86" s="214" t="s">
        <v>71</v>
      </c>
      <c r="I86" s="248">
        <v>5.5</v>
      </c>
      <c r="J86" s="210" t="s">
        <v>68</v>
      </c>
      <c r="K86" s="248">
        <v>8</v>
      </c>
      <c r="L86" s="250">
        <v>4000000</v>
      </c>
      <c r="M86" s="250"/>
      <c r="N86" s="250"/>
      <c r="O86" s="250"/>
      <c r="P86" s="250"/>
      <c r="Q86" s="215"/>
      <c r="R86" s="215"/>
    </row>
    <row r="87" spans="1:18">
      <c r="A87" s="1">
        <v>94271000</v>
      </c>
      <c r="B87" s="31" t="s">
        <v>54</v>
      </c>
      <c r="C87" s="215" t="s">
        <v>122</v>
      </c>
      <c r="D87" s="214">
        <v>269</v>
      </c>
      <c r="E87" s="246">
        <v>37145</v>
      </c>
      <c r="F87" s="4" t="s">
        <v>37</v>
      </c>
      <c r="G87" s="247">
        <v>5000</v>
      </c>
      <c r="H87" s="214" t="s">
        <v>72</v>
      </c>
      <c r="I87" s="248">
        <v>5.75</v>
      </c>
      <c r="J87" s="210" t="s">
        <v>68</v>
      </c>
      <c r="K87" s="248">
        <v>21</v>
      </c>
      <c r="L87" s="250">
        <v>2500000</v>
      </c>
      <c r="M87" s="250">
        <v>1503462.16</v>
      </c>
      <c r="N87" s="250">
        <f>ROUND((M87*$E$8/1000),0)</f>
        <v>33039393</v>
      </c>
      <c r="O87" s="250">
        <v>390250</v>
      </c>
      <c r="P87" s="250">
        <v>33429643</v>
      </c>
      <c r="Q87" s="215"/>
      <c r="R87" s="215"/>
    </row>
    <row r="88" spans="1:18">
      <c r="A88" s="1">
        <v>91755000</v>
      </c>
      <c r="B88" s="31" t="s">
        <v>75</v>
      </c>
      <c r="C88" s="215" t="s">
        <v>123</v>
      </c>
      <c r="D88" s="214">
        <v>272</v>
      </c>
      <c r="E88" s="246">
        <v>37174</v>
      </c>
      <c r="F88" s="4" t="s">
        <v>37</v>
      </c>
      <c r="G88" s="247">
        <v>500</v>
      </c>
      <c r="H88" s="214" t="s">
        <v>48</v>
      </c>
      <c r="I88" s="248">
        <v>6.2</v>
      </c>
      <c r="J88" s="210" t="s">
        <v>68</v>
      </c>
      <c r="K88" s="251">
        <v>6</v>
      </c>
      <c r="L88" s="250">
        <v>500000</v>
      </c>
      <c r="M88" s="250"/>
      <c r="N88" s="250"/>
      <c r="O88" s="250"/>
      <c r="P88" s="250"/>
      <c r="Q88" s="215"/>
      <c r="R88" s="215"/>
    </row>
    <row r="89" spans="1:18">
      <c r="A89" s="1">
        <v>91755000</v>
      </c>
      <c r="B89" s="31" t="s">
        <v>75</v>
      </c>
      <c r="C89" s="215" t="s">
        <v>123</v>
      </c>
      <c r="D89" s="214">
        <v>272</v>
      </c>
      <c r="E89" s="246">
        <v>37174</v>
      </c>
      <c r="F89" s="4" t="s">
        <v>37</v>
      </c>
      <c r="G89" s="247">
        <v>1500</v>
      </c>
      <c r="H89" s="214" t="s">
        <v>111</v>
      </c>
      <c r="I89" s="248">
        <v>6.2</v>
      </c>
      <c r="J89" s="210" t="s">
        <v>68</v>
      </c>
      <c r="K89" s="251">
        <v>6</v>
      </c>
      <c r="L89" s="250">
        <v>1500000</v>
      </c>
      <c r="M89" s="250"/>
      <c r="N89" s="250"/>
      <c r="O89" s="250"/>
      <c r="P89" s="250"/>
      <c r="Q89" s="215"/>
      <c r="R89" s="215"/>
    </row>
    <row r="90" spans="1:18">
      <c r="A90" s="1">
        <v>91755000</v>
      </c>
      <c r="B90" s="31" t="s">
        <v>75</v>
      </c>
      <c r="C90" s="215" t="s">
        <v>124</v>
      </c>
      <c r="D90" s="214">
        <v>272</v>
      </c>
      <c r="E90" s="246">
        <v>37174</v>
      </c>
      <c r="F90" s="4" t="s">
        <v>37</v>
      </c>
      <c r="G90" s="247">
        <v>2000</v>
      </c>
      <c r="H90" s="214" t="s">
        <v>56</v>
      </c>
      <c r="I90" s="248">
        <v>6.4</v>
      </c>
      <c r="J90" s="210" t="s">
        <v>68</v>
      </c>
      <c r="K90" s="251">
        <v>21</v>
      </c>
      <c r="L90" s="250">
        <v>1000000</v>
      </c>
      <c r="M90" s="250">
        <v>766667</v>
      </c>
      <c r="N90" s="250">
        <f>ROUND((M90*$E$8/1000),0)</f>
        <v>16847921</v>
      </c>
      <c r="O90" s="250">
        <v>442304</v>
      </c>
      <c r="P90" s="250">
        <v>17290225</v>
      </c>
      <c r="Q90" s="215"/>
      <c r="R90" s="215"/>
    </row>
    <row r="91" spans="1:18">
      <c r="A91" s="1">
        <v>61216000</v>
      </c>
      <c r="B91" s="31" t="s">
        <v>44</v>
      </c>
      <c r="C91" s="215" t="s">
        <v>47</v>
      </c>
      <c r="D91" s="214">
        <v>273</v>
      </c>
      <c r="E91" s="246">
        <v>37174</v>
      </c>
      <c r="F91" s="4" t="s">
        <v>37</v>
      </c>
      <c r="G91" s="247">
        <v>765</v>
      </c>
      <c r="H91" s="214" t="s">
        <v>125</v>
      </c>
      <c r="I91" s="248">
        <v>5.5</v>
      </c>
      <c r="J91" s="210" t="s">
        <v>39</v>
      </c>
      <c r="K91" s="251">
        <v>30</v>
      </c>
      <c r="L91" s="250">
        <v>765000</v>
      </c>
      <c r="M91" s="250">
        <v>765000</v>
      </c>
      <c r="N91" s="250">
        <f>ROUND((M91*$E$8/1000),0)</f>
        <v>16811288</v>
      </c>
      <c r="O91" s="250">
        <v>379252</v>
      </c>
      <c r="P91" s="250">
        <v>17190540</v>
      </c>
      <c r="Q91" s="215"/>
      <c r="R91" s="215"/>
    </row>
    <row r="92" spans="1:18">
      <c r="A92" s="1">
        <v>90160000</v>
      </c>
      <c r="B92" s="31" t="s">
        <v>44</v>
      </c>
      <c r="C92" s="215" t="s">
        <v>126</v>
      </c>
      <c r="D92" s="214">
        <v>274</v>
      </c>
      <c r="E92" s="246">
        <v>37176</v>
      </c>
      <c r="F92" s="4" t="s">
        <v>37</v>
      </c>
      <c r="G92" s="247">
        <v>950</v>
      </c>
      <c r="H92" s="214" t="s">
        <v>67</v>
      </c>
      <c r="I92" s="248">
        <v>6.4</v>
      </c>
      <c r="J92" s="210" t="s">
        <v>81</v>
      </c>
      <c r="K92" s="248">
        <v>21</v>
      </c>
      <c r="L92" s="250">
        <v>950000</v>
      </c>
      <c r="M92" s="250">
        <v>780357</v>
      </c>
      <c r="N92" s="250">
        <f>ROUND((M92*$E$8/1000),0)</f>
        <v>17148766</v>
      </c>
      <c r="O92" s="250">
        <v>450213</v>
      </c>
      <c r="P92" s="250">
        <v>17598979</v>
      </c>
      <c r="Q92" s="215"/>
      <c r="R92" s="215"/>
    </row>
    <row r="93" spans="1:18">
      <c r="A93" s="1">
        <v>90160000</v>
      </c>
      <c r="B93" s="31" t="s">
        <v>44</v>
      </c>
      <c r="C93" s="215" t="s">
        <v>126</v>
      </c>
      <c r="D93" s="214">
        <v>274</v>
      </c>
      <c r="E93" s="246">
        <v>37176</v>
      </c>
      <c r="F93" s="4" t="s">
        <v>37</v>
      </c>
      <c r="G93" s="247">
        <v>1000</v>
      </c>
      <c r="H93" s="214" t="s">
        <v>73</v>
      </c>
      <c r="I93" s="248">
        <v>6.4</v>
      </c>
      <c r="J93" s="210" t="s">
        <v>81</v>
      </c>
      <c r="K93" s="248">
        <v>21</v>
      </c>
      <c r="L93" s="250">
        <v>1000000</v>
      </c>
      <c r="M93" s="250">
        <v>821429</v>
      </c>
      <c r="N93" s="250">
        <f>ROUND((M93*$E$8/1000),0)</f>
        <v>18051346</v>
      </c>
      <c r="O93" s="250">
        <v>473894</v>
      </c>
      <c r="P93" s="250">
        <v>18525240</v>
      </c>
      <c r="Q93" s="215"/>
      <c r="R93" s="215"/>
    </row>
    <row r="94" spans="1:18">
      <c r="A94" s="1">
        <v>61219000</v>
      </c>
      <c r="B94" s="31" t="s">
        <v>54</v>
      </c>
      <c r="C94" s="215" t="s">
        <v>112</v>
      </c>
      <c r="D94" s="214">
        <v>275</v>
      </c>
      <c r="E94" s="246">
        <v>37197</v>
      </c>
      <c r="F94" s="4" t="s">
        <v>37</v>
      </c>
      <c r="G94" s="247">
        <v>2100</v>
      </c>
      <c r="H94" s="214" t="s">
        <v>90</v>
      </c>
      <c r="I94" s="248">
        <v>5.6</v>
      </c>
      <c r="J94" s="210" t="s">
        <v>68</v>
      </c>
      <c r="K94" s="248">
        <v>25</v>
      </c>
      <c r="L94" s="250">
        <v>2100000</v>
      </c>
      <c r="M94" s="250">
        <v>2100000</v>
      </c>
      <c r="N94" s="250">
        <f>ROUND((M94*$E$8/1000),0)</f>
        <v>46148634</v>
      </c>
      <c r="O94" s="250">
        <v>849707</v>
      </c>
      <c r="P94" s="250">
        <v>46998341</v>
      </c>
      <c r="Q94" s="215"/>
      <c r="R94" s="215"/>
    </row>
    <row r="95" spans="1:18">
      <c r="A95" s="1">
        <v>90749000</v>
      </c>
      <c r="B95" s="31" t="s">
        <v>35</v>
      </c>
      <c r="C95" s="215" t="s">
        <v>127</v>
      </c>
      <c r="D95" s="214">
        <v>276</v>
      </c>
      <c r="E95" s="246">
        <v>37203</v>
      </c>
      <c r="F95" s="4" t="s">
        <v>37</v>
      </c>
      <c r="G95" s="247">
        <v>700</v>
      </c>
      <c r="H95" s="214" t="s">
        <v>67</v>
      </c>
      <c r="I95" s="248">
        <v>6.2</v>
      </c>
      <c r="J95" s="210" t="s">
        <v>39</v>
      </c>
      <c r="K95" s="248">
        <v>4</v>
      </c>
      <c r="L95" s="250">
        <v>500000</v>
      </c>
      <c r="M95" s="250"/>
      <c r="N95" s="250"/>
      <c r="O95" s="250"/>
      <c r="P95" s="250"/>
      <c r="Q95" s="215"/>
      <c r="R95" s="215"/>
    </row>
    <row r="96" spans="1:18">
      <c r="A96" s="1">
        <v>90749000</v>
      </c>
      <c r="B96" s="31" t="s">
        <v>35</v>
      </c>
      <c r="C96" s="215" t="s">
        <v>127</v>
      </c>
      <c r="D96" s="214">
        <v>276</v>
      </c>
      <c r="E96" s="246">
        <v>37203</v>
      </c>
      <c r="F96" s="4" t="s">
        <v>37</v>
      </c>
      <c r="G96" s="247">
        <v>2500</v>
      </c>
      <c r="H96" s="214" t="s">
        <v>73</v>
      </c>
      <c r="I96" s="248">
        <v>6.2</v>
      </c>
      <c r="J96" s="210" t="s">
        <v>39</v>
      </c>
      <c r="K96" s="248">
        <v>4</v>
      </c>
      <c r="L96" s="250">
        <v>1700000</v>
      </c>
      <c r="M96" s="250"/>
      <c r="N96" s="250"/>
      <c r="O96" s="250"/>
      <c r="P96" s="250"/>
      <c r="Q96" s="215"/>
      <c r="R96" s="215"/>
    </row>
    <row r="97" spans="1:18">
      <c r="A97" s="1">
        <v>90749000</v>
      </c>
      <c r="B97" s="31" t="s">
        <v>35</v>
      </c>
      <c r="C97" s="215" t="s">
        <v>128</v>
      </c>
      <c r="D97" s="214">
        <v>276</v>
      </c>
      <c r="E97" s="246">
        <v>37203</v>
      </c>
      <c r="F97" s="4" t="s">
        <v>37</v>
      </c>
      <c r="G97" s="247">
        <v>3200</v>
      </c>
      <c r="H97" s="214" t="s">
        <v>90</v>
      </c>
      <c r="I97" s="248">
        <v>6.5</v>
      </c>
      <c r="J97" s="210" t="s">
        <v>39</v>
      </c>
      <c r="K97" s="248">
        <v>21</v>
      </c>
      <c r="L97" s="250">
        <v>2000000</v>
      </c>
      <c r="M97" s="250">
        <v>1437500</v>
      </c>
      <c r="N97" s="250">
        <f>ROUND((M97*$E$8/1000),0)</f>
        <v>31589839</v>
      </c>
      <c r="O97" s="250">
        <v>505253</v>
      </c>
      <c r="P97" s="250">
        <v>32095092</v>
      </c>
      <c r="Q97" s="215"/>
      <c r="R97" s="215"/>
    </row>
    <row r="98" spans="1:18">
      <c r="A98" s="1">
        <v>90635000</v>
      </c>
      <c r="B98" s="31" t="s">
        <v>35</v>
      </c>
      <c r="C98" s="215" t="s">
        <v>129</v>
      </c>
      <c r="D98" s="214">
        <v>281</v>
      </c>
      <c r="E98" s="246">
        <v>37245</v>
      </c>
      <c r="F98" s="4" t="s">
        <v>37</v>
      </c>
      <c r="G98" s="247">
        <v>6000</v>
      </c>
      <c r="H98" s="214" t="s">
        <v>125</v>
      </c>
      <c r="I98" s="248">
        <v>3.75</v>
      </c>
      <c r="J98" s="210" t="s">
        <v>68</v>
      </c>
      <c r="K98" s="248">
        <v>7</v>
      </c>
      <c r="L98" s="250">
        <v>3000000</v>
      </c>
      <c r="M98" s="250">
        <v>3000000</v>
      </c>
      <c r="N98" s="250">
        <f>ROUND((M98*$E$8/1000),0)</f>
        <v>65926620</v>
      </c>
      <c r="O98" s="250">
        <v>854262</v>
      </c>
      <c r="P98" s="250">
        <v>66780882</v>
      </c>
      <c r="Q98" s="215"/>
      <c r="R98" s="215"/>
    </row>
    <row r="99" spans="1:18">
      <c r="A99" s="1">
        <v>96579800</v>
      </c>
      <c r="B99" s="31" t="s">
        <v>83</v>
      </c>
      <c r="C99" s="215" t="s">
        <v>130</v>
      </c>
      <c r="D99" s="214">
        <v>284</v>
      </c>
      <c r="E99" s="246">
        <v>37252</v>
      </c>
      <c r="F99" s="4" t="s">
        <v>37</v>
      </c>
      <c r="G99" s="247">
        <v>200</v>
      </c>
      <c r="H99" s="214" t="s">
        <v>67</v>
      </c>
      <c r="I99" s="248">
        <v>5</v>
      </c>
      <c r="J99" s="210" t="s">
        <v>81</v>
      </c>
      <c r="K99" s="248">
        <v>6</v>
      </c>
      <c r="L99" s="250"/>
      <c r="M99" s="250"/>
      <c r="N99" s="250"/>
      <c r="O99" s="250"/>
      <c r="P99" s="250"/>
      <c r="Q99" s="215"/>
      <c r="R99" s="215"/>
    </row>
    <row r="100" spans="1:18">
      <c r="A100" s="1">
        <v>96579800</v>
      </c>
      <c r="B100" s="31" t="s">
        <v>83</v>
      </c>
      <c r="C100" s="215" t="s">
        <v>130</v>
      </c>
      <c r="D100" s="214">
        <v>284</v>
      </c>
      <c r="E100" s="246">
        <v>37252</v>
      </c>
      <c r="F100" s="4" t="s">
        <v>37</v>
      </c>
      <c r="G100" s="247">
        <v>600</v>
      </c>
      <c r="H100" s="214" t="s">
        <v>73</v>
      </c>
      <c r="I100" s="248">
        <v>5</v>
      </c>
      <c r="J100" s="210" t="s">
        <v>81</v>
      </c>
      <c r="K100" s="248">
        <v>6</v>
      </c>
      <c r="L100" s="250"/>
      <c r="M100" s="250"/>
      <c r="N100" s="250"/>
      <c r="O100" s="250"/>
      <c r="P100" s="250"/>
      <c r="Q100" s="215"/>
      <c r="R100" s="215"/>
    </row>
    <row r="101" spans="1:18">
      <c r="A101" s="1">
        <v>96579800</v>
      </c>
      <c r="B101" s="31" t="s">
        <v>83</v>
      </c>
      <c r="C101" s="215" t="s">
        <v>131</v>
      </c>
      <c r="D101" s="214">
        <v>284</v>
      </c>
      <c r="E101" s="246">
        <v>37252</v>
      </c>
      <c r="F101" s="4" t="s">
        <v>37</v>
      </c>
      <c r="G101" s="247">
        <v>2200</v>
      </c>
      <c r="H101" s="214" t="s">
        <v>90</v>
      </c>
      <c r="I101" s="248">
        <v>6</v>
      </c>
      <c r="J101" s="210" t="s">
        <v>81</v>
      </c>
      <c r="K101" s="248">
        <v>25</v>
      </c>
      <c r="L101" s="250">
        <v>2200000</v>
      </c>
      <c r="M101" s="250">
        <v>1968421</v>
      </c>
      <c r="N101" s="250">
        <f t="shared" ref="N101:N106" si="0">ROUND((M101*$E$8/1000),0)</f>
        <v>43257114</v>
      </c>
      <c r="O101" s="250">
        <v>639408</v>
      </c>
      <c r="P101" s="250">
        <v>43896522</v>
      </c>
      <c r="Q101" s="215"/>
      <c r="R101" s="215"/>
    </row>
    <row r="102" spans="1:18">
      <c r="A102" s="1">
        <v>61216000</v>
      </c>
      <c r="B102" s="31" t="s">
        <v>44</v>
      </c>
      <c r="C102" s="215" t="s">
        <v>47</v>
      </c>
      <c r="D102" s="214">
        <v>286</v>
      </c>
      <c r="E102" s="246">
        <v>37321</v>
      </c>
      <c r="F102" s="4" t="s">
        <v>37</v>
      </c>
      <c r="G102" s="247">
        <v>815</v>
      </c>
      <c r="H102" s="214" t="s">
        <v>132</v>
      </c>
      <c r="I102" s="248">
        <v>6</v>
      </c>
      <c r="J102" s="210" t="s">
        <v>49</v>
      </c>
      <c r="K102" s="248">
        <v>30</v>
      </c>
      <c r="L102" s="250">
        <v>815000</v>
      </c>
      <c r="M102" s="250">
        <v>815000</v>
      </c>
      <c r="N102" s="250">
        <f t="shared" si="0"/>
        <v>17910065</v>
      </c>
      <c r="O102" s="250">
        <v>529476</v>
      </c>
      <c r="P102" s="250">
        <v>18439541</v>
      </c>
      <c r="Q102" s="215"/>
      <c r="R102" s="215"/>
    </row>
    <row r="103" spans="1:18">
      <c r="A103" s="1">
        <v>96762780</v>
      </c>
      <c r="B103" s="31" t="s">
        <v>61</v>
      </c>
      <c r="C103" s="215" t="s">
        <v>133</v>
      </c>
      <c r="D103" s="214">
        <v>287</v>
      </c>
      <c r="E103" s="246">
        <v>37323</v>
      </c>
      <c r="F103" s="4" t="s">
        <v>37</v>
      </c>
      <c r="G103" s="247">
        <v>3460</v>
      </c>
      <c r="H103" s="214" t="s">
        <v>134</v>
      </c>
      <c r="I103" s="248">
        <v>6</v>
      </c>
      <c r="J103" s="210" t="s">
        <v>49</v>
      </c>
      <c r="K103" s="248">
        <v>16</v>
      </c>
      <c r="L103" s="250">
        <v>3460000</v>
      </c>
      <c r="M103" s="250">
        <v>1971681</v>
      </c>
      <c r="N103" s="250">
        <f t="shared" si="0"/>
        <v>43328755</v>
      </c>
      <c r="O103" s="250">
        <v>316439</v>
      </c>
      <c r="P103" s="250">
        <v>43645194</v>
      </c>
      <c r="Q103" s="215"/>
      <c r="R103" s="215"/>
    </row>
    <row r="104" spans="1:18">
      <c r="A104" s="1">
        <v>96762780</v>
      </c>
      <c r="B104" s="31" t="s">
        <v>61</v>
      </c>
      <c r="C104" s="215" t="s">
        <v>133</v>
      </c>
      <c r="D104" s="214">
        <v>287</v>
      </c>
      <c r="E104" s="246">
        <v>37323</v>
      </c>
      <c r="F104" s="4" t="s">
        <v>37</v>
      </c>
      <c r="G104" s="247">
        <v>870</v>
      </c>
      <c r="H104" s="214" t="s">
        <v>135</v>
      </c>
      <c r="I104" s="248">
        <v>6</v>
      </c>
      <c r="J104" s="210" t="s">
        <v>49</v>
      </c>
      <c r="K104" s="248">
        <v>16</v>
      </c>
      <c r="L104" s="250">
        <v>865000</v>
      </c>
      <c r="M104" s="250">
        <v>492920.25</v>
      </c>
      <c r="N104" s="250">
        <f t="shared" si="0"/>
        <v>10832189</v>
      </c>
      <c r="O104" s="250">
        <v>79109</v>
      </c>
      <c r="P104" s="250">
        <v>10911298</v>
      </c>
      <c r="Q104" s="215"/>
      <c r="R104" s="215"/>
    </row>
    <row r="105" spans="1:18">
      <c r="A105" s="1">
        <v>96762780</v>
      </c>
      <c r="B105" s="31" t="s">
        <v>61</v>
      </c>
      <c r="C105" s="215" t="s">
        <v>133</v>
      </c>
      <c r="D105" s="214">
        <v>287</v>
      </c>
      <c r="E105" s="246">
        <v>37323</v>
      </c>
      <c r="F105" s="4" t="s">
        <v>37</v>
      </c>
      <c r="G105" s="247">
        <v>990</v>
      </c>
      <c r="H105" s="214" t="s">
        <v>136</v>
      </c>
      <c r="I105" s="248">
        <v>6</v>
      </c>
      <c r="J105" s="210" t="s">
        <v>49</v>
      </c>
      <c r="K105" s="248">
        <v>16</v>
      </c>
      <c r="L105" s="250">
        <v>970000</v>
      </c>
      <c r="M105" s="250">
        <v>823968.28</v>
      </c>
      <c r="N105" s="250">
        <f t="shared" si="0"/>
        <v>18107148</v>
      </c>
      <c r="O105" s="250">
        <v>132240</v>
      </c>
      <c r="P105" s="250">
        <v>18239388</v>
      </c>
      <c r="Q105" s="215"/>
      <c r="R105" s="215"/>
    </row>
    <row r="106" spans="1:18">
      <c r="A106" s="1">
        <v>96762780</v>
      </c>
      <c r="B106" s="31" t="s">
        <v>61</v>
      </c>
      <c r="C106" s="215" t="s">
        <v>133</v>
      </c>
      <c r="D106" s="214">
        <v>287</v>
      </c>
      <c r="E106" s="246">
        <v>37323</v>
      </c>
      <c r="F106" s="4" t="s">
        <v>37</v>
      </c>
      <c r="G106" s="247">
        <v>245</v>
      </c>
      <c r="H106" s="214" t="s">
        <v>137</v>
      </c>
      <c r="I106" s="248">
        <v>6</v>
      </c>
      <c r="J106" s="210" t="s">
        <v>49</v>
      </c>
      <c r="K106" s="248">
        <v>16</v>
      </c>
      <c r="L106" s="250">
        <v>245000</v>
      </c>
      <c r="M106" s="250">
        <v>208115.69</v>
      </c>
      <c r="N106" s="250">
        <f t="shared" si="0"/>
        <v>4573455</v>
      </c>
      <c r="O106" s="250">
        <v>33401</v>
      </c>
      <c r="P106" s="250">
        <v>4606856</v>
      </c>
      <c r="Q106" s="215"/>
      <c r="R106" s="215"/>
    </row>
    <row r="107" spans="1:18">
      <c r="A107" s="1">
        <v>96873140</v>
      </c>
      <c r="B107" s="31" t="s">
        <v>106</v>
      </c>
      <c r="C107" s="215" t="s">
        <v>138</v>
      </c>
      <c r="D107" s="214">
        <v>289</v>
      </c>
      <c r="E107" s="246">
        <v>37329</v>
      </c>
      <c r="F107" s="4" t="s">
        <v>37</v>
      </c>
      <c r="G107" s="247">
        <v>150</v>
      </c>
      <c r="H107" s="214" t="s">
        <v>134</v>
      </c>
      <c r="I107" s="248">
        <v>5.5</v>
      </c>
      <c r="J107" s="210" t="s">
        <v>49</v>
      </c>
      <c r="K107" s="248">
        <v>12</v>
      </c>
      <c r="L107" s="250">
        <v>150000</v>
      </c>
      <c r="M107" s="250"/>
      <c r="N107" s="250"/>
      <c r="O107" s="250"/>
      <c r="P107" s="250"/>
      <c r="Q107" s="215"/>
      <c r="R107" s="215"/>
    </row>
    <row r="108" spans="1:18">
      <c r="A108" s="1">
        <v>96873140</v>
      </c>
      <c r="B108" s="31" t="s">
        <v>106</v>
      </c>
      <c r="C108" s="215" t="s">
        <v>138</v>
      </c>
      <c r="D108" s="214">
        <v>289</v>
      </c>
      <c r="E108" s="246">
        <v>37329</v>
      </c>
      <c r="F108" s="4" t="s">
        <v>37</v>
      </c>
      <c r="G108" s="247">
        <v>850</v>
      </c>
      <c r="H108" s="214" t="s">
        <v>135</v>
      </c>
      <c r="I108" s="248">
        <v>5.5</v>
      </c>
      <c r="J108" s="210" t="s">
        <v>49</v>
      </c>
      <c r="K108" s="248">
        <v>12</v>
      </c>
      <c r="L108" s="250">
        <v>850000</v>
      </c>
      <c r="M108" s="250"/>
      <c r="N108" s="250"/>
      <c r="O108" s="250"/>
      <c r="P108" s="250"/>
      <c r="Q108" s="215"/>
      <c r="R108" s="215"/>
    </row>
    <row r="109" spans="1:18">
      <c r="A109" s="1">
        <v>96873140</v>
      </c>
      <c r="B109" s="31" t="s">
        <v>106</v>
      </c>
      <c r="C109" s="215" t="s">
        <v>139</v>
      </c>
      <c r="D109" s="214">
        <v>289</v>
      </c>
      <c r="E109" s="246">
        <v>37329</v>
      </c>
      <c r="F109" s="4" t="s">
        <v>37</v>
      </c>
      <c r="G109" s="247">
        <v>499</v>
      </c>
      <c r="H109" s="214" t="s">
        <v>136</v>
      </c>
      <c r="I109" s="248">
        <v>5.8</v>
      </c>
      <c r="J109" s="210" t="s">
        <v>49</v>
      </c>
      <c r="K109" s="248">
        <v>23</v>
      </c>
      <c r="L109" s="250">
        <v>423000</v>
      </c>
      <c r="M109" s="250">
        <v>316973</v>
      </c>
      <c r="N109" s="250">
        <f>ROUND((M109*$E$8/1000),0)</f>
        <v>6965653</v>
      </c>
      <c r="O109" s="250">
        <v>67037</v>
      </c>
      <c r="P109" s="250">
        <v>7032690</v>
      </c>
      <c r="Q109" s="215"/>
      <c r="R109" s="215"/>
    </row>
    <row r="110" spans="1:18">
      <c r="A110" s="1">
        <v>96873140</v>
      </c>
      <c r="B110" s="31" t="s">
        <v>106</v>
      </c>
      <c r="C110" s="215" t="s">
        <v>139</v>
      </c>
      <c r="D110" s="214">
        <v>289</v>
      </c>
      <c r="E110" s="246">
        <v>37329</v>
      </c>
      <c r="F110" s="4" t="s">
        <v>37</v>
      </c>
      <c r="G110" s="247">
        <v>10500</v>
      </c>
      <c r="H110" s="214" t="s">
        <v>137</v>
      </c>
      <c r="I110" s="248">
        <v>5.8</v>
      </c>
      <c r="J110" s="210" t="s">
        <v>49</v>
      </c>
      <c r="K110" s="248">
        <v>23</v>
      </c>
      <c r="L110" s="250">
        <v>10000000</v>
      </c>
      <c r="M110" s="250">
        <v>8969245</v>
      </c>
      <c r="N110" s="250">
        <f>ROUND((M110*$E$8/1000),0)</f>
        <v>197104002</v>
      </c>
      <c r="O110" s="250">
        <v>1896718</v>
      </c>
      <c r="P110" s="250">
        <v>199000720</v>
      </c>
      <c r="Q110" s="215"/>
      <c r="R110" s="215"/>
    </row>
    <row r="111" spans="1:18">
      <c r="A111" s="1">
        <v>96873140</v>
      </c>
      <c r="B111" s="31" t="s">
        <v>106</v>
      </c>
      <c r="C111" s="215" t="s">
        <v>139</v>
      </c>
      <c r="D111" s="214">
        <v>289</v>
      </c>
      <c r="E111" s="246">
        <v>37329</v>
      </c>
      <c r="F111" s="4" t="s">
        <v>37</v>
      </c>
      <c r="G111" s="247">
        <v>1</v>
      </c>
      <c r="H111" s="214" t="s">
        <v>92</v>
      </c>
      <c r="I111" s="248">
        <v>5.8</v>
      </c>
      <c r="J111" s="210" t="s">
        <v>49</v>
      </c>
      <c r="K111" s="248">
        <v>23</v>
      </c>
      <c r="L111" s="250">
        <v>1000</v>
      </c>
      <c r="M111" s="250">
        <v>1000</v>
      </c>
      <c r="N111" s="250">
        <f>ROUND((M111*$E$8/1000),0)</f>
        <v>21976</v>
      </c>
      <c r="O111" s="250">
        <v>209</v>
      </c>
      <c r="P111" s="250">
        <v>22185</v>
      </c>
      <c r="Q111" s="215"/>
      <c r="R111" s="215"/>
    </row>
    <row r="112" spans="1:18">
      <c r="A112" s="1">
        <v>96818910</v>
      </c>
      <c r="B112" s="31" t="s">
        <v>44</v>
      </c>
      <c r="C112" s="215" t="s">
        <v>140</v>
      </c>
      <c r="D112" s="214">
        <v>291</v>
      </c>
      <c r="E112" s="246">
        <v>37358</v>
      </c>
      <c r="F112" s="4" t="s">
        <v>37</v>
      </c>
      <c r="G112" s="247">
        <v>429</v>
      </c>
      <c r="H112" s="214" t="s">
        <v>67</v>
      </c>
      <c r="I112" s="248">
        <v>5.6</v>
      </c>
      <c r="J112" s="210" t="s">
        <v>49</v>
      </c>
      <c r="K112" s="248">
        <v>8</v>
      </c>
      <c r="L112" s="250">
        <v>376926.45</v>
      </c>
      <c r="M112" s="250"/>
      <c r="N112" s="250"/>
      <c r="O112" s="250"/>
      <c r="P112" s="250"/>
      <c r="Q112" s="215"/>
      <c r="R112" s="215"/>
    </row>
    <row r="113" spans="1:18">
      <c r="A113" s="1">
        <v>96818910</v>
      </c>
      <c r="B113" s="31" t="s">
        <v>44</v>
      </c>
      <c r="C113" s="215" t="s">
        <v>140</v>
      </c>
      <c r="D113" s="214">
        <v>291</v>
      </c>
      <c r="E113" s="246">
        <v>37358</v>
      </c>
      <c r="F113" s="4" t="s">
        <v>37</v>
      </c>
      <c r="G113" s="247">
        <v>1220</v>
      </c>
      <c r="H113" s="214" t="s">
        <v>73</v>
      </c>
      <c r="I113" s="248">
        <v>5.6</v>
      </c>
      <c r="J113" s="210" t="s">
        <v>49</v>
      </c>
      <c r="K113" s="248">
        <v>8</v>
      </c>
      <c r="L113" s="250">
        <v>1048039.45</v>
      </c>
      <c r="M113" s="250"/>
      <c r="N113" s="250"/>
      <c r="O113" s="250"/>
      <c r="P113" s="250"/>
      <c r="Q113" s="215"/>
      <c r="R113" s="215"/>
    </row>
    <row r="114" spans="1:18">
      <c r="A114" s="1">
        <v>96818910</v>
      </c>
      <c r="B114" s="31" t="s">
        <v>44</v>
      </c>
      <c r="C114" s="215" t="s">
        <v>141</v>
      </c>
      <c r="D114" s="214">
        <v>291</v>
      </c>
      <c r="E114" s="246">
        <v>37358</v>
      </c>
      <c r="F114" s="4" t="s">
        <v>37</v>
      </c>
      <c r="G114" s="247">
        <v>523</v>
      </c>
      <c r="H114" s="214" t="s">
        <v>71</v>
      </c>
      <c r="I114" s="248">
        <v>6</v>
      </c>
      <c r="J114" s="210" t="s">
        <v>49</v>
      </c>
      <c r="K114" s="248">
        <v>23</v>
      </c>
      <c r="L114" s="250">
        <v>549102</v>
      </c>
      <c r="M114" s="250">
        <v>772273.87</v>
      </c>
      <c r="N114" s="250">
        <f>ROUND((M114*$E$8/1000),0)</f>
        <v>16971135</v>
      </c>
      <c r="O114" s="250">
        <v>126751</v>
      </c>
      <c r="P114" s="250">
        <v>17097886</v>
      </c>
      <c r="Q114" s="215"/>
      <c r="R114" s="215"/>
    </row>
    <row r="115" spans="1:18">
      <c r="A115" s="1">
        <v>96818910</v>
      </c>
      <c r="B115" s="31" t="s">
        <v>44</v>
      </c>
      <c r="C115" s="215" t="s">
        <v>141</v>
      </c>
      <c r="D115" s="214">
        <v>291</v>
      </c>
      <c r="E115" s="246">
        <v>37358</v>
      </c>
      <c r="F115" s="4" t="s">
        <v>37</v>
      </c>
      <c r="G115" s="247">
        <v>1550</v>
      </c>
      <c r="H115" s="214" t="s">
        <v>72</v>
      </c>
      <c r="I115" s="248">
        <v>6</v>
      </c>
      <c r="J115" s="210" t="s">
        <v>49</v>
      </c>
      <c r="K115" s="248">
        <v>23</v>
      </c>
      <c r="L115" s="250">
        <v>1639900</v>
      </c>
      <c r="M115" s="250">
        <v>2306405.5</v>
      </c>
      <c r="N115" s="250">
        <f>ROUND((M115*$E$8/1000),0)</f>
        <v>50684506</v>
      </c>
      <c r="O115" s="250">
        <v>370160</v>
      </c>
      <c r="P115" s="250">
        <v>51054666</v>
      </c>
      <c r="Q115" s="215"/>
      <c r="R115" s="215"/>
    </row>
    <row r="116" spans="1:18">
      <c r="A116" s="1">
        <v>89900400</v>
      </c>
      <c r="B116" s="31" t="s">
        <v>86</v>
      </c>
      <c r="C116" s="215" t="s">
        <v>142</v>
      </c>
      <c r="D116" s="214">
        <v>293</v>
      </c>
      <c r="E116" s="246">
        <v>37386</v>
      </c>
      <c r="F116" s="4" t="s">
        <v>37</v>
      </c>
      <c r="G116" s="247">
        <v>4000</v>
      </c>
      <c r="H116" s="214"/>
      <c r="I116" s="248"/>
      <c r="J116" s="210"/>
      <c r="K116" s="248">
        <v>26</v>
      </c>
      <c r="L116" s="250"/>
      <c r="M116" s="250"/>
      <c r="N116" s="250"/>
      <c r="O116" s="250"/>
      <c r="P116" s="250"/>
      <c r="Q116" s="215"/>
      <c r="R116" s="215"/>
    </row>
    <row r="117" spans="1:18">
      <c r="A117" s="1">
        <v>89900400</v>
      </c>
      <c r="B117" s="31" t="s">
        <v>86</v>
      </c>
      <c r="C117" s="215" t="s">
        <v>89</v>
      </c>
      <c r="D117" s="214" t="s">
        <v>143</v>
      </c>
      <c r="E117" s="246">
        <v>37407</v>
      </c>
      <c r="F117" s="4" t="s">
        <v>37</v>
      </c>
      <c r="G117" s="247">
        <v>1300</v>
      </c>
      <c r="H117" s="214" t="s">
        <v>104</v>
      </c>
      <c r="I117" s="248">
        <v>5.5</v>
      </c>
      <c r="J117" s="210" t="s">
        <v>81</v>
      </c>
      <c r="K117" s="248">
        <v>8</v>
      </c>
      <c r="L117" s="250">
        <v>1300000</v>
      </c>
      <c r="M117" s="250"/>
      <c r="N117" s="250"/>
      <c r="O117" s="250"/>
      <c r="P117" s="250"/>
      <c r="Q117" s="215"/>
      <c r="R117" s="215"/>
    </row>
    <row r="118" spans="1:18">
      <c r="A118" s="1">
        <v>89900400</v>
      </c>
      <c r="B118" s="31" t="s">
        <v>86</v>
      </c>
      <c r="C118" s="215" t="s">
        <v>89</v>
      </c>
      <c r="D118" s="214" t="s">
        <v>143</v>
      </c>
      <c r="E118" s="246">
        <v>37407</v>
      </c>
      <c r="F118" s="4" t="s">
        <v>37</v>
      </c>
      <c r="G118" s="247">
        <v>200</v>
      </c>
      <c r="H118" s="214" t="s">
        <v>105</v>
      </c>
      <c r="I118" s="248">
        <v>5.5</v>
      </c>
      <c r="J118" s="210" t="s">
        <v>81</v>
      </c>
      <c r="K118" s="248">
        <v>8</v>
      </c>
      <c r="L118" s="250">
        <v>200000</v>
      </c>
      <c r="M118" s="250"/>
      <c r="N118" s="250"/>
      <c r="O118" s="250"/>
      <c r="P118" s="250"/>
      <c r="Q118" s="215"/>
      <c r="R118" s="215"/>
    </row>
    <row r="119" spans="1:18">
      <c r="A119" s="1">
        <v>89900400</v>
      </c>
      <c r="B119" s="31" t="s">
        <v>86</v>
      </c>
      <c r="C119" s="215" t="s">
        <v>144</v>
      </c>
      <c r="D119" s="214" t="s">
        <v>143</v>
      </c>
      <c r="E119" s="246">
        <v>37407</v>
      </c>
      <c r="F119" s="4" t="s">
        <v>37</v>
      </c>
      <c r="G119" s="247">
        <v>2300</v>
      </c>
      <c r="H119" s="214" t="s">
        <v>48</v>
      </c>
      <c r="I119" s="248">
        <v>6</v>
      </c>
      <c r="J119" s="210" t="s">
        <v>81</v>
      </c>
      <c r="K119" s="248">
        <v>25</v>
      </c>
      <c r="L119" s="250">
        <v>2300000</v>
      </c>
      <c r="M119" s="250">
        <v>2028753</v>
      </c>
      <c r="N119" s="250">
        <f>ROUND((M119*$E$8/1000),0)</f>
        <v>44582943</v>
      </c>
      <c r="O119" s="250">
        <v>655400</v>
      </c>
      <c r="P119" s="250">
        <v>45238343</v>
      </c>
      <c r="Q119" s="215"/>
      <c r="R119" s="215"/>
    </row>
    <row r="120" spans="1:18">
      <c r="A120" s="1">
        <v>89900400</v>
      </c>
      <c r="B120" s="31" t="s">
        <v>86</v>
      </c>
      <c r="C120" s="215" t="s">
        <v>144</v>
      </c>
      <c r="D120" s="214" t="s">
        <v>143</v>
      </c>
      <c r="E120" s="246">
        <v>37407</v>
      </c>
      <c r="F120" s="4" t="s">
        <v>37</v>
      </c>
      <c r="G120" s="247">
        <v>200</v>
      </c>
      <c r="H120" s="214" t="s">
        <v>111</v>
      </c>
      <c r="I120" s="248">
        <v>6</v>
      </c>
      <c r="J120" s="210" t="s">
        <v>81</v>
      </c>
      <c r="K120" s="248">
        <v>25</v>
      </c>
      <c r="L120" s="250">
        <v>200000</v>
      </c>
      <c r="M120" s="250">
        <v>176413</v>
      </c>
      <c r="N120" s="250">
        <f>ROUND((M120*$E$8/1000),0)</f>
        <v>3876771</v>
      </c>
      <c r="O120" s="250">
        <v>56998</v>
      </c>
      <c r="P120" s="250">
        <v>3933769</v>
      </c>
      <c r="Q120" s="215"/>
      <c r="R120" s="215"/>
    </row>
    <row r="121" spans="1:18">
      <c r="A121" s="1">
        <v>61219000</v>
      </c>
      <c r="B121" s="31" t="s">
        <v>54</v>
      </c>
      <c r="C121" s="215" t="s">
        <v>112</v>
      </c>
      <c r="D121" s="214">
        <v>297</v>
      </c>
      <c r="E121" s="246">
        <v>37447</v>
      </c>
      <c r="F121" s="214" t="s">
        <v>37</v>
      </c>
      <c r="G121" s="247">
        <v>4000</v>
      </c>
      <c r="H121" s="214" t="s">
        <v>92</v>
      </c>
      <c r="I121" s="248">
        <v>5.5</v>
      </c>
      <c r="J121" s="210" t="s">
        <v>68</v>
      </c>
      <c r="K121" s="248">
        <v>25</v>
      </c>
      <c r="L121" s="250">
        <v>4000000</v>
      </c>
      <c r="M121" s="250">
        <v>4000000</v>
      </c>
      <c r="N121" s="250">
        <f>ROUND((M121*$E$8/1000),0)</f>
        <v>87902160</v>
      </c>
      <c r="O121" s="250">
        <v>609489</v>
      </c>
      <c r="P121" s="250">
        <v>88511649</v>
      </c>
      <c r="Q121" s="215"/>
      <c r="R121" s="215"/>
    </row>
    <row r="122" spans="1:18">
      <c r="A122" s="1">
        <v>96579330</v>
      </c>
      <c r="B122" s="31" t="s">
        <v>83</v>
      </c>
      <c r="C122" s="215" t="s">
        <v>145</v>
      </c>
      <c r="D122" s="214">
        <v>298</v>
      </c>
      <c r="E122" s="246">
        <v>37448</v>
      </c>
      <c r="F122" s="214" t="s">
        <v>37</v>
      </c>
      <c r="G122" s="247">
        <v>2200</v>
      </c>
      <c r="H122" s="214"/>
      <c r="I122" s="248"/>
      <c r="J122" s="210"/>
      <c r="K122" s="248">
        <v>22</v>
      </c>
      <c r="L122" s="250"/>
      <c r="M122" s="250"/>
      <c r="N122" s="250"/>
      <c r="O122" s="250"/>
      <c r="P122" s="250"/>
      <c r="Q122" s="215"/>
      <c r="R122" s="215"/>
    </row>
    <row r="123" spans="1:18">
      <c r="A123" s="1">
        <v>96579330</v>
      </c>
      <c r="B123" s="31" t="s">
        <v>83</v>
      </c>
      <c r="C123" s="215" t="s">
        <v>146</v>
      </c>
      <c r="D123" s="214" t="s">
        <v>143</v>
      </c>
      <c r="E123" s="246">
        <v>37448</v>
      </c>
      <c r="F123" s="214" t="s">
        <v>37</v>
      </c>
      <c r="G123" s="247">
        <v>1000</v>
      </c>
      <c r="H123" s="214" t="s">
        <v>46</v>
      </c>
      <c r="I123" s="248">
        <v>5.8</v>
      </c>
      <c r="J123" s="210" t="s">
        <v>147</v>
      </c>
      <c r="K123" s="248">
        <v>6</v>
      </c>
      <c r="L123" s="250">
        <v>600000</v>
      </c>
      <c r="M123" s="250"/>
      <c r="N123" s="250"/>
      <c r="O123" s="250"/>
      <c r="P123" s="250"/>
      <c r="Q123" s="215"/>
      <c r="R123" s="215"/>
    </row>
    <row r="124" spans="1:18">
      <c r="A124" s="1">
        <v>96579330</v>
      </c>
      <c r="B124" s="31" t="s">
        <v>83</v>
      </c>
      <c r="C124" s="215" t="s">
        <v>146</v>
      </c>
      <c r="D124" s="214" t="s">
        <v>143</v>
      </c>
      <c r="E124" s="246">
        <v>37448</v>
      </c>
      <c r="F124" s="214" t="s">
        <v>37</v>
      </c>
      <c r="G124" s="247">
        <v>1700</v>
      </c>
      <c r="H124" s="214" t="s">
        <v>90</v>
      </c>
      <c r="I124" s="248">
        <v>6.2</v>
      </c>
      <c r="J124" s="210" t="s">
        <v>147</v>
      </c>
      <c r="K124" s="248">
        <v>21</v>
      </c>
      <c r="L124" s="250">
        <v>1600000</v>
      </c>
      <c r="M124" s="250"/>
      <c r="N124" s="250"/>
      <c r="O124" s="250"/>
      <c r="P124" s="250"/>
      <c r="Q124" s="215"/>
      <c r="R124" s="215"/>
    </row>
    <row r="125" spans="1:18">
      <c r="A125" s="1">
        <v>76073162</v>
      </c>
      <c r="B125" s="31">
        <v>5</v>
      </c>
      <c r="C125" s="213" t="s">
        <v>866</v>
      </c>
      <c r="D125" s="214">
        <v>301</v>
      </c>
      <c r="E125" s="246">
        <v>37516</v>
      </c>
      <c r="F125" s="214" t="s">
        <v>37</v>
      </c>
      <c r="G125" s="247">
        <v>2600</v>
      </c>
      <c r="H125" s="214"/>
      <c r="I125" s="248"/>
      <c r="J125" s="210"/>
      <c r="K125" s="248">
        <v>10</v>
      </c>
      <c r="L125" s="250"/>
      <c r="M125" s="250"/>
      <c r="N125" s="250"/>
      <c r="O125" s="250"/>
      <c r="P125" s="250"/>
      <c r="Q125" s="215"/>
      <c r="R125" s="215"/>
    </row>
    <row r="126" spans="1:18">
      <c r="A126" s="1">
        <v>76073162</v>
      </c>
      <c r="B126" s="31" t="s">
        <v>83</v>
      </c>
      <c r="C126" s="215" t="s">
        <v>149</v>
      </c>
      <c r="D126" s="214" t="s">
        <v>143</v>
      </c>
      <c r="E126" s="246">
        <v>37516</v>
      </c>
      <c r="F126" s="214" t="s">
        <v>37</v>
      </c>
      <c r="G126" s="247">
        <v>5500</v>
      </c>
      <c r="H126" s="214" t="s">
        <v>150</v>
      </c>
      <c r="I126" s="248">
        <v>4.5</v>
      </c>
      <c r="J126" s="210" t="s">
        <v>49</v>
      </c>
      <c r="K126" s="248">
        <v>7</v>
      </c>
      <c r="L126" s="250">
        <v>2600000</v>
      </c>
      <c r="M126" s="250"/>
      <c r="N126" s="250"/>
      <c r="O126" s="250"/>
      <c r="P126" s="250"/>
      <c r="Q126" s="215"/>
      <c r="R126" s="215"/>
    </row>
    <row r="127" spans="1:18">
      <c r="A127" s="1">
        <v>76073162</v>
      </c>
      <c r="B127" s="31" t="s">
        <v>83</v>
      </c>
      <c r="C127" s="215" t="s">
        <v>867</v>
      </c>
      <c r="D127" s="214" t="s">
        <v>152</v>
      </c>
      <c r="E127" s="246">
        <v>38796</v>
      </c>
      <c r="F127" s="214" t="s">
        <v>37</v>
      </c>
      <c r="G127" s="247">
        <v>1800</v>
      </c>
      <c r="H127" s="214" t="s">
        <v>53</v>
      </c>
      <c r="I127" s="248" t="s">
        <v>153</v>
      </c>
      <c r="J127" s="210" t="s">
        <v>68</v>
      </c>
      <c r="K127" s="248">
        <v>10</v>
      </c>
      <c r="L127" s="250">
        <v>900000</v>
      </c>
      <c r="M127" s="250">
        <v>900000</v>
      </c>
      <c r="N127" s="250">
        <f>ROUND((M127*$E$8/1000),0)</f>
        <v>19777986</v>
      </c>
      <c r="O127" s="250">
        <v>490466</v>
      </c>
      <c r="P127" s="250">
        <v>20268452</v>
      </c>
      <c r="Q127" s="215"/>
      <c r="R127" s="215"/>
    </row>
    <row r="128" spans="1:18">
      <c r="A128" s="1">
        <v>92604000</v>
      </c>
      <c r="B128" s="31" t="s">
        <v>96</v>
      </c>
      <c r="C128" s="215" t="s">
        <v>154</v>
      </c>
      <c r="D128" s="214">
        <v>303</v>
      </c>
      <c r="E128" s="246">
        <v>37533</v>
      </c>
      <c r="F128" s="214" t="s">
        <v>37</v>
      </c>
      <c r="G128" s="247">
        <v>13000</v>
      </c>
      <c r="H128" s="214"/>
      <c r="I128" s="248"/>
      <c r="J128" s="210"/>
      <c r="K128" s="248">
        <v>10</v>
      </c>
      <c r="L128" s="250"/>
      <c r="M128" s="250"/>
      <c r="N128" s="250"/>
      <c r="O128" s="250"/>
      <c r="P128" s="250"/>
      <c r="Q128" s="215"/>
      <c r="R128" s="215"/>
    </row>
    <row r="129" spans="1:18">
      <c r="A129" s="1">
        <v>92604000</v>
      </c>
      <c r="B129" s="31" t="s">
        <v>96</v>
      </c>
      <c r="C129" s="215" t="s">
        <v>155</v>
      </c>
      <c r="D129" s="214" t="s">
        <v>143</v>
      </c>
      <c r="E129" s="246">
        <v>37539</v>
      </c>
      <c r="F129" s="214" t="s">
        <v>37</v>
      </c>
      <c r="G129" s="247">
        <v>1000</v>
      </c>
      <c r="H129" s="214" t="s">
        <v>134</v>
      </c>
      <c r="I129" s="248">
        <v>4.25</v>
      </c>
      <c r="J129" s="210" t="s">
        <v>68</v>
      </c>
      <c r="K129" s="248">
        <v>10</v>
      </c>
      <c r="L129" s="250">
        <v>1000000</v>
      </c>
      <c r="M129" s="250">
        <v>1000000</v>
      </c>
      <c r="N129" s="250">
        <f>ROUND((M129*$E$8/1000),0)</f>
        <v>21975540</v>
      </c>
      <c r="O129" s="250">
        <v>389287</v>
      </c>
      <c r="P129" s="250">
        <v>22364827</v>
      </c>
      <c r="Q129" s="215"/>
      <c r="R129" s="215"/>
    </row>
    <row r="130" spans="1:18">
      <c r="A130" s="1">
        <v>92604000</v>
      </c>
      <c r="B130" s="31" t="s">
        <v>96</v>
      </c>
      <c r="C130" s="215" t="s">
        <v>155</v>
      </c>
      <c r="D130" s="214" t="s">
        <v>143</v>
      </c>
      <c r="E130" s="246">
        <v>37539</v>
      </c>
      <c r="F130" s="214" t="s">
        <v>37</v>
      </c>
      <c r="G130" s="247">
        <v>4000</v>
      </c>
      <c r="H130" s="214" t="s">
        <v>135</v>
      </c>
      <c r="I130" s="248">
        <v>4.25</v>
      </c>
      <c r="J130" s="210" t="s">
        <v>68</v>
      </c>
      <c r="K130" s="248">
        <v>10</v>
      </c>
      <c r="L130" s="250">
        <v>2250000</v>
      </c>
      <c r="M130" s="250">
        <v>2250000</v>
      </c>
      <c r="N130" s="250">
        <f>ROUND((M130*$E$8/1000),0)</f>
        <v>49444965</v>
      </c>
      <c r="O130" s="250">
        <v>875895</v>
      </c>
      <c r="P130" s="250">
        <v>50320860</v>
      </c>
      <c r="Q130" s="215"/>
      <c r="R130" s="215"/>
    </row>
    <row r="131" spans="1:18">
      <c r="A131" s="1">
        <v>92604000</v>
      </c>
      <c r="B131" s="31" t="s">
        <v>96</v>
      </c>
      <c r="C131" s="215" t="s">
        <v>155</v>
      </c>
      <c r="D131" s="214" t="s">
        <v>152</v>
      </c>
      <c r="E131" s="246">
        <v>39821</v>
      </c>
      <c r="F131" s="214" t="s">
        <v>37</v>
      </c>
      <c r="G131" s="247">
        <v>9750</v>
      </c>
      <c r="H131" s="214" t="s">
        <v>90</v>
      </c>
      <c r="I131" s="248">
        <v>4.55</v>
      </c>
      <c r="J131" s="210" t="s">
        <v>68</v>
      </c>
      <c r="K131" s="248">
        <v>10</v>
      </c>
      <c r="L131" s="250">
        <v>9750000</v>
      </c>
      <c r="M131" s="250">
        <v>9750000</v>
      </c>
      <c r="N131" s="250">
        <f>ROUND((M131*$E$8/1000),0)</f>
        <v>214261515</v>
      </c>
      <c r="O131" s="250">
        <v>1343346</v>
      </c>
      <c r="P131" s="250">
        <v>215604861</v>
      </c>
      <c r="Q131" s="215"/>
      <c r="R131" s="215"/>
    </row>
    <row r="132" spans="1:18">
      <c r="A132" s="1">
        <v>61808000</v>
      </c>
      <c r="B132" s="31" t="s">
        <v>83</v>
      </c>
      <c r="C132" s="215" t="s">
        <v>156</v>
      </c>
      <c r="D132" s="216">
        <v>305</v>
      </c>
      <c r="E132" s="246">
        <v>37539</v>
      </c>
      <c r="F132" s="214" t="s">
        <v>37</v>
      </c>
      <c r="G132" s="247">
        <v>10000</v>
      </c>
      <c r="H132" s="214"/>
      <c r="I132" s="248"/>
      <c r="J132" s="210"/>
      <c r="K132" s="248">
        <v>10</v>
      </c>
      <c r="L132" s="250"/>
      <c r="M132" s="250"/>
      <c r="N132" s="250"/>
      <c r="O132" s="250"/>
      <c r="P132" s="250"/>
      <c r="Q132" s="215"/>
      <c r="R132" s="215"/>
    </row>
    <row r="133" spans="1:18">
      <c r="A133" s="1">
        <v>61808000</v>
      </c>
      <c r="B133" s="31" t="s">
        <v>83</v>
      </c>
      <c r="C133" s="215" t="s">
        <v>117</v>
      </c>
      <c r="D133" s="216" t="s">
        <v>143</v>
      </c>
      <c r="E133" s="246">
        <v>37539</v>
      </c>
      <c r="F133" s="214" t="s">
        <v>37</v>
      </c>
      <c r="G133" s="247">
        <v>1000</v>
      </c>
      <c r="H133" s="214" t="s">
        <v>157</v>
      </c>
      <c r="I133" s="248">
        <v>4.25</v>
      </c>
      <c r="J133" s="210" t="s">
        <v>39</v>
      </c>
      <c r="K133" s="248">
        <v>8</v>
      </c>
      <c r="L133" s="250">
        <v>1000000</v>
      </c>
      <c r="M133" s="250"/>
      <c r="N133" s="250"/>
      <c r="O133" s="250"/>
      <c r="P133" s="250"/>
      <c r="Q133" s="215"/>
      <c r="R133" s="215"/>
    </row>
    <row r="134" spans="1:18">
      <c r="A134" s="1">
        <v>61808000</v>
      </c>
      <c r="B134" s="31" t="s">
        <v>83</v>
      </c>
      <c r="C134" s="215" t="s">
        <v>117</v>
      </c>
      <c r="D134" s="216" t="s">
        <v>143</v>
      </c>
      <c r="E134" s="246">
        <v>37539</v>
      </c>
      <c r="F134" s="214" t="s">
        <v>37</v>
      </c>
      <c r="G134" s="247">
        <v>3200</v>
      </c>
      <c r="H134" s="214" t="s">
        <v>159</v>
      </c>
      <c r="I134" s="248">
        <v>4.25</v>
      </c>
      <c r="J134" s="210" t="s">
        <v>39</v>
      </c>
      <c r="K134" s="248">
        <v>8</v>
      </c>
      <c r="L134" s="250">
        <v>3000000</v>
      </c>
      <c r="M134" s="250"/>
      <c r="N134" s="250"/>
      <c r="O134" s="250"/>
      <c r="P134" s="250"/>
      <c r="Q134" s="215"/>
      <c r="R134" s="215"/>
    </row>
    <row r="135" spans="1:18">
      <c r="A135" s="1">
        <v>61808000</v>
      </c>
      <c r="B135" s="31" t="s">
        <v>83</v>
      </c>
      <c r="C135" s="215" t="s">
        <v>117</v>
      </c>
      <c r="D135" s="216" t="s">
        <v>152</v>
      </c>
      <c r="E135" s="246">
        <v>37715</v>
      </c>
      <c r="F135" s="214" t="s">
        <v>37</v>
      </c>
      <c r="G135" s="247">
        <v>2000</v>
      </c>
      <c r="H135" s="214" t="s">
        <v>160</v>
      </c>
      <c r="I135" s="248">
        <v>4.25</v>
      </c>
      <c r="J135" s="210" t="s">
        <v>39</v>
      </c>
      <c r="K135" s="248">
        <v>6.25</v>
      </c>
      <c r="L135" s="250">
        <v>2000000</v>
      </c>
      <c r="M135" s="250"/>
      <c r="N135" s="250"/>
      <c r="O135" s="250"/>
      <c r="P135" s="250"/>
      <c r="Q135" s="215"/>
      <c r="R135" s="215"/>
    </row>
    <row r="136" spans="1:18">
      <c r="A136" s="1">
        <v>61808000</v>
      </c>
      <c r="B136" s="31" t="s">
        <v>83</v>
      </c>
      <c r="C136" s="215" t="s">
        <v>117</v>
      </c>
      <c r="D136" s="216" t="s">
        <v>152</v>
      </c>
      <c r="E136" s="246">
        <v>37715</v>
      </c>
      <c r="F136" s="214" t="s">
        <v>37</v>
      </c>
      <c r="G136" s="247">
        <v>3800</v>
      </c>
      <c r="H136" s="214" t="s">
        <v>161</v>
      </c>
      <c r="I136" s="248">
        <v>4.25</v>
      </c>
      <c r="J136" s="210" t="s">
        <v>39</v>
      </c>
      <c r="K136" s="248">
        <v>6.25</v>
      </c>
      <c r="L136" s="250">
        <v>3800000</v>
      </c>
      <c r="M136" s="250"/>
      <c r="N136" s="250"/>
      <c r="O136" s="250"/>
      <c r="P136" s="250"/>
      <c r="Q136" s="215"/>
      <c r="R136" s="215"/>
    </row>
    <row r="137" spans="1:18">
      <c r="A137" s="1">
        <v>61808000</v>
      </c>
      <c r="B137" s="31" t="s">
        <v>83</v>
      </c>
      <c r="C137" s="215" t="s">
        <v>118</v>
      </c>
      <c r="D137" s="216" t="s">
        <v>162</v>
      </c>
      <c r="E137" s="246">
        <v>38695</v>
      </c>
      <c r="F137" s="214" t="s">
        <v>37</v>
      </c>
      <c r="G137" s="247">
        <v>1650</v>
      </c>
      <c r="H137" s="214" t="s">
        <v>56</v>
      </c>
      <c r="I137" s="248">
        <v>4</v>
      </c>
      <c r="J137" s="210" t="s">
        <v>68</v>
      </c>
      <c r="K137" s="248">
        <v>6.5</v>
      </c>
      <c r="L137" s="250">
        <v>1650000</v>
      </c>
      <c r="M137" s="250">
        <v>1650000</v>
      </c>
      <c r="N137" s="250">
        <f>ROUND((M137*$E$8/1000),0)</f>
        <v>36259641</v>
      </c>
      <c r="O137" s="250">
        <v>359043</v>
      </c>
      <c r="P137" s="250">
        <v>36618684</v>
      </c>
      <c r="Q137" s="215"/>
      <c r="R137" s="215"/>
    </row>
    <row r="138" spans="1:18">
      <c r="A138" s="1">
        <v>61808000</v>
      </c>
      <c r="B138" s="31" t="s">
        <v>83</v>
      </c>
      <c r="C138" s="215" t="s">
        <v>118</v>
      </c>
      <c r="D138" s="216" t="s">
        <v>163</v>
      </c>
      <c r="E138" s="246">
        <v>38695</v>
      </c>
      <c r="F138" s="214" t="s">
        <v>37</v>
      </c>
      <c r="G138" s="247">
        <v>5000</v>
      </c>
      <c r="H138" s="214" t="s">
        <v>51</v>
      </c>
      <c r="I138" s="248">
        <v>4.1500000000000004</v>
      </c>
      <c r="J138" s="210" t="s">
        <v>68</v>
      </c>
      <c r="K138" s="248">
        <v>21</v>
      </c>
      <c r="L138" s="250">
        <v>5000000</v>
      </c>
      <c r="M138" s="250">
        <v>4078947</v>
      </c>
      <c r="N138" s="250">
        <f>ROUND((M138*$E$8/1000),0)</f>
        <v>89637063</v>
      </c>
      <c r="O138" s="250">
        <v>920522</v>
      </c>
      <c r="P138" s="250">
        <v>90557585</v>
      </c>
      <c r="Q138" s="215"/>
      <c r="R138" s="215"/>
    </row>
    <row r="139" spans="1:18">
      <c r="A139" s="1">
        <v>96591040</v>
      </c>
      <c r="B139" s="31" t="s">
        <v>35</v>
      </c>
      <c r="C139" s="215" t="s">
        <v>164</v>
      </c>
      <c r="D139" s="216">
        <v>306</v>
      </c>
      <c r="E139" s="246">
        <v>37543</v>
      </c>
      <c r="F139" s="214" t="s">
        <v>37</v>
      </c>
      <c r="G139" s="247">
        <v>2000</v>
      </c>
      <c r="H139" s="214"/>
      <c r="I139" s="248"/>
      <c r="J139" s="210"/>
      <c r="K139" s="248">
        <v>10</v>
      </c>
      <c r="L139" s="250"/>
      <c r="M139" s="250"/>
      <c r="N139" s="250"/>
      <c r="O139" s="250"/>
      <c r="P139" s="250"/>
      <c r="Q139" s="215"/>
      <c r="R139" s="215"/>
    </row>
    <row r="140" spans="1:18">
      <c r="A140" s="1">
        <v>96591040</v>
      </c>
      <c r="B140" s="31" t="s">
        <v>35</v>
      </c>
      <c r="C140" s="215" t="s">
        <v>109</v>
      </c>
      <c r="D140" s="216" t="s">
        <v>143</v>
      </c>
      <c r="E140" s="246">
        <v>37543</v>
      </c>
      <c r="F140" s="214" t="s">
        <v>37</v>
      </c>
      <c r="G140" s="247">
        <v>750</v>
      </c>
      <c r="H140" s="214" t="s">
        <v>38</v>
      </c>
      <c r="I140" s="248">
        <v>5</v>
      </c>
      <c r="J140" s="210" t="s">
        <v>68</v>
      </c>
      <c r="K140" s="248">
        <v>6</v>
      </c>
      <c r="L140" s="250">
        <v>750000</v>
      </c>
      <c r="M140" s="250"/>
      <c r="N140" s="250"/>
      <c r="O140" s="250"/>
      <c r="P140" s="250"/>
      <c r="Q140" s="215"/>
      <c r="R140" s="215"/>
    </row>
    <row r="141" spans="1:18">
      <c r="A141" s="1">
        <v>96591040</v>
      </c>
      <c r="B141" s="31" t="s">
        <v>35</v>
      </c>
      <c r="C141" s="215" t="s">
        <v>109</v>
      </c>
      <c r="D141" s="216" t="s">
        <v>143</v>
      </c>
      <c r="E141" s="246">
        <v>37543</v>
      </c>
      <c r="F141" s="214" t="s">
        <v>37</v>
      </c>
      <c r="G141" s="247">
        <v>1250</v>
      </c>
      <c r="H141" s="214" t="s">
        <v>40</v>
      </c>
      <c r="I141" s="248">
        <v>5</v>
      </c>
      <c r="J141" s="210" t="s">
        <v>68</v>
      </c>
      <c r="K141" s="248">
        <v>6</v>
      </c>
      <c r="L141" s="250">
        <v>1250000</v>
      </c>
      <c r="M141" s="250"/>
      <c r="N141" s="250"/>
      <c r="O141" s="250"/>
      <c r="P141" s="250"/>
      <c r="Q141" s="215"/>
      <c r="R141" s="215"/>
    </row>
    <row r="142" spans="1:18">
      <c r="A142" s="1">
        <v>96591040</v>
      </c>
      <c r="B142" s="31" t="s">
        <v>35</v>
      </c>
      <c r="C142" s="215" t="s">
        <v>109</v>
      </c>
      <c r="D142" s="216" t="s">
        <v>152</v>
      </c>
      <c r="E142" s="246">
        <v>38257</v>
      </c>
      <c r="F142" s="214" t="s">
        <v>37</v>
      </c>
      <c r="G142" s="247">
        <v>1000</v>
      </c>
      <c r="H142" s="214" t="s">
        <v>51</v>
      </c>
      <c r="I142" s="248">
        <v>3</v>
      </c>
      <c r="J142" s="210" t="s">
        <v>68</v>
      </c>
      <c r="K142" s="248">
        <v>7.5</v>
      </c>
      <c r="L142" s="250">
        <v>1000000</v>
      </c>
      <c r="M142" s="250"/>
      <c r="N142" s="250"/>
      <c r="O142" s="250"/>
      <c r="P142" s="250"/>
      <c r="Q142" s="215"/>
      <c r="R142" s="215"/>
    </row>
    <row r="143" spans="1:18">
      <c r="A143" s="1">
        <v>96591040</v>
      </c>
      <c r="B143" s="31" t="s">
        <v>35</v>
      </c>
      <c r="C143" s="215" t="s">
        <v>109</v>
      </c>
      <c r="D143" s="216" t="s">
        <v>162</v>
      </c>
      <c r="E143" s="246">
        <v>38257</v>
      </c>
      <c r="F143" s="214" t="s">
        <v>37</v>
      </c>
      <c r="G143" s="247">
        <v>1000</v>
      </c>
      <c r="H143" s="214" t="s">
        <v>53</v>
      </c>
      <c r="I143" s="248">
        <v>4.25</v>
      </c>
      <c r="J143" s="210" t="s">
        <v>68</v>
      </c>
      <c r="K143" s="248">
        <v>21</v>
      </c>
      <c r="L143" s="250">
        <v>1000000</v>
      </c>
      <c r="M143" s="250"/>
      <c r="N143" s="250"/>
      <c r="O143" s="250"/>
      <c r="P143" s="250"/>
      <c r="Q143" s="215"/>
      <c r="R143" s="215"/>
    </row>
    <row r="144" spans="1:18">
      <c r="A144" s="1">
        <v>61704000</v>
      </c>
      <c r="B144" s="31" t="s">
        <v>75</v>
      </c>
      <c r="C144" s="215" t="s">
        <v>165</v>
      </c>
      <c r="D144" s="216">
        <v>308</v>
      </c>
      <c r="E144" s="246">
        <v>37546</v>
      </c>
      <c r="F144" s="214" t="s">
        <v>37</v>
      </c>
      <c r="G144" s="247">
        <v>7000</v>
      </c>
      <c r="H144" s="214" t="s">
        <v>46</v>
      </c>
      <c r="I144" s="248">
        <v>4</v>
      </c>
      <c r="J144" s="210" t="s">
        <v>68</v>
      </c>
      <c r="K144" s="248">
        <v>10</v>
      </c>
      <c r="L144" s="250">
        <v>7000000</v>
      </c>
      <c r="M144" s="250">
        <v>7000000</v>
      </c>
      <c r="N144" s="250">
        <f>ROUND((M144*$E$8/1000),0)</f>
        <v>153828780</v>
      </c>
      <c r="O144" s="250">
        <v>82783</v>
      </c>
      <c r="P144" s="250">
        <v>153911563</v>
      </c>
      <c r="Q144" s="215"/>
      <c r="R144" s="215"/>
    </row>
    <row r="145" spans="1:18">
      <c r="A145" s="1">
        <v>91081000</v>
      </c>
      <c r="B145" s="31" t="s">
        <v>96</v>
      </c>
      <c r="C145" s="213" t="s">
        <v>166</v>
      </c>
      <c r="D145" s="216">
        <v>317</v>
      </c>
      <c r="E145" s="246">
        <v>37586</v>
      </c>
      <c r="F145" s="214" t="s">
        <v>37</v>
      </c>
      <c r="G145" s="247">
        <v>4000</v>
      </c>
      <c r="H145" s="215"/>
      <c r="I145" s="248"/>
      <c r="J145" s="210"/>
      <c r="K145" s="248">
        <v>30</v>
      </c>
      <c r="L145" s="250"/>
      <c r="M145" s="250"/>
      <c r="N145" s="250"/>
      <c r="O145" s="250"/>
      <c r="P145" s="250"/>
      <c r="Q145" s="215"/>
      <c r="R145" s="215"/>
    </row>
    <row r="146" spans="1:18">
      <c r="A146" s="1">
        <v>91081000</v>
      </c>
      <c r="B146" s="31" t="s">
        <v>96</v>
      </c>
      <c r="C146" s="215" t="s">
        <v>116</v>
      </c>
      <c r="D146" s="216" t="s">
        <v>143</v>
      </c>
      <c r="E146" s="246">
        <v>37897</v>
      </c>
      <c r="F146" s="214" t="s">
        <v>37</v>
      </c>
      <c r="G146" s="247">
        <v>4000</v>
      </c>
      <c r="H146" s="214" t="s">
        <v>59</v>
      </c>
      <c r="I146" s="248">
        <v>6.2</v>
      </c>
      <c r="J146" s="210" t="s">
        <v>68</v>
      </c>
      <c r="K146" s="248">
        <v>25</v>
      </c>
      <c r="L146" s="250">
        <v>4000000</v>
      </c>
      <c r="M146" s="250">
        <v>3688000</v>
      </c>
      <c r="N146" s="250">
        <f>ROUND((M146*$E$8/1000),0)</f>
        <v>81045792</v>
      </c>
      <c r="O146" s="250">
        <v>1855979</v>
      </c>
      <c r="P146" s="254">
        <v>82901771</v>
      </c>
      <c r="Q146" s="215"/>
      <c r="R146" s="215"/>
    </row>
    <row r="147" spans="1:18">
      <c r="A147" s="1">
        <v>91081000</v>
      </c>
      <c r="B147" s="31" t="s">
        <v>96</v>
      </c>
      <c r="C147" s="215" t="s">
        <v>167</v>
      </c>
      <c r="D147" s="216" t="s">
        <v>143</v>
      </c>
      <c r="E147" s="246">
        <v>37897</v>
      </c>
      <c r="F147" s="214" t="s">
        <v>37</v>
      </c>
      <c r="G147" s="247">
        <v>4000</v>
      </c>
      <c r="H147" s="214" t="s">
        <v>60</v>
      </c>
      <c r="I147" s="248">
        <v>6.2</v>
      </c>
      <c r="J147" s="210" t="s">
        <v>68</v>
      </c>
      <c r="K147" s="248">
        <v>21</v>
      </c>
      <c r="L147" s="250"/>
      <c r="M147" s="250"/>
      <c r="N147" s="250"/>
      <c r="O147" s="250"/>
      <c r="P147" s="254"/>
      <c r="Q147" s="215"/>
      <c r="R147" s="215"/>
    </row>
    <row r="148" spans="1:18">
      <c r="A148" s="1">
        <v>91081000</v>
      </c>
      <c r="B148" s="31" t="s">
        <v>96</v>
      </c>
      <c r="C148" s="213" t="s">
        <v>166</v>
      </c>
      <c r="D148" s="216">
        <v>318</v>
      </c>
      <c r="E148" s="246">
        <v>37586</v>
      </c>
      <c r="F148" s="214" t="s">
        <v>37</v>
      </c>
      <c r="G148" s="247">
        <v>4000</v>
      </c>
      <c r="H148" s="215"/>
      <c r="I148" s="248"/>
      <c r="J148" s="210"/>
      <c r="K148" s="248">
        <v>10</v>
      </c>
      <c r="L148" s="250"/>
      <c r="M148" s="250"/>
      <c r="N148" s="250"/>
      <c r="O148" s="250"/>
      <c r="P148" s="254"/>
      <c r="Q148" s="215"/>
      <c r="R148" s="215"/>
    </row>
    <row r="149" spans="1:18">
      <c r="A149" s="1">
        <v>91081000</v>
      </c>
      <c r="B149" s="31" t="s">
        <v>96</v>
      </c>
      <c r="C149" s="215" t="s">
        <v>114</v>
      </c>
      <c r="D149" s="216" t="s">
        <v>143</v>
      </c>
      <c r="E149" s="246">
        <v>37897</v>
      </c>
      <c r="F149" s="214" t="s">
        <v>37</v>
      </c>
      <c r="G149" s="247">
        <v>4000</v>
      </c>
      <c r="H149" s="214" t="s">
        <v>53</v>
      </c>
      <c r="I149" s="248">
        <v>4.8</v>
      </c>
      <c r="J149" s="210" t="s">
        <v>68</v>
      </c>
      <c r="K149" s="248">
        <v>7</v>
      </c>
      <c r="L149" s="250">
        <v>4000000</v>
      </c>
      <c r="M149" s="250"/>
      <c r="N149" s="250"/>
      <c r="O149" s="250"/>
      <c r="P149" s="254"/>
      <c r="Q149" s="215"/>
      <c r="R149" s="215"/>
    </row>
    <row r="150" spans="1:18">
      <c r="A150" s="1">
        <v>91081000</v>
      </c>
      <c r="B150" s="31" t="s">
        <v>96</v>
      </c>
      <c r="C150" s="215" t="s">
        <v>167</v>
      </c>
      <c r="D150" s="216" t="s">
        <v>152</v>
      </c>
      <c r="E150" s="246">
        <v>38419</v>
      </c>
      <c r="F150" s="214" t="s">
        <v>37</v>
      </c>
      <c r="G150" s="247">
        <v>4000</v>
      </c>
      <c r="H150" s="214" t="s">
        <v>64</v>
      </c>
      <c r="I150" s="248">
        <v>3.8</v>
      </c>
      <c r="J150" s="210" t="s">
        <v>68</v>
      </c>
      <c r="K150" s="248">
        <v>7</v>
      </c>
      <c r="L150" s="250"/>
      <c r="M150" s="250"/>
      <c r="N150" s="250"/>
      <c r="O150" s="250"/>
      <c r="P150" s="254"/>
      <c r="Q150" s="215"/>
      <c r="R150" s="215"/>
    </row>
    <row r="151" spans="1:18">
      <c r="A151" s="1">
        <v>91081000</v>
      </c>
      <c r="B151" s="31" t="s">
        <v>96</v>
      </c>
      <c r="C151" s="215" t="s">
        <v>116</v>
      </c>
      <c r="D151" s="216" t="s">
        <v>162</v>
      </c>
      <c r="E151" s="246">
        <v>39167</v>
      </c>
      <c r="F151" s="214" t="s">
        <v>37</v>
      </c>
      <c r="G151" s="247">
        <v>4000</v>
      </c>
      <c r="H151" s="214" t="s">
        <v>75</v>
      </c>
      <c r="I151" s="248">
        <v>3.8</v>
      </c>
      <c r="J151" s="210" t="s">
        <v>68</v>
      </c>
      <c r="K151" s="248">
        <v>20</v>
      </c>
      <c r="L151" s="250">
        <v>4000000</v>
      </c>
      <c r="M151" s="250">
        <v>4000000</v>
      </c>
      <c r="N151" s="250">
        <f>ROUND((M151*$E$8/1000),0)</f>
        <v>87902160</v>
      </c>
      <c r="O151" s="250">
        <v>1240937</v>
      </c>
      <c r="P151" s="254">
        <v>89143097</v>
      </c>
      <c r="Q151" s="215"/>
      <c r="R151" s="215"/>
    </row>
    <row r="152" spans="1:18">
      <c r="A152" s="1">
        <v>96678790</v>
      </c>
      <c r="B152" s="31" t="s">
        <v>168</v>
      </c>
      <c r="C152" s="215" t="s">
        <v>169</v>
      </c>
      <c r="D152" s="216">
        <v>324</v>
      </c>
      <c r="E152" s="246">
        <v>37658</v>
      </c>
      <c r="F152" s="214" t="s">
        <v>37</v>
      </c>
      <c r="G152" s="247">
        <v>1000</v>
      </c>
      <c r="H152" s="214"/>
      <c r="I152" s="248"/>
      <c r="J152" s="210"/>
      <c r="K152" s="248">
        <v>10</v>
      </c>
      <c r="L152" s="250"/>
      <c r="M152" s="250"/>
      <c r="N152" s="250"/>
      <c r="O152" s="250"/>
      <c r="P152" s="250"/>
      <c r="Q152" s="215"/>
      <c r="R152" s="215"/>
    </row>
    <row r="153" spans="1:18">
      <c r="A153" s="1">
        <v>96678790</v>
      </c>
      <c r="B153" s="31" t="s">
        <v>168</v>
      </c>
      <c r="C153" s="215" t="s">
        <v>170</v>
      </c>
      <c r="D153" s="216" t="s">
        <v>143</v>
      </c>
      <c r="E153" s="246">
        <v>37658</v>
      </c>
      <c r="F153" s="214" t="s">
        <v>171</v>
      </c>
      <c r="G153" s="247">
        <v>8500000</v>
      </c>
      <c r="H153" s="214" t="s">
        <v>104</v>
      </c>
      <c r="I153" s="248">
        <v>8</v>
      </c>
      <c r="J153" s="210" t="s">
        <v>68</v>
      </c>
      <c r="K153" s="248">
        <v>5</v>
      </c>
      <c r="L153" s="250">
        <v>8500000000</v>
      </c>
      <c r="M153" s="250"/>
      <c r="N153" s="250"/>
      <c r="O153" s="250"/>
      <c r="P153" s="250"/>
      <c r="Q153" s="215"/>
      <c r="R153" s="215"/>
    </row>
    <row r="154" spans="1:18">
      <c r="A154" s="1">
        <v>96678790</v>
      </c>
      <c r="B154" s="31" t="s">
        <v>168</v>
      </c>
      <c r="C154" s="215" t="s">
        <v>170</v>
      </c>
      <c r="D154" s="216" t="s">
        <v>143</v>
      </c>
      <c r="E154" s="246">
        <v>37658</v>
      </c>
      <c r="F154" s="214" t="s">
        <v>171</v>
      </c>
      <c r="G154" s="247">
        <v>8150000</v>
      </c>
      <c r="H154" s="214" t="s">
        <v>105</v>
      </c>
      <c r="I154" s="248">
        <v>8</v>
      </c>
      <c r="J154" s="210" t="s">
        <v>68</v>
      </c>
      <c r="K154" s="248">
        <v>5</v>
      </c>
      <c r="L154" s="250">
        <v>8150000000</v>
      </c>
      <c r="M154" s="250"/>
      <c r="N154" s="250"/>
      <c r="O154" s="250"/>
      <c r="P154" s="250"/>
      <c r="Q154" s="215"/>
      <c r="R154" s="215"/>
    </row>
    <row r="155" spans="1:18">
      <c r="A155" s="1">
        <v>96678790</v>
      </c>
      <c r="B155" s="31" t="s">
        <v>168</v>
      </c>
      <c r="C155" s="215" t="s">
        <v>170</v>
      </c>
      <c r="D155" s="216" t="s">
        <v>152</v>
      </c>
      <c r="E155" s="246">
        <v>38404</v>
      </c>
      <c r="F155" s="214" t="s">
        <v>171</v>
      </c>
      <c r="G155" s="247">
        <v>6450000</v>
      </c>
      <c r="H155" s="214" t="s">
        <v>63</v>
      </c>
      <c r="I155" s="248">
        <v>6</v>
      </c>
      <c r="J155" s="210" t="s">
        <v>68</v>
      </c>
      <c r="K155" s="248">
        <v>5</v>
      </c>
      <c r="L155" s="250">
        <v>6450000000</v>
      </c>
      <c r="M155" s="250"/>
      <c r="N155" s="250"/>
      <c r="O155" s="250"/>
      <c r="P155" s="250"/>
      <c r="Q155" s="215"/>
      <c r="R155" s="215"/>
    </row>
    <row r="156" spans="1:18">
      <c r="A156" s="1">
        <v>94627000</v>
      </c>
      <c r="B156" s="31" t="s">
        <v>106</v>
      </c>
      <c r="C156" s="215" t="s">
        <v>172</v>
      </c>
      <c r="D156" s="216">
        <v>328</v>
      </c>
      <c r="E156" s="246">
        <v>37677</v>
      </c>
      <c r="F156" s="214" t="s">
        <v>37</v>
      </c>
      <c r="G156" s="247">
        <v>3500</v>
      </c>
      <c r="H156" s="214"/>
      <c r="I156" s="248"/>
      <c r="J156" s="210"/>
      <c r="K156" s="248">
        <v>30</v>
      </c>
      <c r="L156" s="250"/>
      <c r="M156" s="250"/>
      <c r="N156" s="250"/>
      <c r="O156" s="250"/>
      <c r="P156" s="250"/>
      <c r="Q156" s="215"/>
      <c r="R156" s="215"/>
    </row>
    <row r="157" spans="1:18">
      <c r="A157" s="1">
        <v>94627000</v>
      </c>
      <c r="B157" s="31" t="s">
        <v>106</v>
      </c>
      <c r="C157" s="215" t="s">
        <v>173</v>
      </c>
      <c r="D157" s="216" t="s">
        <v>143</v>
      </c>
      <c r="E157" s="246">
        <v>37771</v>
      </c>
      <c r="F157" s="214" t="s">
        <v>37</v>
      </c>
      <c r="G157" s="247">
        <v>1500</v>
      </c>
      <c r="H157" s="214" t="s">
        <v>56</v>
      </c>
      <c r="I157" s="248">
        <v>6.25</v>
      </c>
      <c r="J157" s="210" t="s">
        <v>81</v>
      </c>
      <c r="K157" s="248">
        <v>21</v>
      </c>
      <c r="L157" s="250">
        <v>1450000</v>
      </c>
      <c r="M157" s="250"/>
      <c r="N157" s="250"/>
      <c r="O157" s="250"/>
      <c r="P157" s="250"/>
      <c r="Q157" s="215"/>
      <c r="R157" s="215"/>
    </row>
    <row r="158" spans="1:18">
      <c r="A158" s="1">
        <v>94627000</v>
      </c>
      <c r="B158" s="31" t="s">
        <v>106</v>
      </c>
      <c r="C158" s="215" t="s">
        <v>174</v>
      </c>
      <c r="D158" s="216" t="s">
        <v>152</v>
      </c>
      <c r="E158" s="246">
        <v>39513</v>
      </c>
      <c r="F158" s="214" t="s">
        <v>37</v>
      </c>
      <c r="G158" s="247">
        <v>3500</v>
      </c>
      <c r="H158" s="214" t="s">
        <v>53</v>
      </c>
      <c r="I158" s="248">
        <v>3.7</v>
      </c>
      <c r="J158" s="210" t="s">
        <v>81</v>
      </c>
      <c r="K158" s="248">
        <v>10</v>
      </c>
      <c r="L158" s="250">
        <v>1250000</v>
      </c>
      <c r="M158" s="250">
        <v>1029412</v>
      </c>
      <c r="N158" s="250">
        <f>ROUND((M158*$E$8/1000),0)</f>
        <v>22621885</v>
      </c>
      <c r="O158" s="250">
        <v>374598</v>
      </c>
      <c r="P158" s="250">
        <v>22996483</v>
      </c>
      <c r="Q158" s="215"/>
      <c r="R158" s="215"/>
    </row>
    <row r="159" spans="1:18">
      <c r="A159" s="1">
        <v>94627000</v>
      </c>
      <c r="B159" s="31" t="s">
        <v>106</v>
      </c>
      <c r="C159" s="215" t="s">
        <v>174</v>
      </c>
      <c r="D159" s="216" t="s">
        <v>152</v>
      </c>
      <c r="E159" s="246">
        <v>39513</v>
      </c>
      <c r="F159" s="214" t="s">
        <v>37</v>
      </c>
      <c r="G159" s="247">
        <v>3500</v>
      </c>
      <c r="H159" s="214" t="s">
        <v>59</v>
      </c>
      <c r="I159" s="248">
        <v>4.3</v>
      </c>
      <c r="J159" s="210" t="s">
        <v>81</v>
      </c>
      <c r="K159" s="248">
        <v>21</v>
      </c>
      <c r="L159" s="250">
        <v>2250000</v>
      </c>
      <c r="M159" s="250">
        <v>2250000</v>
      </c>
      <c r="N159" s="250">
        <f>ROUND((M159*$E$8/1000),0)</f>
        <v>49444965</v>
      </c>
      <c r="O159" s="250">
        <v>1009742</v>
      </c>
      <c r="P159" s="250">
        <v>50454707</v>
      </c>
      <c r="Q159" s="215"/>
      <c r="R159" s="215"/>
    </row>
    <row r="160" spans="1:18">
      <c r="A160" s="1">
        <v>93834000</v>
      </c>
      <c r="B160" s="31" t="s">
        <v>83</v>
      </c>
      <c r="C160" s="215" t="s">
        <v>175</v>
      </c>
      <c r="D160" s="216">
        <v>329</v>
      </c>
      <c r="E160" s="246">
        <v>37692</v>
      </c>
      <c r="F160" s="214" t="s">
        <v>37</v>
      </c>
      <c r="G160" s="247">
        <v>2500</v>
      </c>
      <c r="H160" s="214"/>
      <c r="I160" s="248"/>
      <c r="J160" s="210"/>
      <c r="K160" s="248">
        <v>10</v>
      </c>
      <c r="L160" s="250"/>
      <c r="M160" s="250"/>
      <c r="N160" s="250"/>
      <c r="O160" s="250"/>
      <c r="P160" s="250"/>
      <c r="Q160" s="215"/>
      <c r="R160" s="215"/>
    </row>
    <row r="161" spans="1:18">
      <c r="A161" s="1">
        <v>93834000</v>
      </c>
      <c r="B161" s="31" t="s">
        <v>83</v>
      </c>
      <c r="C161" s="215" t="s">
        <v>119</v>
      </c>
      <c r="D161" s="216" t="s">
        <v>143</v>
      </c>
      <c r="E161" s="246">
        <v>37743</v>
      </c>
      <c r="F161" s="214" t="s">
        <v>171</v>
      </c>
      <c r="G161" s="247">
        <v>21200000</v>
      </c>
      <c r="H161" s="214" t="s">
        <v>92</v>
      </c>
      <c r="I161" s="248">
        <v>6</v>
      </c>
      <c r="J161" s="210" t="s">
        <v>68</v>
      </c>
      <c r="K161" s="248">
        <v>3</v>
      </c>
      <c r="L161" s="250">
        <v>21200000000</v>
      </c>
      <c r="M161" s="250"/>
      <c r="N161" s="250"/>
      <c r="O161" s="250"/>
      <c r="P161" s="250"/>
      <c r="Q161" s="215"/>
      <c r="R161" s="215"/>
    </row>
    <row r="162" spans="1:18">
      <c r="A162" s="1">
        <v>93834000</v>
      </c>
      <c r="B162" s="31" t="s">
        <v>83</v>
      </c>
      <c r="C162" s="215" t="s">
        <v>119</v>
      </c>
      <c r="D162" s="216" t="s">
        <v>143</v>
      </c>
      <c r="E162" s="246">
        <v>37743</v>
      </c>
      <c r="F162" s="214" t="s">
        <v>37</v>
      </c>
      <c r="G162" s="247">
        <v>1250</v>
      </c>
      <c r="H162" s="214" t="s">
        <v>63</v>
      </c>
      <c r="I162" s="248">
        <v>4.25</v>
      </c>
      <c r="J162" s="210" t="s">
        <v>68</v>
      </c>
      <c r="K162" s="248">
        <v>6</v>
      </c>
      <c r="L162" s="250">
        <v>1250000</v>
      </c>
      <c r="M162" s="250"/>
      <c r="N162" s="250"/>
      <c r="O162" s="250"/>
      <c r="P162" s="250"/>
      <c r="Q162" s="215"/>
      <c r="R162" s="215"/>
    </row>
    <row r="163" spans="1:18">
      <c r="A163" s="1">
        <v>93834000</v>
      </c>
      <c r="B163" s="31" t="s">
        <v>83</v>
      </c>
      <c r="C163" s="215" t="s">
        <v>119</v>
      </c>
      <c r="D163" s="216" t="s">
        <v>152</v>
      </c>
      <c r="E163" s="246">
        <v>38835</v>
      </c>
      <c r="F163" s="214" t="s">
        <v>171</v>
      </c>
      <c r="G163" s="247">
        <v>22420000</v>
      </c>
      <c r="H163" s="214" t="s">
        <v>90</v>
      </c>
      <c r="I163" s="248">
        <v>7</v>
      </c>
      <c r="J163" s="210" t="s">
        <v>68</v>
      </c>
      <c r="K163" s="248">
        <v>5</v>
      </c>
      <c r="L163" s="250">
        <v>22420000000</v>
      </c>
      <c r="M163" s="250"/>
      <c r="N163" s="250"/>
      <c r="O163" s="250"/>
      <c r="P163" s="250"/>
      <c r="Q163" s="215"/>
      <c r="R163" s="215"/>
    </row>
    <row r="164" spans="1:18">
      <c r="A164" s="1">
        <v>61216000</v>
      </c>
      <c r="B164" s="31" t="s">
        <v>44</v>
      </c>
      <c r="C164" s="215" t="s">
        <v>47</v>
      </c>
      <c r="D164" s="216">
        <v>333</v>
      </c>
      <c r="E164" s="246">
        <v>37769</v>
      </c>
      <c r="F164" s="214" t="s">
        <v>37</v>
      </c>
      <c r="G164" s="247">
        <v>2000</v>
      </c>
      <c r="H164" s="214" t="s">
        <v>176</v>
      </c>
      <c r="I164" s="248">
        <v>5.7</v>
      </c>
      <c r="J164" s="210" t="s">
        <v>39</v>
      </c>
      <c r="K164" s="248">
        <v>30</v>
      </c>
      <c r="L164" s="250">
        <v>2000000</v>
      </c>
      <c r="M164" s="250">
        <v>2000000</v>
      </c>
      <c r="N164" s="250">
        <f>ROUND((M164*$E$8/1000),0)</f>
        <v>43951080</v>
      </c>
      <c r="O164" s="250">
        <v>1235247</v>
      </c>
      <c r="P164" s="250">
        <v>45186327</v>
      </c>
      <c r="Q164" s="215"/>
      <c r="R164" s="215"/>
    </row>
    <row r="165" spans="1:18">
      <c r="A165" s="1">
        <v>61216000</v>
      </c>
      <c r="B165" s="31" t="s">
        <v>44</v>
      </c>
      <c r="C165" s="215" t="s">
        <v>47</v>
      </c>
      <c r="D165" s="216">
        <v>333</v>
      </c>
      <c r="E165" s="246">
        <v>37769</v>
      </c>
      <c r="F165" s="214" t="s">
        <v>37</v>
      </c>
      <c r="G165" s="247">
        <v>1860</v>
      </c>
      <c r="H165" s="214" t="s">
        <v>177</v>
      </c>
      <c r="I165" s="248">
        <v>5.7</v>
      </c>
      <c r="J165" s="210" t="s">
        <v>39</v>
      </c>
      <c r="K165" s="248">
        <v>30</v>
      </c>
      <c r="L165" s="250">
        <v>1860000</v>
      </c>
      <c r="M165" s="250">
        <v>1860000</v>
      </c>
      <c r="N165" s="250">
        <f>ROUND((M165*$E$8/1000),0)</f>
        <v>40874504</v>
      </c>
      <c r="O165" s="250">
        <v>189259</v>
      </c>
      <c r="P165" s="250">
        <v>41063763</v>
      </c>
      <c r="Q165" s="215"/>
      <c r="R165" s="215"/>
    </row>
    <row r="166" spans="1:18">
      <c r="A166" s="1">
        <v>96972220</v>
      </c>
      <c r="B166" s="31" t="s">
        <v>106</v>
      </c>
      <c r="C166" s="215" t="s">
        <v>178</v>
      </c>
      <c r="D166" s="216">
        <v>335</v>
      </c>
      <c r="E166" s="246">
        <v>37785</v>
      </c>
      <c r="F166" s="214" t="s">
        <v>37</v>
      </c>
      <c r="G166" s="247">
        <v>660</v>
      </c>
      <c r="H166" s="214" t="s">
        <v>46</v>
      </c>
      <c r="I166" s="248">
        <v>6.5</v>
      </c>
      <c r="J166" s="210" t="s">
        <v>179</v>
      </c>
      <c r="K166" s="248">
        <v>21.66</v>
      </c>
      <c r="L166" s="250">
        <v>660000</v>
      </c>
      <c r="M166" s="250">
        <v>567147</v>
      </c>
      <c r="N166" s="250">
        <f>ROUND((M166*$E$8/1000),0)</f>
        <v>12463362</v>
      </c>
      <c r="O166" s="250">
        <v>131507</v>
      </c>
      <c r="P166" s="250">
        <v>12594869</v>
      </c>
      <c r="Q166" s="213"/>
      <c r="R166" s="215"/>
    </row>
    <row r="167" spans="1:18">
      <c r="A167" s="1">
        <v>96802690</v>
      </c>
      <c r="B167" s="31" t="s">
        <v>35</v>
      </c>
      <c r="C167" s="215" t="s">
        <v>180</v>
      </c>
      <c r="D167" s="216">
        <v>336</v>
      </c>
      <c r="E167" s="246">
        <v>37802</v>
      </c>
      <c r="F167" s="214" t="s">
        <v>37</v>
      </c>
      <c r="G167" s="247">
        <v>1500</v>
      </c>
      <c r="H167" s="214" t="s">
        <v>67</v>
      </c>
      <c r="I167" s="248">
        <v>5</v>
      </c>
      <c r="J167" s="210" t="s">
        <v>68</v>
      </c>
      <c r="K167" s="248">
        <v>6</v>
      </c>
      <c r="L167" s="250">
        <v>1500000</v>
      </c>
      <c r="M167" s="250"/>
      <c r="N167" s="250"/>
      <c r="O167" s="250"/>
      <c r="P167" s="250"/>
      <c r="Q167" s="213"/>
      <c r="R167" s="215"/>
    </row>
    <row r="168" spans="1:18">
      <c r="A168" s="1">
        <v>96802690</v>
      </c>
      <c r="B168" s="31" t="s">
        <v>35</v>
      </c>
      <c r="C168" s="215" t="s">
        <v>180</v>
      </c>
      <c r="D168" s="216">
        <v>336</v>
      </c>
      <c r="E168" s="246">
        <v>37802</v>
      </c>
      <c r="F168" s="214" t="s">
        <v>37</v>
      </c>
      <c r="G168" s="247">
        <v>2500</v>
      </c>
      <c r="H168" s="214" t="s">
        <v>73</v>
      </c>
      <c r="I168" s="248">
        <v>5</v>
      </c>
      <c r="J168" s="210" t="s">
        <v>68</v>
      </c>
      <c r="K168" s="248">
        <v>6</v>
      </c>
      <c r="L168" s="250">
        <v>2500000</v>
      </c>
      <c r="M168" s="250"/>
      <c r="N168" s="250"/>
      <c r="O168" s="250"/>
      <c r="P168" s="250"/>
      <c r="Q168" s="213"/>
      <c r="R168" s="215"/>
    </row>
    <row r="169" spans="1:18">
      <c r="A169" s="1">
        <v>96802690</v>
      </c>
      <c r="B169" s="31" t="s">
        <v>35</v>
      </c>
      <c r="C169" s="215" t="s">
        <v>180</v>
      </c>
      <c r="D169" s="216">
        <v>336</v>
      </c>
      <c r="E169" s="246">
        <v>37802</v>
      </c>
      <c r="F169" s="214" t="s">
        <v>37</v>
      </c>
      <c r="G169" s="247">
        <v>1500</v>
      </c>
      <c r="H169" s="214" t="s">
        <v>71</v>
      </c>
      <c r="I169" s="248">
        <v>6</v>
      </c>
      <c r="J169" s="210" t="s">
        <v>68</v>
      </c>
      <c r="K169" s="248">
        <v>21</v>
      </c>
      <c r="L169" s="250">
        <v>1000000</v>
      </c>
      <c r="M169" s="250"/>
      <c r="N169" s="250"/>
      <c r="O169" s="250"/>
      <c r="P169" s="250"/>
      <c r="Q169" s="213"/>
      <c r="R169" s="215"/>
    </row>
    <row r="170" spans="1:18">
      <c r="A170" s="1">
        <v>96802690</v>
      </c>
      <c r="B170" s="31" t="s">
        <v>35</v>
      </c>
      <c r="C170" s="215" t="s">
        <v>181</v>
      </c>
      <c r="D170" s="216">
        <v>336</v>
      </c>
      <c r="E170" s="246">
        <v>37802</v>
      </c>
      <c r="F170" s="214" t="s">
        <v>37</v>
      </c>
      <c r="G170" s="247">
        <v>2500</v>
      </c>
      <c r="H170" s="214" t="s">
        <v>72</v>
      </c>
      <c r="I170" s="248">
        <v>6</v>
      </c>
      <c r="J170" s="210" t="s">
        <v>68</v>
      </c>
      <c r="K170" s="248">
        <v>21</v>
      </c>
      <c r="L170" s="250"/>
      <c r="M170" s="250"/>
      <c r="N170" s="250"/>
      <c r="O170" s="250"/>
      <c r="P170" s="250"/>
      <c r="Q170" s="213"/>
      <c r="R170" s="215"/>
    </row>
    <row r="171" spans="1:18">
      <c r="A171" s="1">
        <v>96802690</v>
      </c>
      <c r="B171" s="31" t="s">
        <v>35</v>
      </c>
      <c r="C171" s="215" t="s">
        <v>180</v>
      </c>
      <c r="D171" s="216">
        <v>336</v>
      </c>
      <c r="E171" s="246">
        <v>37802</v>
      </c>
      <c r="F171" s="214" t="s">
        <v>66</v>
      </c>
      <c r="G171" s="247">
        <v>30000</v>
      </c>
      <c r="H171" s="214" t="s">
        <v>104</v>
      </c>
      <c r="I171" s="248">
        <v>5</v>
      </c>
      <c r="J171" s="210" t="s">
        <v>68</v>
      </c>
      <c r="K171" s="248">
        <v>5</v>
      </c>
      <c r="L171" s="250">
        <v>10000000</v>
      </c>
      <c r="M171" s="250"/>
      <c r="N171" s="250"/>
      <c r="O171" s="250"/>
      <c r="P171" s="250"/>
      <c r="Q171" s="253" t="s">
        <v>69</v>
      </c>
      <c r="R171" s="215"/>
    </row>
    <row r="172" spans="1:18">
      <c r="A172" s="1">
        <v>96802690</v>
      </c>
      <c r="B172" s="31" t="s">
        <v>35</v>
      </c>
      <c r="C172" s="215" t="s">
        <v>180</v>
      </c>
      <c r="D172" s="216">
        <v>336</v>
      </c>
      <c r="E172" s="246">
        <v>37802</v>
      </c>
      <c r="F172" s="214" t="s">
        <v>66</v>
      </c>
      <c r="G172" s="247">
        <v>70000</v>
      </c>
      <c r="H172" s="214" t="s">
        <v>105</v>
      </c>
      <c r="I172" s="248">
        <v>5</v>
      </c>
      <c r="J172" s="210" t="s">
        <v>68</v>
      </c>
      <c r="K172" s="248">
        <v>5</v>
      </c>
      <c r="L172" s="250">
        <v>20000000</v>
      </c>
      <c r="M172" s="250"/>
      <c r="N172" s="250"/>
      <c r="O172" s="250"/>
      <c r="P172" s="250"/>
      <c r="Q172" s="253" t="s">
        <v>69</v>
      </c>
      <c r="R172" s="215"/>
    </row>
    <row r="173" spans="1:18">
      <c r="A173" s="1">
        <v>61219000</v>
      </c>
      <c r="B173" s="31" t="s">
        <v>54</v>
      </c>
      <c r="C173" s="215" t="s">
        <v>112</v>
      </c>
      <c r="D173" s="216">
        <v>339</v>
      </c>
      <c r="E173" s="246">
        <v>37834</v>
      </c>
      <c r="F173" s="214" t="s">
        <v>37</v>
      </c>
      <c r="G173" s="247">
        <v>4000</v>
      </c>
      <c r="H173" s="214" t="s">
        <v>63</v>
      </c>
      <c r="I173" s="248">
        <v>5.5</v>
      </c>
      <c r="J173" s="210" t="s">
        <v>39</v>
      </c>
      <c r="K173" s="248">
        <v>25</v>
      </c>
      <c r="L173" s="250">
        <v>4000000</v>
      </c>
      <c r="M173" s="250">
        <v>4000000</v>
      </c>
      <c r="N173" s="250">
        <f>ROUND((M173*$E$8/1000),0)</f>
        <v>87902160</v>
      </c>
      <c r="O173" s="250">
        <v>609489</v>
      </c>
      <c r="P173" s="250">
        <v>88511649</v>
      </c>
      <c r="Q173" s="215"/>
      <c r="R173" s="215"/>
    </row>
    <row r="174" spans="1:18">
      <c r="A174" s="1">
        <v>96604380</v>
      </c>
      <c r="B174" s="31" t="s">
        <v>96</v>
      </c>
      <c r="C174" s="215" t="s">
        <v>182</v>
      </c>
      <c r="D174" s="216">
        <v>340</v>
      </c>
      <c r="E174" s="246">
        <v>37846</v>
      </c>
      <c r="F174" s="214" t="s">
        <v>37</v>
      </c>
      <c r="G174" s="247">
        <v>1000</v>
      </c>
      <c r="H174" s="214"/>
      <c r="I174" s="248"/>
      <c r="J174" s="210" t="s">
        <v>81</v>
      </c>
      <c r="K174" s="248">
        <v>10</v>
      </c>
      <c r="L174" s="250"/>
      <c r="M174" s="250"/>
      <c r="N174" s="250"/>
      <c r="O174" s="250"/>
      <c r="P174" s="250"/>
      <c r="Q174" s="215"/>
      <c r="R174" s="215"/>
    </row>
    <row r="175" spans="1:18">
      <c r="A175" s="1">
        <v>96604380</v>
      </c>
      <c r="B175" s="31" t="s">
        <v>96</v>
      </c>
      <c r="C175" s="215" t="s">
        <v>183</v>
      </c>
      <c r="D175" s="216" t="s">
        <v>143</v>
      </c>
      <c r="E175" s="246">
        <v>37846</v>
      </c>
      <c r="F175" s="214" t="s">
        <v>37</v>
      </c>
      <c r="G175" s="247">
        <v>1000</v>
      </c>
      <c r="H175" s="214" t="s">
        <v>90</v>
      </c>
      <c r="I175" s="248">
        <v>4.75</v>
      </c>
      <c r="J175" s="210" t="s">
        <v>81</v>
      </c>
      <c r="K175" s="248">
        <v>7</v>
      </c>
      <c r="L175" s="250">
        <v>1000000</v>
      </c>
      <c r="M175" s="250"/>
      <c r="N175" s="250"/>
      <c r="O175" s="250"/>
      <c r="P175" s="250"/>
      <c r="Q175" s="215"/>
      <c r="R175" s="215"/>
    </row>
    <row r="176" spans="1:18">
      <c r="A176" s="1">
        <v>96604380</v>
      </c>
      <c r="B176" s="31" t="s">
        <v>96</v>
      </c>
      <c r="C176" s="215" t="s">
        <v>184</v>
      </c>
      <c r="D176" s="216" t="s">
        <v>152</v>
      </c>
      <c r="E176" s="246">
        <v>39272</v>
      </c>
      <c r="F176" s="214" t="s">
        <v>37</v>
      </c>
      <c r="G176" s="247">
        <v>1000</v>
      </c>
      <c r="H176" s="214" t="s">
        <v>72</v>
      </c>
      <c r="I176" s="248">
        <v>3.8</v>
      </c>
      <c r="J176" s="210" t="s">
        <v>68</v>
      </c>
      <c r="K176" s="248">
        <v>21</v>
      </c>
      <c r="L176" s="250">
        <v>1000000</v>
      </c>
      <c r="M176" s="250">
        <v>1000000</v>
      </c>
      <c r="N176" s="250">
        <f>ROUND((M176*$E$8/1000),0)</f>
        <v>21975540</v>
      </c>
      <c r="O176" s="250">
        <v>174048</v>
      </c>
      <c r="P176" s="250">
        <v>22149588</v>
      </c>
      <c r="Q176" s="215"/>
      <c r="R176" s="215"/>
    </row>
    <row r="177" spans="1:18">
      <c r="A177" s="1">
        <v>96722460</v>
      </c>
      <c r="B177" s="31" t="s">
        <v>75</v>
      </c>
      <c r="C177" s="215" t="s">
        <v>185</v>
      </c>
      <c r="D177" s="216">
        <v>344</v>
      </c>
      <c r="E177" s="246">
        <v>37903</v>
      </c>
      <c r="F177" s="214" t="s">
        <v>37</v>
      </c>
      <c r="G177" s="247">
        <v>3000</v>
      </c>
      <c r="H177" s="214" t="s">
        <v>51</v>
      </c>
      <c r="I177" s="248">
        <v>6</v>
      </c>
      <c r="J177" s="210" t="s">
        <v>68</v>
      </c>
      <c r="K177" s="248">
        <v>21</v>
      </c>
      <c r="L177" s="250">
        <v>2500000</v>
      </c>
      <c r="M177" s="250">
        <v>2166666</v>
      </c>
      <c r="N177" s="250">
        <f>ROUND((M177*$E$8/1000),0)</f>
        <v>47613655</v>
      </c>
      <c r="O177" s="250">
        <v>238328</v>
      </c>
      <c r="P177" s="250">
        <v>47851983</v>
      </c>
      <c r="Q177" s="215"/>
      <c r="R177" s="215"/>
    </row>
    <row r="178" spans="1:18">
      <c r="A178" s="1">
        <v>96722460</v>
      </c>
      <c r="B178" s="31" t="s">
        <v>75</v>
      </c>
      <c r="C178" s="215" t="s">
        <v>186</v>
      </c>
      <c r="D178" s="216">
        <v>345</v>
      </c>
      <c r="E178" s="246">
        <v>37903</v>
      </c>
      <c r="F178" s="214" t="s">
        <v>37</v>
      </c>
      <c r="G178" s="247">
        <v>3000</v>
      </c>
      <c r="H178" s="215"/>
      <c r="I178" s="248"/>
      <c r="J178" s="210"/>
      <c r="K178" s="248">
        <v>10</v>
      </c>
      <c r="L178" s="250"/>
      <c r="M178" s="250"/>
      <c r="N178" s="250"/>
      <c r="O178" s="250"/>
      <c r="P178" s="250"/>
      <c r="Q178" s="215"/>
      <c r="R178" s="215"/>
    </row>
    <row r="179" spans="1:18">
      <c r="A179" s="1">
        <v>96722460</v>
      </c>
      <c r="B179" s="31" t="s">
        <v>75</v>
      </c>
      <c r="C179" s="215" t="s">
        <v>76</v>
      </c>
      <c r="D179" s="216" t="s">
        <v>143</v>
      </c>
      <c r="E179" s="246">
        <v>37903</v>
      </c>
      <c r="F179" s="214" t="s">
        <v>37</v>
      </c>
      <c r="G179" s="247">
        <v>3000</v>
      </c>
      <c r="H179" s="214" t="s">
        <v>56</v>
      </c>
      <c r="I179" s="248">
        <v>3.75</v>
      </c>
      <c r="J179" s="210" t="s">
        <v>81</v>
      </c>
      <c r="K179" s="248">
        <v>6</v>
      </c>
      <c r="L179" s="250">
        <v>2000000</v>
      </c>
      <c r="M179" s="250"/>
      <c r="N179" s="250"/>
      <c r="O179" s="250"/>
      <c r="P179" s="250"/>
      <c r="Q179" s="215"/>
      <c r="R179" s="215"/>
    </row>
    <row r="180" spans="1:18">
      <c r="A180" s="1">
        <v>96800570</v>
      </c>
      <c r="B180" s="31" t="s">
        <v>44</v>
      </c>
      <c r="C180" s="215" t="s">
        <v>187</v>
      </c>
      <c r="D180" s="216">
        <v>347</v>
      </c>
      <c r="E180" s="246">
        <v>37907</v>
      </c>
      <c r="F180" s="214" t="s">
        <v>37</v>
      </c>
      <c r="G180" s="247">
        <v>4200</v>
      </c>
      <c r="H180" s="214"/>
      <c r="I180" s="248"/>
      <c r="J180" s="210" t="s">
        <v>68</v>
      </c>
      <c r="K180" s="248">
        <v>10</v>
      </c>
      <c r="L180" s="250"/>
      <c r="M180" s="250"/>
      <c r="N180" s="250"/>
      <c r="O180" s="250"/>
      <c r="P180" s="250"/>
      <c r="Q180" s="215"/>
      <c r="R180" s="215"/>
    </row>
    <row r="181" spans="1:18">
      <c r="A181" s="1">
        <v>96800570</v>
      </c>
      <c r="B181" s="31" t="s">
        <v>44</v>
      </c>
      <c r="C181" s="215" t="s">
        <v>187</v>
      </c>
      <c r="D181" s="216">
        <v>348</v>
      </c>
      <c r="E181" s="246">
        <v>37907</v>
      </c>
      <c r="F181" s="214" t="s">
        <v>37</v>
      </c>
      <c r="G181" s="247">
        <v>4000</v>
      </c>
      <c r="H181" s="214"/>
      <c r="I181" s="248"/>
      <c r="J181" s="210" t="s">
        <v>68</v>
      </c>
      <c r="K181" s="248">
        <v>10</v>
      </c>
      <c r="L181" s="250"/>
      <c r="M181" s="250"/>
      <c r="N181" s="250"/>
      <c r="O181" s="250"/>
      <c r="P181" s="250"/>
      <c r="Q181" s="215"/>
      <c r="R181" s="215"/>
    </row>
    <row r="182" spans="1:18">
      <c r="A182" s="1">
        <v>96439000</v>
      </c>
      <c r="B182" s="31" t="s">
        <v>168</v>
      </c>
      <c r="C182" s="215" t="s">
        <v>636</v>
      </c>
      <c r="D182" s="216">
        <v>350</v>
      </c>
      <c r="E182" s="246">
        <v>37908</v>
      </c>
      <c r="F182" s="214" t="s">
        <v>37</v>
      </c>
      <c r="G182" s="247">
        <v>2000</v>
      </c>
      <c r="H182" s="214"/>
      <c r="I182" s="248"/>
      <c r="J182" s="210"/>
      <c r="K182" s="248">
        <v>10</v>
      </c>
      <c r="L182" s="250"/>
      <c r="M182" s="250"/>
      <c r="N182" s="250"/>
      <c r="O182" s="250"/>
      <c r="P182" s="250"/>
      <c r="Q182" s="215"/>
      <c r="R182" s="215"/>
    </row>
    <row r="183" spans="1:18">
      <c r="A183" s="1">
        <v>96439000</v>
      </c>
      <c r="B183" s="31" t="s">
        <v>168</v>
      </c>
      <c r="C183" s="215" t="s">
        <v>637</v>
      </c>
      <c r="D183" s="216" t="s">
        <v>143</v>
      </c>
      <c r="E183" s="246">
        <v>37908</v>
      </c>
      <c r="F183" s="214" t="s">
        <v>37</v>
      </c>
      <c r="G183" s="247">
        <v>2000</v>
      </c>
      <c r="H183" s="214" t="s">
        <v>92</v>
      </c>
      <c r="I183" s="248">
        <v>4.5</v>
      </c>
      <c r="J183" s="210" t="s">
        <v>68</v>
      </c>
      <c r="K183" s="248">
        <v>6.5</v>
      </c>
      <c r="L183" s="250">
        <v>2000000</v>
      </c>
      <c r="M183" s="250"/>
      <c r="N183" s="250"/>
      <c r="O183" s="250"/>
      <c r="P183" s="250"/>
      <c r="Q183" s="215"/>
      <c r="R183" s="215"/>
    </row>
    <row r="184" spans="1:18">
      <c r="A184" s="1">
        <v>96719210</v>
      </c>
      <c r="B184" s="31" t="s">
        <v>190</v>
      </c>
      <c r="C184" s="215" t="s">
        <v>191</v>
      </c>
      <c r="D184" s="216">
        <v>353</v>
      </c>
      <c r="E184" s="246">
        <v>37925</v>
      </c>
      <c r="F184" s="214" t="s">
        <v>37</v>
      </c>
      <c r="G184" s="247">
        <v>2500</v>
      </c>
      <c r="H184" s="214"/>
      <c r="I184" s="248"/>
      <c r="J184" s="210"/>
      <c r="K184" s="248">
        <v>10</v>
      </c>
      <c r="L184" s="250"/>
      <c r="M184" s="250"/>
      <c r="N184" s="250"/>
      <c r="O184" s="250"/>
      <c r="P184" s="250"/>
      <c r="Q184" s="215"/>
      <c r="R184" s="215"/>
    </row>
    <row r="185" spans="1:18">
      <c r="A185" s="1">
        <v>96719210</v>
      </c>
      <c r="B185" s="31" t="s">
        <v>190</v>
      </c>
      <c r="C185" s="215" t="s">
        <v>192</v>
      </c>
      <c r="D185" s="216" t="s">
        <v>143</v>
      </c>
      <c r="E185" s="246">
        <v>37925</v>
      </c>
      <c r="F185" s="214" t="s">
        <v>37</v>
      </c>
      <c r="G185" s="247">
        <v>2500</v>
      </c>
      <c r="H185" s="214" t="s">
        <v>46</v>
      </c>
      <c r="I185" s="248">
        <v>4.5</v>
      </c>
      <c r="J185" s="210" t="s">
        <v>81</v>
      </c>
      <c r="K185" s="248">
        <v>7</v>
      </c>
      <c r="L185" s="250"/>
      <c r="M185" s="250"/>
      <c r="N185" s="250"/>
      <c r="O185" s="250"/>
      <c r="P185" s="250"/>
      <c r="Q185" s="215"/>
      <c r="R185" s="215"/>
    </row>
    <row r="186" spans="1:18">
      <c r="A186" s="1">
        <v>96802690</v>
      </c>
      <c r="B186" s="31" t="s">
        <v>35</v>
      </c>
      <c r="C186" s="215" t="s">
        <v>193</v>
      </c>
      <c r="D186" s="216">
        <v>355</v>
      </c>
      <c r="E186" s="246">
        <v>37935</v>
      </c>
      <c r="F186" s="214" t="s">
        <v>37</v>
      </c>
      <c r="G186" s="247">
        <v>3000</v>
      </c>
      <c r="H186" s="214" t="s">
        <v>90</v>
      </c>
      <c r="I186" s="248">
        <v>6.25</v>
      </c>
      <c r="J186" s="210" t="s">
        <v>68</v>
      </c>
      <c r="K186" s="248">
        <v>21</v>
      </c>
      <c r="L186" s="250">
        <v>702000</v>
      </c>
      <c r="M186" s="250">
        <v>676929</v>
      </c>
      <c r="N186" s="250">
        <f>ROUND((M186*$E$8/1000),0)</f>
        <v>14875880</v>
      </c>
      <c r="O186" s="250">
        <v>190749</v>
      </c>
      <c r="P186" s="250">
        <v>15066629</v>
      </c>
      <c r="Q186" s="215"/>
      <c r="R186" s="215"/>
    </row>
    <row r="187" spans="1:18">
      <c r="A187" s="1">
        <v>96802690</v>
      </c>
      <c r="B187" s="31" t="s">
        <v>35</v>
      </c>
      <c r="C187" s="215" t="s">
        <v>194</v>
      </c>
      <c r="D187" s="216">
        <v>356</v>
      </c>
      <c r="E187" s="246">
        <v>37935</v>
      </c>
      <c r="F187" s="214" t="s">
        <v>37</v>
      </c>
      <c r="G187" s="247">
        <v>3000</v>
      </c>
      <c r="H187" s="214"/>
      <c r="I187" s="248"/>
      <c r="J187" s="210"/>
      <c r="K187" s="248">
        <v>10</v>
      </c>
      <c r="L187" s="250"/>
      <c r="M187" s="250"/>
      <c r="N187" s="250"/>
      <c r="O187" s="250"/>
      <c r="P187" s="250"/>
      <c r="Q187" s="215"/>
      <c r="R187" s="215"/>
    </row>
    <row r="188" spans="1:18">
      <c r="A188" s="1">
        <v>96802690</v>
      </c>
      <c r="B188" s="31" t="s">
        <v>35</v>
      </c>
      <c r="C188" s="215" t="s">
        <v>195</v>
      </c>
      <c r="D188" s="216" t="s">
        <v>143</v>
      </c>
      <c r="E188" s="246">
        <v>37935</v>
      </c>
      <c r="F188" s="214" t="s">
        <v>37</v>
      </c>
      <c r="G188" s="247">
        <v>3000</v>
      </c>
      <c r="H188" s="214" t="s">
        <v>46</v>
      </c>
      <c r="I188" s="248">
        <v>5</v>
      </c>
      <c r="J188" s="210" t="s">
        <v>68</v>
      </c>
      <c r="K188" s="248">
        <v>7</v>
      </c>
      <c r="L188" s="250">
        <v>2500000</v>
      </c>
      <c r="M188" s="250"/>
      <c r="N188" s="250"/>
      <c r="O188" s="250"/>
      <c r="P188" s="250"/>
      <c r="Q188" s="215"/>
      <c r="R188" s="215"/>
    </row>
    <row r="189" spans="1:18">
      <c r="A189" s="1">
        <v>96802690</v>
      </c>
      <c r="B189" s="31" t="s">
        <v>35</v>
      </c>
      <c r="C189" s="215" t="s">
        <v>196</v>
      </c>
      <c r="D189" s="216" t="s">
        <v>152</v>
      </c>
      <c r="E189" s="246">
        <v>39213</v>
      </c>
      <c r="F189" s="214" t="s">
        <v>37</v>
      </c>
      <c r="G189" s="247">
        <v>500</v>
      </c>
      <c r="H189" s="214" t="s">
        <v>51</v>
      </c>
      <c r="I189" s="248">
        <v>3.5</v>
      </c>
      <c r="J189" s="210" t="s">
        <v>68</v>
      </c>
      <c r="K189" s="248">
        <v>5</v>
      </c>
      <c r="L189" s="250">
        <v>500000</v>
      </c>
      <c r="M189" s="250">
        <v>500000</v>
      </c>
      <c r="N189" s="250">
        <f>ROUND((M189*$E$8/1000),0)</f>
        <v>10987770</v>
      </c>
      <c r="O189" s="250">
        <v>111199</v>
      </c>
      <c r="P189" s="250">
        <v>11098969</v>
      </c>
      <c r="Q189" s="215"/>
      <c r="R189" s="215"/>
    </row>
    <row r="190" spans="1:18">
      <c r="A190" s="1">
        <v>96802690</v>
      </c>
      <c r="B190" s="31" t="s">
        <v>35</v>
      </c>
      <c r="C190" s="215" t="s">
        <v>193</v>
      </c>
      <c r="D190" s="216" t="s">
        <v>162</v>
      </c>
      <c r="E190" s="246">
        <v>39213</v>
      </c>
      <c r="F190" s="214" t="s">
        <v>37</v>
      </c>
      <c r="G190" s="247">
        <v>500</v>
      </c>
      <c r="H190" s="214" t="s">
        <v>53</v>
      </c>
      <c r="I190" s="248">
        <v>3.5</v>
      </c>
      <c r="J190" s="210" t="s">
        <v>68</v>
      </c>
      <c r="K190" s="248">
        <v>5</v>
      </c>
      <c r="L190" s="250">
        <v>500000</v>
      </c>
      <c r="M190" s="250">
        <v>500000</v>
      </c>
      <c r="N190" s="250">
        <f>ROUND((M190*$E$8/1000),0)</f>
        <v>10987770</v>
      </c>
      <c r="O190" s="250">
        <v>111199</v>
      </c>
      <c r="P190" s="250">
        <v>11098969</v>
      </c>
      <c r="Q190" s="215"/>
      <c r="R190" s="215"/>
    </row>
    <row r="191" spans="1:18">
      <c r="A191" s="1">
        <v>96802690</v>
      </c>
      <c r="B191" s="31" t="s">
        <v>35</v>
      </c>
      <c r="C191" s="215" t="s">
        <v>193</v>
      </c>
      <c r="D191" s="216" t="s">
        <v>163</v>
      </c>
      <c r="E191" s="246">
        <v>39213</v>
      </c>
      <c r="F191" s="214" t="s">
        <v>37</v>
      </c>
      <c r="G191" s="247">
        <v>1500</v>
      </c>
      <c r="H191" s="214" t="s">
        <v>59</v>
      </c>
      <c r="I191" s="248">
        <v>4.3499999999999996</v>
      </c>
      <c r="J191" s="210" t="s">
        <v>68</v>
      </c>
      <c r="K191" s="248">
        <v>21</v>
      </c>
      <c r="L191" s="250">
        <v>1500000</v>
      </c>
      <c r="M191" s="250">
        <v>1500000</v>
      </c>
      <c r="N191" s="250">
        <f>ROUND((M191*$E$8/1000),0)</f>
        <v>32963310</v>
      </c>
      <c r="O191" s="250">
        <v>413761</v>
      </c>
      <c r="P191" s="250">
        <v>33377071</v>
      </c>
      <c r="Q191" s="215"/>
      <c r="R191" s="215"/>
    </row>
    <row r="192" spans="1:18">
      <c r="A192" s="1">
        <v>99530250</v>
      </c>
      <c r="B192" s="31" t="s">
        <v>86</v>
      </c>
      <c r="C192" s="215" t="s">
        <v>197</v>
      </c>
      <c r="D192" s="216">
        <v>357</v>
      </c>
      <c r="E192" s="246">
        <v>37936</v>
      </c>
      <c r="F192" s="214" t="s">
        <v>37</v>
      </c>
      <c r="G192" s="247">
        <v>5000</v>
      </c>
      <c r="H192" s="214" t="s">
        <v>90</v>
      </c>
      <c r="I192" s="248">
        <v>5.5</v>
      </c>
      <c r="J192" s="210" t="s">
        <v>68</v>
      </c>
      <c r="K192" s="248">
        <v>21</v>
      </c>
      <c r="L192" s="250">
        <v>3500000</v>
      </c>
      <c r="M192" s="250"/>
      <c r="N192" s="250"/>
      <c r="O192" s="250"/>
      <c r="P192" s="250"/>
      <c r="Q192" s="215"/>
      <c r="R192" s="215"/>
    </row>
    <row r="193" spans="1:18">
      <c r="A193" s="1">
        <v>99530250</v>
      </c>
      <c r="B193" s="31" t="s">
        <v>86</v>
      </c>
      <c r="C193" s="215" t="s">
        <v>198</v>
      </c>
      <c r="D193" s="216">
        <v>358</v>
      </c>
      <c r="E193" s="246">
        <v>37936</v>
      </c>
      <c r="F193" s="214" t="s">
        <v>37</v>
      </c>
      <c r="G193" s="247">
        <v>3000</v>
      </c>
      <c r="H193" s="214"/>
      <c r="I193" s="248"/>
      <c r="J193" s="210"/>
      <c r="K193" s="248">
        <v>10</v>
      </c>
      <c r="L193" s="250"/>
      <c r="M193" s="250"/>
      <c r="N193" s="250"/>
      <c r="O193" s="250"/>
      <c r="P193" s="250"/>
      <c r="Q193" s="215"/>
      <c r="R193" s="215"/>
    </row>
    <row r="194" spans="1:18">
      <c r="A194" s="1">
        <v>99530250</v>
      </c>
      <c r="B194" s="31" t="s">
        <v>86</v>
      </c>
      <c r="C194" s="215" t="s">
        <v>197</v>
      </c>
      <c r="D194" s="216" t="s">
        <v>143</v>
      </c>
      <c r="E194" s="246">
        <v>37936</v>
      </c>
      <c r="F194" s="214" t="s">
        <v>37</v>
      </c>
      <c r="G194" s="247">
        <v>3000</v>
      </c>
      <c r="H194" s="214" t="s">
        <v>46</v>
      </c>
      <c r="I194" s="248">
        <v>4.5</v>
      </c>
      <c r="J194" s="210" t="s">
        <v>68</v>
      </c>
      <c r="K194" s="248">
        <v>8</v>
      </c>
      <c r="L194" s="250">
        <v>3000000</v>
      </c>
      <c r="M194" s="250"/>
      <c r="N194" s="250"/>
      <c r="O194" s="250"/>
      <c r="P194" s="250"/>
      <c r="Q194" s="215"/>
      <c r="R194" s="215"/>
    </row>
    <row r="195" spans="1:18">
      <c r="A195" s="1">
        <v>96945440</v>
      </c>
      <c r="B195" s="31" t="s">
        <v>106</v>
      </c>
      <c r="C195" s="215" t="s">
        <v>199</v>
      </c>
      <c r="D195" s="216">
        <v>359</v>
      </c>
      <c r="E195" s="246">
        <v>37936</v>
      </c>
      <c r="F195" s="214" t="s">
        <v>37</v>
      </c>
      <c r="G195" s="247">
        <v>13000</v>
      </c>
      <c r="H195" s="214" t="s">
        <v>67</v>
      </c>
      <c r="I195" s="248">
        <v>5.3</v>
      </c>
      <c r="J195" s="210" t="s">
        <v>179</v>
      </c>
      <c r="K195" s="248">
        <v>23</v>
      </c>
      <c r="L195" s="250">
        <v>13000000</v>
      </c>
      <c r="M195" s="250">
        <v>12902500</v>
      </c>
      <c r="N195" s="250">
        <f t="shared" ref="N195:N204" si="1">ROUND((M195*$E$8/1000),0)</f>
        <v>283539405</v>
      </c>
      <c r="O195" s="250">
        <v>3214234</v>
      </c>
      <c r="P195" s="250">
        <v>286753639</v>
      </c>
      <c r="Q195" s="215"/>
      <c r="R195" s="215"/>
    </row>
    <row r="196" spans="1:18">
      <c r="A196" s="1">
        <v>96945440</v>
      </c>
      <c r="B196" s="31" t="s">
        <v>106</v>
      </c>
      <c r="C196" s="215" t="s">
        <v>199</v>
      </c>
      <c r="D196" s="216">
        <v>359</v>
      </c>
      <c r="E196" s="246">
        <v>37936</v>
      </c>
      <c r="F196" s="214" t="s">
        <v>37</v>
      </c>
      <c r="G196" s="255">
        <v>0.5</v>
      </c>
      <c r="H196" s="214" t="s">
        <v>73</v>
      </c>
      <c r="I196" s="248">
        <v>5.3</v>
      </c>
      <c r="J196" s="210" t="s">
        <v>179</v>
      </c>
      <c r="K196" s="248">
        <v>23</v>
      </c>
      <c r="L196" s="250">
        <v>500</v>
      </c>
      <c r="M196" s="250">
        <v>496</v>
      </c>
      <c r="N196" s="250">
        <f t="shared" si="1"/>
        <v>10900</v>
      </c>
      <c r="O196" s="250">
        <v>129</v>
      </c>
      <c r="P196" s="250">
        <v>11029</v>
      </c>
      <c r="Q196" s="215"/>
      <c r="R196" s="215"/>
    </row>
    <row r="197" spans="1:18">
      <c r="A197" s="1">
        <v>76496130</v>
      </c>
      <c r="B197" s="31" t="s">
        <v>44</v>
      </c>
      <c r="C197" s="215" t="s">
        <v>200</v>
      </c>
      <c r="D197" s="216">
        <v>360</v>
      </c>
      <c r="E197" s="246">
        <v>37937</v>
      </c>
      <c r="F197" s="214" t="s">
        <v>37</v>
      </c>
      <c r="G197" s="247">
        <v>340</v>
      </c>
      <c r="H197" s="214" t="s">
        <v>67</v>
      </c>
      <c r="I197" s="248">
        <v>5.21</v>
      </c>
      <c r="J197" s="210" t="s">
        <v>179</v>
      </c>
      <c r="K197" s="248">
        <v>13</v>
      </c>
      <c r="L197" s="250">
        <v>340000</v>
      </c>
      <c r="M197" s="250">
        <v>269539.73</v>
      </c>
      <c r="N197" s="250">
        <f t="shared" si="1"/>
        <v>5923281</v>
      </c>
      <c r="O197" s="250">
        <v>51322</v>
      </c>
      <c r="P197" s="250">
        <v>5974603</v>
      </c>
      <c r="Q197" s="215"/>
      <c r="R197" s="215"/>
    </row>
    <row r="198" spans="1:18">
      <c r="A198" s="1">
        <v>76496130</v>
      </c>
      <c r="B198" s="31" t="s">
        <v>44</v>
      </c>
      <c r="C198" s="215" t="s">
        <v>200</v>
      </c>
      <c r="D198" s="216">
        <v>360</v>
      </c>
      <c r="E198" s="246">
        <v>37937</v>
      </c>
      <c r="F198" s="214" t="s">
        <v>37</v>
      </c>
      <c r="G198" s="247">
        <v>1560</v>
      </c>
      <c r="H198" s="214" t="s">
        <v>73</v>
      </c>
      <c r="I198" s="248">
        <v>5.21</v>
      </c>
      <c r="J198" s="210" t="s">
        <v>179</v>
      </c>
      <c r="K198" s="248">
        <v>13</v>
      </c>
      <c r="L198" s="250">
        <v>1560000</v>
      </c>
      <c r="M198" s="250">
        <v>1236711.56</v>
      </c>
      <c r="N198" s="250">
        <f t="shared" si="1"/>
        <v>27177404</v>
      </c>
      <c r="O198" s="250">
        <v>235474</v>
      </c>
      <c r="P198" s="250">
        <v>27412878</v>
      </c>
      <c r="Q198" s="215"/>
      <c r="R198" s="215"/>
    </row>
    <row r="199" spans="1:18">
      <c r="A199" s="1">
        <v>76496130</v>
      </c>
      <c r="B199" s="31" t="s">
        <v>44</v>
      </c>
      <c r="C199" s="215" t="s">
        <v>200</v>
      </c>
      <c r="D199" s="216">
        <v>360</v>
      </c>
      <c r="E199" s="246">
        <v>37937</v>
      </c>
      <c r="F199" s="214" t="s">
        <v>37</v>
      </c>
      <c r="G199" s="247">
        <v>700</v>
      </c>
      <c r="H199" s="214" t="s">
        <v>71</v>
      </c>
      <c r="I199" s="248">
        <v>5.71</v>
      </c>
      <c r="J199" s="210" t="s">
        <v>179</v>
      </c>
      <c r="K199" s="248">
        <v>21.5</v>
      </c>
      <c r="L199" s="250">
        <v>700000</v>
      </c>
      <c r="M199" s="250">
        <v>700000</v>
      </c>
      <c r="N199" s="250">
        <f t="shared" si="1"/>
        <v>15382878</v>
      </c>
      <c r="O199" s="250">
        <v>975782</v>
      </c>
      <c r="P199" s="250">
        <v>16358660</v>
      </c>
      <c r="Q199" s="215"/>
      <c r="R199" s="215"/>
    </row>
    <row r="200" spans="1:18">
      <c r="A200" s="1">
        <v>76496130</v>
      </c>
      <c r="B200" s="31" t="s">
        <v>44</v>
      </c>
      <c r="C200" s="215" t="s">
        <v>200</v>
      </c>
      <c r="D200" s="216">
        <v>360</v>
      </c>
      <c r="E200" s="246">
        <v>37937</v>
      </c>
      <c r="F200" s="214" t="s">
        <v>37</v>
      </c>
      <c r="G200" s="247">
        <v>6900</v>
      </c>
      <c r="H200" s="214" t="s">
        <v>72</v>
      </c>
      <c r="I200" s="248">
        <v>5.71</v>
      </c>
      <c r="J200" s="210" t="s">
        <v>179</v>
      </c>
      <c r="K200" s="248">
        <v>21.5</v>
      </c>
      <c r="L200" s="250">
        <v>6900000</v>
      </c>
      <c r="M200" s="250">
        <v>6900000</v>
      </c>
      <c r="N200" s="250">
        <f t="shared" si="1"/>
        <v>151631226</v>
      </c>
      <c r="O200" s="250">
        <v>9618427</v>
      </c>
      <c r="P200" s="250">
        <v>161249653</v>
      </c>
      <c r="Q200" s="215"/>
      <c r="R200" s="215"/>
    </row>
    <row r="201" spans="1:18">
      <c r="A201" s="1">
        <v>61216000</v>
      </c>
      <c r="B201" s="31" t="s">
        <v>44</v>
      </c>
      <c r="C201" s="215" t="s">
        <v>47</v>
      </c>
      <c r="D201" s="216">
        <v>366</v>
      </c>
      <c r="E201" s="246">
        <v>38027</v>
      </c>
      <c r="F201" s="214" t="s">
        <v>37</v>
      </c>
      <c r="G201" s="247">
        <v>2400</v>
      </c>
      <c r="H201" s="214" t="s">
        <v>201</v>
      </c>
      <c r="I201" s="248">
        <v>5.7</v>
      </c>
      <c r="J201" s="210" t="s">
        <v>39</v>
      </c>
      <c r="K201" s="248">
        <v>30</v>
      </c>
      <c r="L201" s="250">
        <v>2400000</v>
      </c>
      <c r="M201" s="250">
        <v>2400000</v>
      </c>
      <c r="N201" s="250">
        <f t="shared" si="1"/>
        <v>52741296</v>
      </c>
      <c r="O201" s="250">
        <v>489541</v>
      </c>
      <c r="P201" s="250">
        <v>53230837</v>
      </c>
      <c r="Q201" s="215"/>
      <c r="R201" s="215"/>
    </row>
    <row r="202" spans="1:18">
      <c r="A202" s="1">
        <v>61216000</v>
      </c>
      <c r="B202" s="31" t="s">
        <v>44</v>
      </c>
      <c r="C202" s="215" t="s">
        <v>47</v>
      </c>
      <c r="D202" s="216">
        <v>366</v>
      </c>
      <c r="E202" s="246">
        <v>38027</v>
      </c>
      <c r="F202" s="214" t="s">
        <v>37</v>
      </c>
      <c r="G202" s="247">
        <v>2750</v>
      </c>
      <c r="H202" s="214" t="s">
        <v>202</v>
      </c>
      <c r="I202" s="248">
        <v>5.7</v>
      </c>
      <c r="J202" s="210" t="s">
        <v>39</v>
      </c>
      <c r="K202" s="248">
        <v>30</v>
      </c>
      <c r="L202" s="250">
        <v>2750000</v>
      </c>
      <c r="M202" s="250">
        <v>2750000</v>
      </c>
      <c r="N202" s="250">
        <f t="shared" si="1"/>
        <v>60432735</v>
      </c>
      <c r="O202" s="250">
        <v>1412108</v>
      </c>
      <c r="P202" s="250">
        <v>61844843</v>
      </c>
      <c r="Q202" s="215"/>
      <c r="R202" s="215"/>
    </row>
    <row r="203" spans="1:18">
      <c r="A203" s="1">
        <v>61219000</v>
      </c>
      <c r="B203" s="31" t="s">
        <v>54</v>
      </c>
      <c r="C203" s="215" t="s">
        <v>112</v>
      </c>
      <c r="D203" s="216">
        <v>370</v>
      </c>
      <c r="E203" s="246">
        <v>38118</v>
      </c>
      <c r="F203" s="214" t="s">
        <v>37</v>
      </c>
      <c r="G203" s="247">
        <v>2800</v>
      </c>
      <c r="H203" s="214" t="s">
        <v>56</v>
      </c>
      <c r="I203" s="248">
        <v>5.5</v>
      </c>
      <c r="J203" s="210" t="s">
        <v>39</v>
      </c>
      <c r="K203" s="248">
        <v>25</v>
      </c>
      <c r="L203" s="250">
        <v>2800000</v>
      </c>
      <c r="M203" s="250">
        <v>2800000</v>
      </c>
      <c r="N203" s="250">
        <f t="shared" si="1"/>
        <v>61531512</v>
      </c>
      <c r="O203" s="250">
        <v>983132</v>
      </c>
      <c r="P203" s="250">
        <v>62514644</v>
      </c>
      <c r="Q203" s="215"/>
      <c r="R203" s="215"/>
    </row>
    <row r="204" spans="1:18">
      <c r="A204" s="1">
        <v>61219000</v>
      </c>
      <c r="B204" s="31" t="s">
        <v>54</v>
      </c>
      <c r="C204" s="215" t="s">
        <v>112</v>
      </c>
      <c r="D204" s="216">
        <v>371</v>
      </c>
      <c r="E204" s="246">
        <v>38118</v>
      </c>
      <c r="F204" s="214" t="s">
        <v>37</v>
      </c>
      <c r="G204" s="247">
        <v>1900</v>
      </c>
      <c r="H204" s="214" t="s">
        <v>51</v>
      </c>
      <c r="I204" s="248">
        <v>5.5</v>
      </c>
      <c r="J204" s="210" t="s">
        <v>39</v>
      </c>
      <c r="K204" s="248">
        <v>25</v>
      </c>
      <c r="L204" s="250">
        <v>1900000</v>
      </c>
      <c r="M204" s="250">
        <v>1900000</v>
      </c>
      <c r="N204" s="250">
        <f t="shared" si="1"/>
        <v>41753526</v>
      </c>
      <c r="O204" s="250">
        <v>289507</v>
      </c>
      <c r="P204" s="250">
        <v>42043033</v>
      </c>
      <c r="Q204" s="215"/>
      <c r="R204" s="215"/>
    </row>
    <row r="205" spans="1:18">
      <c r="A205" s="1">
        <v>96992030</v>
      </c>
      <c r="B205" s="31" t="s">
        <v>61</v>
      </c>
      <c r="C205" s="215" t="s">
        <v>203</v>
      </c>
      <c r="D205" s="216">
        <v>372</v>
      </c>
      <c r="E205" s="246">
        <v>38139</v>
      </c>
      <c r="F205" s="214" t="s">
        <v>37</v>
      </c>
      <c r="G205" s="255">
        <v>17000.5</v>
      </c>
      <c r="H205" s="214"/>
      <c r="I205" s="248"/>
      <c r="J205" s="210"/>
      <c r="K205" s="248">
        <v>30.5</v>
      </c>
      <c r="L205" s="250"/>
      <c r="M205" s="250"/>
      <c r="N205" s="250"/>
      <c r="O205" s="250"/>
      <c r="P205" s="250"/>
      <c r="Q205" s="215"/>
      <c r="R205" s="215"/>
    </row>
    <row r="206" spans="1:18">
      <c r="A206" s="1">
        <v>96992030</v>
      </c>
      <c r="B206" s="31" t="s">
        <v>61</v>
      </c>
      <c r="C206" s="215" t="s">
        <v>204</v>
      </c>
      <c r="D206" s="216" t="s">
        <v>143</v>
      </c>
      <c r="E206" s="246">
        <v>38147</v>
      </c>
      <c r="F206" s="214" t="s">
        <v>37</v>
      </c>
      <c r="G206" s="247">
        <v>17000</v>
      </c>
      <c r="H206" s="214" t="s">
        <v>67</v>
      </c>
      <c r="I206" s="248">
        <v>5.3</v>
      </c>
      <c r="J206" s="210" t="s">
        <v>179</v>
      </c>
      <c r="K206" s="248">
        <v>24.5</v>
      </c>
      <c r="L206" s="250">
        <v>16000000</v>
      </c>
      <c r="M206" s="250">
        <v>15880000</v>
      </c>
      <c r="N206" s="250">
        <f>ROUND((M206*$E$8/1000),0)</f>
        <v>348971575</v>
      </c>
      <c r="O206" s="250">
        <v>3803482</v>
      </c>
      <c r="P206" s="250">
        <v>352775057</v>
      </c>
      <c r="Q206" s="215"/>
      <c r="R206" s="215"/>
    </row>
    <row r="207" spans="1:18">
      <c r="A207" s="1">
        <v>96992030</v>
      </c>
      <c r="B207" s="31" t="s">
        <v>61</v>
      </c>
      <c r="C207" s="215" t="s">
        <v>204</v>
      </c>
      <c r="D207" s="216" t="s">
        <v>143</v>
      </c>
      <c r="E207" s="246">
        <v>38147</v>
      </c>
      <c r="F207" s="214" t="s">
        <v>37</v>
      </c>
      <c r="G207" s="255">
        <v>0.5</v>
      </c>
      <c r="H207" s="214" t="s">
        <v>73</v>
      </c>
      <c r="I207" s="248">
        <v>5.3</v>
      </c>
      <c r="J207" s="210" t="s">
        <v>179</v>
      </c>
      <c r="K207" s="248">
        <v>24.5</v>
      </c>
      <c r="L207" s="250">
        <v>500</v>
      </c>
      <c r="M207" s="250">
        <v>496</v>
      </c>
      <c r="N207" s="250">
        <f>ROUND((M207*$E$8/1000),0)</f>
        <v>10900</v>
      </c>
      <c r="O207" s="250">
        <v>124</v>
      </c>
      <c r="P207" s="250">
        <v>11024</v>
      </c>
      <c r="Q207" s="215"/>
      <c r="R207" s="215"/>
    </row>
    <row r="208" spans="1:18">
      <c r="A208" s="1">
        <v>89900400</v>
      </c>
      <c r="B208" s="31" t="s">
        <v>86</v>
      </c>
      <c r="C208" s="215" t="s">
        <v>205</v>
      </c>
      <c r="D208" s="216">
        <v>374</v>
      </c>
      <c r="E208" s="246">
        <v>38182</v>
      </c>
      <c r="F208" s="214" t="s">
        <v>37</v>
      </c>
      <c r="G208" s="247">
        <v>2500</v>
      </c>
      <c r="H208" s="214"/>
      <c r="I208" s="248"/>
      <c r="J208" s="215"/>
      <c r="K208" s="248">
        <v>30</v>
      </c>
      <c r="L208" s="250"/>
      <c r="M208" s="250"/>
      <c r="N208" s="250"/>
      <c r="O208" s="250"/>
      <c r="P208" s="250"/>
      <c r="Q208" s="215"/>
      <c r="R208" s="215"/>
    </row>
    <row r="209" spans="1:18">
      <c r="A209" s="1">
        <v>89900400</v>
      </c>
      <c r="B209" s="31" t="s">
        <v>86</v>
      </c>
      <c r="C209" s="215" t="s">
        <v>206</v>
      </c>
      <c r="D209" s="216" t="s">
        <v>143</v>
      </c>
      <c r="E209" s="246">
        <v>38203</v>
      </c>
      <c r="F209" s="214" t="s">
        <v>37</v>
      </c>
      <c r="G209" s="247">
        <v>2500</v>
      </c>
      <c r="H209" s="214" t="s">
        <v>51</v>
      </c>
      <c r="I209" s="248">
        <v>5.5</v>
      </c>
      <c r="J209" s="210" t="s">
        <v>81</v>
      </c>
      <c r="K209" s="248">
        <v>25</v>
      </c>
      <c r="L209" s="250"/>
      <c r="M209" s="250"/>
      <c r="N209" s="250"/>
      <c r="O209" s="250"/>
      <c r="P209" s="250"/>
      <c r="Q209" s="215"/>
      <c r="R209" s="215"/>
    </row>
    <row r="210" spans="1:18">
      <c r="A210" s="1">
        <v>89900400</v>
      </c>
      <c r="B210" s="31" t="s">
        <v>86</v>
      </c>
      <c r="C210" s="215" t="s">
        <v>142</v>
      </c>
      <c r="D210" s="216">
        <v>375</v>
      </c>
      <c r="E210" s="246">
        <v>38182</v>
      </c>
      <c r="F210" s="214" t="s">
        <v>37</v>
      </c>
      <c r="G210" s="247">
        <v>2500</v>
      </c>
      <c r="H210" s="214"/>
      <c r="I210" s="248"/>
      <c r="J210" s="215"/>
      <c r="K210" s="248">
        <v>10</v>
      </c>
      <c r="L210" s="250"/>
      <c r="M210" s="250"/>
      <c r="N210" s="250"/>
      <c r="O210" s="250"/>
      <c r="P210" s="250"/>
      <c r="Q210" s="215"/>
      <c r="R210" s="215"/>
    </row>
    <row r="211" spans="1:18">
      <c r="A211" s="1">
        <v>89900400</v>
      </c>
      <c r="B211" s="31" t="s">
        <v>86</v>
      </c>
      <c r="C211" s="215" t="s">
        <v>207</v>
      </c>
      <c r="D211" s="216" t="s">
        <v>143</v>
      </c>
      <c r="E211" s="246">
        <v>38203</v>
      </c>
      <c r="F211" s="214" t="s">
        <v>37</v>
      </c>
      <c r="G211" s="247">
        <v>2500</v>
      </c>
      <c r="H211" s="214" t="s">
        <v>56</v>
      </c>
      <c r="I211" s="248">
        <v>3.8</v>
      </c>
      <c r="J211" s="210" t="s">
        <v>81</v>
      </c>
      <c r="K211" s="248">
        <v>8</v>
      </c>
      <c r="L211" s="250">
        <v>2150000</v>
      </c>
      <c r="M211" s="250">
        <v>537500</v>
      </c>
      <c r="N211" s="250">
        <f>ROUND((M211*$E$8/1000),0)</f>
        <v>11811853</v>
      </c>
      <c r="O211" s="250">
        <v>56791</v>
      </c>
      <c r="P211" s="250">
        <v>11868644</v>
      </c>
      <c r="Q211" s="215"/>
      <c r="R211" s="215"/>
    </row>
    <row r="212" spans="1:18">
      <c r="A212" s="1">
        <v>96604380</v>
      </c>
      <c r="B212" s="31" t="s">
        <v>96</v>
      </c>
      <c r="C212" s="215" t="s">
        <v>182</v>
      </c>
      <c r="D212" s="216">
        <v>376</v>
      </c>
      <c r="E212" s="246">
        <v>38184</v>
      </c>
      <c r="F212" s="214" t="s">
        <v>37</v>
      </c>
      <c r="G212" s="247">
        <v>1500</v>
      </c>
      <c r="H212" s="214"/>
      <c r="I212" s="248"/>
      <c r="J212" s="210"/>
      <c r="K212" s="248">
        <v>23</v>
      </c>
      <c r="L212" s="250"/>
      <c r="M212" s="250"/>
      <c r="N212" s="250"/>
      <c r="O212" s="250"/>
      <c r="P212" s="250"/>
      <c r="Q212" s="215"/>
      <c r="R212" s="215"/>
    </row>
    <row r="213" spans="1:18">
      <c r="A213" s="1">
        <v>96604380</v>
      </c>
      <c r="B213" s="31" t="s">
        <v>96</v>
      </c>
      <c r="C213" s="215" t="s">
        <v>183</v>
      </c>
      <c r="D213" s="216" t="s">
        <v>143</v>
      </c>
      <c r="E213" s="246">
        <v>38184</v>
      </c>
      <c r="F213" s="214" t="s">
        <v>37</v>
      </c>
      <c r="G213" s="247">
        <v>750</v>
      </c>
      <c r="H213" s="214" t="s">
        <v>92</v>
      </c>
      <c r="I213" s="248">
        <v>4.5</v>
      </c>
      <c r="J213" s="210" t="s">
        <v>68</v>
      </c>
      <c r="K213" s="248">
        <v>12</v>
      </c>
      <c r="L213" s="250">
        <v>700000</v>
      </c>
      <c r="M213" s="250"/>
      <c r="N213" s="250"/>
      <c r="O213" s="250"/>
      <c r="P213" s="250"/>
      <c r="Q213" s="215"/>
      <c r="R213" s="215"/>
    </row>
    <row r="214" spans="1:18">
      <c r="A214" s="1">
        <v>96604380</v>
      </c>
      <c r="B214" s="31" t="s">
        <v>96</v>
      </c>
      <c r="C214" s="215" t="s">
        <v>208</v>
      </c>
      <c r="D214" s="216" t="s">
        <v>152</v>
      </c>
      <c r="E214" s="246">
        <v>38729</v>
      </c>
      <c r="F214" s="214" t="s">
        <v>37</v>
      </c>
      <c r="G214" s="247">
        <v>500</v>
      </c>
      <c r="H214" s="214" t="s">
        <v>105</v>
      </c>
      <c r="I214" s="248">
        <v>4.2</v>
      </c>
      <c r="J214" s="210" t="s">
        <v>81</v>
      </c>
      <c r="K214" s="248">
        <v>21</v>
      </c>
      <c r="L214" s="250">
        <v>500000</v>
      </c>
      <c r="M214" s="250">
        <v>407895</v>
      </c>
      <c r="N214" s="250">
        <f>ROUND((M214*$E$8/1000),0)</f>
        <v>8963713</v>
      </c>
      <c r="O214" s="250">
        <v>78383</v>
      </c>
      <c r="P214" s="250">
        <v>9042096</v>
      </c>
      <c r="Q214" s="215"/>
      <c r="R214" s="215"/>
    </row>
    <row r="215" spans="1:18">
      <c r="A215" s="1">
        <v>91143000</v>
      </c>
      <c r="B215" s="31" t="s">
        <v>168</v>
      </c>
      <c r="C215" s="215" t="s">
        <v>209</v>
      </c>
      <c r="D215" s="216">
        <v>377</v>
      </c>
      <c r="E215" s="246">
        <v>38194</v>
      </c>
      <c r="F215" s="214" t="s">
        <v>37</v>
      </c>
      <c r="G215" s="247">
        <v>3000</v>
      </c>
      <c r="H215" s="214"/>
      <c r="I215" s="248"/>
      <c r="J215" s="215"/>
      <c r="K215" s="248">
        <v>21</v>
      </c>
      <c r="L215" s="250"/>
      <c r="M215" s="250"/>
      <c r="N215" s="250"/>
      <c r="O215" s="250"/>
      <c r="P215" s="250"/>
      <c r="Q215" s="215"/>
      <c r="R215" s="215"/>
    </row>
    <row r="216" spans="1:18">
      <c r="A216" s="1">
        <v>91143000</v>
      </c>
      <c r="B216" s="31" t="s">
        <v>168</v>
      </c>
      <c r="C216" s="215" t="s">
        <v>210</v>
      </c>
      <c r="D216" s="216" t="s">
        <v>143</v>
      </c>
      <c r="E216" s="246">
        <v>38226</v>
      </c>
      <c r="F216" s="214" t="s">
        <v>37</v>
      </c>
      <c r="G216" s="247">
        <v>3000</v>
      </c>
      <c r="H216" s="214" t="s">
        <v>63</v>
      </c>
      <c r="I216" s="248">
        <v>4.4000000000000004</v>
      </c>
      <c r="J216" s="210" t="s">
        <v>81</v>
      </c>
      <c r="K216" s="248">
        <v>21</v>
      </c>
      <c r="L216" s="250">
        <v>3000000</v>
      </c>
      <c r="M216" s="250">
        <v>2470588</v>
      </c>
      <c r="N216" s="250">
        <f>ROUND((M216*$E$8/1000),0)</f>
        <v>54292505</v>
      </c>
      <c r="O216" s="250">
        <v>592432</v>
      </c>
      <c r="P216" s="250">
        <v>54884937</v>
      </c>
      <c r="Q216" s="215"/>
      <c r="R216" s="215"/>
    </row>
    <row r="217" spans="1:18">
      <c r="A217" s="1">
        <v>91143000</v>
      </c>
      <c r="B217" s="31" t="s">
        <v>168</v>
      </c>
      <c r="C217" s="215" t="s">
        <v>211</v>
      </c>
      <c r="D217" s="216">
        <v>378</v>
      </c>
      <c r="E217" s="246">
        <v>38194</v>
      </c>
      <c r="F217" s="214" t="s">
        <v>37</v>
      </c>
      <c r="G217" s="247">
        <v>2000</v>
      </c>
      <c r="H217" s="214"/>
      <c r="I217" s="248"/>
      <c r="J217" s="210"/>
      <c r="K217" s="248">
        <v>10</v>
      </c>
      <c r="L217" s="250"/>
      <c r="M217" s="250"/>
      <c r="N217" s="250"/>
      <c r="O217" s="250"/>
      <c r="P217" s="250"/>
      <c r="Q217" s="215"/>
      <c r="R217" s="215"/>
    </row>
    <row r="218" spans="1:18">
      <c r="A218" s="1">
        <v>91143000</v>
      </c>
      <c r="B218" s="31" t="s">
        <v>168</v>
      </c>
      <c r="C218" s="215" t="s">
        <v>212</v>
      </c>
      <c r="D218" s="216" t="s">
        <v>143</v>
      </c>
      <c r="E218" s="246">
        <v>38226</v>
      </c>
      <c r="F218" s="214" t="s">
        <v>37</v>
      </c>
      <c r="G218" s="247">
        <v>2000</v>
      </c>
      <c r="H218" s="214" t="s">
        <v>92</v>
      </c>
      <c r="I218" s="248">
        <v>3</v>
      </c>
      <c r="J218" s="210" t="s">
        <v>81</v>
      </c>
      <c r="K218" s="248">
        <v>7</v>
      </c>
      <c r="L218" s="250"/>
      <c r="M218" s="250"/>
      <c r="N218" s="250"/>
      <c r="O218" s="250"/>
      <c r="P218" s="250"/>
      <c r="Q218" s="215"/>
      <c r="R218" s="215"/>
    </row>
    <row r="219" spans="1:18">
      <c r="A219" s="1">
        <v>96875230</v>
      </c>
      <c r="B219" s="31" t="s">
        <v>106</v>
      </c>
      <c r="C219" s="215" t="s">
        <v>213</v>
      </c>
      <c r="D219" s="216">
        <v>382</v>
      </c>
      <c r="E219" s="246">
        <v>38252</v>
      </c>
      <c r="F219" s="214" t="s">
        <v>37</v>
      </c>
      <c r="G219" s="247">
        <v>15000</v>
      </c>
      <c r="H219" s="214"/>
      <c r="I219" s="248"/>
      <c r="J219" s="210" t="s">
        <v>214</v>
      </c>
      <c r="K219" s="248">
        <v>30.25</v>
      </c>
      <c r="L219" s="250"/>
      <c r="M219" s="250"/>
      <c r="N219" s="250"/>
      <c r="O219" s="250"/>
      <c r="P219" s="250"/>
      <c r="Q219" s="215"/>
      <c r="R219" s="215"/>
    </row>
    <row r="220" spans="1:18">
      <c r="A220" s="1">
        <v>96875230</v>
      </c>
      <c r="B220" s="31" t="s">
        <v>106</v>
      </c>
      <c r="C220" s="215" t="s">
        <v>215</v>
      </c>
      <c r="D220" s="216" t="s">
        <v>143</v>
      </c>
      <c r="E220" s="246">
        <v>38261</v>
      </c>
      <c r="F220" s="214" t="s">
        <v>37</v>
      </c>
      <c r="G220" s="247">
        <v>5800</v>
      </c>
      <c r="H220" s="214" t="s">
        <v>67</v>
      </c>
      <c r="I220" s="248">
        <v>4.8499999999999996</v>
      </c>
      <c r="J220" s="210" t="s">
        <v>214</v>
      </c>
      <c r="K220" s="248">
        <v>21</v>
      </c>
      <c r="L220" s="250">
        <v>5800000</v>
      </c>
      <c r="M220" s="250">
        <v>5800000</v>
      </c>
      <c r="N220" s="250">
        <f>ROUND((M220*$E$8/1000),0)</f>
        <v>127458132</v>
      </c>
      <c r="O220" s="250">
        <v>1285128</v>
      </c>
      <c r="P220" s="250">
        <v>128743260</v>
      </c>
      <c r="Q220" s="215"/>
      <c r="R220" s="215"/>
    </row>
    <row r="221" spans="1:18">
      <c r="A221" s="1">
        <v>96875230</v>
      </c>
      <c r="B221" s="31" t="s">
        <v>106</v>
      </c>
      <c r="C221" s="215" t="s">
        <v>215</v>
      </c>
      <c r="D221" s="216" t="s">
        <v>143</v>
      </c>
      <c r="E221" s="246">
        <v>38261</v>
      </c>
      <c r="F221" s="214" t="s">
        <v>37</v>
      </c>
      <c r="G221" s="255">
        <v>0.5</v>
      </c>
      <c r="H221" s="214" t="s">
        <v>73</v>
      </c>
      <c r="I221" s="248">
        <v>4.8499999999999996</v>
      </c>
      <c r="J221" s="210" t="s">
        <v>214</v>
      </c>
      <c r="K221" s="248">
        <v>21</v>
      </c>
      <c r="L221" s="250">
        <v>500</v>
      </c>
      <c r="M221" s="250">
        <v>500</v>
      </c>
      <c r="N221" s="250">
        <f>ROUND((M221*$E$8/1000),0)</f>
        <v>10988</v>
      </c>
      <c r="O221" s="250">
        <v>111</v>
      </c>
      <c r="P221" s="250">
        <v>11099</v>
      </c>
      <c r="Q221" s="215"/>
      <c r="R221" s="215"/>
    </row>
    <row r="222" spans="1:18">
      <c r="A222" s="1">
        <v>96875230</v>
      </c>
      <c r="B222" s="31" t="s">
        <v>106</v>
      </c>
      <c r="C222" s="215" t="s">
        <v>215</v>
      </c>
      <c r="D222" s="216" t="s">
        <v>152</v>
      </c>
      <c r="E222" s="246">
        <v>39056</v>
      </c>
      <c r="F222" s="214" t="s">
        <v>37</v>
      </c>
      <c r="G222" s="247">
        <v>6000</v>
      </c>
      <c r="H222" s="214" t="s">
        <v>71</v>
      </c>
      <c r="I222" s="248">
        <v>3.2</v>
      </c>
      <c r="J222" s="210" t="s">
        <v>214</v>
      </c>
      <c r="K222" s="248">
        <v>24</v>
      </c>
      <c r="L222" s="250">
        <v>6000000</v>
      </c>
      <c r="M222" s="250">
        <v>6913690</v>
      </c>
      <c r="N222" s="250">
        <f>ROUND((M222*$E$8/1000),0)</f>
        <v>151932071</v>
      </c>
      <c r="O222" s="250">
        <v>1014787</v>
      </c>
      <c r="P222" s="250">
        <v>152946858</v>
      </c>
      <c r="Q222" s="215"/>
      <c r="R222" s="215"/>
    </row>
    <row r="223" spans="1:18">
      <c r="A223" s="1">
        <v>96875230</v>
      </c>
      <c r="B223" s="31" t="s">
        <v>106</v>
      </c>
      <c r="C223" s="215" t="s">
        <v>215</v>
      </c>
      <c r="D223" s="216" t="s">
        <v>152</v>
      </c>
      <c r="E223" s="246">
        <v>39056</v>
      </c>
      <c r="F223" s="214" t="s">
        <v>37</v>
      </c>
      <c r="G223" s="255">
        <v>0.5</v>
      </c>
      <c r="H223" s="214" t="s">
        <v>72</v>
      </c>
      <c r="I223" s="248">
        <v>3.2</v>
      </c>
      <c r="J223" s="210" t="s">
        <v>214</v>
      </c>
      <c r="K223" s="248">
        <v>24</v>
      </c>
      <c r="L223" s="250">
        <v>500</v>
      </c>
      <c r="M223" s="250">
        <v>576</v>
      </c>
      <c r="N223" s="250">
        <f>ROUND((M223*$E$8/1000),0)</f>
        <v>12658</v>
      </c>
      <c r="O223" s="250">
        <v>88</v>
      </c>
      <c r="P223" s="250">
        <v>12746</v>
      </c>
      <c r="Q223" s="215"/>
      <c r="R223" s="215"/>
    </row>
    <row r="224" spans="1:18">
      <c r="A224" s="1">
        <v>96929880</v>
      </c>
      <c r="B224" s="31" t="s">
        <v>83</v>
      </c>
      <c r="C224" s="215" t="s">
        <v>216</v>
      </c>
      <c r="D224" s="216">
        <v>384</v>
      </c>
      <c r="E224" s="246">
        <v>38257</v>
      </c>
      <c r="F224" s="214" t="s">
        <v>37</v>
      </c>
      <c r="G224" s="247">
        <v>3000</v>
      </c>
      <c r="H224" s="214"/>
      <c r="I224" s="248"/>
      <c r="J224" s="210" t="s">
        <v>81</v>
      </c>
      <c r="K224" s="248">
        <v>25</v>
      </c>
      <c r="L224" s="250"/>
      <c r="M224" s="250"/>
      <c r="N224" s="250"/>
      <c r="O224" s="250"/>
      <c r="P224" s="250"/>
      <c r="Q224" s="215"/>
      <c r="R224" s="215"/>
    </row>
    <row r="225" spans="1:18">
      <c r="A225" s="1">
        <v>96929880</v>
      </c>
      <c r="B225" s="31" t="s">
        <v>83</v>
      </c>
      <c r="C225" s="215" t="s">
        <v>217</v>
      </c>
      <c r="D225" s="216" t="s">
        <v>143</v>
      </c>
      <c r="E225" s="246">
        <v>38260</v>
      </c>
      <c r="F225" s="214" t="s">
        <v>37</v>
      </c>
      <c r="G225" s="247">
        <v>3000</v>
      </c>
      <c r="H225" s="214" t="s">
        <v>90</v>
      </c>
      <c r="I225" s="248">
        <v>4.75</v>
      </c>
      <c r="J225" s="210" t="s">
        <v>81</v>
      </c>
      <c r="K225" s="248">
        <v>20.5</v>
      </c>
      <c r="L225" s="250">
        <v>3000000</v>
      </c>
      <c r="M225" s="250">
        <v>2800000</v>
      </c>
      <c r="N225" s="250">
        <f>ROUND((M225*$E$8/1000),0)</f>
        <v>61531512</v>
      </c>
      <c r="O225" s="250">
        <v>876824</v>
      </c>
      <c r="P225" s="250">
        <v>62408336</v>
      </c>
      <c r="Q225" s="215"/>
      <c r="R225" s="215"/>
    </row>
    <row r="226" spans="1:18">
      <c r="A226" s="1">
        <v>96929880</v>
      </c>
      <c r="B226" s="31" t="s">
        <v>83</v>
      </c>
      <c r="C226" s="215" t="s">
        <v>216</v>
      </c>
      <c r="D226" s="216">
        <v>385</v>
      </c>
      <c r="E226" s="246">
        <v>38257</v>
      </c>
      <c r="F226" s="214" t="s">
        <v>37</v>
      </c>
      <c r="G226" s="247">
        <v>5000</v>
      </c>
      <c r="H226" s="214"/>
      <c r="I226" s="248"/>
      <c r="J226" s="210" t="s">
        <v>81</v>
      </c>
      <c r="K226" s="248">
        <v>10</v>
      </c>
      <c r="L226" s="250"/>
      <c r="M226" s="250"/>
      <c r="N226" s="250"/>
      <c r="O226" s="250"/>
      <c r="P226" s="250"/>
      <c r="Q226" s="215"/>
      <c r="R226" s="215"/>
    </row>
    <row r="227" spans="1:18">
      <c r="A227" s="1">
        <v>96929880</v>
      </c>
      <c r="B227" s="31" t="s">
        <v>83</v>
      </c>
      <c r="C227" s="215" t="s">
        <v>218</v>
      </c>
      <c r="D227" s="216" t="s">
        <v>143</v>
      </c>
      <c r="E227" s="246">
        <v>38260</v>
      </c>
      <c r="F227" s="214" t="s">
        <v>37</v>
      </c>
      <c r="G227" s="247">
        <v>5000</v>
      </c>
      <c r="H227" s="214" t="s">
        <v>46</v>
      </c>
      <c r="I227" s="248">
        <v>3.25</v>
      </c>
      <c r="J227" s="210" t="s">
        <v>81</v>
      </c>
      <c r="K227" s="248">
        <v>6.5</v>
      </c>
      <c r="L227" s="250">
        <v>4000000</v>
      </c>
      <c r="M227" s="250"/>
      <c r="N227" s="250"/>
      <c r="O227" s="250"/>
      <c r="P227" s="250"/>
      <c r="Q227" s="215"/>
      <c r="R227" s="215"/>
    </row>
    <row r="228" spans="1:18">
      <c r="A228" s="1">
        <v>96972300</v>
      </c>
      <c r="B228" s="31" t="s">
        <v>75</v>
      </c>
      <c r="C228" s="215" t="s">
        <v>219</v>
      </c>
      <c r="D228" s="216">
        <v>386</v>
      </c>
      <c r="E228" s="246">
        <v>38265</v>
      </c>
      <c r="F228" s="214" t="s">
        <v>37</v>
      </c>
      <c r="G228" s="247">
        <v>10500</v>
      </c>
      <c r="H228" s="214"/>
      <c r="I228" s="248"/>
      <c r="J228" s="210" t="s">
        <v>85</v>
      </c>
      <c r="K228" s="248">
        <v>26</v>
      </c>
      <c r="L228" s="250"/>
      <c r="M228" s="250"/>
      <c r="N228" s="250"/>
      <c r="O228" s="250"/>
      <c r="P228" s="250"/>
      <c r="Q228" s="215"/>
      <c r="R228" s="215"/>
    </row>
    <row r="229" spans="1:18">
      <c r="A229" s="1">
        <v>96972300</v>
      </c>
      <c r="B229" s="31" t="s">
        <v>75</v>
      </c>
      <c r="C229" s="215" t="s">
        <v>220</v>
      </c>
      <c r="D229" s="216" t="s">
        <v>143</v>
      </c>
      <c r="E229" s="246">
        <v>38289</v>
      </c>
      <c r="F229" s="214" t="s">
        <v>37</v>
      </c>
      <c r="G229" s="247">
        <v>5500</v>
      </c>
      <c r="H229" s="214" t="s">
        <v>67</v>
      </c>
      <c r="I229" s="248">
        <v>4.5</v>
      </c>
      <c r="J229" s="210" t="s">
        <v>85</v>
      </c>
      <c r="K229" s="248">
        <v>24</v>
      </c>
      <c r="L229" s="250">
        <v>5000000</v>
      </c>
      <c r="M229" s="250">
        <v>5055188</v>
      </c>
      <c r="N229" s="250">
        <f>ROUND((M229*$E$8/1000),0)</f>
        <v>111090486</v>
      </c>
      <c r="O229" s="250">
        <v>1033295</v>
      </c>
      <c r="P229" s="250">
        <v>112123781</v>
      </c>
      <c r="Q229" s="215"/>
      <c r="R229" s="215"/>
    </row>
    <row r="230" spans="1:18">
      <c r="A230" s="1">
        <v>96972300</v>
      </c>
      <c r="B230" s="31" t="s">
        <v>75</v>
      </c>
      <c r="C230" s="215" t="s">
        <v>220</v>
      </c>
      <c r="D230" s="216" t="s">
        <v>143</v>
      </c>
      <c r="E230" s="246">
        <v>38289</v>
      </c>
      <c r="F230" s="214" t="s">
        <v>37</v>
      </c>
      <c r="G230" s="255">
        <v>0.5</v>
      </c>
      <c r="H230" s="214" t="s">
        <v>73</v>
      </c>
      <c r="I230" s="248">
        <v>4.5</v>
      </c>
      <c r="J230" s="210" t="s">
        <v>85</v>
      </c>
      <c r="K230" s="248">
        <v>24</v>
      </c>
      <c r="L230" s="250">
        <v>500</v>
      </c>
      <c r="M230" s="250">
        <v>506</v>
      </c>
      <c r="N230" s="250">
        <f>ROUND((M230*$E$8/1000),0)</f>
        <v>11120</v>
      </c>
      <c r="O230" s="250">
        <v>94</v>
      </c>
      <c r="P230" s="250">
        <v>11214</v>
      </c>
      <c r="Q230" s="215"/>
      <c r="R230" s="215"/>
    </row>
    <row r="231" spans="1:18">
      <c r="A231" s="1">
        <v>96850960</v>
      </c>
      <c r="B231" s="31" t="s">
        <v>106</v>
      </c>
      <c r="C231" s="215" t="s">
        <v>221</v>
      </c>
      <c r="D231" s="216">
        <v>387</v>
      </c>
      <c r="E231" s="246">
        <v>38275</v>
      </c>
      <c r="F231" s="214" t="s">
        <v>37</v>
      </c>
      <c r="G231" s="247">
        <v>4000</v>
      </c>
      <c r="H231" s="214"/>
      <c r="I231" s="248"/>
      <c r="J231" s="210" t="s">
        <v>222</v>
      </c>
      <c r="K231" s="248">
        <v>15.25</v>
      </c>
      <c r="L231" s="250"/>
      <c r="M231" s="250"/>
      <c r="N231" s="250"/>
      <c r="O231" s="250"/>
      <c r="P231" s="250"/>
      <c r="Q231" s="215"/>
      <c r="R231" s="215"/>
    </row>
    <row r="232" spans="1:18">
      <c r="A232" s="1">
        <v>96850960</v>
      </c>
      <c r="B232" s="31" t="s">
        <v>106</v>
      </c>
      <c r="C232" s="215" t="s">
        <v>223</v>
      </c>
      <c r="D232" s="216" t="s">
        <v>143</v>
      </c>
      <c r="E232" s="246">
        <v>38295</v>
      </c>
      <c r="F232" s="214" t="s">
        <v>37</v>
      </c>
      <c r="G232" s="247">
        <v>3100</v>
      </c>
      <c r="H232" s="214" t="s">
        <v>46</v>
      </c>
      <c r="I232" s="248">
        <v>4</v>
      </c>
      <c r="J232" s="210" t="s">
        <v>222</v>
      </c>
      <c r="K232" s="248">
        <v>15</v>
      </c>
      <c r="L232" s="250">
        <v>2960000</v>
      </c>
      <c r="M232" s="250">
        <v>2960000</v>
      </c>
      <c r="N232" s="250">
        <f>ROUND((M232*$E$8/1000),0)</f>
        <v>65047598</v>
      </c>
      <c r="O232" s="250">
        <v>751448</v>
      </c>
      <c r="P232" s="250">
        <v>65799046</v>
      </c>
      <c r="Q232" s="215"/>
      <c r="R232" s="215"/>
    </row>
    <row r="233" spans="1:18">
      <c r="A233" s="1">
        <v>96850960</v>
      </c>
      <c r="B233" s="31" t="s">
        <v>106</v>
      </c>
      <c r="C233" s="215" t="s">
        <v>223</v>
      </c>
      <c r="D233" s="216" t="s">
        <v>143</v>
      </c>
      <c r="E233" s="246">
        <v>38295</v>
      </c>
      <c r="F233" s="214" t="s">
        <v>37</v>
      </c>
      <c r="G233" s="247">
        <v>1</v>
      </c>
      <c r="H233" s="214" t="s">
        <v>90</v>
      </c>
      <c r="I233" s="248">
        <v>4</v>
      </c>
      <c r="J233" s="210" t="s">
        <v>222</v>
      </c>
      <c r="K233" s="248">
        <v>15</v>
      </c>
      <c r="L233" s="250">
        <v>1000</v>
      </c>
      <c r="M233" s="250">
        <v>1000</v>
      </c>
      <c r="N233" s="250">
        <f>ROUND((M233*$E$8/1000),0)</f>
        <v>21976</v>
      </c>
      <c r="O233" s="250">
        <v>254</v>
      </c>
      <c r="P233" s="250">
        <v>22230</v>
      </c>
      <c r="Q233" s="215"/>
      <c r="R233" s="215"/>
    </row>
    <row r="234" spans="1:18">
      <c r="A234" s="1">
        <v>90413000</v>
      </c>
      <c r="B234" s="31" t="s">
        <v>61</v>
      </c>
      <c r="C234" s="215" t="s">
        <v>224</v>
      </c>
      <c r="D234" s="216">
        <v>388</v>
      </c>
      <c r="E234" s="246">
        <v>38278</v>
      </c>
      <c r="F234" s="214" t="s">
        <v>37</v>
      </c>
      <c r="G234" s="247">
        <v>2000</v>
      </c>
      <c r="H234" s="214" t="s">
        <v>56</v>
      </c>
      <c r="I234" s="248">
        <v>4</v>
      </c>
      <c r="J234" s="210" t="s">
        <v>68</v>
      </c>
      <c r="K234" s="248">
        <v>20</v>
      </c>
      <c r="L234" s="250">
        <v>2000000</v>
      </c>
      <c r="M234" s="250">
        <v>1350000</v>
      </c>
      <c r="N234" s="250">
        <f>ROUND((M234*$E$8/1000),0)</f>
        <v>29666979</v>
      </c>
      <c r="O234" s="250">
        <v>295366</v>
      </c>
      <c r="P234" s="250">
        <v>29962345</v>
      </c>
      <c r="Q234" s="215"/>
      <c r="R234" s="215"/>
    </row>
    <row r="235" spans="1:18">
      <c r="A235" s="1">
        <v>99513400</v>
      </c>
      <c r="B235" s="31" t="s">
        <v>190</v>
      </c>
      <c r="C235" s="215" t="s">
        <v>225</v>
      </c>
      <c r="D235" s="216">
        <v>389</v>
      </c>
      <c r="E235" s="246">
        <v>38285</v>
      </c>
      <c r="F235" s="214" t="s">
        <v>37</v>
      </c>
      <c r="G235" s="247">
        <v>6000</v>
      </c>
      <c r="H235" s="214"/>
      <c r="I235" s="248"/>
      <c r="J235" s="210" t="s">
        <v>81</v>
      </c>
      <c r="K235" s="248">
        <v>21</v>
      </c>
      <c r="L235" s="250"/>
      <c r="M235" s="250"/>
      <c r="N235" s="250"/>
      <c r="O235" s="250"/>
      <c r="P235" s="250"/>
      <c r="Q235" s="215"/>
      <c r="R235" s="215"/>
    </row>
    <row r="236" spans="1:18">
      <c r="A236" s="1">
        <v>99513400</v>
      </c>
      <c r="B236" s="31" t="s">
        <v>190</v>
      </c>
      <c r="C236" s="215" t="s">
        <v>226</v>
      </c>
      <c r="D236" s="216" t="s">
        <v>143</v>
      </c>
      <c r="E236" s="246">
        <v>38322</v>
      </c>
      <c r="F236" s="214" t="s">
        <v>37</v>
      </c>
      <c r="G236" s="247">
        <v>2000</v>
      </c>
      <c r="H236" s="214" t="s">
        <v>46</v>
      </c>
      <c r="I236" s="248">
        <v>3.25</v>
      </c>
      <c r="J236" s="210" t="s">
        <v>81</v>
      </c>
      <c r="K236" s="248">
        <v>8</v>
      </c>
      <c r="L236" s="250">
        <v>1000000</v>
      </c>
      <c r="M236" s="250">
        <v>300000</v>
      </c>
      <c r="N236" s="250">
        <f>ROUND((M236*$E$8/1000),0)</f>
        <v>6592662</v>
      </c>
      <c r="O236" s="250">
        <v>53575</v>
      </c>
      <c r="P236" s="250">
        <v>6646237</v>
      </c>
      <c r="Q236" s="215"/>
      <c r="R236" s="215"/>
    </row>
    <row r="237" spans="1:18">
      <c r="A237" s="1">
        <v>99513400</v>
      </c>
      <c r="B237" s="31" t="s">
        <v>190</v>
      </c>
      <c r="C237" s="215" t="s">
        <v>226</v>
      </c>
      <c r="D237" s="216" t="s">
        <v>143</v>
      </c>
      <c r="E237" s="246">
        <v>38322</v>
      </c>
      <c r="F237" s="214" t="s">
        <v>37</v>
      </c>
      <c r="G237" s="247">
        <v>3000</v>
      </c>
      <c r="H237" s="214" t="s">
        <v>90</v>
      </c>
      <c r="I237" s="248">
        <v>4.5</v>
      </c>
      <c r="J237" s="210" t="s">
        <v>81</v>
      </c>
      <c r="K237" s="248">
        <v>21</v>
      </c>
      <c r="L237" s="250">
        <v>3000000</v>
      </c>
      <c r="M237" s="250">
        <v>3000000</v>
      </c>
      <c r="N237" s="250">
        <f>ROUND((M237*$E$8/1000),0)</f>
        <v>65926620</v>
      </c>
      <c r="O237" s="250">
        <v>1229928</v>
      </c>
      <c r="P237" s="250">
        <v>67156548</v>
      </c>
      <c r="Q237" s="215"/>
      <c r="R237" s="215"/>
    </row>
    <row r="238" spans="1:18">
      <c r="A238" s="1">
        <v>93767000</v>
      </c>
      <c r="B238" s="31" t="s">
        <v>61</v>
      </c>
      <c r="C238" s="215" t="s">
        <v>227</v>
      </c>
      <c r="D238" s="216">
        <v>390</v>
      </c>
      <c r="E238" s="246">
        <v>38285</v>
      </c>
      <c r="F238" s="214" t="s">
        <v>37</v>
      </c>
      <c r="G238" s="247">
        <v>1500</v>
      </c>
      <c r="H238" s="214"/>
      <c r="I238" s="248"/>
      <c r="J238" s="210" t="s">
        <v>228</v>
      </c>
      <c r="K238" s="248">
        <v>21</v>
      </c>
      <c r="L238" s="250"/>
      <c r="M238" s="250"/>
      <c r="N238" s="250"/>
      <c r="O238" s="250"/>
      <c r="P238" s="250"/>
      <c r="Q238" s="215"/>
      <c r="R238" s="215"/>
    </row>
    <row r="239" spans="1:18">
      <c r="A239" s="1">
        <v>93767000</v>
      </c>
      <c r="B239" s="31" t="s">
        <v>61</v>
      </c>
      <c r="C239" s="215" t="s">
        <v>229</v>
      </c>
      <c r="D239" s="216" t="s">
        <v>143</v>
      </c>
      <c r="E239" s="246">
        <v>38285</v>
      </c>
      <c r="F239" s="214" t="s">
        <v>37</v>
      </c>
      <c r="G239" s="247">
        <v>1500</v>
      </c>
      <c r="H239" s="214" t="s">
        <v>63</v>
      </c>
      <c r="I239" s="248">
        <v>4.75</v>
      </c>
      <c r="J239" s="210" t="s">
        <v>228</v>
      </c>
      <c r="K239" s="248">
        <v>21</v>
      </c>
      <c r="L239" s="250">
        <v>800000</v>
      </c>
      <c r="M239" s="250"/>
      <c r="N239" s="250"/>
      <c r="O239" s="250"/>
      <c r="P239" s="250"/>
      <c r="Q239" s="215"/>
      <c r="R239" s="215"/>
    </row>
    <row r="240" spans="1:18">
      <c r="A240" s="1">
        <v>93767000</v>
      </c>
      <c r="B240" s="31" t="s">
        <v>61</v>
      </c>
      <c r="C240" s="215" t="s">
        <v>227</v>
      </c>
      <c r="D240" s="216">
        <v>391</v>
      </c>
      <c r="E240" s="246">
        <v>38285</v>
      </c>
      <c r="F240" s="214" t="s">
        <v>37</v>
      </c>
      <c r="G240" s="247">
        <v>1400</v>
      </c>
      <c r="H240" s="214"/>
      <c r="I240" s="248"/>
      <c r="J240" s="210" t="s">
        <v>228</v>
      </c>
      <c r="K240" s="248">
        <v>10</v>
      </c>
      <c r="L240" s="250"/>
      <c r="M240" s="250"/>
      <c r="N240" s="250"/>
      <c r="O240" s="250"/>
      <c r="P240" s="250"/>
      <c r="Q240" s="215"/>
      <c r="R240" s="215"/>
    </row>
    <row r="241" spans="1:18">
      <c r="A241" s="1">
        <v>93767000</v>
      </c>
      <c r="B241" s="31" t="s">
        <v>61</v>
      </c>
      <c r="C241" s="215" t="s">
        <v>229</v>
      </c>
      <c r="D241" s="216" t="s">
        <v>143</v>
      </c>
      <c r="E241" s="246">
        <v>38285</v>
      </c>
      <c r="F241" s="214" t="s">
        <v>37</v>
      </c>
      <c r="G241" s="247">
        <v>1400</v>
      </c>
      <c r="H241" s="214" t="s">
        <v>92</v>
      </c>
      <c r="I241" s="248">
        <v>3.5</v>
      </c>
      <c r="J241" s="210" t="s">
        <v>228</v>
      </c>
      <c r="K241" s="248">
        <v>10</v>
      </c>
      <c r="L241" s="250">
        <v>1400000</v>
      </c>
      <c r="M241" s="250"/>
      <c r="N241" s="250"/>
      <c r="O241" s="250"/>
      <c r="P241" s="250"/>
      <c r="Q241" s="215"/>
      <c r="R241" s="215"/>
    </row>
    <row r="242" spans="1:18">
      <c r="A242" s="1">
        <v>90749000</v>
      </c>
      <c r="B242" s="31" t="s">
        <v>35</v>
      </c>
      <c r="C242" s="215" t="s">
        <v>230</v>
      </c>
      <c r="D242" s="216">
        <v>394</v>
      </c>
      <c r="E242" s="246">
        <v>38299</v>
      </c>
      <c r="F242" s="214" t="s">
        <v>37</v>
      </c>
      <c r="G242" s="247">
        <v>7000</v>
      </c>
      <c r="H242" s="214" t="s">
        <v>63</v>
      </c>
      <c r="I242" s="248">
        <v>4.5</v>
      </c>
      <c r="J242" s="210" t="s">
        <v>81</v>
      </c>
      <c r="K242" s="248">
        <v>21</v>
      </c>
      <c r="L242" s="250">
        <v>3500000</v>
      </c>
      <c r="M242" s="250">
        <v>3171875</v>
      </c>
      <c r="N242" s="250">
        <f>ROUND((M242*$E$8/1000),0)</f>
        <v>69703666</v>
      </c>
      <c r="O242" s="250">
        <v>775522</v>
      </c>
      <c r="P242" s="250">
        <v>70479188</v>
      </c>
      <c r="Q242" s="215"/>
      <c r="R242" s="215"/>
    </row>
    <row r="243" spans="1:18">
      <c r="A243" s="1">
        <v>90749000</v>
      </c>
      <c r="B243" s="31" t="s">
        <v>35</v>
      </c>
      <c r="C243" s="215" t="s">
        <v>231</v>
      </c>
      <c r="D243" s="216">
        <v>395</v>
      </c>
      <c r="E243" s="246">
        <v>38299</v>
      </c>
      <c r="F243" s="214" t="s">
        <v>37</v>
      </c>
      <c r="G243" s="247">
        <v>7000</v>
      </c>
      <c r="H243" s="214"/>
      <c r="I243" s="248"/>
      <c r="J243" s="210" t="s">
        <v>81</v>
      </c>
      <c r="K243" s="248">
        <v>10</v>
      </c>
      <c r="L243" s="250"/>
      <c r="M243" s="250"/>
      <c r="N243" s="250"/>
      <c r="O243" s="250"/>
      <c r="P243" s="250"/>
      <c r="Q243" s="215"/>
      <c r="R243" s="215"/>
    </row>
    <row r="244" spans="1:18">
      <c r="A244" s="1">
        <v>90749000</v>
      </c>
      <c r="B244" s="31" t="s">
        <v>35</v>
      </c>
      <c r="C244" s="215" t="s">
        <v>127</v>
      </c>
      <c r="D244" s="216" t="s">
        <v>143</v>
      </c>
      <c r="E244" s="246">
        <v>38299</v>
      </c>
      <c r="F244" s="214" t="s">
        <v>37</v>
      </c>
      <c r="G244" s="247">
        <v>7000</v>
      </c>
      <c r="H244" s="214" t="s">
        <v>92</v>
      </c>
      <c r="I244" s="248">
        <v>3.25</v>
      </c>
      <c r="J244" s="210" t="s">
        <v>81</v>
      </c>
      <c r="K244" s="248">
        <v>5</v>
      </c>
      <c r="L244" s="250">
        <v>6500000</v>
      </c>
      <c r="M244" s="250"/>
      <c r="N244" s="250"/>
      <c r="O244" s="250"/>
      <c r="P244" s="250"/>
      <c r="Q244" s="215"/>
      <c r="R244" s="215"/>
    </row>
    <row r="245" spans="1:18">
      <c r="A245" s="1">
        <v>76073162</v>
      </c>
      <c r="B245" s="31" t="s">
        <v>83</v>
      </c>
      <c r="C245" s="215" t="s">
        <v>866</v>
      </c>
      <c r="D245" s="216">
        <v>397</v>
      </c>
      <c r="E245" s="246">
        <v>38317</v>
      </c>
      <c r="F245" s="214" t="s">
        <v>37</v>
      </c>
      <c r="G245" s="247">
        <v>2500</v>
      </c>
      <c r="H245" s="214"/>
      <c r="I245" s="248"/>
      <c r="J245" s="210" t="s">
        <v>68</v>
      </c>
      <c r="K245" s="248">
        <v>10</v>
      </c>
      <c r="L245" s="250"/>
      <c r="M245" s="250"/>
      <c r="N245" s="250"/>
      <c r="O245" s="250"/>
      <c r="P245" s="250"/>
      <c r="Q245" s="215"/>
      <c r="R245" s="215"/>
    </row>
    <row r="246" spans="1:18">
      <c r="A246" s="1">
        <v>76073162</v>
      </c>
      <c r="B246" s="31" t="s">
        <v>83</v>
      </c>
      <c r="C246" s="215" t="s">
        <v>964</v>
      </c>
      <c r="D246" s="216" t="s">
        <v>143</v>
      </c>
      <c r="E246" s="246">
        <v>38317</v>
      </c>
      <c r="F246" s="214" t="s">
        <v>37</v>
      </c>
      <c r="G246" s="247">
        <v>2500</v>
      </c>
      <c r="H246" s="214" t="s">
        <v>56</v>
      </c>
      <c r="I246" s="248">
        <v>3.5</v>
      </c>
      <c r="J246" s="210" t="s">
        <v>68</v>
      </c>
      <c r="K246" s="248">
        <v>8</v>
      </c>
      <c r="L246" s="250">
        <v>2100000</v>
      </c>
      <c r="M246" s="250"/>
      <c r="N246" s="250"/>
      <c r="O246" s="250"/>
      <c r="P246" s="250"/>
      <c r="Q246" s="215"/>
      <c r="R246" s="215"/>
    </row>
    <row r="247" spans="1:18">
      <c r="A247" s="1">
        <v>76073162</v>
      </c>
      <c r="B247" s="31" t="s">
        <v>83</v>
      </c>
      <c r="C247" s="215" t="s">
        <v>866</v>
      </c>
      <c r="D247" s="216">
        <v>398</v>
      </c>
      <c r="E247" s="246">
        <v>38317</v>
      </c>
      <c r="F247" s="214" t="s">
        <v>37</v>
      </c>
      <c r="G247" s="247">
        <v>3000</v>
      </c>
      <c r="H247" s="214"/>
      <c r="I247" s="248"/>
      <c r="J247" s="210" t="s">
        <v>68</v>
      </c>
      <c r="K247" s="248">
        <v>25</v>
      </c>
      <c r="L247" s="250"/>
      <c r="M247" s="250"/>
      <c r="N247" s="250"/>
      <c r="O247" s="250"/>
      <c r="P247" s="250"/>
      <c r="Q247" s="215"/>
      <c r="R247" s="215"/>
    </row>
    <row r="248" spans="1:18">
      <c r="A248" s="1">
        <v>76073162</v>
      </c>
      <c r="B248" s="31" t="s">
        <v>83</v>
      </c>
      <c r="C248" s="215" t="s">
        <v>232</v>
      </c>
      <c r="D248" s="216" t="s">
        <v>143</v>
      </c>
      <c r="E248" s="246">
        <v>38317</v>
      </c>
      <c r="F248" s="214" t="s">
        <v>37</v>
      </c>
      <c r="G248" s="247">
        <v>3000</v>
      </c>
      <c r="H248" s="214" t="s">
        <v>51</v>
      </c>
      <c r="I248" s="248">
        <v>5.25</v>
      </c>
      <c r="J248" s="210" t="s">
        <v>68</v>
      </c>
      <c r="K248" s="248">
        <v>25</v>
      </c>
      <c r="L248" s="250">
        <v>2400000</v>
      </c>
      <c r="M248" s="250">
        <v>2400000</v>
      </c>
      <c r="N248" s="250">
        <f>ROUND((M248*$E$8/1000),0)</f>
        <v>52741296</v>
      </c>
      <c r="O248" s="250">
        <v>914769</v>
      </c>
      <c r="P248" s="250">
        <v>53656065</v>
      </c>
      <c r="Q248" s="215"/>
      <c r="R248" s="215"/>
    </row>
    <row r="249" spans="1:18">
      <c r="A249" s="1">
        <v>91021000</v>
      </c>
      <c r="B249" s="31" t="s">
        <v>35</v>
      </c>
      <c r="C249" s="215" t="s">
        <v>233</v>
      </c>
      <c r="D249" s="216">
        <v>399</v>
      </c>
      <c r="E249" s="246">
        <v>38330</v>
      </c>
      <c r="F249" s="214" t="s">
        <v>37</v>
      </c>
      <c r="G249" s="247">
        <v>1850</v>
      </c>
      <c r="H249" s="214"/>
      <c r="I249" s="248"/>
      <c r="J249" s="210" t="s">
        <v>81</v>
      </c>
      <c r="K249" s="248">
        <v>10</v>
      </c>
      <c r="L249" s="250"/>
      <c r="M249" s="250"/>
      <c r="N249" s="250"/>
      <c r="O249" s="250"/>
      <c r="P249" s="250"/>
      <c r="Q249" s="215"/>
      <c r="R249" s="215"/>
    </row>
    <row r="250" spans="1:18">
      <c r="A250" s="1">
        <v>91021000</v>
      </c>
      <c r="B250" s="31" t="s">
        <v>35</v>
      </c>
      <c r="C250" s="215" t="s">
        <v>234</v>
      </c>
      <c r="D250" s="216" t="s">
        <v>143</v>
      </c>
      <c r="E250" s="246">
        <v>38330</v>
      </c>
      <c r="F250" s="214" t="s">
        <v>37</v>
      </c>
      <c r="G250" s="247">
        <v>1800</v>
      </c>
      <c r="H250" s="214" t="s">
        <v>63</v>
      </c>
      <c r="I250" s="248">
        <v>5</v>
      </c>
      <c r="J250" s="210" t="s">
        <v>68</v>
      </c>
      <c r="K250" s="248">
        <v>7</v>
      </c>
      <c r="L250" s="250">
        <v>1800000</v>
      </c>
      <c r="M250" s="250"/>
      <c r="N250" s="250"/>
      <c r="O250" s="250"/>
      <c r="P250" s="250"/>
      <c r="Q250" s="215"/>
      <c r="R250" s="215"/>
    </row>
    <row r="251" spans="1:18">
      <c r="A251" s="1">
        <v>96858900</v>
      </c>
      <c r="B251" s="31" t="s">
        <v>106</v>
      </c>
      <c r="C251" s="215" t="s">
        <v>235</v>
      </c>
      <c r="D251" s="216">
        <v>400</v>
      </c>
      <c r="E251" s="246">
        <v>38331</v>
      </c>
      <c r="F251" s="214" t="s">
        <v>37</v>
      </c>
      <c r="G251" s="247">
        <v>900</v>
      </c>
      <c r="H251" s="214"/>
      <c r="I251" s="248"/>
      <c r="J251" s="210" t="s">
        <v>81</v>
      </c>
      <c r="K251" s="248">
        <v>10</v>
      </c>
      <c r="L251" s="250"/>
      <c r="M251" s="250"/>
      <c r="N251" s="250"/>
      <c r="O251" s="250"/>
      <c r="P251" s="250"/>
      <c r="Q251" s="215"/>
      <c r="R251" s="215"/>
    </row>
    <row r="252" spans="1:18">
      <c r="A252" s="1">
        <v>96858900</v>
      </c>
      <c r="B252" s="31" t="s">
        <v>106</v>
      </c>
      <c r="C252" s="215" t="s">
        <v>236</v>
      </c>
      <c r="D252" s="216" t="s">
        <v>143</v>
      </c>
      <c r="E252" s="246">
        <v>38331</v>
      </c>
      <c r="F252" s="214" t="s">
        <v>37</v>
      </c>
      <c r="G252" s="247">
        <v>900</v>
      </c>
      <c r="H252" s="214" t="s">
        <v>46</v>
      </c>
      <c r="I252" s="248">
        <v>3.8</v>
      </c>
      <c r="J252" s="210" t="s">
        <v>68</v>
      </c>
      <c r="K252" s="248">
        <v>7</v>
      </c>
      <c r="L252" s="250">
        <v>900000</v>
      </c>
      <c r="M252" s="250">
        <v>180000</v>
      </c>
      <c r="N252" s="250">
        <f>ROUND((M252*$E$8/1000),0)</f>
        <v>3955597</v>
      </c>
      <c r="O252" s="250">
        <v>69866</v>
      </c>
      <c r="P252" s="250">
        <v>4025463</v>
      </c>
      <c r="Q252" s="215"/>
      <c r="R252" s="215"/>
    </row>
    <row r="253" spans="1:18">
      <c r="A253" s="1">
        <v>96858900</v>
      </c>
      <c r="B253" s="31" t="s">
        <v>106</v>
      </c>
      <c r="C253" s="215" t="s">
        <v>235</v>
      </c>
      <c r="D253" s="216">
        <v>401</v>
      </c>
      <c r="E253" s="246">
        <v>38331</v>
      </c>
      <c r="F253" s="214" t="s">
        <v>37</v>
      </c>
      <c r="G253" s="247">
        <v>800</v>
      </c>
      <c r="H253" s="214"/>
      <c r="I253" s="248"/>
      <c r="J253" s="210" t="s">
        <v>81</v>
      </c>
      <c r="K253" s="248">
        <v>25</v>
      </c>
      <c r="L253" s="250"/>
      <c r="M253" s="250"/>
      <c r="N253" s="250"/>
      <c r="O253" s="250"/>
      <c r="P253" s="250"/>
      <c r="Q253" s="215"/>
      <c r="R253" s="215"/>
    </row>
    <row r="254" spans="1:18">
      <c r="A254" s="1">
        <v>96858900</v>
      </c>
      <c r="B254" s="31" t="s">
        <v>106</v>
      </c>
      <c r="C254" s="215" t="s">
        <v>237</v>
      </c>
      <c r="D254" s="216" t="s">
        <v>143</v>
      </c>
      <c r="E254" s="246">
        <v>38331</v>
      </c>
      <c r="F254" s="214" t="s">
        <v>37</v>
      </c>
      <c r="G254" s="247">
        <v>800</v>
      </c>
      <c r="H254" s="214" t="s">
        <v>90</v>
      </c>
      <c r="I254" s="248">
        <v>4.8</v>
      </c>
      <c r="J254" s="210" t="s">
        <v>68</v>
      </c>
      <c r="K254" s="248">
        <v>21</v>
      </c>
      <c r="L254" s="250">
        <v>800000</v>
      </c>
      <c r="M254" s="250"/>
      <c r="N254" s="250"/>
      <c r="O254" s="250"/>
      <c r="P254" s="250"/>
      <c r="Q254" s="215"/>
      <c r="R254" s="215"/>
    </row>
    <row r="255" spans="1:18">
      <c r="A255" s="1">
        <v>96858900</v>
      </c>
      <c r="B255" s="31" t="s">
        <v>106</v>
      </c>
      <c r="C255" s="215" t="s">
        <v>238</v>
      </c>
      <c r="D255" s="216" t="s">
        <v>152</v>
      </c>
      <c r="E255" s="246">
        <v>39239</v>
      </c>
      <c r="F255" s="214" t="s">
        <v>37</v>
      </c>
      <c r="G255" s="247">
        <v>800</v>
      </c>
      <c r="H255" s="214" t="s">
        <v>92</v>
      </c>
      <c r="I255" s="248">
        <v>3.5</v>
      </c>
      <c r="J255" s="210" t="s">
        <v>68</v>
      </c>
      <c r="K255" s="248">
        <v>15</v>
      </c>
      <c r="L255" s="250">
        <v>800000</v>
      </c>
      <c r="M255" s="250">
        <v>586667</v>
      </c>
      <c r="N255" s="250">
        <f>ROUND((M255*$E$8/1000),0)</f>
        <v>12892324</v>
      </c>
      <c r="O255" s="250">
        <v>209888</v>
      </c>
      <c r="P255" s="250">
        <v>13102212</v>
      </c>
      <c r="Q255" s="215"/>
      <c r="R255" s="215"/>
    </row>
    <row r="256" spans="1:18">
      <c r="A256" s="1">
        <v>93834000</v>
      </c>
      <c r="B256" s="31" t="s">
        <v>83</v>
      </c>
      <c r="C256" s="215" t="s">
        <v>175</v>
      </c>
      <c r="D256" s="216">
        <v>403</v>
      </c>
      <c r="E256" s="246">
        <v>38379</v>
      </c>
      <c r="F256" s="214" t="s">
        <v>37</v>
      </c>
      <c r="G256" s="247">
        <v>560</v>
      </c>
      <c r="H256" s="214"/>
      <c r="I256" s="248"/>
      <c r="J256" s="210" t="s">
        <v>81</v>
      </c>
      <c r="K256" s="248">
        <v>10</v>
      </c>
      <c r="L256" s="250"/>
      <c r="M256" s="250"/>
      <c r="N256" s="250"/>
      <c r="O256" s="250"/>
      <c r="P256" s="250"/>
      <c r="Q256" s="215"/>
      <c r="R256" s="215"/>
    </row>
    <row r="257" spans="1:18">
      <c r="A257" s="1">
        <v>93834000</v>
      </c>
      <c r="B257" s="31" t="s">
        <v>83</v>
      </c>
      <c r="C257" s="215" t="s">
        <v>119</v>
      </c>
      <c r="D257" s="216" t="s">
        <v>143</v>
      </c>
      <c r="E257" s="246">
        <v>38379</v>
      </c>
      <c r="F257" s="214" t="s">
        <v>37</v>
      </c>
      <c r="G257" s="247">
        <v>560</v>
      </c>
      <c r="H257" s="214" t="s">
        <v>56</v>
      </c>
      <c r="I257" s="248">
        <v>4.5</v>
      </c>
      <c r="J257" s="210" t="s">
        <v>68</v>
      </c>
      <c r="K257" s="248">
        <v>10</v>
      </c>
      <c r="L257" s="250">
        <v>560000</v>
      </c>
      <c r="M257" s="250"/>
      <c r="N257" s="250"/>
      <c r="O257" s="250"/>
      <c r="P257" s="250"/>
      <c r="Q257" s="215"/>
      <c r="R257" s="215"/>
    </row>
    <row r="258" spans="1:18">
      <c r="A258" s="1">
        <v>93834000</v>
      </c>
      <c r="B258" s="31" t="s">
        <v>83</v>
      </c>
      <c r="C258" s="215" t="s">
        <v>175</v>
      </c>
      <c r="D258" s="216">
        <v>404</v>
      </c>
      <c r="E258" s="246">
        <v>38379</v>
      </c>
      <c r="F258" s="214" t="s">
        <v>37</v>
      </c>
      <c r="G258" s="247">
        <v>1140</v>
      </c>
      <c r="H258" s="214"/>
      <c r="I258" s="248"/>
      <c r="J258" s="210" t="s">
        <v>81</v>
      </c>
      <c r="K258" s="248">
        <v>22</v>
      </c>
      <c r="L258" s="250"/>
      <c r="M258" s="250"/>
      <c r="N258" s="250"/>
      <c r="O258" s="250"/>
      <c r="P258" s="250"/>
      <c r="Q258" s="215"/>
      <c r="R258" s="215"/>
    </row>
    <row r="259" spans="1:18">
      <c r="A259" s="1">
        <v>93834000</v>
      </c>
      <c r="B259" s="31" t="s">
        <v>83</v>
      </c>
      <c r="C259" s="215" t="s">
        <v>119</v>
      </c>
      <c r="D259" s="216" t="s">
        <v>143</v>
      </c>
      <c r="E259" s="246">
        <v>38379</v>
      </c>
      <c r="F259" s="214" t="s">
        <v>37</v>
      </c>
      <c r="G259" s="247">
        <v>1140</v>
      </c>
      <c r="H259" s="214" t="s">
        <v>51</v>
      </c>
      <c r="I259" s="248">
        <v>5</v>
      </c>
      <c r="J259" s="210" t="s">
        <v>68</v>
      </c>
      <c r="K259" s="248">
        <v>22</v>
      </c>
      <c r="L259" s="250">
        <v>1140000</v>
      </c>
      <c r="M259" s="250">
        <v>0</v>
      </c>
      <c r="N259" s="250">
        <f>ROUND((M259*$E$8/1000),0)</f>
        <v>0</v>
      </c>
      <c r="O259" s="250"/>
      <c r="P259" s="250"/>
      <c r="Q259" s="215"/>
      <c r="R259" s="215"/>
    </row>
    <row r="260" spans="1:18">
      <c r="A260" s="1">
        <v>61216000</v>
      </c>
      <c r="B260" s="31" t="s">
        <v>44</v>
      </c>
      <c r="C260" s="215" t="s">
        <v>47</v>
      </c>
      <c r="D260" s="216">
        <v>406</v>
      </c>
      <c r="E260" s="246">
        <v>38404</v>
      </c>
      <c r="F260" s="214" t="s">
        <v>37</v>
      </c>
      <c r="G260" s="247">
        <v>3500</v>
      </c>
      <c r="H260" s="214" t="s">
        <v>239</v>
      </c>
      <c r="I260" s="248">
        <v>5.2</v>
      </c>
      <c r="J260" s="210" t="s">
        <v>39</v>
      </c>
      <c r="K260" s="248">
        <v>30</v>
      </c>
      <c r="L260" s="250">
        <v>3500000</v>
      </c>
      <c r="M260" s="250">
        <v>3500000</v>
      </c>
      <c r="N260" s="250">
        <f>ROUND((M260*$E$8/1000),0)</f>
        <v>76914390</v>
      </c>
      <c r="O260" s="250">
        <v>652591</v>
      </c>
      <c r="P260" s="250">
        <v>77566981</v>
      </c>
      <c r="Q260" s="215"/>
      <c r="R260" s="215"/>
    </row>
    <row r="261" spans="1:18">
      <c r="A261" s="1">
        <v>90227000</v>
      </c>
      <c r="B261" s="31" t="s">
        <v>86</v>
      </c>
      <c r="C261" s="215" t="s">
        <v>240</v>
      </c>
      <c r="D261" s="216">
        <v>407</v>
      </c>
      <c r="E261" s="246">
        <v>38421</v>
      </c>
      <c r="F261" s="214" t="s">
        <v>37</v>
      </c>
      <c r="G261" s="247">
        <v>2000</v>
      </c>
      <c r="H261" s="214"/>
      <c r="I261" s="248"/>
      <c r="J261" s="210" t="s">
        <v>81</v>
      </c>
      <c r="K261" s="248">
        <v>25</v>
      </c>
      <c r="L261" s="250"/>
      <c r="M261" s="250"/>
      <c r="N261" s="250"/>
      <c r="O261" s="250"/>
      <c r="P261" s="250"/>
      <c r="Q261" s="215"/>
      <c r="R261" s="215"/>
    </row>
    <row r="262" spans="1:18">
      <c r="A262" s="1">
        <v>90227000</v>
      </c>
      <c r="B262" s="31" t="s">
        <v>86</v>
      </c>
      <c r="C262" s="215" t="s">
        <v>241</v>
      </c>
      <c r="D262" s="216" t="s">
        <v>143</v>
      </c>
      <c r="E262" s="246">
        <v>38464</v>
      </c>
      <c r="F262" s="214" t="s">
        <v>37</v>
      </c>
      <c r="G262" s="247">
        <v>2000</v>
      </c>
      <c r="H262" s="214" t="s">
        <v>92</v>
      </c>
      <c r="I262" s="248">
        <v>3.9</v>
      </c>
      <c r="J262" s="210" t="s">
        <v>81</v>
      </c>
      <c r="K262" s="248">
        <v>21</v>
      </c>
      <c r="L262" s="250">
        <v>2000000</v>
      </c>
      <c r="M262" s="250">
        <v>1764706</v>
      </c>
      <c r="N262" s="250">
        <f>ROUND((M262*$E$8/1000),0)</f>
        <v>38780367</v>
      </c>
      <c r="O262" s="250">
        <v>565030</v>
      </c>
      <c r="P262" s="250">
        <v>39345397</v>
      </c>
      <c r="Q262" s="215"/>
      <c r="R262" s="215"/>
    </row>
    <row r="263" spans="1:18">
      <c r="A263" s="1">
        <v>96528990</v>
      </c>
      <c r="B263" s="31" t="s">
        <v>35</v>
      </c>
      <c r="C263" s="215" t="s">
        <v>242</v>
      </c>
      <c r="D263" s="216">
        <v>408</v>
      </c>
      <c r="E263" s="246">
        <v>38425</v>
      </c>
      <c r="F263" s="214" t="s">
        <v>37</v>
      </c>
      <c r="G263" s="247">
        <v>2000</v>
      </c>
      <c r="H263" s="214"/>
      <c r="I263" s="248"/>
      <c r="J263" s="210" t="s">
        <v>81</v>
      </c>
      <c r="K263" s="248">
        <v>10</v>
      </c>
      <c r="L263" s="250"/>
      <c r="M263" s="250"/>
      <c r="N263" s="250"/>
      <c r="O263" s="250"/>
      <c r="P263" s="250"/>
      <c r="Q263" s="215"/>
      <c r="R263" s="215"/>
    </row>
    <row r="264" spans="1:18">
      <c r="A264" s="1">
        <v>96528990</v>
      </c>
      <c r="B264" s="31" t="s">
        <v>35</v>
      </c>
      <c r="C264" s="215" t="s">
        <v>243</v>
      </c>
      <c r="D264" s="216" t="s">
        <v>143</v>
      </c>
      <c r="E264" s="246">
        <v>38425</v>
      </c>
      <c r="F264" s="214" t="s">
        <v>37</v>
      </c>
      <c r="G264" s="247">
        <v>2000</v>
      </c>
      <c r="H264" s="214" t="s">
        <v>46</v>
      </c>
      <c r="I264" s="248">
        <v>3</v>
      </c>
      <c r="J264" s="210" t="s">
        <v>39</v>
      </c>
      <c r="K264" s="248">
        <v>8</v>
      </c>
      <c r="L264" s="250">
        <v>1200000</v>
      </c>
      <c r="M264" s="250">
        <v>300000</v>
      </c>
      <c r="N264" s="250">
        <f>ROUND((M264*$E$8/1000),0)</f>
        <v>6592662</v>
      </c>
      <c r="O264" s="250">
        <v>58521</v>
      </c>
      <c r="P264" s="250">
        <v>6651183</v>
      </c>
      <c r="Q264" s="215"/>
      <c r="R264" s="215"/>
    </row>
    <row r="265" spans="1:18">
      <c r="A265" s="1">
        <v>96528990</v>
      </c>
      <c r="B265" s="31" t="s">
        <v>35</v>
      </c>
      <c r="C265" s="215" t="s">
        <v>242</v>
      </c>
      <c r="D265" s="216">
        <v>409</v>
      </c>
      <c r="E265" s="246">
        <v>38425</v>
      </c>
      <c r="F265" s="214" t="s">
        <v>37</v>
      </c>
      <c r="G265" s="247">
        <v>1500</v>
      </c>
      <c r="H265" s="214"/>
      <c r="I265" s="248"/>
      <c r="J265" s="210" t="s">
        <v>81</v>
      </c>
      <c r="K265" s="248">
        <v>25</v>
      </c>
      <c r="L265" s="250"/>
      <c r="M265" s="250"/>
      <c r="N265" s="250"/>
      <c r="O265" s="250"/>
      <c r="P265" s="250"/>
      <c r="Q265" s="215"/>
      <c r="R265" s="215"/>
    </row>
    <row r="266" spans="1:18">
      <c r="A266" s="1">
        <v>96528990</v>
      </c>
      <c r="B266" s="31" t="s">
        <v>35</v>
      </c>
      <c r="C266" s="215" t="s">
        <v>243</v>
      </c>
      <c r="D266" s="216" t="s">
        <v>143</v>
      </c>
      <c r="E266" s="246">
        <v>38425</v>
      </c>
      <c r="F266" s="214" t="s">
        <v>37</v>
      </c>
      <c r="G266" s="247">
        <v>1500</v>
      </c>
      <c r="H266" s="214" t="s">
        <v>90</v>
      </c>
      <c r="I266" s="248">
        <v>4</v>
      </c>
      <c r="J266" s="210" t="s">
        <v>39</v>
      </c>
      <c r="K266" s="248">
        <v>21</v>
      </c>
      <c r="L266" s="250">
        <v>800000</v>
      </c>
      <c r="M266" s="250">
        <v>571429</v>
      </c>
      <c r="N266" s="250">
        <f>ROUND((M266*$E$8/1000),0)</f>
        <v>12557461</v>
      </c>
      <c r="O266" s="250">
        <v>148620</v>
      </c>
      <c r="P266" s="250">
        <v>12706081</v>
      </c>
      <c r="Q266" s="215"/>
      <c r="R266" s="215"/>
    </row>
    <row r="267" spans="1:18">
      <c r="A267" s="1">
        <v>61704000</v>
      </c>
      <c r="B267" s="31" t="s">
        <v>75</v>
      </c>
      <c r="C267" s="215" t="s">
        <v>244</v>
      </c>
      <c r="D267" s="216">
        <v>411</v>
      </c>
      <c r="E267" s="246">
        <v>38467</v>
      </c>
      <c r="F267" s="214" t="s">
        <v>37</v>
      </c>
      <c r="G267" s="247">
        <v>6900</v>
      </c>
      <c r="H267" s="214" t="s">
        <v>90</v>
      </c>
      <c r="I267" s="248">
        <v>4</v>
      </c>
      <c r="J267" s="210" t="s">
        <v>39</v>
      </c>
      <c r="K267" s="248">
        <v>20</v>
      </c>
      <c r="L267" s="250">
        <v>6900000</v>
      </c>
      <c r="M267" s="250">
        <v>6900000</v>
      </c>
      <c r="N267" s="250">
        <f>ROUND((M267*$E$8/1000),0)</f>
        <v>151631226</v>
      </c>
      <c r="O267" s="250">
        <v>2535473</v>
      </c>
      <c r="P267" s="250">
        <v>154166699</v>
      </c>
      <c r="Q267" s="215"/>
      <c r="R267" s="215"/>
    </row>
    <row r="268" spans="1:18">
      <c r="A268" s="1">
        <v>96596540</v>
      </c>
      <c r="B268" s="31" t="s">
        <v>106</v>
      </c>
      <c r="C268" s="215" t="s">
        <v>245</v>
      </c>
      <c r="D268" s="216">
        <v>413</v>
      </c>
      <c r="E268" s="246">
        <v>38484</v>
      </c>
      <c r="F268" s="214" t="s">
        <v>37</v>
      </c>
      <c r="G268" s="247">
        <v>7000</v>
      </c>
      <c r="H268" s="214"/>
      <c r="I268" s="248"/>
      <c r="J268" s="210" t="s">
        <v>39</v>
      </c>
      <c r="K268" s="248">
        <v>10</v>
      </c>
      <c r="L268" s="250"/>
      <c r="M268" s="250"/>
      <c r="N268" s="250"/>
      <c r="O268" s="250"/>
      <c r="P268" s="250"/>
      <c r="Q268" s="215"/>
      <c r="R268" s="215"/>
    </row>
    <row r="269" spans="1:18">
      <c r="A269" s="1">
        <v>96596540</v>
      </c>
      <c r="B269" s="31" t="s">
        <v>106</v>
      </c>
      <c r="C269" s="215" t="s">
        <v>246</v>
      </c>
      <c r="D269" s="216" t="s">
        <v>143</v>
      </c>
      <c r="E269" s="246">
        <v>38490</v>
      </c>
      <c r="F269" s="214" t="s">
        <v>37</v>
      </c>
      <c r="G269" s="247">
        <v>7000</v>
      </c>
      <c r="H269" s="214" t="s">
        <v>46</v>
      </c>
      <c r="I269" s="248">
        <v>2.7</v>
      </c>
      <c r="J269" s="210" t="s">
        <v>39</v>
      </c>
      <c r="K269" s="248">
        <v>10</v>
      </c>
      <c r="L269" s="250">
        <v>7000000</v>
      </c>
      <c r="M269" s="250">
        <v>7000000</v>
      </c>
      <c r="N269" s="250">
        <f>ROUND((M269*$E$8/1000),0)</f>
        <v>153828780</v>
      </c>
      <c r="O269" s="250">
        <v>2051399</v>
      </c>
      <c r="P269" s="250">
        <v>155880179</v>
      </c>
      <c r="Q269" s="215"/>
      <c r="R269" s="215"/>
    </row>
    <row r="270" spans="1:18">
      <c r="A270" s="1">
        <v>91041000</v>
      </c>
      <c r="B270" s="31" t="s">
        <v>106</v>
      </c>
      <c r="C270" s="215" t="s">
        <v>247</v>
      </c>
      <c r="D270" s="216">
        <v>415</v>
      </c>
      <c r="E270" s="246">
        <v>38516</v>
      </c>
      <c r="F270" s="214" t="s">
        <v>37</v>
      </c>
      <c r="G270" s="247">
        <v>1500</v>
      </c>
      <c r="H270" s="214"/>
      <c r="I270" s="248"/>
      <c r="J270" s="210" t="s">
        <v>81</v>
      </c>
      <c r="K270" s="248">
        <v>25</v>
      </c>
      <c r="L270" s="250"/>
      <c r="M270" s="250"/>
      <c r="N270" s="250"/>
      <c r="O270" s="250"/>
      <c r="P270" s="250"/>
      <c r="Q270" s="215"/>
      <c r="R270" s="215"/>
    </row>
    <row r="271" spans="1:18">
      <c r="A271" s="1">
        <v>91041000</v>
      </c>
      <c r="B271" s="31" t="s">
        <v>106</v>
      </c>
      <c r="C271" s="215" t="s">
        <v>248</v>
      </c>
      <c r="D271" s="216" t="s">
        <v>143</v>
      </c>
      <c r="E271" s="246">
        <v>38532</v>
      </c>
      <c r="F271" s="214" t="s">
        <v>37</v>
      </c>
      <c r="G271" s="247">
        <v>1500</v>
      </c>
      <c r="H271" s="214" t="s">
        <v>46</v>
      </c>
      <c r="I271" s="248">
        <v>3.8</v>
      </c>
      <c r="J271" s="210" t="s">
        <v>68</v>
      </c>
      <c r="K271" s="248">
        <v>20</v>
      </c>
      <c r="L271" s="250">
        <v>1500000</v>
      </c>
      <c r="M271" s="250">
        <v>513750</v>
      </c>
      <c r="N271" s="250">
        <f>ROUND((M271*$E$8/1000),0)</f>
        <v>11289934</v>
      </c>
      <c r="O271" s="250">
        <v>48136</v>
      </c>
      <c r="P271" s="250">
        <v>11338070</v>
      </c>
      <c r="Q271" s="215"/>
      <c r="R271" s="215"/>
    </row>
    <row r="272" spans="1:18">
      <c r="A272" s="1">
        <v>76073164</v>
      </c>
      <c r="B272" s="31">
        <v>1</v>
      </c>
      <c r="C272" s="215" t="s">
        <v>868</v>
      </c>
      <c r="D272" s="216">
        <v>416</v>
      </c>
      <c r="E272" s="246">
        <v>38516</v>
      </c>
      <c r="F272" s="214" t="s">
        <v>37</v>
      </c>
      <c r="G272" s="247">
        <v>1000</v>
      </c>
      <c r="H272" s="214"/>
      <c r="I272" s="248"/>
      <c r="J272" s="210" t="s">
        <v>250</v>
      </c>
      <c r="K272" s="248">
        <v>21</v>
      </c>
      <c r="L272" s="250"/>
      <c r="M272" s="250"/>
      <c r="N272" s="250"/>
      <c r="O272" s="250"/>
      <c r="P272" s="250"/>
      <c r="Q272" s="215"/>
      <c r="R272" s="215"/>
    </row>
    <row r="273" spans="1:18">
      <c r="A273" s="1">
        <v>76073164</v>
      </c>
      <c r="B273" s="31">
        <v>1</v>
      </c>
      <c r="C273" s="215" t="s">
        <v>251</v>
      </c>
      <c r="D273" s="216" t="s">
        <v>143</v>
      </c>
      <c r="E273" s="246">
        <v>38516</v>
      </c>
      <c r="F273" s="214" t="s">
        <v>37</v>
      </c>
      <c r="G273" s="247">
        <v>1000</v>
      </c>
      <c r="H273" s="214" t="s">
        <v>46</v>
      </c>
      <c r="I273" s="248">
        <v>3</v>
      </c>
      <c r="J273" s="210" t="s">
        <v>250</v>
      </c>
      <c r="K273" s="248">
        <v>21</v>
      </c>
      <c r="L273" s="250">
        <v>1000000</v>
      </c>
      <c r="M273" s="250">
        <v>828571</v>
      </c>
      <c r="N273" s="250">
        <f>ROUND((M273*$E$8/1000),0)</f>
        <v>18208295</v>
      </c>
      <c r="O273" s="250">
        <v>16105</v>
      </c>
      <c r="P273" s="250">
        <v>18224400</v>
      </c>
      <c r="Q273" s="215"/>
      <c r="R273" s="215"/>
    </row>
    <row r="274" spans="1:18">
      <c r="A274" s="1">
        <v>96787910</v>
      </c>
      <c r="B274" s="31" t="s">
        <v>75</v>
      </c>
      <c r="C274" s="215" t="s">
        <v>252</v>
      </c>
      <c r="D274" s="216">
        <v>417</v>
      </c>
      <c r="E274" s="246">
        <v>38516</v>
      </c>
      <c r="F274" s="214" t="s">
        <v>37</v>
      </c>
      <c r="G274" s="247">
        <v>6775</v>
      </c>
      <c r="H274" s="214"/>
      <c r="I274" s="248"/>
      <c r="J274" s="210" t="s">
        <v>250</v>
      </c>
      <c r="K274" s="248">
        <v>21</v>
      </c>
      <c r="L274" s="250"/>
      <c r="M274" s="250"/>
      <c r="N274" s="250"/>
      <c r="O274" s="250"/>
      <c r="P274" s="250"/>
      <c r="Q274" s="215"/>
      <c r="R274" s="215"/>
    </row>
    <row r="275" spans="1:18">
      <c r="A275" s="1">
        <v>96787910</v>
      </c>
      <c r="B275" s="31" t="s">
        <v>75</v>
      </c>
      <c r="C275" s="215" t="s">
        <v>253</v>
      </c>
      <c r="D275" s="216" t="s">
        <v>143</v>
      </c>
      <c r="E275" s="246">
        <v>38524</v>
      </c>
      <c r="F275" s="214" t="s">
        <v>37</v>
      </c>
      <c r="G275" s="247">
        <v>5650</v>
      </c>
      <c r="H275" s="214" t="s">
        <v>136</v>
      </c>
      <c r="I275" s="248">
        <v>2.75</v>
      </c>
      <c r="J275" s="210" t="s">
        <v>250</v>
      </c>
      <c r="K275" s="248">
        <v>15</v>
      </c>
      <c r="L275" s="250">
        <v>5650000</v>
      </c>
      <c r="M275" s="250">
        <v>4516515</v>
      </c>
      <c r="N275" s="250">
        <f>ROUND((M275*$E$8/1000),0)</f>
        <v>99252856</v>
      </c>
      <c r="O275" s="250">
        <v>570331</v>
      </c>
      <c r="P275" s="250">
        <v>99823187</v>
      </c>
      <c r="Q275" s="215"/>
      <c r="R275" s="215"/>
    </row>
    <row r="276" spans="1:18">
      <c r="A276" s="1">
        <v>96787910</v>
      </c>
      <c r="B276" s="31" t="s">
        <v>75</v>
      </c>
      <c r="C276" s="215" t="s">
        <v>253</v>
      </c>
      <c r="D276" s="216" t="s">
        <v>143</v>
      </c>
      <c r="E276" s="246">
        <v>38524</v>
      </c>
      <c r="F276" s="214" t="s">
        <v>37</v>
      </c>
      <c r="G276" s="255">
        <v>0.5</v>
      </c>
      <c r="H276" s="214" t="s">
        <v>137</v>
      </c>
      <c r="I276" s="248">
        <v>2.75</v>
      </c>
      <c r="J276" s="210" t="s">
        <v>250</v>
      </c>
      <c r="K276" s="248">
        <v>15</v>
      </c>
      <c r="L276" s="250">
        <v>500</v>
      </c>
      <c r="M276" s="250">
        <v>400</v>
      </c>
      <c r="N276" s="250">
        <f>ROUND((M276*$E$8/1000),0)</f>
        <v>8790</v>
      </c>
      <c r="O276" s="250">
        <v>42</v>
      </c>
      <c r="P276" s="250">
        <v>8832</v>
      </c>
      <c r="Q276" s="215"/>
      <c r="R276" s="215"/>
    </row>
    <row r="277" spans="1:18">
      <c r="A277" s="1">
        <v>96787910</v>
      </c>
      <c r="B277" s="31" t="s">
        <v>75</v>
      </c>
      <c r="C277" s="215" t="s">
        <v>253</v>
      </c>
      <c r="D277" s="216" t="s">
        <v>152</v>
      </c>
      <c r="E277" s="246">
        <v>38972</v>
      </c>
      <c r="F277" s="214" t="s">
        <v>37</v>
      </c>
      <c r="G277" s="247">
        <v>1124</v>
      </c>
      <c r="H277" s="214" t="s">
        <v>157</v>
      </c>
      <c r="I277" s="256">
        <v>3.5</v>
      </c>
      <c r="J277" s="210" t="s">
        <v>250</v>
      </c>
      <c r="K277" s="248">
        <v>15.5</v>
      </c>
      <c r="L277" s="250">
        <v>1124000</v>
      </c>
      <c r="M277" s="250">
        <v>1124000</v>
      </c>
      <c r="N277" s="250">
        <f>ROUND((M277*$E$8/1000),0)</f>
        <v>24700507</v>
      </c>
      <c r="O277" s="250">
        <v>180315</v>
      </c>
      <c r="P277" s="250">
        <v>24880822</v>
      </c>
      <c r="Q277" s="215"/>
      <c r="R277" s="215"/>
    </row>
    <row r="278" spans="1:18">
      <c r="A278" s="1">
        <v>96787910</v>
      </c>
      <c r="B278" s="31" t="s">
        <v>75</v>
      </c>
      <c r="C278" s="215" t="s">
        <v>253</v>
      </c>
      <c r="D278" s="216" t="s">
        <v>152</v>
      </c>
      <c r="E278" s="246">
        <v>38972</v>
      </c>
      <c r="F278" s="214" t="s">
        <v>37</v>
      </c>
      <c r="G278" s="215">
        <v>0.5</v>
      </c>
      <c r="H278" s="214" t="s">
        <v>159</v>
      </c>
      <c r="I278" s="256">
        <v>3.5</v>
      </c>
      <c r="J278" s="210" t="s">
        <v>250</v>
      </c>
      <c r="K278" s="248">
        <v>15.5</v>
      </c>
      <c r="L278" s="250">
        <v>500</v>
      </c>
      <c r="M278" s="250">
        <v>500</v>
      </c>
      <c r="N278" s="250">
        <f>ROUND((M278*$E$8/1000),0)</f>
        <v>10988</v>
      </c>
      <c r="O278" s="250">
        <v>80</v>
      </c>
      <c r="P278" s="250">
        <v>11068</v>
      </c>
      <c r="Q278" s="215"/>
      <c r="R278" s="215"/>
    </row>
    <row r="279" spans="1:18">
      <c r="A279" s="1">
        <v>89900400</v>
      </c>
      <c r="B279" s="31" t="s">
        <v>86</v>
      </c>
      <c r="C279" s="215" t="s">
        <v>205</v>
      </c>
      <c r="D279" s="216">
        <v>418</v>
      </c>
      <c r="E279" s="246">
        <v>38524</v>
      </c>
      <c r="F279" s="214" t="s">
        <v>37</v>
      </c>
      <c r="G279" s="247">
        <v>2500</v>
      </c>
      <c r="H279" s="214"/>
      <c r="I279" s="248"/>
      <c r="J279" s="210" t="s">
        <v>81</v>
      </c>
      <c r="K279" s="248">
        <v>10</v>
      </c>
      <c r="L279" s="250"/>
      <c r="M279" s="250"/>
      <c r="N279" s="250"/>
      <c r="O279" s="250"/>
      <c r="P279" s="250"/>
      <c r="Q279" s="215"/>
      <c r="R279" s="215"/>
    </row>
    <row r="280" spans="1:18">
      <c r="A280" s="1">
        <v>89900400</v>
      </c>
      <c r="B280" s="31" t="s">
        <v>86</v>
      </c>
      <c r="C280" s="215" t="s">
        <v>206</v>
      </c>
      <c r="D280" s="216" t="s">
        <v>143</v>
      </c>
      <c r="E280" s="246">
        <v>38532</v>
      </c>
      <c r="F280" s="214" t="s">
        <v>37</v>
      </c>
      <c r="G280" s="247">
        <v>2500</v>
      </c>
      <c r="H280" s="214" t="s">
        <v>53</v>
      </c>
      <c r="I280" s="248">
        <v>2.75</v>
      </c>
      <c r="J280" s="210" t="s">
        <v>81</v>
      </c>
      <c r="K280" s="248">
        <v>8</v>
      </c>
      <c r="L280" s="250"/>
      <c r="M280" s="250"/>
      <c r="N280" s="250"/>
      <c r="O280" s="250"/>
      <c r="P280" s="250"/>
      <c r="Q280" s="215"/>
      <c r="R280" s="215"/>
    </row>
    <row r="281" spans="1:18">
      <c r="A281" s="1">
        <v>89900400</v>
      </c>
      <c r="B281" s="31" t="s">
        <v>86</v>
      </c>
      <c r="C281" s="215" t="s">
        <v>205</v>
      </c>
      <c r="D281" s="216">
        <v>419</v>
      </c>
      <c r="E281" s="246">
        <v>38524</v>
      </c>
      <c r="F281" s="214" t="s">
        <v>37</v>
      </c>
      <c r="G281" s="247">
        <v>2500</v>
      </c>
      <c r="H281" s="214"/>
      <c r="I281" s="248"/>
      <c r="J281" s="210" t="s">
        <v>81</v>
      </c>
      <c r="K281" s="248">
        <v>30</v>
      </c>
      <c r="L281" s="250"/>
      <c r="M281" s="250"/>
      <c r="N281" s="250"/>
      <c r="O281" s="250"/>
      <c r="P281" s="250"/>
      <c r="Q281" s="215"/>
      <c r="R281" s="215"/>
    </row>
    <row r="282" spans="1:18">
      <c r="A282" s="1">
        <v>89900400</v>
      </c>
      <c r="B282" s="31" t="s">
        <v>86</v>
      </c>
      <c r="C282" s="215" t="s">
        <v>207</v>
      </c>
      <c r="D282" s="216" t="s">
        <v>143</v>
      </c>
      <c r="E282" s="246">
        <v>38532</v>
      </c>
      <c r="F282" s="214" t="s">
        <v>37</v>
      </c>
      <c r="G282" s="247">
        <v>2500</v>
      </c>
      <c r="H282" s="214" t="s">
        <v>59</v>
      </c>
      <c r="I282" s="248">
        <v>3.5</v>
      </c>
      <c r="J282" s="210" t="s">
        <v>81</v>
      </c>
      <c r="K282" s="248">
        <v>21</v>
      </c>
      <c r="L282" s="250">
        <v>2500000</v>
      </c>
      <c r="M282" s="250">
        <v>2416667</v>
      </c>
      <c r="N282" s="250">
        <f>ROUND((M282*$E$8/1000),0)</f>
        <v>53107562</v>
      </c>
      <c r="O282" s="250">
        <v>80116</v>
      </c>
      <c r="P282" s="250">
        <v>53187678</v>
      </c>
      <c r="Q282" s="215"/>
      <c r="R282" s="215"/>
    </row>
    <row r="283" spans="1:18">
      <c r="A283" s="1">
        <v>90331000</v>
      </c>
      <c r="B283" s="31" t="s">
        <v>96</v>
      </c>
      <c r="C283" s="215" t="s">
        <v>254</v>
      </c>
      <c r="D283" s="216">
        <v>421</v>
      </c>
      <c r="E283" s="246">
        <v>38541</v>
      </c>
      <c r="F283" s="214" t="s">
        <v>37</v>
      </c>
      <c r="G283" s="247">
        <v>1800</v>
      </c>
      <c r="H283" s="214"/>
      <c r="I283" s="248"/>
      <c r="J283" s="210" t="s">
        <v>81</v>
      </c>
      <c r="K283" s="248">
        <v>21</v>
      </c>
      <c r="L283" s="250"/>
      <c r="M283" s="250"/>
      <c r="N283" s="250"/>
      <c r="O283" s="250"/>
      <c r="P283" s="250"/>
      <c r="Q283" s="215"/>
      <c r="R283" s="215"/>
    </row>
    <row r="284" spans="1:18">
      <c r="A284" s="1">
        <v>90331000</v>
      </c>
      <c r="B284" s="31" t="s">
        <v>96</v>
      </c>
      <c r="C284" s="215" t="s">
        <v>255</v>
      </c>
      <c r="D284" s="216" t="s">
        <v>143</v>
      </c>
      <c r="E284" s="246">
        <v>38548</v>
      </c>
      <c r="F284" s="214" t="s">
        <v>37</v>
      </c>
      <c r="G284" s="247">
        <v>1800</v>
      </c>
      <c r="H284" s="214" t="s">
        <v>56</v>
      </c>
      <c r="I284" s="248">
        <v>3.4</v>
      </c>
      <c r="J284" s="210" t="s">
        <v>68</v>
      </c>
      <c r="K284" s="248">
        <v>21</v>
      </c>
      <c r="L284" s="250">
        <v>1800000</v>
      </c>
      <c r="M284" s="250">
        <v>1800000</v>
      </c>
      <c r="N284" s="250">
        <f>ROUND((M284*$E$8/1000),0)</f>
        <v>39555972</v>
      </c>
      <c r="O284" s="250">
        <v>388987</v>
      </c>
      <c r="P284" s="250">
        <v>39944959</v>
      </c>
      <c r="Q284" s="215"/>
      <c r="R284" s="215"/>
    </row>
    <row r="285" spans="1:18">
      <c r="A285" s="1">
        <v>93473000</v>
      </c>
      <c r="B285" s="31" t="s">
        <v>54</v>
      </c>
      <c r="C285" s="215" t="s">
        <v>256</v>
      </c>
      <c r="D285" s="216">
        <v>422</v>
      </c>
      <c r="E285" s="246">
        <v>38544</v>
      </c>
      <c r="F285" s="214" t="s">
        <v>37</v>
      </c>
      <c r="G285" s="247">
        <v>1800</v>
      </c>
      <c r="H285" s="214"/>
      <c r="I285" s="248"/>
      <c r="J285" s="210" t="s">
        <v>81</v>
      </c>
      <c r="K285" s="248">
        <v>10</v>
      </c>
      <c r="L285" s="250"/>
      <c r="M285" s="250"/>
      <c r="N285" s="250"/>
      <c r="O285" s="250"/>
      <c r="P285" s="250"/>
      <c r="Q285" s="215"/>
      <c r="R285" s="215"/>
    </row>
    <row r="286" spans="1:18">
      <c r="A286" s="1">
        <v>93473000</v>
      </c>
      <c r="B286" s="31" t="s">
        <v>54</v>
      </c>
      <c r="C286" s="215" t="s">
        <v>257</v>
      </c>
      <c r="D286" s="216" t="s">
        <v>143</v>
      </c>
      <c r="E286" s="246">
        <v>38544</v>
      </c>
      <c r="F286" s="214" t="s">
        <v>37</v>
      </c>
      <c r="G286" s="247">
        <v>1800</v>
      </c>
      <c r="H286" s="214" t="s">
        <v>46</v>
      </c>
      <c r="I286" s="248">
        <v>3.5</v>
      </c>
      <c r="J286" s="210" t="s">
        <v>81</v>
      </c>
      <c r="K286" s="248">
        <v>10</v>
      </c>
      <c r="L286" s="250"/>
      <c r="M286" s="250"/>
      <c r="N286" s="250"/>
      <c r="O286" s="250"/>
      <c r="P286" s="250"/>
      <c r="Q286" s="215"/>
      <c r="R286" s="215"/>
    </row>
    <row r="287" spans="1:18">
      <c r="A287" s="1">
        <v>96678790</v>
      </c>
      <c r="B287" s="31" t="s">
        <v>168</v>
      </c>
      <c r="C287" s="215" t="s">
        <v>258</v>
      </c>
      <c r="D287" s="216">
        <v>423</v>
      </c>
      <c r="E287" s="246">
        <v>38548</v>
      </c>
      <c r="F287" s="214" t="s">
        <v>37</v>
      </c>
      <c r="G287" s="247">
        <v>1200</v>
      </c>
      <c r="H287" s="214"/>
      <c r="I287" s="248"/>
      <c r="J287" s="210" t="s">
        <v>68</v>
      </c>
      <c r="K287" s="248">
        <v>10</v>
      </c>
      <c r="L287" s="250"/>
      <c r="M287" s="250"/>
      <c r="N287" s="250"/>
      <c r="O287" s="250"/>
      <c r="P287" s="250"/>
      <c r="Q287" s="215"/>
      <c r="R287" s="215"/>
    </row>
    <row r="288" spans="1:18">
      <c r="A288" s="1">
        <v>96678790</v>
      </c>
      <c r="B288" s="31" t="s">
        <v>168</v>
      </c>
      <c r="C288" s="215" t="s">
        <v>259</v>
      </c>
      <c r="D288" s="216" t="s">
        <v>143</v>
      </c>
      <c r="E288" s="246">
        <v>38555</v>
      </c>
      <c r="F288" s="214" t="s">
        <v>171</v>
      </c>
      <c r="G288" s="247">
        <v>21030000</v>
      </c>
      <c r="H288" s="214" t="s">
        <v>56</v>
      </c>
      <c r="I288" s="248">
        <v>6.2</v>
      </c>
      <c r="J288" s="210" t="s">
        <v>68</v>
      </c>
      <c r="K288" s="248">
        <v>6</v>
      </c>
      <c r="L288" s="250">
        <v>21030000000</v>
      </c>
      <c r="M288" s="250"/>
      <c r="N288" s="250"/>
      <c r="O288" s="250"/>
      <c r="P288" s="250"/>
      <c r="Q288" s="215"/>
      <c r="R288" s="215"/>
    </row>
    <row r="289" spans="1:18">
      <c r="A289" s="1">
        <v>91705000</v>
      </c>
      <c r="B289" s="31" t="s">
        <v>44</v>
      </c>
      <c r="C289" s="215" t="s">
        <v>260</v>
      </c>
      <c r="D289" s="216">
        <v>426</v>
      </c>
      <c r="E289" s="246">
        <v>38565</v>
      </c>
      <c r="F289" s="214" t="s">
        <v>37</v>
      </c>
      <c r="G289" s="247">
        <v>3000</v>
      </c>
      <c r="H289" s="214"/>
      <c r="I289" s="248"/>
      <c r="J289" s="210" t="s">
        <v>81</v>
      </c>
      <c r="K289" s="248">
        <v>10</v>
      </c>
      <c r="L289" s="250"/>
      <c r="M289" s="250"/>
      <c r="N289" s="250"/>
      <c r="O289" s="250"/>
      <c r="P289" s="250"/>
      <c r="Q289" s="215"/>
      <c r="R289" s="215"/>
    </row>
    <row r="290" spans="1:18">
      <c r="A290" s="1">
        <v>91705000</v>
      </c>
      <c r="B290" s="31" t="s">
        <v>44</v>
      </c>
      <c r="C290" s="215" t="s">
        <v>80</v>
      </c>
      <c r="D290" s="216" t="s">
        <v>143</v>
      </c>
      <c r="E290" s="246">
        <v>38631</v>
      </c>
      <c r="F290" s="214" t="s">
        <v>37</v>
      </c>
      <c r="G290" s="247">
        <v>2700</v>
      </c>
      <c r="H290" s="214" t="s">
        <v>63</v>
      </c>
      <c r="I290" s="248">
        <v>3.5</v>
      </c>
      <c r="J290" s="210" t="s">
        <v>68</v>
      </c>
      <c r="K290" s="248">
        <v>8</v>
      </c>
      <c r="L290" s="250">
        <v>2700000</v>
      </c>
      <c r="M290" s="250">
        <v>675000</v>
      </c>
      <c r="N290" s="250">
        <f>ROUND((M290*$E$8/1000),0)</f>
        <v>14833490</v>
      </c>
      <c r="O290" s="250">
        <v>58159</v>
      </c>
      <c r="P290" s="250">
        <v>14891649</v>
      </c>
      <c r="Q290" s="215"/>
      <c r="R290" s="215"/>
    </row>
    <row r="291" spans="1:18">
      <c r="A291" s="1">
        <v>91705000</v>
      </c>
      <c r="B291" s="31" t="s">
        <v>44</v>
      </c>
      <c r="C291" s="215" t="s">
        <v>261</v>
      </c>
      <c r="D291" s="216">
        <v>427</v>
      </c>
      <c r="E291" s="246">
        <v>38565</v>
      </c>
      <c r="F291" s="214" t="s">
        <v>37</v>
      </c>
      <c r="G291" s="247">
        <v>4700</v>
      </c>
      <c r="H291" s="214"/>
      <c r="I291" s="248"/>
      <c r="J291" s="210" t="s">
        <v>81</v>
      </c>
      <c r="K291" s="248">
        <v>25</v>
      </c>
      <c r="L291" s="250"/>
      <c r="M291" s="250"/>
      <c r="N291" s="250"/>
      <c r="O291" s="250"/>
      <c r="P291" s="250"/>
      <c r="Q291" s="215"/>
      <c r="R291" s="215"/>
    </row>
    <row r="292" spans="1:18">
      <c r="A292" s="1">
        <v>90310000</v>
      </c>
      <c r="B292" s="31" t="s">
        <v>61</v>
      </c>
      <c r="C292" s="215" t="s">
        <v>262</v>
      </c>
      <c r="D292" s="216">
        <v>428</v>
      </c>
      <c r="E292" s="246">
        <v>38566</v>
      </c>
      <c r="F292" s="214" t="s">
        <v>37</v>
      </c>
      <c r="G292" s="247">
        <v>2000</v>
      </c>
      <c r="H292" s="214"/>
      <c r="I292" s="248"/>
      <c r="J292" s="210" t="s">
        <v>81</v>
      </c>
      <c r="K292" s="248">
        <v>10</v>
      </c>
      <c r="L292" s="250"/>
      <c r="M292" s="250"/>
      <c r="N292" s="250"/>
      <c r="O292" s="250"/>
      <c r="P292" s="250"/>
      <c r="Q292" s="215"/>
      <c r="R292" s="215"/>
    </row>
    <row r="293" spans="1:18">
      <c r="A293" s="1">
        <v>90310000</v>
      </c>
      <c r="B293" s="31" t="s">
        <v>61</v>
      </c>
      <c r="C293" s="215" t="s">
        <v>94</v>
      </c>
      <c r="D293" s="216" t="s">
        <v>143</v>
      </c>
      <c r="E293" s="246">
        <v>38575</v>
      </c>
      <c r="F293" s="214" t="s">
        <v>37</v>
      </c>
      <c r="G293" s="247">
        <v>2000</v>
      </c>
      <c r="H293" s="214" t="s">
        <v>53</v>
      </c>
      <c r="I293" s="248">
        <v>2.5</v>
      </c>
      <c r="J293" s="210" t="s">
        <v>81</v>
      </c>
      <c r="K293" s="248">
        <v>7</v>
      </c>
      <c r="L293" s="250">
        <v>1500000</v>
      </c>
      <c r="M293" s="250">
        <v>500000</v>
      </c>
      <c r="N293" s="250">
        <f>ROUND((M293*$E$8/1000),0)</f>
        <v>10987770</v>
      </c>
      <c r="O293" s="250">
        <v>0</v>
      </c>
      <c r="P293" s="250">
        <v>10987770</v>
      </c>
      <c r="Q293" s="215"/>
      <c r="R293" s="215"/>
    </row>
    <row r="294" spans="1:18">
      <c r="A294" s="1">
        <v>90310000</v>
      </c>
      <c r="B294" s="31" t="s">
        <v>61</v>
      </c>
      <c r="C294" s="215" t="s">
        <v>262</v>
      </c>
      <c r="D294" s="216">
        <v>429</v>
      </c>
      <c r="E294" s="246">
        <v>38566</v>
      </c>
      <c r="F294" s="214" t="s">
        <v>37</v>
      </c>
      <c r="G294" s="247">
        <v>2500</v>
      </c>
      <c r="H294" s="214"/>
      <c r="I294" s="248"/>
      <c r="J294" s="210" t="s">
        <v>81</v>
      </c>
      <c r="K294" s="248">
        <v>25</v>
      </c>
      <c r="L294" s="250"/>
      <c r="M294" s="250"/>
      <c r="N294" s="250"/>
      <c r="O294" s="250"/>
      <c r="P294" s="250"/>
      <c r="Q294" s="215"/>
      <c r="R294" s="215"/>
    </row>
    <row r="295" spans="1:18">
      <c r="A295" s="1">
        <v>90310000</v>
      </c>
      <c r="B295" s="31" t="s">
        <v>61</v>
      </c>
      <c r="C295" s="215" t="s">
        <v>94</v>
      </c>
      <c r="D295" s="216" t="s">
        <v>143</v>
      </c>
      <c r="E295" s="246">
        <v>38575</v>
      </c>
      <c r="F295" s="214" t="s">
        <v>37</v>
      </c>
      <c r="G295" s="247">
        <v>2500</v>
      </c>
      <c r="H295" s="214" t="s">
        <v>59</v>
      </c>
      <c r="I295" s="248">
        <v>3.5</v>
      </c>
      <c r="J295" s="210" t="s">
        <v>81</v>
      </c>
      <c r="K295" s="248">
        <v>23</v>
      </c>
      <c r="L295" s="250">
        <v>1500000</v>
      </c>
      <c r="M295" s="250">
        <v>1500000</v>
      </c>
      <c r="N295" s="250">
        <f>ROUND((M295*$E$8/1000),0)</f>
        <v>32963310</v>
      </c>
      <c r="O295" s="250">
        <v>0</v>
      </c>
      <c r="P295" s="250">
        <v>32963310</v>
      </c>
      <c r="Q295" s="215"/>
      <c r="R295" s="215"/>
    </row>
    <row r="296" spans="1:18">
      <c r="A296" s="1">
        <v>61219000</v>
      </c>
      <c r="B296" s="31" t="s">
        <v>54</v>
      </c>
      <c r="C296" s="215" t="s">
        <v>112</v>
      </c>
      <c r="D296" s="216">
        <v>431</v>
      </c>
      <c r="E296" s="246">
        <v>38580</v>
      </c>
      <c r="F296" s="214" t="s">
        <v>37</v>
      </c>
      <c r="G296" s="247">
        <v>2800</v>
      </c>
      <c r="H296" s="214" t="s">
        <v>53</v>
      </c>
      <c r="I296" s="248">
        <v>4.5</v>
      </c>
      <c r="J296" s="210" t="s">
        <v>39</v>
      </c>
      <c r="K296" s="248">
        <v>25</v>
      </c>
      <c r="L296" s="250">
        <v>2800000</v>
      </c>
      <c r="M296" s="250">
        <v>2800000</v>
      </c>
      <c r="N296" s="250">
        <f>ROUND((M296*$E$8/1000),0)</f>
        <v>61531512</v>
      </c>
      <c r="O296" s="250">
        <v>1262730</v>
      </c>
      <c r="P296" s="250">
        <v>62794242</v>
      </c>
      <c r="Q296" s="215"/>
      <c r="R296" s="215"/>
    </row>
    <row r="297" spans="1:18">
      <c r="A297" s="1">
        <v>99586130</v>
      </c>
      <c r="B297" s="31" t="s">
        <v>83</v>
      </c>
      <c r="C297" s="215" t="s">
        <v>263</v>
      </c>
      <c r="D297" s="216">
        <v>432</v>
      </c>
      <c r="E297" s="246">
        <v>38583</v>
      </c>
      <c r="F297" s="214" t="s">
        <v>37</v>
      </c>
      <c r="G297" s="247">
        <v>5800</v>
      </c>
      <c r="H297" s="214"/>
      <c r="I297" s="248"/>
      <c r="J297" s="210" t="s">
        <v>81</v>
      </c>
      <c r="K297" s="248">
        <v>10</v>
      </c>
      <c r="L297" s="250"/>
      <c r="M297" s="250"/>
      <c r="N297" s="250"/>
      <c r="O297" s="250"/>
      <c r="P297" s="250"/>
      <c r="Q297" s="215"/>
      <c r="R297" s="215"/>
    </row>
    <row r="298" spans="1:18">
      <c r="A298" s="1">
        <v>99586130</v>
      </c>
      <c r="B298" s="31" t="s">
        <v>83</v>
      </c>
      <c r="C298" s="215" t="s">
        <v>264</v>
      </c>
      <c r="D298" s="216" t="s">
        <v>143</v>
      </c>
      <c r="E298" s="246">
        <v>38583</v>
      </c>
      <c r="F298" s="214" t="s">
        <v>37</v>
      </c>
      <c r="G298" s="247">
        <v>5800</v>
      </c>
      <c r="H298" s="214" t="s">
        <v>46</v>
      </c>
      <c r="I298" s="248">
        <v>3.5</v>
      </c>
      <c r="J298" s="210" t="s">
        <v>68</v>
      </c>
      <c r="K298" s="248">
        <v>10</v>
      </c>
      <c r="L298" s="250">
        <v>5800000</v>
      </c>
      <c r="M298" s="250">
        <v>3359999</v>
      </c>
      <c r="N298" s="250">
        <f>ROUND((M298*$E$8/1000),0)</f>
        <v>73837792</v>
      </c>
      <c r="O298" s="250">
        <v>539023</v>
      </c>
      <c r="P298" s="250">
        <v>74376815</v>
      </c>
      <c r="Q298" s="215"/>
      <c r="R298" s="215"/>
    </row>
    <row r="299" spans="1:18">
      <c r="A299" s="1">
        <v>61216000</v>
      </c>
      <c r="B299" s="31" t="s">
        <v>44</v>
      </c>
      <c r="C299" s="215" t="s">
        <v>47</v>
      </c>
      <c r="D299" s="216">
        <v>433</v>
      </c>
      <c r="E299" s="246">
        <v>38588</v>
      </c>
      <c r="F299" s="214" t="s">
        <v>37</v>
      </c>
      <c r="G299" s="247">
        <v>2600</v>
      </c>
      <c r="H299" s="214" t="s">
        <v>265</v>
      </c>
      <c r="I299" s="248">
        <v>4</v>
      </c>
      <c r="J299" s="210" t="s">
        <v>39</v>
      </c>
      <c r="K299" s="248">
        <v>30</v>
      </c>
      <c r="L299" s="250">
        <v>2600000</v>
      </c>
      <c r="M299" s="250">
        <v>2600000</v>
      </c>
      <c r="N299" s="250">
        <f>ROUND((M299*$E$8/1000),0)</f>
        <v>57136404</v>
      </c>
      <c r="O299" s="250">
        <v>941392</v>
      </c>
      <c r="P299" s="250">
        <v>58077796</v>
      </c>
      <c r="Q299" s="215"/>
      <c r="R299" s="215"/>
    </row>
    <row r="300" spans="1:18">
      <c r="A300" s="1">
        <v>91297000</v>
      </c>
      <c r="B300" s="31" t="s">
        <v>86</v>
      </c>
      <c r="C300" s="215" t="s">
        <v>266</v>
      </c>
      <c r="D300" s="216">
        <v>434</v>
      </c>
      <c r="E300" s="246">
        <v>38609</v>
      </c>
      <c r="F300" s="214" t="s">
        <v>37</v>
      </c>
      <c r="G300" s="247">
        <v>6000</v>
      </c>
      <c r="H300" s="214"/>
      <c r="I300" s="248"/>
      <c r="J300" s="210" t="s">
        <v>81</v>
      </c>
      <c r="K300" s="248">
        <v>10</v>
      </c>
      <c r="L300" s="250"/>
      <c r="M300" s="250"/>
      <c r="N300" s="250"/>
      <c r="O300" s="250"/>
      <c r="P300" s="250"/>
      <c r="Q300" s="215"/>
      <c r="R300" s="215"/>
    </row>
    <row r="301" spans="1:18">
      <c r="A301" s="1">
        <v>91297000</v>
      </c>
      <c r="B301" s="31" t="s">
        <v>86</v>
      </c>
      <c r="C301" s="215" t="s">
        <v>267</v>
      </c>
      <c r="D301" s="216" t="s">
        <v>143</v>
      </c>
      <c r="E301" s="246">
        <v>39582</v>
      </c>
      <c r="F301" s="214" t="s">
        <v>37</v>
      </c>
      <c r="G301" s="247">
        <v>2000</v>
      </c>
      <c r="H301" s="214" t="s">
        <v>56</v>
      </c>
      <c r="I301" s="248">
        <v>3.1</v>
      </c>
      <c r="J301" s="210" t="s">
        <v>39</v>
      </c>
      <c r="K301" s="248">
        <v>5</v>
      </c>
      <c r="L301" s="250">
        <v>2000000</v>
      </c>
      <c r="M301" s="250">
        <v>36000</v>
      </c>
      <c r="N301" s="250">
        <f>ROUND((M301*$E$8/1000),0)</f>
        <v>791119</v>
      </c>
      <c r="O301" s="250">
        <v>7115</v>
      </c>
      <c r="P301" s="250">
        <v>798234</v>
      </c>
      <c r="Q301" s="215"/>
      <c r="R301" s="215"/>
    </row>
    <row r="302" spans="1:18">
      <c r="A302" s="1">
        <v>91297000</v>
      </c>
      <c r="B302" s="31" t="s">
        <v>86</v>
      </c>
      <c r="C302" s="215" t="s">
        <v>267</v>
      </c>
      <c r="D302" s="216" t="s">
        <v>152</v>
      </c>
      <c r="E302" s="246">
        <v>39582</v>
      </c>
      <c r="F302" s="214" t="s">
        <v>66</v>
      </c>
      <c r="G302" s="247">
        <v>171480</v>
      </c>
      <c r="H302" s="214" t="s">
        <v>51</v>
      </c>
      <c r="I302" s="248" t="s">
        <v>268</v>
      </c>
      <c r="J302" s="210" t="s">
        <v>39</v>
      </c>
      <c r="K302" s="248">
        <v>10</v>
      </c>
      <c r="L302" s="250">
        <v>171480000</v>
      </c>
      <c r="M302" s="250">
        <v>171480000</v>
      </c>
      <c r="N302" s="250">
        <f>ROUND((M302*$I$8/1000),0)</f>
        <v>79427821</v>
      </c>
      <c r="O302" s="250">
        <v>630444</v>
      </c>
      <c r="P302" s="250">
        <v>80058265</v>
      </c>
      <c r="Q302" s="215" t="s">
        <v>69</v>
      </c>
      <c r="R302" s="215"/>
    </row>
    <row r="303" spans="1:18">
      <c r="A303" s="1">
        <v>91297000</v>
      </c>
      <c r="B303" s="31" t="s">
        <v>86</v>
      </c>
      <c r="C303" s="215" t="s">
        <v>269</v>
      </c>
      <c r="D303" s="216">
        <v>435</v>
      </c>
      <c r="E303" s="246">
        <v>38609</v>
      </c>
      <c r="F303" s="214" t="s">
        <v>37</v>
      </c>
      <c r="G303" s="247">
        <v>4000</v>
      </c>
      <c r="H303" s="214"/>
      <c r="I303" s="248"/>
      <c r="J303" s="210" t="s">
        <v>81</v>
      </c>
      <c r="K303" s="248">
        <v>15</v>
      </c>
      <c r="L303" s="250"/>
      <c r="M303" s="250"/>
      <c r="N303" s="250"/>
      <c r="O303" s="250"/>
      <c r="P303" s="250"/>
      <c r="Q303" s="215"/>
      <c r="R303" s="215"/>
    </row>
    <row r="304" spans="1:18">
      <c r="A304" s="1">
        <v>91297000</v>
      </c>
      <c r="B304" s="31" t="s">
        <v>86</v>
      </c>
      <c r="C304" s="215" t="s">
        <v>965</v>
      </c>
      <c r="D304" s="216" t="s">
        <v>143</v>
      </c>
      <c r="E304" s="246">
        <v>38628</v>
      </c>
      <c r="F304" s="214" t="s">
        <v>37</v>
      </c>
      <c r="G304" s="247">
        <v>4000</v>
      </c>
      <c r="H304" s="214" t="s">
        <v>63</v>
      </c>
      <c r="I304" s="248">
        <v>3.6</v>
      </c>
      <c r="J304" s="210" t="s">
        <v>81</v>
      </c>
      <c r="K304" s="248">
        <v>15</v>
      </c>
      <c r="L304" s="250">
        <v>4000000</v>
      </c>
      <c r="M304" s="250"/>
      <c r="N304" s="250"/>
      <c r="O304" s="250"/>
      <c r="P304" s="250"/>
      <c r="Q304" s="215"/>
      <c r="R304" s="215"/>
    </row>
    <row r="305" spans="1:18">
      <c r="A305" s="1">
        <v>90269000</v>
      </c>
      <c r="B305" s="31" t="s">
        <v>75</v>
      </c>
      <c r="C305" s="215" t="s">
        <v>869</v>
      </c>
      <c r="D305" s="216">
        <v>438</v>
      </c>
      <c r="E305" s="246">
        <v>38666</v>
      </c>
      <c r="F305" s="214" t="s">
        <v>37</v>
      </c>
      <c r="G305" s="247">
        <v>2000</v>
      </c>
      <c r="H305" s="214"/>
      <c r="I305" s="248"/>
      <c r="J305" s="210" t="s">
        <v>68</v>
      </c>
      <c r="K305" s="248">
        <v>10</v>
      </c>
      <c r="L305" s="250"/>
      <c r="M305" s="250"/>
      <c r="N305" s="250"/>
      <c r="O305" s="250"/>
      <c r="P305" s="250"/>
      <c r="Q305" s="215"/>
      <c r="R305" s="215"/>
    </row>
    <row r="306" spans="1:18">
      <c r="A306" s="1">
        <v>90269000</v>
      </c>
      <c r="B306" s="31" t="s">
        <v>75</v>
      </c>
      <c r="C306" s="215" t="s">
        <v>870</v>
      </c>
      <c r="D306" s="216" t="s">
        <v>143</v>
      </c>
      <c r="E306" s="246">
        <v>38666</v>
      </c>
      <c r="F306" s="214" t="s">
        <v>37</v>
      </c>
      <c r="G306" s="247">
        <v>2000</v>
      </c>
      <c r="H306" s="214" t="s">
        <v>92</v>
      </c>
      <c r="I306" s="248">
        <v>4.5</v>
      </c>
      <c r="J306" s="210" t="s">
        <v>68</v>
      </c>
      <c r="K306" s="248">
        <v>8</v>
      </c>
      <c r="L306" s="250"/>
      <c r="M306" s="250"/>
      <c r="N306" s="250"/>
      <c r="O306" s="250"/>
      <c r="P306" s="250"/>
      <c r="Q306" s="215"/>
      <c r="R306" s="215"/>
    </row>
    <row r="307" spans="1:18">
      <c r="A307" s="1">
        <v>96802690</v>
      </c>
      <c r="B307" s="31" t="s">
        <v>35</v>
      </c>
      <c r="C307" s="215" t="s">
        <v>273</v>
      </c>
      <c r="D307" s="216">
        <v>439</v>
      </c>
      <c r="E307" s="246">
        <v>38670</v>
      </c>
      <c r="F307" s="214" t="s">
        <v>37</v>
      </c>
      <c r="G307" s="247">
        <v>3000</v>
      </c>
      <c r="H307" s="214"/>
      <c r="I307" s="248"/>
      <c r="J307" s="210" t="s">
        <v>81</v>
      </c>
      <c r="K307" s="248">
        <v>25</v>
      </c>
      <c r="L307" s="250"/>
      <c r="M307" s="250"/>
      <c r="N307" s="250"/>
      <c r="O307" s="250"/>
      <c r="P307" s="250"/>
      <c r="Q307" s="215"/>
      <c r="R307" s="215"/>
    </row>
    <row r="308" spans="1:18">
      <c r="A308" s="1">
        <v>96802690</v>
      </c>
      <c r="B308" s="31" t="s">
        <v>35</v>
      </c>
      <c r="C308" s="215" t="s">
        <v>196</v>
      </c>
      <c r="D308" s="216" t="s">
        <v>143</v>
      </c>
      <c r="E308" s="246">
        <v>38670</v>
      </c>
      <c r="F308" s="214" t="s">
        <v>37</v>
      </c>
      <c r="G308" s="247">
        <v>3000</v>
      </c>
      <c r="H308" s="214" t="s">
        <v>56</v>
      </c>
      <c r="I308" s="248">
        <v>4.75</v>
      </c>
      <c r="J308" s="210" t="s">
        <v>81</v>
      </c>
      <c r="K308" s="248">
        <v>21</v>
      </c>
      <c r="L308" s="250">
        <v>2750000</v>
      </c>
      <c r="M308" s="250">
        <v>2131250</v>
      </c>
      <c r="N308" s="250">
        <f>ROUND((M308*$E$8/1000),0)</f>
        <v>46835370</v>
      </c>
      <c r="O308" s="250">
        <v>824560</v>
      </c>
      <c r="P308" s="250">
        <v>47659930</v>
      </c>
      <c r="Q308" s="215"/>
      <c r="R308" s="215"/>
    </row>
    <row r="309" spans="1:18">
      <c r="A309" s="1">
        <v>96802690</v>
      </c>
      <c r="B309" s="31" t="s">
        <v>35</v>
      </c>
      <c r="C309" s="215" t="s">
        <v>273</v>
      </c>
      <c r="D309" s="216">
        <v>440</v>
      </c>
      <c r="E309" s="246">
        <v>38671</v>
      </c>
      <c r="F309" s="214" t="s">
        <v>37</v>
      </c>
      <c r="G309" s="247">
        <v>5500</v>
      </c>
      <c r="H309" s="214"/>
      <c r="I309" s="248"/>
      <c r="J309" s="210" t="s">
        <v>81</v>
      </c>
      <c r="K309" s="248">
        <v>10</v>
      </c>
      <c r="L309" s="250"/>
      <c r="M309" s="250"/>
      <c r="N309" s="250"/>
      <c r="O309" s="250"/>
      <c r="P309" s="250"/>
      <c r="Q309" s="215"/>
      <c r="R309" s="215"/>
    </row>
    <row r="310" spans="1:18">
      <c r="A310" s="178">
        <v>96802690</v>
      </c>
      <c r="B310" s="31" t="s">
        <v>35</v>
      </c>
      <c r="C310" s="215" t="s">
        <v>193</v>
      </c>
      <c r="D310" s="216" t="s">
        <v>143</v>
      </c>
      <c r="E310" s="246">
        <v>38671</v>
      </c>
      <c r="F310" s="214" t="s">
        <v>37</v>
      </c>
      <c r="G310" s="247">
        <v>5500</v>
      </c>
      <c r="H310" s="214" t="s">
        <v>63</v>
      </c>
      <c r="I310" s="248">
        <v>4.25</v>
      </c>
      <c r="J310" s="210" t="s">
        <v>81</v>
      </c>
      <c r="K310" s="248">
        <v>7</v>
      </c>
      <c r="L310" s="250">
        <v>2000000</v>
      </c>
      <c r="M310" s="250">
        <v>600000</v>
      </c>
      <c r="N310" s="250">
        <f>ROUND((M310*$E$8/1000),0)</f>
        <v>13185324</v>
      </c>
      <c r="O310" s="250">
        <v>207956</v>
      </c>
      <c r="P310" s="250">
        <v>13393280</v>
      </c>
      <c r="Q310" s="215"/>
      <c r="R310" s="215"/>
    </row>
    <row r="311" spans="1:18">
      <c r="A311" s="178">
        <v>96802690</v>
      </c>
      <c r="B311" s="31">
        <v>9</v>
      </c>
      <c r="C311" s="215" t="s">
        <v>274</v>
      </c>
      <c r="D311" s="216" t="s">
        <v>152</v>
      </c>
      <c r="E311" s="246">
        <v>39787</v>
      </c>
      <c r="F311" s="214" t="s">
        <v>37</v>
      </c>
      <c r="G311" s="247">
        <v>3500</v>
      </c>
      <c r="H311" s="214" t="s">
        <v>60</v>
      </c>
      <c r="I311" s="248">
        <v>5</v>
      </c>
      <c r="J311" s="210" t="s">
        <v>68</v>
      </c>
      <c r="K311" s="248">
        <v>5</v>
      </c>
      <c r="L311" s="250"/>
      <c r="M311" s="250"/>
      <c r="N311" s="250"/>
      <c r="O311" s="250"/>
      <c r="P311" s="250"/>
      <c r="Q311" s="215"/>
      <c r="R311" s="215"/>
    </row>
    <row r="312" spans="1:18">
      <c r="A312" s="178">
        <v>96802690</v>
      </c>
      <c r="B312" s="31">
        <v>9</v>
      </c>
      <c r="C312" s="215" t="s">
        <v>274</v>
      </c>
      <c r="D312" s="216" t="s">
        <v>152</v>
      </c>
      <c r="E312" s="246">
        <v>39787</v>
      </c>
      <c r="F312" s="214" t="s">
        <v>171</v>
      </c>
      <c r="G312" s="247">
        <v>74800000</v>
      </c>
      <c r="H312" s="214" t="s">
        <v>64</v>
      </c>
      <c r="I312" s="248">
        <v>7.5</v>
      </c>
      <c r="J312" s="210" t="s">
        <v>68</v>
      </c>
      <c r="K312" s="248">
        <v>5</v>
      </c>
      <c r="L312" s="250"/>
      <c r="M312" s="250"/>
      <c r="N312" s="250"/>
      <c r="O312" s="250"/>
      <c r="P312" s="250"/>
      <c r="Q312" s="215"/>
      <c r="R312" s="215"/>
    </row>
    <row r="313" spans="1:18">
      <c r="A313" s="1">
        <v>96802690</v>
      </c>
      <c r="B313" s="31">
        <v>9</v>
      </c>
      <c r="C313" s="215" t="s">
        <v>274</v>
      </c>
      <c r="D313" s="216" t="s">
        <v>152</v>
      </c>
      <c r="E313" s="246">
        <v>39787</v>
      </c>
      <c r="F313" s="214" t="s">
        <v>66</v>
      </c>
      <c r="G313" s="247">
        <v>111300</v>
      </c>
      <c r="H313" s="214" t="s">
        <v>75</v>
      </c>
      <c r="I313" s="248" t="s">
        <v>275</v>
      </c>
      <c r="J313" s="210" t="s">
        <v>68</v>
      </c>
      <c r="K313" s="248">
        <v>5</v>
      </c>
      <c r="L313" s="250"/>
      <c r="M313" s="250"/>
      <c r="N313" s="250"/>
      <c r="O313" s="250"/>
      <c r="P313" s="250"/>
      <c r="Q313" s="215" t="s">
        <v>69</v>
      </c>
      <c r="R313" s="215"/>
    </row>
    <row r="314" spans="1:18">
      <c r="A314" s="1">
        <v>93834000</v>
      </c>
      <c r="B314" s="31" t="s">
        <v>83</v>
      </c>
      <c r="C314" s="215" t="s">
        <v>276</v>
      </c>
      <c r="D314" s="216">
        <v>443</v>
      </c>
      <c r="E314" s="246">
        <v>38677</v>
      </c>
      <c r="F314" s="214" t="s">
        <v>37</v>
      </c>
      <c r="G314" s="247">
        <v>10000</v>
      </c>
      <c r="H314" s="214"/>
      <c r="I314" s="248"/>
      <c r="J314" s="210" t="s">
        <v>81</v>
      </c>
      <c r="K314" s="248">
        <v>30</v>
      </c>
      <c r="L314" s="250"/>
      <c r="M314" s="250"/>
      <c r="N314" s="250"/>
      <c r="O314" s="250"/>
      <c r="P314" s="250"/>
      <c r="Q314" s="215"/>
      <c r="R314" s="215"/>
    </row>
    <row r="315" spans="1:18">
      <c r="A315" s="1">
        <v>93834000</v>
      </c>
      <c r="B315" s="31" t="s">
        <v>83</v>
      </c>
      <c r="C315" s="215" t="s">
        <v>277</v>
      </c>
      <c r="D315" s="216" t="s">
        <v>143</v>
      </c>
      <c r="E315" s="246">
        <v>38763</v>
      </c>
      <c r="F315" s="214" t="s">
        <v>37</v>
      </c>
      <c r="G315" s="247">
        <v>4000</v>
      </c>
      <c r="H315" s="214" t="s">
        <v>46</v>
      </c>
      <c r="I315" s="248">
        <v>4.25</v>
      </c>
      <c r="J315" s="210" t="s">
        <v>81</v>
      </c>
      <c r="K315" s="248">
        <v>21</v>
      </c>
      <c r="L315" s="250">
        <v>4000000</v>
      </c>
      <c r="M315" s="250">
        <v>4000000</v>
      </c>
      <c r="N315" s="250">
        <f>ROUND((M315*$E$8/1000),0)</f>
        <v>87902160</v>
      </c>
      <c r="O315" s="250">
        <v>1694445</v>
      </c>
      <c r="P315" s="250">
        <v>89596605</v>
      </c>
      <c r="Q315" s="215"/>
      <c r="R315" s="215"/>
    </row>
    <row r="316" spans="1:18">
      <c r="A316" s="1">
        <v>93834000</v>
      </c>
      <c r="B316" s="31" t="s">
        <v>83</v>
      </c>
      <c r="C316" s="215" t="s">
        <v>277</v>
      </c>
      <c r="D316" s="216" t="s">
        <v>152</v>
      </c>
      <c r="E316" s="246">
        <v>38910</v>
      </c>
      <c r="F316" s="214" t="s">
        <v>37</v>
      </c>
      <c r="G316" s="247">
        <v>4500</v>
      </c>
      <c r="H316" s="214" t="s">
        <v>92</v>
      </c>
      <c r="I316" s="248">
        <v>4.0999999999999996</v>
      </c>
      <c r="J316" s="210" t="s">
        <v>81</v>
      </c>
      <c r="K316" s="248">
        <v>21</v>
      </c>
      <c r="L316" s="250">
        <v>4500000</v>
      </c>
      <c r="M316" s="250">
        <v>4500000</v>
      </c>
      <c r="N316" s="250">
        <f>ROUND((M316*$E$8/1000),0)</f>
        <v>98889930</v>
      </c>
      <c r="O316" s="250">
        <v>657811</v>
      </c>
      <c r="P316" s="250">
        <v>99547741</v>
      </c>
      <c r="Q316" s="215"/>
      <c r="R316" s="215"/>
    </row>
    <row r="317" spans="1:18">
      <c r="A317" s="1">
        <v>93834000</v>
      </c>
      <c r="B317" s="31" t="s">
        <v>83</v>
      </c>
      <c r="C317" s="215" t="s">
        <v>120</v>
      </c>
      <c r="D317" s="216" t="s">
        <v>162</v>
      </c>
      <c r="E317" s="246">
        <v>39290</v>
      </c>
      <c r="F317" s="214" t="s">
        <v>37</v>
      </c>
      <c r="G317" s="247">
        <v>1500</v>
      </c>
      <c r="H317" s="214" t="s">
        <v>63</v>
      </c>
      <c r="I317" s="248">
        <v>4</v>
      </c>
      <c r="J317" s="210" t="s">
        <v>81</v>
      </c>
      <c r="K317" s="248">
        <v>21</v>
      </c>
      <c r="L317" s="250">
        <v>1500000</v>
      </c>
      <c r="M317" s="250">
        <v>1500000</v>
      </c>
      <c r="N317" s="250">
        <f>ROUND((M317*$E$8/1000),0)</f>
        <v>32963310</v>
      </c>
      <c r="O317" s="250">
        <v>213974</v>
      </c>
      <c r="P317" s="250">
        <v>33177284</v>
      </c>
      <c r="Q317" s="215"/>
      <c r="R317" s="215"/>
    </row>
    <row r="318" spans="1:18">
      <c r="A318" s="1">
        <v>91755000</v>
      </c>
      <c r="B318" s="31" t="s">
        <v>75</v>
      </c>
      <c r="C318" s="215" t="s">
        <v>278</v>
      </c>
      <c r="D318" s="216">
        <v>444</v>
      </c>
      <c r="E318" s="246">
        <v>38681</v>
      </c>
      <c r="F318" s="214" t="s">
        <v>37</v>
      </c>
      <c r="G318" s="247">
        <v>4000</v>
      </c>
      <c r="H318" s="214"/>
      <c r="I318" s="248"/>
      <c r="J318" s="210" t="s">
        <v>81</v>
      </c>
      <c r="K318" s="248">
        <v>30</v>
      </c>
      <c r="L318" s="250"/>
      <c r="M318" s="250"/>
      <c r="N318" s="250"/>
      <c r="O318" s="250"/>
      <c r="P318" s="250"/>
      <c r="Q318" s="215"/>
      <c r="R318" s="215"/>
    </row>
    <row r="319" spans="1:18">
      <c r="A319" s="1">
        <v>91755000</v>
      </c>
      <c r="B319" s="31" t="s">
        <v>75</v>
      </c>
      <c r="C319" s="215" t="s">
        <v>279</v>
      </c>
      <c r="D319" s="216" t="s">
        <v>143</v>
      </c>
      <c r="E319" s="246">
        <v>38708</v>
      </c>
      <c r="F319" s="214" t="s">
        <v>37</v>
      </c>
      <c r="G319" s="247">
        <v>2500</v>
      </c>
      <c r="H319" s="214" t="s">
        <v>51</v>
      </c>
      <c r="I319" s="248">
        <v>4.5</v>
      </c>
      <c r="J319" s="210" t="s">
        <v>81</v>
      </c>
      <c r="K319" s="248">
        <v>6</v>
      </c>
      <c r="L319" s="250"/>
      <c r="M319" s="250"/>
      <c r="N319" s="250"/>
      <c r="O319" s="250"/>
      <c r="P319" s="250"/>
      <c r="Q319" s="215"/>
      <c r="R319" s="215"/>
    </row>
    <row r="320" spans="1:18">
      <c r="A320" s="1">
        <v>91755000</v>
      </c>
      <c r="B320" s="31" t="s">
        <v>75</v>
      </c>
      <c r="C320" s="215" t="s">
        <v>279</v>
      </c>
      <c r="D320" s="216" t="s">
        <v>143</v>
      </c>
      <c r="E320" s="246">
        <v>38708</v>
      </c>
      <c r="F320" s="214" t="s">
        <v>37</v>
      </c>
      <c r="G320" s="247">
        <v>2500</v>
      </c>
      <c r="H320" s="214" t="s">
        <v>53</v>
      </c>
      <c r="I320" s="248">
        <v>4.5</v>
      </c>
      <c r="J320" s="210" t="s">
        <v>81</v>
      </c>
      <c r="K320" s="248">
        <v>20</v>
      </c>
      <c r="L320" s="250"/>
      <c r="M320" s="250"/>
      <c r="N320" s="250"/>
      <c r="O320" s="250"/>
      <c r="P320" s="250"/>
      <c r="Q320" s="215"/>
      <c r="R320" s="215"/>
    </row>
    <row r="321" spans="1:18">
      <c r="A321" s="1">
        <v>91755000</v>
      </c>
      <c r="B321" s="31" t="s">
        <v>75</v>
      </c>
      <c r="C321" s="215" t="s">
        <v>280</v>
      </c>
      <c r="D321" s="216" t="s">
        <v>152</v>
      </c>
      <c r="E321" s="246">
        <v>39737</v>
      </c>
      <c r="F321" s="214" t="s">
        <v>37</v>
      </c>
      <c r="G321" s="247">
        <v>1500</v>
      </c>
      <c r="H321" s="214" t="s">
        <v>59</v>
      </c>
      <c r="I321" s="248">
        <v>6</v>
      </c>
      <c r="J321" s="210" t="s">
        <v>81</v>
      </c>
      <c r="K321" s="248">
        <v>7.75</v>
      </c>
      <c r="L321" s="250">
        <v>1500000</v>
      </c>
      <c r="M321" s="250">
        <v>1500000</v>
      </c>
      <c r="N321" s="250">
        <f>ROUND((M321*$E$8/1000),0)</f>
        <v>32963310</v>
      </c>
      <c r="O321" s="250">
        <v>974494</v>
      </c>
      <c r="P321" s="250">
        <v>33937804</v>
      </c>
      <c r="Q321" s="215"/>
      <c r="R321" s="215"/>
    </row>
    <row r="322" spans="1:18">
      <c r="A322" s="1">
        <v>91755000</v>
      </c>
      <c r="B322" s="31" t="s">
        <v>75</v>
      </c>
      <c r="C322" s="215" t="s">
        <v>281</v>
      </c>
      <c r="D322" s="216" t="s">
        <v>162</v>
      </c>
      <c r="E322" s="246">
        <v>39932</v>
      </c>
      <c r="F322" s="214" t="s">
        <v>171</v>
      </c>
      <c r="G322" s="247">
        <v>30000000</v>
      </c>
      <c r="H322" s="214" t="s">
        <v>60</v>
      </c>
      <c r="I322" s="248">
        <v>6</v>
      </c>
      <c r="J322" s="210" t="s">
        <v>81</v>
      </c>
      <c r="K322" s="248">
        <v>5</v>
      </c>
      <c r="L322" s="250">
        <v>30000000000</v>
      </c>
      <c r="M322" s="250">
        <v>30000000000</v>
      </c>
      <c r="N322" s="250">
        <f>ROUND((M322/1000),0)</f>
        <v>30000000</v>
      </c>
      <c r="O322" s="250">
        <v>640532</v>
      </c>
      <c r="P322" s="250">
        <v>30640532</v>
      </c>
      <c r="Q322" s="215"/>
      <c r="R322" s="215"/>
    </row>
    <row r="323" spans="1:18">
      <c r="A323" s="1">
        <v>93007000</v>
      </c>
      <c r="B323" s="31" t="s">
        <v>35</v>
      </c>
      <c r="C323" s="215" t="s">
        <v>282</v>
      </c>
      <c r="D323" s="216">
        <v>445</v>
      </c>
      <c r="E323" s="246">
        <v>38700</v>
      </c>
      <c r="F323" s="214" t="s">
        <v>37</v>
      </c>
      <c r="G323" s="247">
        <v>3000</v>
      </c>
      <c r="H323" s="214"/>
      <c r="I323" s="248"/>
      <c r="J323" s="210" t="s">
        <v>228</v>
      </c>
      <c r="K323" s="248">
        <v>10</v>
      </c>
      <c r="L323" s="250"/>
      <c r="M323" s="250"/>
      <c r="N323" s="250"/>
      <c r="O323" s="250"/>
      <c r="P323" s="250"/>
      <c r="Q323" s="215"/>
      <c r="R323" s="215"/>
    </row>
    <row r="324" spans="1:18">
      <c r="A324" s="1">
        <v>93007000</v>
      </c>
      <c r="B324" s="31" t="s">
        <v>35</v>
      </c>
      <c r="C324" s="215" t="s">
        <v>283</v>
      </c>
      <c r="D324" s="216" t="s">
        <v>143</v>
      </c>
      <c r="E324" s="246">
        <v>38700</v>
      </c>
      <c r="F324" s="214" t="s">
        <v>37</v>
      </c>
      <c r="G324" s="247">
        <v>3000</v>
      </c>
      <c r="H324" s="214" t="s">
        <v>46</v>
      </c>
      <c r="I324" s="248">
        <v>3.5</v>
      </c>
      <c r="J324" s="210" t="s">
        <v>228</v>
      </c>
      <c r="K324" s="248">
        <v>8</v>
      </c>
      <c r="L324" s="250"/>
      <c r="M324" s="250"/>
      <c r="N324" s="250"/>
      <c r="O324" s="250"/>
      <c r="P324" s="250"/>
      <c r="Q324" s="215"/>
      <c r="R324" s="215"/>
    </row>
    <row r="325" spans="1:18">
      <c r="A325" s="1">
        <v>93007000</v>
      </c>
      <c r="B325" s="31" t="s">
        <v>35</v>
      </c>
      <c r="C325" s="215" t="s">
        <v>283</v>
      </c>
      <c r="D325" s="216" t="s">
        <v>152</v>
      </c>
      <c r="E325" s="246">
        <v>38700</v>
      </c>
      <c r="F325" s="214" t="s">
        <v>66</v>
      </c>
      <c r="G325" s="247">
        <v>100000</v>
      </c>
      <c r="H325" s="214" t="s">
        <v>90</v>
      </c>
      <c r="I325" s="248">
        <v>5</v>
      </c>
      <c r="J325" s="210" t="s">
        <v>228</v>
      </c>
      <c r="K325" s="248">
        <v>5</v>
      </c>
      <c r="L325" s="250"/>
      <c r="M325" s="250"/>
      <c r="N325" s="250"/>
      <c r="O325" s="250"/>
      <c r="P325" s="250"/>
      <c r="Q325" s="215" t="s">
        <v>69</v>
      </c>
      <c r="R325" s="215"/>
    </row>
    <row r="326" spans="1:18">
      <c r="A326" s="1">
        <v>93007000</v>
      </c>
      <c r="B326" s="31" t="s">
        <v>35</v>
      </c>
      <c r="C326" s="215" t="s">
        <v>282</v>
      </c>
      <c r="D326" s="216">
        <v>446</v>
      </c>
      <c r="E326" s="246">
        <v>38700</v>
      </c>
      <c r="F326" s="214" t="s">
        <v>37</v>
      </c>
      <c r="G326" s="247">
        <v>3000</v>
      </c>
      <c r="H326" s="214"/>
      <c r="I326" s="248"/>
      <c r="J326" s="210" t="s">
        <v>228</v>
      </c>
      <c r="K326" s="248">
        <v>25</v>
      </c>
      <c r="L326" s="250"/>
      <c r="M326" s="250"/>
      <c r="N326" s="250"/>
      <c r="O326" s="250"/>
      <c r="P326" s="250"/>
      <c r="Q326" s="215"/>
      <c r="R326" s="215"/>
    </row>
    <row r="327" spans="1:18">
      <c r="A327" s="1">
        <v>93007000</v>
      </c>
      <c r="B327" s="31" t="s">
        <v>35</v>
      </c>
      <c r="C327" s="215" t="s">
        <v>284</v>
      </c>
      <c r="D327" s="216" t="s">
        <v>143</v>
      </c>
      <c r="E327" s="246">
        <v>38700</v>
      </c>
      <c r="F327" s="214" t="s">
        <v>37</v>
      </c>
      <c r="G327" s="247">
        <v>3000</v>
      </c>
      <c r="H327" s="214" t="s">
        <v>92</v>
      </c>
      <c r="I327" s="248">
        <v>4</v>
      </c>
      <c r="J327" s="210" t="s">
        <v>228</v>
      </c>
      <c r="K327" s="248">
        <v>21</v>
      </c>
      <c r="L327" s="250">
        <v>3000000</v>
      </c>
      <c r="M327" s="250">
        <v>2325000</v>
      </c>
      <c r="N327" s="250">
        <f>ROUND((M327*$E$8/1000),0)</f>
        <v>51093131</v>
      </c>
      <c r="O327" s="250">
        <v>503159</v>
      </c>
      <c r="P327" s="250">
        <v>51596290</v>
      </c>
      <c r="Q327" s="215"/>
      <c r="R327" s="215"/>
    </row>
    <row r="328" spans="1:18">
      <c r="A328" s="1">
        <v>93007000</v>
      </c>
      <c r="B328" s="31" t="s">
        <v>35</v>
      </c>
      <c r="C328" s="215" t="s">
        <v>282</v>
      </c>
      <c r="D328" s="216">
        <v>447</v>
      </c>
      <c r="E328" s="246">
        <v>38700</v>
      </c>
      <c r="F328" s="214" t="s">
        <v>37</v>
      </c>
      <c r="G328" s="247">
        <v>3000</v>
      </c>
      <c r="H328" s="214"/>
      <c r="I328" s="248"/>
      <c r="J328" s="210" t="s">
        <v>228</v>
      </c>
      <c r="K328" s="248">
        <v>10</v>
      </c>
      <c r="L328" s="250"/>
      <c r="M328" s="250"/>
      <c r="N328" s="250"/>
      <c r="O328" s="250"/>
      <c r="P328" s="250"/>
      <c r="Q328" s="215"/>
      <c r="R328" s="215"/>
    </row>
    <row r="329" spans="1:18">
      <c r="A329" s="1">
        <v>93007000</v>
      </c>
      <c r="B329" s="31" t="s">
        <v>35</v>
      </c>
      <c r="C329" s="215" t="s">
        <v>283</v>
      </c>
      <c r="D329" s="216" t="s">
        <v>143</v>
      </c>
      <c r="E329" s="246">
        <v>38700</v>
      </c>
      <c r="F329" s="214" t="s">
        <v>66</v>
      </c>
      <c r="G329" s="247">
        <v>100000</v>
      </c>
      <c r="H329" s="214" t="s">
        <v>56</v>
      </c>
      <c r="I329" s="248">
        <v>5.25</v>
      </c>
      <c r="J329" s="210" t="s">
        <v>228</v>
      </c>
      <c r="K329" s="248">
        <v>10</v>
      </c>
      <c r="L329" s="250"/>
      <c r="M329" s="250"/>
      <c r="N329" s="250"/>
      <c r="O329" s="250"/>
      <c r="P329" s="250"/>
      <c r="Q329" s="215" t="s">
        <v>69</v>
      </c>
      <c r="R329" s="215"/>
    </row>
    <row r="330" spans="1:18">
      <c r="A330" s="1">
        <v>96989050</v>
      </c>
      <c r="B330" s="31" t="s">
        <v>75</v>
      </c>
      <c r="C330" s="215" t="s">
        <v>285</v>
      </c>
      <c r="D330" s="216">
        <v>448</v>
      </c>
      <c r="E330" s="246">
        <v>38713</v>
      </c>
      <c r="F330" s="214" t="s">
        <v>37</v>
      </c>
      <c r="G330" s="247">
        <v>990</v>
      </c>
      <c r="H330" s="214" t="s">
        <v>46</v>
      </c>
      <c r="I330" s="248">
        <v>4.25</v>
      </c>
      <c r="J330" s="210" t="s">
        <v>68</v>
      </c>
      <c r="K330" s="248">
        <v>24.5</v>
      </c>
      <c r="L330" s="250">
        <v>990000</v>
      </c>
      <c r="M330" s="250">
        <v>548532</v>
      </c>
      <c r="N330" s="250">
        <f>ROUND((M330*$E$8/1000),0)</f>
        <v>12054287</v>
      </c>
      <c r="O330" s="250">
        <v>83917</v>
      </c>
      <c r="P330" s="250">
        <v>12138204</v>
      </c>
      <c r="Q330" s="215"/>
      <c r="R330" s="215"/>
    </row>
    <row r="331" spans="1:18">
      <c r="A331" s="1">
        <v>99579730</v>
      </c>
      <c r="B331" s="31" t="s">
        <v>83</v>
      </c>
      <c r="C331" s="215" t="s">
        <v>286</v>
      </c>
      <c r="D331" s="216">
        <v>451</v>
      </c>
      <c r="E331" s="246">
        <v>38756</v>
      </c>
      <c r="F331" s="214" t="s">
        <v>37</v>
      </c>
      <c r="G331" s="247">
        <v>4000</v>
      </c>
      <c r="H331" s="214"/>
      <c r="I331" s="248"/>
      <c r="J331" s="210" t="s">
        <v>287</v>
      </c>
      <c r="K331" s="248">
        <v>10</v>
      </c>
      <c r="L331" s="250"/>
      <c r="M331" s="250"/>
      <c r="N331" s="250"/>
      <c r="O331" s="250"/>
      <c r="P331" s="250"/>
      <c r="Q331" s="215"/>
      <c r="R331" s="215"/>
    </row>
    <row r="332" spans="1:18">
      <c r="A332" s="1">
        <v>99579730</v>
      </c>
      <c r="B332" s="31" t="s">
        <v>83</v>
      </c>
      <c r="C332" s="215" t="s">
        <v>288</v>
      </c>
      <c r="D332" s="216" t="s">
        <v>143</v>
      </c>
      <c r="E332" s="246">
        <v>39078</v>
      </c>
      <c r="F332" s="214" t="s">
        <v>171</v>
      </c>
      <c r="G332" s="247">
        <v>73420000</v>
      </c>
      <c r="H332" s="214" t="s">
        <v>46</v>
      </c>
      <c r="I332" s="248">
        <v>6.2</v>
      </c>
      <c r="J332" s="210" t="s">
        <v>287</v>
      </c>
      <c r="K332" s="248">
        <v>5</v>
      </c>
      <c r="L332" s="250">
        <v>27490000000</v>
      </c>
      <c r="M332" s="250">
        <v>27490000000</v>
      </c>
      <c r="N332" s="250">
        <f>ROUND((M332/1000),0)</f>
        <v>27490000</v>
      </c>
      <c r="O332" s="250">
        <v>230634</v>
      </c>
      <c r="P332" s="250">
        <v>27720634</v>
      </c>
      <c r="Q332" s="215"/>
      <c r="R332" s="215"/>
    </row>
    <row r="333" spans="1:18">
      <c r="A333" s="1">
        <v>99579730</v>
      </c>
      <c r="B333" s="31" t="s">
        <v>83</v>
      </c>
      <c r="C333" s="215" t="s">
        <v>288</v>
      </c>
      <c r="D333" s="216" t="s">
        <v>143</v>
      </c>
      <c r="E333" s="246">
        <v>39078</v>
      </c>
      <c r="F333" s="214" t="s">
        <v>37</v>
      </c>
      <c r="G333" s="247">
        <v>4000</v>
      </c>
      <c r="H333" s="214" t="s">
        <v>90</v>
      </c>
      <c r="I333" s="257">
        <v>3.0533999999999999</v>
      </c>
      <c r="J333" s="210" t="s">
        <v>287</v>
      </c>
      <c r="K333" s="248">
        <v>5</v>
      </c>
      <c r="L333" s="250">
        <v>2500000</v>
      </c>
      <c r="M333" s="250">
        <v>2500000</v>
      </c>
      <c r="N333" s="250">
        <f>ROUND((M333*$E$8/1000),0)</f>
        <v>54938850</v>
      </c>
      <c r="O333" s="250">
        <v>248296</v>
      </c>
      <c r="P333" s="250">
        <v>55187146</v>
      </c>
      <c r="Q333" s="215"/>
      <c r="R333" s="215"/>
    </row>
    <row r="334" spans="1:18">
      <c r="A334" s="1">
        <v>99579730</v>
      </c>
      <c r="B334" s="31" t="s">
        <v>83</v>
      </c>
      <c r="C334" s="215" t="s">
        <v>286</v>
      </c>
      <c r="D334" s="216">
        <v>452</v>
      </c>
      <c r="E334" s="246">
        <v>38756</v>
      </c>
      <c r="F334" s="214" t="s">
        <v>37</v>
      </c>
      <c r="G334" s="247">
        <v>2000</v>
      </c>
      <c r="H334" s="214"/>
      <c r="I334" s="248"/>
      <c r="J334" s="210" t="s">
        <v>287</v>
      </c>
      <c r="K334" s="248">
        <v>21</v>
      </c>
      <c r="L334" s="250"/>
      <c r="M334" s="250"/>
      <c r="N334" s="250"/>
      <c r="O334" s="250"/>
      <c r="P334" s="250"/>
      <c r="Q334" s="215"/>
      <c r="R334" s="215"/>
    </row>
    <row r="335" spans="1:18">
      <c r="A335" s="1">
        <v>99579730</v>
      </c>
      <c r="B335" s="31" t="s">
        <v>83</v>
      </c>
      <c r="C335" s="215" t="s">
        <v>288</v>
      </c>
      <c r="D335" s="216" t="s">
        <v>143</v>
      </c>
      <c r="E335" s="246">
        <v>39078</v>
      </c>
      <c r="F335" s="214" t="s">
        <v>37</v>
      </c>
      <c r="G335" s="247">
        <v>2000</v>
      </c>
      <c r="H335" s="214" t="s">
        <v>92</v>
      </c>
      <c r="I335" s="248">
        <v>3.6</v>
      </c>
      <c r="J335" s="210" t="s">
        <v>287</v>
      </c>
      <c r="K335" s="248">
        <v>19</v>
      </c>
      <c r="L335" s="250">
        <v>2000000</v>
      </c>
      <c r="M335" s="250">
        <v>2000000</v>
      </c>
      <c r="N335" s="250">
        <f>ROUND((M335*$E$8/1000),0)</f>
        <v>43951080</v>
      </c>
      <c r="O335" s="250">
        <v>216425</v>
      </c>
      <c r="P335" s="250">
        <v>44167505</v>
      </c>
      <c r="Q335" s="215"/>
      <c r="R335" s="215"/>
    </row>
    <row r="336" spans="1:18">
      <c r="A336" s="1">
        <v>90266000</v>
      </c>
      <c r="B336" s="31" t="s">
        <v>54</v>
      </c>
      <c r="C336" s="215" t="s">
        <v>289</v>
      </c>
      <c r="D336" s="216">
        <v>453</v>
      </c>
      <c r="E336" s="246">
        <v>38761</v>
      </c>
      <c r="F336" s="214" t="s">
        <v>37</v>
      </c>
      <c r="G336" s="247">
        <v>3300</v>
      </c>
      <c r="H336" s="214"/>
      <c r="I336" s="248"/>
      <c r="J336" s="210" t="s">
        <v>81</v>
      </c>
      <c r="K336" s="248">
        <v>20</v>
      </c>
      <c r="L336" s="250"/>
      <c r="M336" s="250"/>
      <c r="N336" s="250"/>
      <c r="O336" s="250"/>
      <c r="P336" s="250"/>
      <c r="Q336" s="215"/>
      <c r="R336" s="215"/>
    </row>
    <row r="337" spans="1:18">
      <c r="A337" s="1">
        <v>96604380</v>
      </c>
      <c r="B337" s="31" t="s">
        <v>96</v>
      </c>
      <c r="C337" s="215" t="s">
        <v>182</v>
      </c>
      <c r="D337" s="216">
        <v>454</v>
      </c>
      <c r="E337" s="246">
        <v>38763</v>
      </c>
      <c r="F337" s="214" t="s">
        <v>37</v>
      </c>
      <c r="G337" s="247">
        <v>1500</v>
      </c>
      <c r="H337" s="214"/>
      <c r="I337" s="248"/>
      <c r="J337" s="210" t="s">
        <v>81</v>
      </c>
      <c r="K337" s="248">
        <v>25</v>
      </c>
      <c r="L337" s="250"/>
      <c r="M337" s="250"/>
      <c r="N337" s="250"/>
      <c r="O337" s="250"/>
      <c r="P337" s="250"/>
      <c r="Q337" s="215"/>
      <c r="R337" s="215"/>
    </row>
    <row r="338" spans="1:18">
      <c r="A338" s="1">
        <v>96604380</v>
      </c>
      <c r="B338" s="31" t="s">
        <v>96</v>
      </c>
      <c r="C338" s="215" t="s">
        <v>184</v>
      </c>
      <c r="D338" s="216" t="s">
        <v>143</v>
      </c>
      <c r="E338" s="246">
        <v>38763</v>
      </c>
      <c r="F338" s="214" t="s">
        <v>37</v>
      </c>
      <c r="G338" s="247">
        <v>1500</v>
      </c>
      <c r="H338" s="214" t="s">
        <v>63</v>
      </c>
      <c r="I338" s="248">
        <v>4.2</v>
      </c>
      <c r="J338" s="210" t="s">
        <v>39</v>
      </c>
      <c r="K338" s="248">
        <v>20</v>
      </c>
      <c r="L338" s="250">
        <v>1500000</v>
      </c>
      <c r="M338" s="250">
        <v>1223684</v>
      </c>
      <c r="N338" s="250">
        <f>ROUND((M338*$E$8/1000),0)</f>
        <v>26891117</v>
      </c>
      <c r="O338" s="250">
        <v>235172</v>
      </c>
      <c r="P338" s="250">
        <v>27126289</v>
      </c>
      <c r="Q338" s="215"/>
      <c r="R338" s="215"/>
    </row>
    <row r="339" spans="1:18">
      <c r="A339" s="1">
        <v>96596540</v>
      </c>
      <c r="B339" s="31" t="s">
        <v>106</v>
      </c>
      <c r="C339" s="215" t="s">
        <v>290</v>
      </c>
      <c r="D339" s="216">
        <v>456</v>
      </c>
      <c r="E339" s="246">
        <v>38790</v>
      </c>
      <c r="F339" s="214" t="s">
        <v>37</v>
      </c>
      <c r="G339" s="247">
        <v>7000</v>
      </c>
      <c r="H339" s="214"/>
      <c r="I339" s="248"/>
      <c r="J339" s="210" t="s">
        <v>81</v>
      </c>
      <c r="K339" s="248">
        <v>30</v>
      </c>
      <c r="L339" s="250"/>
      <c r="M339" s="250"/>
      <c r="N339" s="250"/>
      <c r="O339" s="250"/>
      <c r="P339" s="250"/>
      <c r="Q339" s="215"/>
      <c r="R339" s="215"/>
    </row>
    <row r="340" spans="1:18">
      <c r="A340" s="1">
        <v>96596540</v>
      </c>
      <c r="B340" s="31" t="s">
        <v>106</v>
      </c>
      <c r="C340" s="215" t="s">
        <v>246</v>
      </c>
      <c r="D340" s="216" t="s">
        <v>143</v>
      </c>
      <c r="E340" s="246">
        <v>38803</v>
      </c>
      <c r="F340" s="214" t="s">
        <v>37</v>
      </c>
      <c r="G340" s="247">
        <v>4000</v>
      </c>
      <c r="H340" s="214" t="s">
        <v>90</v>
      </c>
      <c r="I340" s="248">
        <v>4.2</v>
      </c>
      <c r="J340" s="210" t="s">
        <v>81</v>
      </c>
      <c r="K340" s="248">
        <v>21</v>
      </c>
      <c r="L340" s="250">
        <v>4000000</v>
      </c>
      <c r="M340" s="250">
        <v>4000000</v>
      </c>
      <c r="N340" s="250">
        <f>ROUND((M340*$E$8/1000),0)</f>
        <v>87902160</v>
      </c>
      <c r="O340" s="250">
        <v>1816809</v>
      </c>
      <c r="P340" s="250">
        <v>89718969</v>
      </c>
      <c r="Q340" s="215"/>
      <c r="R340" s="215"/>
    </row>
    <row r="341" spans="1:18">
      <c r="A341" s="1">
        <v>96596540</v>
      </c>
      <c r="B341" s="31" t="s">
        <v>106</v>
      </c>
      <c r="C341" s="215" t="s">
        <v>291</v>
      </c>
      <c r="D341" s="216">
        <v>457</v>
      </c>
      <c r="E341" s="246">
        <v>38790</v>
      </c>
      <c r="F341" s="214" t="s">
        <v>37</v>
      </c>
      <c r="G341" s="247">
        <v>3000</v>
      </c>
      <c r="H341" s="214"/>
      <c r="I341" s="248"/>
      <c r="J341" s="210" t="s">
        <v>81</v>
      </c>
      <c r="K341" s="248">
        <v>10</v>
      </c>
      <c r="L341" s="250"/>
      <c r="M341" s="250"/>
      <c r="N341" s="250"/>
      <c r="O341" s="250"/>
      <c r="P341" s="250"/>
      <c r="Q341" s="215"/>
      <c r="R341" s="215"/>
    </row>
    <row r="342" spans="1:18">
      <c r="A342" s="1">
        <v>61216000</v>
      </c>
      <c r="B342" s="31" t="s">
        <v>44</v>
      </c>
      <c r="C342" s="215" t="s">
        <v>47</v>
      </c>
      <c r="D342" s="216">
        <v>459</v>
      </c>
      <c r="E342" s="246">
        <v>38799</v>
      </c>
      <c r="F342" s="214" t="s">
        <v>37</v>
      </c>
      <c r="G342" s="247">
        <v>2400</v>
      </c>
      <c r="H342" s="214" t="s">
        <v>292</v>
      </c>
      <c r="I342" s="248">
        <v>4.4000000000000004</v>
      </c>
      <c r="J342" s="210" t="s">
        <v>39</v>
      </c>
      <c r="K342" s="248">
        <v>30</v>
      </c>
      <c r="L342" s="250">
        <v>2400000</v>
      </c>
      <c r="M342" s="250">
        <v>2400000</v>
      </c>
      <c r="N342" s="250">
        <f>ROUND((M342*$E$8/1000),0)</f>
        <v>52741296</v>
      </c>
      <c r="O342" s="250">
        <v>379864</v>
      </c>
      <c r="P342" s="250">
        <v>53121160</v>
      </c>
      <c r="Q342" s="215"/>
      <c r="R342" s="215"/>
    </row>
    <row r="343" spans="1:18">
      <c r="A343" s="1">
        <v>96678790</v>
      </c>
      <c r="B343" s="31" t="s">
        <v>168</v>
      </c>
      <c r="C343" s="215" t="s">
        <v>293</v>
      </c>
      <c r="D343" s="216">
        <v>461</v>
      </c>
      <c r="E343" s="246">
        <v>38818</v>
      </c>
      <c r="F343" s="214" t="s">
        <v>37</v>
      </c>
      <c r="G343" s="247">
        <v>2200</v>
      </c>
      <c r="H343" s="214"/>
      <c r="I343" s="248"/>
      <c r="J343" s="210" t="s">
        <v>68</v>
      </c>
      <c r="K343" s="248">
        <v>10</v>
      </c>
      <c r="L343" s="250"/>
      <c r="M343" s="250"/>
      <c r="N343" s="250"/>
      <c r="O343" s="250"/>
      <c r="P343" s="250"/>
      <c r="Q343" s="215"/>
      <c r="R343" s="215"/>
    </row>
    <row r="344" spans="1:18">
      <c r="A344" s="1">
        <v>96678790</v>
      </c>
      <c r="B344" s="31" t="s">
        <v>168</v>
      </c>
      <c r="C344" s="215" t="s">
        <v>259</v>
      </c>
      <c r="D344" s="216" t="s">
        <v>143</v>
      </c>
      <c r="E344" s="246">
        <v>38888</v>
      </c>
      <c r="F344" s="214" t="s">
        <v>171</v>
      </c>
      <c r="G344" s="247">
        <v>20000000</v>
      </c>
      <c r="H344" s="214" t="s">
        <v>51</v>
      </c>
      <c r="I344" s="248">
        <v>7.5</v>
      </c>
      <c r="J344" s="210" t="s">
        <v>68</v>
      </c>
      <c r="K344" s="248">
        <v>6</v>
      </c>
      <c r="L344" s="250">
        <v>20000000000</v>
      </c>
      <c r="M344" s="250">
        <v>12000000000</v>
      </c>
      <c r="N344" s="250">
        <f>ROUND((M344/1000),0)</f>
        <v>12000000</v>
      </c>
      <c r="O344" s="250">
        <v>112868</v>
      </c>
      <c r="P344" s="250">
        <v>12112868</v>
      </c>
      <c r="Q344" s="215"/>
      <c r="R344" s="215"/>
    </row>
    <row r="345" spans="1:18">
      <c r="A345" s="1">
        <v>96678790</v>
      </c>
      <c r="B345" s="31">
        <v>2</v>
      </c>
      <c r="C345" s="215" t="s">
        <v>170</v>
      </c>
      <c r="D345" s="216" t="s">
        <v>152</v>
      </c>
      <c r="E345" s="246">
        <v>39078</v>
      </c>
      <c r="F345" s="214" t="s">
        <v>171</v>
      </c>
      <c r="G345" s="247">
        <v>20000000</v>
      </c>
      <c r="H345" s="214" t="s">
        <v>53</v>
      </c>
      <c r="I345" s="248">
        <v>6.4</v>
      </c>
      <c r="J345" s="210" t="s">
        <v>68</v>
      </c>
      <c r="K345" s="248">
        <v>3</v>
      </c>
      <c r="L345" s="250">
        <v>20000000000</v>
      </c>
      <c r="M345" s="250"/>
      <c r="N345" s="250"/>
      <c r="O345" s="250"/>
      <c r="P345" s="250"/>
      <c r="Q345" s="215"/>
      <c r="R345" s="215"/>
    </row>
    <row r="346" spans="1:18">
      <c r="A346" s="1">
        <v>96519000</v>
      </c>
      <c r="B346" s="31" t="s">
        <v>44</v>
      </c>
      <c r="C346" s="215" t="s">
        <v>988</v>
      </c>
      <c r="D346" s="216">
        <v>463</v>
      </c>
      <c r="E346" s="246">
        <v>38825</v>
      </c>
      <c r="F346" s="214" t="s">
        <v>37</v>
      </c>
      <c r="G346" s="247">
        <v>4500</v>
      </c>
      <c r="H346" s="214"/>
      <c r="I346" s="248"/>
      <c r="J346" s="210" t="s">
        <v>81</v>
      </c>
      <c r="K346" s="248">
        <v>23</v>
      </c>
      <c r="L346" s="250"/>
      <c r="M346" s="250"/>
      <c r="N346" s="250"/>
      <c r="O346" s="250"/>
      <c r="P346" s="250"/>
      <c r="Q346" s="215"/>
      <c r="R346" s="215"/>
    </row>
    <row r="347" spans="1:18">
      <c r="A347" s="1">
        <v>96519000</v>
      </c>
      <c r="B347" s="31" t="s">
        <v>44</v>
      </c>
      <c r="C347" s="215" t="s">
        <v>989</v>
      </c>
      <c r="D347" s="216" t="s">
        <v>143</v>
      </c>
      <c r="E347" s="246">
        <v>38825</v>
      </c>
      <c r="F347" s="214" t="s">
        <v>37</v>
      </c>
      <c r="G347" s="247">
        <v>4500</v>
      </c>
      <c r="H347" s="214" t="s">
        <v>90</v>
      </c>
      <c r="I347" s="248">
        <v>4.2</v>
      </c>
      <c r="J347" s="210" t="s">
        <v>81</v>
      </c>
      <c r="K347" s="248">
        <v>22.5</v>
      </c>
      <c r="L347" s="250">
        <v>4500000</v>
      </c>
      <c r="M347" s="250">
        <v>4186810</v>
      </c>
      <c r="N347" s="250">
        <f>ROUND((M347*$E$8/1000),0)</f>
        <v>92007411</v>
      </c>
      <c r="O347" s="250">
        <v>1588341</v>
      </c>
      <c r="P347" s="250">
        <v>93595752</v>
      </c>
      <c r="Q347" s="215"/>
      <c r="R347" s="215"/>
    </row>
    <row r="348" spans="1:18">
      <c r="A348" s="1">
        <v>96762780</v>
      </c>
      <c r="B348" s="31" t="s">
        <v>61</v>
      </c>
      <c r="C348" s="215" t="s">
        <v>133</v>
      </c>
      <c r="D348" s="216">
        <v>464</v>
      </c>
      <c r="E348" s="246">
        <v>38856</v>
      </c>
      <c r="F348" s="214" t="s">
        <v>37</v>
      </c>
      <c r="G348" s="247">
        <v>970</v>
      </c>
      <c r="H348" s="214" t="s">
        <v>157</v>
      </c>
      <c r="I348" s="248">
        <v>4</v>
      </c>
      <c r="J348" s="210" t="s">
        <v>81</v>
      </c>
      <c r="K348" s="248">
        <v>12</v>
      </c>
      <c r="L348" s="250">
        <v>970000</v>
      </c>
      <c r="M348" s="250">
        <v>1057579.56</v>
      </c>
      <c r="N348" s="250">
        <f>ROUND((M348*$E$8/1000),0)</f>
        <v>23240882</v>
      </c>
      <c r="O348" s="250">
        <v>117566</v>
      </c>
      <c r="P348" s="250">
        <v>23358448</v>
      </c>
      <c r="Q348" s="215"/>
      <c r="R348" s="215"/>
    </row>
    <row r="349" spans="1:18">
      <c r="A349" s="1">
        <v>96762780</v>
      </c>
      <c r="B349" s="31" t="s">
        <v>61</v>
      </c>
      <c r="C349" s="215" t="s">
        <v>133</v>
      </c>
      <c r="D349" s="216">
        <v>464</v>
      </c>
      <c r="E349" s="246">
        <v>38856</v>
      </c>
      <c r="F349" s="214" t="s">
        <v>37</v>
      </c>
      <c r="G349" s="258">
        <v>0.1</v>
      </c>
      <c r="H349" s="214" t="s">
        <v>159</v>
      </c>
      <c r="I349" s="248">
        <v>4</v>
      </c>
      <c r="J349" s="210" t="s">
        <v>81</v>
      </c>
      <c r="K349" s="248">
        <v>12</v>
      </c>
      <c r="L349" s="250">
        <v>100</v>
      </c>
      <c r="M349" s="250">
        <v>109.03</v>
      </c>
      <c r="N349" s="250">
        <f>ROUND((M349*$E$8/1000),0)</f>
        <v>2396</v>
      </c>
      <c r="O349" s="250">
        <v>12</v>
      </c>
      <c r="P349" s="250">
        <v>2408</v>
      </c>
      <c r="Q349" s="215"/>
      <c r="R349" s="215"/>
    </row>
    <row r="350" spans="1:18">
      <c r="A350" s="1">
        <v>86977200</v>
      </c>
      <c r="B350" s="31" t="s">
        <v>54</v>
      </c>
      <c r="C350" s="215" t="s">
        <v>296</v>
      </c>
      <c r="D350" s="216">
        <v>465</v>
      </c>
      <c r="E350" s="246">
        <v>38881</v>
      </c>
      <c r="F350" s="214" t="s">
        <v>37</v>
      </c>
      <c r="G350" s="247">
        <v>3000</v>
      </c>
      <c r="H350" s="214"/>
      <c r="I350" s="248"/>
      <c r="J350" s="210" t="s">
        <v>81</v>
      </c>
      <c r="K350" s="248">
        <v>30</v>
      </c>
      <c r="L350" s="250"/>
      <c r="M350" s="250"/>
      <c r="N350" s="250"/>
      <c r="O350" s="250"/>
      <c r="P350" s="250"/>
      <c r="Q350" s="215"/>
      <c r="R350" s="215"/>
    </row>
    <row r="351" spans="1:18">
      <c r="A351" s="1">
        <v>86977200</v>
      </c>
      <c r="B351" s="31" t="s">
        <v>54</v>
      </c>
      <c r="C351" s="215" t="s">
        <v>297</v>
      </c>
      <c r="D351" s="216" t="s">
        <v>143</v>
      </c>
      <c r="E351" s="246">
        <v>38883</v>
      </c>
      <c r="F351" s="214" t="s">
        <v>37</v>
      </c>
      <c r="G351" s="247">
        <v>3000</v>
      </c>
      <c r="H351" s="214" t="s">
        <v>63</v>
      </c>
      <c r="I351" s="248">
        <v>4.5</v>
      </c>
      <c r="J351" s="210" t="s">
        <v>68</v>
      </c>
      <c r="K351" s="248">
        <v>21</v>
      </c>
      <c r="L351" s="250">
        <v>2000000</v>
      </c>
      <c r="M351" s="250">
        <v>2000000</v>
      </c>
      <c r="N351" s="250">
        <f>ROUND((M351*$E$8/1000),0)</f>
        <v>43951080</v>
      </c>
      <c r="O351" s="250">
        <v>464649</v>
      </c>
      <c r="P351" s="250">
        <v>44415729</v>
      </c>
      <c r="Q351" s="215"/>
      <c r="R351" s="215"/>
    </row>
    <row r="352" spans="1:18">
      <c r="A352" s="1">
        <v>86977200</v>
      </c>
      <c r="B352" s="31" t="s">
        <v>54</v>
      </c>
      <c r="C352" s="215" t="s">
        <v>298</v>
      </c>
      <c r="D352" s="216">
        <v>466</v>
      </c>
      <c r="E352" s="246">
        <v>38881</v>
      </c>
      <c r="F352" s="214" t="s">
        <v>37</v>
      </c>
      <c r="G352" s="247">
        <v>3000</v>
      </c>
      <c r="H352" s="214"/>
      <c r="I352" s="248"/>
      <c r="J352" s="210" t="s">
        <v>81</v>
      </c>
      <c r="K352" s="248">
        <v>10</v>
      </c>
      <c r="L352" s="250"/>
      <c r="M352" s="250"/>
      <c r="N352" s="250"/>
      <c r="O352" s="250"/>
      <c r="P352" s="250"/>
      <c r="Q352" s="215"/>
      <c r="R352" s="215"/>
    </row>
    <row r="353" spans="1:18">
      <c r="A353" s="1">
        <v>86977200</v>
      </c>
      <c r="B353" s="31" t="s">
        <v>54</v>
      </c>
      <c r="C353" s="215" t="s">
        <v>299</v>
      </c>
      <c r="D353" s="216" t="s">
        <v>143</v>
      </c>
      <c r="E353" s="246">
        <v>38883</v>
      </c>
      <c r="F353" s="214" t="s">
        <v>37</v>
      </c>
      <c r="G353" s="247">
        <v>3000</v>
      </c>
      <c r="H353" s="214" t="s">
        <v>92</v>
      </c>
      <c r="I353" s="248">
        <v>3.75</v>
      </c>
      <c r="J353" s="210" t="s">
        <v>68</v>
      </c>
      <c r="K353" s="248">
        <v>5</v>
      </c>
      <c r="L353" s="250">
        <v>1000000</v>
      </c>
      <c r="M353" s="250"/>
      <c r="N353" s="250"/>
      <c r="O353" s="250"/>
      <c r="P353" s="250"/>
      <c r="Q353" s="215"/>
      <c r="R353" s="215"/>
    </row>
    <row r="354" spans="1:18">
      <c r="A354" s="1">
        <v>90749000</v>
      </c>
      <c r="B354" s="31" t="s">
        <v>35</v>
      </c>
      <c r="C354" s="215" t="s">
        <v>300</v>
      </c>
      <c r="D354" s="216">
        <v>467</v>
      </c>
      <c r="E354" s="246">
        <v>38905</v>
      </c>
      <c r="F354" s="214" t="s">
        <v>37</v>
      </c>
      <c r="G354" s="247">
        <v>4500</v>
      </c>
      <c r="H354" s="214"/>
      <c r="I354" s="248"/>
      <c r="J354" s="210" t="s">
        <v>228</v>
      </c>
      <c r="K354" s="248">
        <v>10</v>
      </c>
      <c r="L354" s="250"/>
      <c r="M354" s="250"/>
      <c r="N354" s="250"/>
      <c r="O354" s="250"/>
      <c r="P354" s="250"/>
      <c r="Q354" s="215"/>
      <c r="R354" s="215"/>
    </row>
    <row r="355" spans="1:18">
      <c r="A355" s="1">
        <v>90749000</v>
      </c>
      <c r="B355" s="31" t="s">
        <v>35</v>
      </c>
      <c r="C355" s="215" t="s">
        <v>127</v>
      </c>
      <c r="D355" s="216" t="s">
        <v>143</v>
      </c>
      <c r="E355" s="246">
        <v>38908</v>
      </c>
      <c r="F355" s="214" t="s">
        <v>37</v>
      </c>
      <c r="G355" s="247">
        <v>6500</v>
      </c>
      <c r="H355" s="214" t="s">
        <v>56</v>
      </c>
      <c r="I355" s="248">
        <v>3.5</v>
      </c>
      <c r="J355" s="210" t="s">
        <v>39</v>
      </c>
      <c r="K355" s="248">
        <v>5</v>
      </c>
      <c r="L355" s="250">
        <v>4500000</v>
      </c>
      <c r="M355" s="250"/>
      <c r="N355" s="250"/>
      <c r="O355" s="250"/>
      <c r="P355" s="250"/>
      <c r="Q355" s="215"/>
      <c r="R355" s="215"/>
    </row>
    <row r="356" spans="1:18">
      <c r="A356" s="1">
        <v>90749000</v>
      </c>
      <c r="B356" s="31" t="s">
        <v>35</v>
      </c>
      <c r="C356" s="215" t="s">
        <v>300</v>
      </c>
      <c r="D356" s="216">
        <v>468</v>
      </c>
      <c r="E356" s="246">
        <v>38905</v>
      </c>
      <c r="F356" s="214" t="s">
        <v>37</v>
      </c>
      <c r="G356" s="247">
        <v>6500</v>
      </c>
      <c r="H356" s="214"/>
      <c r="I356" s="248"/>
      <c r="J356" s="210" t="s">
        <v>228</v>
      </c>
      <c r="K356" s="248">
        <v>30</v>
      </c>
      <c r="L356" s="250"/>
      <c r="M356" s="250"/>
      <c r="N356" s="250"/>
      <c r="O356" s="250"/>
      <c r="P356" s="250"/>
      <c r="Q356" s="215"/>
      <c r="R356" s="215"/>
    </row>
    <row r="357" spans="1:18">
      <c r="A357" s="1">
        <v>90749000</v>
      </c>
      <c r="B357" s="31" t="s">
        <v>35</v>
      </c>
      <c r="C357" s="215" t="s">
        <v>230</v>
      </c>
      <c r="D357" s="216" t="s">
        <v>143</v>
      </c>
      <c r="E357" s="246">
        <v>38908</v>
      </c>
      <c r="F357" s="214" t="s">
        <v>37</v>
      </c>
      <c r="G357" s="247">
        <v>6500</v>
      </c>
      <c r="H357" s="214" t="s">
        <v>51</v>
      </c>
      <c r="I357" s="248">
        <v>4.25</v>
      </c>
      <c r="J357" s="210" t="s">
        <v>39</v>
      </c>
      <c r="K357" s="248">
        <v>21</v>
      </c>
      <c r="L357" s="250">
        <v>4000000</v>
      </c>
      <c r="M357" s="250">
        <v>4000000</v>
      </c>
      <c r="N357" s="250">
        <f>ROUND((M357*$E$8/1000),0)</f>
        <v>87902160</v>
      </c>
      <c r="O357" s="250">
        <v>462124</v>
      </c>
      <c r="P357" s="250">
        <v>88364284</v>
      </c>
      <c r="Q357" s="215"/>
      <c r="R357" s="215"/>
    </row>
    <row r="358" spans="1:18">
      <c r="A358" s="1">
        <v>90042000</v>
      </c>
      <c r="B358" s="31" t="s">
        <v>83</v>
      </c>
      <c r="C358" s="215" t="s">
        <v>301</v>
      </c>
      <c r="D358" s="216">
        <v>469</v>
      </c>
      <c r="E358" s="246">
        <v>38929</v>
      </c>
      <c r="F358" s="214" t="s">
        <v>37</v>
      </c>
      <c r="G358" s="247">
        <v>5000</v>
      </c>
      <c r="H358" s="214"/>
      <c r="I358" s="248"/>
      <c r="J358" s="210" t="s">
        <v>81</v>
      </c>
      <c r="K358" s="248">
        <v>25</v>
      </c>
      <c r="L358" s="250"/>
      <c r="M358" s="250"/>
      <c r="N358" s="250"/>
      <c r="O358" s="250"/>
      <c r="P358" s="250"/>
      <c r="Q358" s="215"/>
      <c r="R358" s="215"/>
    </row>
    <row r="359" spans="1:18">
      <c r="A359" s="1">
        <v>90042000</v>
      </c>
      <c r="B359" s="31" t="s">
        <v>83</v>
      </c>
      <c r="C359" s="215" t="s">
        <v>302</v>
      </c>
      <c r="D359" s="216" t="s">
        <v>143</v>
      </c>
      <c r="E359" s="246">
        <v>38951</v>
      </c>
      <c r="F359" s="214" t="s">
        <v>37</v>
      </c>
      <c r="G359" s="247">
        <v>3500</v>
      </c>
      <c r="H359" s="214" t="s">
        <v>63</v>
      </c>
      <c r="I359" s="248">
        <v>4.0999999999999996</v>
      </c>
      <c r="J359" s="210" t="s">
        <v>81</v>
      </c>
      <c r="K359" s="248">
        <v>23</v>
      </c>
      <c r="L359" s="250">
        <v>3500000</v>
      </c>
      <c r="M359" s="250">
        <v>3500000</v>
      </c>
      <c r="N359" s="250">
        <f>ROUND((M359*$E$8/1000),0)</f>
        <v>76914390</v>
      </c>
      <c r="O359" s="250">
        <v>0</v>
      </c>
      <c r="P359" s="250">
        <v>76914390</v>
      </c>
      <c r="Q359" s="215"/>
      <c r="R359" s="215"/>
    </row>
    <row r="360" spans="1:18">
      <c r="A360" s="1">
        <v>90042000</v>
      </c>
      <c r="B360" s="31" t="s">
        <v>83</v>
      </c>
      <c r="C360" s="215" t="s">
        <v>302</v>
      </c>
      <c r="D360" s="216" t="s">
        <v>152</v>
      </c>
      <c r="E360" s="246">
        <v>39030</v>
      </c>
      <c r="F360" s="214" t="s">
        <v>37</v>
      </c>
      <c r="G360" s="247">
        <v>1500</v>
      </c>
      <c r="H360" s="214" t="s">
        <v>51</v>
      </c>
      <c r="I360" s="248">
        <v>3.7</v>
      </c>
      <c r="J360" s="210" t="s">
        <v>81</v>
      </c>
      <c r="K360" s="248">
        <v>21</v>
      </c>
      <c r="L360" s="250">
        <v>1500000</v>
      </c>
      <c r="M360" s="250">
        <v>1500000</v>
      </c>
      <c r="N360" s="250">
        <f>ROUND((M360*$E$8/1000),0)</f>
        <v>32963310</v>
      </c>
      <c r="O360" s="250">
        <v>357972</v>
      </c>
      <c r="P360" s="250">
        <v>33321282</v>
      </c>
      <c r="Q360" s="215"/>
      <c r="R360" s="215"/>
    </row>
    <row r="361" spans="1:18">
      <c r="A361" s="1">
        <v>90042000</v>
      </c>
      <c r="B361" s="31" t="s">
        <v>83</v>
      </c>
      <c r="C361" s="215" t="s">
        <v>301</v>
      </c>
      <c r="D361" s="216">
        <v>470</v>
      </c>
      <c r="E361" s="246">
        <v>38929</v>
      </c>
      <c r="F361" s="214" t="s">
        <v>37</v>
      </c>
      <c r="G361" s="247">
        <v>4000</v>
      </c>
      <c r="H361" s="214"/>
      <c r="I361" s="248"/>
      <c r="J361" s="210" t="s">
        <v>81</v>
      </c>
      <c r="K361" s="248">
        <v>10</v>
      </c>
      <c r="L361" s="250"/>
      <c r="M361" s="250"/>
      <c r="N361" s="250"/>
      <c r="O361" s="250"/>
      <c r="P361" s="250"/>
      <c r="Q361" s="215"/>
      <c r="R361" s="215"/>
    </row>
    <row r="362" spans="1:18">
      <c r="A362" s="1">
        <v>90042000</v>
      </c>
      <c r="B362" s="31" t="s">
        <v>83</v>
      </c>
      <c r="C362" s="215" t="s">
        <v>302</v>
      </c>
      <c r="D362" s="216" t="s">
        <v>143</v>
      </c>
      <c r="E362" s="246">
        <v>39030</v>
      </c>
      <c r="F362" s="214" t="s">
        <v>37</v>
      </c>
      <c r="G362" s="247">
        <v>2600</v>
      </c>
      <c r="H362" s="214" t="s">
        <v>56</v>
      </c>
      <c r="I362" s="248">
        <v>3.4</v>
      </c>
      <c r="J362" s="210" t="s">
        <v>81</v>
      </c>
      <c r="K362" s="248">
        <v>5</v>
      </c>
      <c r="L362" s="250">
        <v>1100000</v>
      </c>
      <c r="M362" s="250">
        <v>1100000</v>
      </c>
      <c r="N362" s="250">
        <f>ROUND((M362*$E$8/1000),0)</f>
        <v>24173094</v>
      </c>
      <c r="O362" s="250">
        <v>241405</v>
      </c>
      <c r="P362" s="250">
        <v>24414499</v>
      </c>
      <c r="Q362" s="215"/>
      <c r="R362" s="215"/>
    </row>
    <row r="363" spans="1:18">
      <c r="A363" s="1">
        <v>90042000</v>
      </c>
      <c r="B363" s="31" t="s">
        <v>83</v>
      </c>
      <c r="C363" s="215" t="s">
        <v>302</v>
      </c>
      <c r="D363" s="216" t="s">
        <v>152</v>
      </c>
      <c r="E363" s="246">
        <v>39378</v>
      </c>
      <c r="F363" s="214" t="s">
        <v>37</v>
      </c>
      <c r="G363" s="247">
        <v>2900</v>
      </c>
      <c r="H363" s="214" t="s">
        <v>53</v>
      </c>
      <c r="I363" s="248">
        <v>3.5</v>
      </c>
      <c r="J363" s="210" t="s">
        <v>81</v>
      </c>
      <c r="K363" s="248">
        <v>8</v>
      </c>
      <c r="L363" s="250">
        <v>2900000</v>
      </c>
      <c r="M363" s="250">
        <v>2174999</v>
      </c>
      <c r="N363" s="250">
        <f>ROUND((M363*$E$8/1000),0)</f>
        <v>47796778</v>
      </c>
      <c r="O363" s="250">
        <v>607204</v>
      </c>
      <c r="P363" s="250">
        <v>48403982</v>
      </c>
      <c r="Q363" s="215"/>
      <c r="R363" s="215"/>
    </row>
    <row r="364" spans="1:18">
      <c r="A364" s="1">
        <v>59123340</v>
      </c>
      <c r="B364" s="31" t="s">
        <v>106</v>
      </c>
      <c r="C364" s="215" t="s">
        <v>303</v>
      </c>
      <c r="D364" s="216">
        <v>474</v>
      </c>
      <c r="E364" s="246">
        <v>38986</v>
      </c>
      <c r="F364" s="214" t="s">
        <v>37</v>
      </c>
      <c r="G364" s="247">
        <v>30000</v>
      </c>
      <c r="H364" s="214"/>
      <c r="I364" s="248"/>
      <c r="J364" s="210" t="s">
        <v>287</v>
      </c>
      <c r="K364" s="248">
        <v>30</v>
      </c>
      <c r="L364" s="250"/>
      <c r="M364" s="250"/>
      <c r="N364" s="250"/>
      <c r="O364" s="250"/>
      <c r="P364" s="250"/>
      <c r="Q364" s="215"/>
      <c r="R364" s="215"/>
    </row>
    <row r="365" spans="1:18">
      <c r="A365" s="1">
        <v>59123340</v>
      </c>
      <c r="B365" s="31" t="s">
        <v>106</v>
      </c>
      <c r="C365" s="215" t="s">
        <v>304</v>
      </c>
      <c r="D365" s="216" t="s">
        <v>143</v>
      </c>
      <c r="E365" s="246">
        <v>39916</v>
      </c>
      <c r="F365" s="214" t="s">
        <v>37</v>
      </c>
      <c r="G365" s="247">
        <v>4000</v>
      </c>
      <c r="H365" s="214" t="s">
        <v>46</v>
      </c>
      <c r="I365" s="248">
        <v>3</v>
      </c>
      <c r="J365" s="210" t="s">
        <v>305</v>
      </c>
      <c r="K365" s="248">
        <v>5</v>
      </c>
      <c r="L365" s="250">
        <v>4000000</v>
      </c>
      <c r="M365" s="250">
        <v>4000000</v>
      </c>
      <c r="N365" s="250">
        <f>ROUND((M365*$E$8/1000),0)</f>
        <v>87902160</v>
      </c>
      <c r="O365" s="250">
        <v>872526</v>
      </c>
      <c r="P365" s="250">
        <v>88774686</v>
      </c>
      <c r="Q365" s="215"/>
      <c r="R365" s="215"/>
    </row>
    <row r="366" spans="1:18">
      <c r="A366" s="1">
        <v>59123340</v>
      </c>
      <c r="B366" s="31" t="s">
        <v>106</v>
      </c>
      <c r="C366" s="215" t="s">
        <v>966</v>
      </c>
      <c r="D366" s="216" t="s">
        <v>152</v>
      </c>
      <c r="E366" s="246">
        <v>39916</v>
      </c>
      <c r="F366" s="214" t="s">
        <v>171</v>
      </c>
      <c r="G366" s="247">
        <v>83000000</v>
      </c>
      <c r="H366" s="214" t="s">
        <v>90</v>
      </c>
      <c r="I366" s="248">
        <v>5.5</v>
      </c>
      <c r="J366" s="210" t="s">
        <v>305</v>
      </c>
      <c r="K366" s="248">
        <v>5</v>
      </c>
      <c r="L366" s="250"/>
      <c r="M366" s="250"/>
      <c r="N366" s="250"/>
      <c r="O366" s="250"/>
      <c r="P366" s="250"/>
      <c r="Q366" s="215"/>
      <c r="R366" s="215"/>
    </row>
    <row r="367" spans="1:18">
      <c r="A367" s="1">
        <v>59123340</v>
      </c>
      <c r="B367" s="31">
        <v>8</v>
      </c>
      <c r="C367" s="215" t="s">
        <v>306</v>
      </c>
      <c r="D367" s="216" t="s">
        <v>162</v>
      </c>
      <c r="E367" s="246">
        <v>40323</v>
      </c>
      <c r="F367" s="214" t="s">
        <v>37</v>
      </c>
      <c r="G367" s="247">
        <v>8000</v>
      </c>
      <c r="H367" s="214" t="s">
        <v>92</v>
      </c>
      <c r="I367" s="248">
        <v>3</v>
      </c>
      <c r="J367" s="210" t="s">
        <v>39</v>
      </c>
      <c r="K367" s="248">
        <v>7</v>
      </c>
      <c r="L367" s="250"/>
      <c r="M367" s="250"/>
      <c r="N367" s="250"/>
      <c r="O367" s="250"/>
      <c r="P367" s="250"/>
      <c r="Q367" s="215"/>
      <c r="R367" s="215"/>
    </row>
    <row r="368" spans="1:18">
      <c r="A368" s="1">
        <v>59123340</v>
      </c>
      <c r="B368" s="31">
        <v>8</v>
      </c>
      <c r="C368" s="215" t="s">
        <v>307</v>
      </c>
      <c r="D368" s="216" t="s">
        <v>163</v>
      </c>
      <c r="E368" s="246">
        <v>40323</v>
      </c>
      <c r="F368" s="214" t="s">
        <v>37</v>
      </c>
      <c r="G368" s="247">
        <v>8000</v>
      </c>
      <c r="H368" s="214" t="s">
        <v>63</v>
      </c>
      <c r="I368" s="248">
        <v>4</v>
      </c>
      <c r="J368" s="210" t="s">
        <v>39</v>
      </c>
      <c r="K368" s="248">
        <v>25</v>
      </c>
      <c r="L368" s="250">
        <v>5000000</v>
      </c>
      <c r="M368" s="250">
        <v>5000000</v>
      </c>
      <c r="N368" s="250">
        <f>ROUND((M368*$E$8/1000),0)</f>
        <v>109877700</v>
      </c>
      <c r="O368" s="250">
        <v>1167323</v>
      </c>
      <c r="P368" s="250">
        <v>111045023</v>
      </c>
      <c r="Q368" s="215"/>
      <c r="R368" s="215"/>
    </row>
    <row r="369" spans="1:18">
      <c r="A369" s="1">
        <v>96591040</v>
      </c>
      <c r="B369" s="31" t="s">
        <v>35</v>
      </c>
      <c r="C369" s="215" t="s">
        <v>164</v>
      </c>
      <c r="D369" s="216">
        <v>475</v>
      </c>
      <c r="E369" s="246">
        <v>38993</v>
      </c>
      <c r="F369" s="214" t="s">
        <v>37</v>
      </c>
      <c r="G369" s="247">
        <v>2000</v>
      </c>
      <c r="H369" s="214"/>
      <c r="I369" s="248"/>
      <c r="J369" s="210" t="s">
        <v>81</v>
      </c>
      <c r="K369" s="248">
        <v>30</v>
      </c>
      <c r="L369" s="250"/>
      <c r="M369" s="250"/>
      <c r="N369" s="250"/>
      <c r="O369" s="250"/>
      <c r="P369" s="250"/>
      <c r="Q369" s="215"/>
      <c r="R369" s="215"/>
    </row>
    <row r="370" spans="1:18">
      <c r="A370" s="1">
        <v>96591040</v>
      </c>
      <c r="B370" s="31" t="s">
        <v>35</v>
      </c>
      <c r="C370" s="215" t="s">
        <v>308</v>
      </c>
      <c r="D370" s="216" t="s">
        <v>143</v>
      </c>
      <c r="E370" s="246">
        <v>38993</v>
      </c>
      <c r="F370" s="214" t="s">
        <v>37</v>
      </c>
      <c r="G370" s="247">
        <v>2000</v>
      </c>
      <c r="H370" s="214" t="s">
        <v>90</v>
      </c>
      <c r="I370" s="248">
        <v>3.9</v>
      </c>
      <c r="J370" s="210" t="s">
        <v>81</v>
      </c>
      <c r="K370" s="248">
        <v>21</v>
      </c>
      <c r="L370" s="250">
        <v>1200000</v>
      </c>
      <c r="M370" s="250">
        <v>990000</v>
      </c>
      <c r="N370" s="250">
        <f>ROUND((M370*$E$8/1000),0)</f>
        <v>21755785</v>
      </c>
      <c r="O370" s="250">
        <v>304578</v>
      </c>
      <c r="P370" s="250">
        <v>22060363</v>
      </c>
      <c r="Q370" s="215"/>
      <c r="R370" s="215"/>
    </row>
    <row r="371" spans="1:18">
      <c r="A371" s="1">
        <v>96591040</v>
      </c>
      <c r="B371" s="31" t="s">
        <v>35</v>
      </c>
      <c r="C371" s="215" t="s">
        <v>164</v>
      </c>
      <c r="D371" s="216">
        <v>476</v>
      </c>
      <c r="E371" s="246">
        <v>38993</v>
      </c>
      <c r="F371" s="214" t="s">
        <v>37</v>
      </c>
      <c r="G371" s="247">
        <v>2000</v>
      </c>
      <c r="H371" s="214"/>
      <c r="I371" s="248"/>
      <c r="J371" s="210" t="s">
        <v>81</v>
      </c>
      <c r="K371" s="248">
        <v>10</v>
      </c>
      <c r="L371" s="250"/>
      <c r="M371" s="250"/>
      <c r="N371" s="250"/>
      <c r="O371" s="250"/>
      <c r="P371" s="250"/>
      <c r="Q371" s="215"/>
      <c r="R371" s="215"/>
    </row>
    <row r="372" spans="1:18">
      <c r="A372" s="1">
        <v>96591040</v>
      </c>
      <c r="B372" s="31" t="s">
        <v>35</v>
      </c>
      <c r="C372" s="215" t="s">
        <v>109</v>
      </c>
      <c r="D372" s="216" t="s">
        <v>143</v>
      </c>
      <c r="E372" s="246">
        <v>38993</v>
      </c>
      <c r="F372" s="214" t="s">
        <v>37</v>
      </c>
      <c r="G372" s="247">
        <v>2000</v>
      </c>
      <c r="H372" s="214" t="s">
        <v>46</v>
      </c>
      <c r="I372" s="248">
        <v>3.7</v>
      </c>
      <c r="J372" s="210" t="s">
        <v>81</v>
      </c>
      <c r="K372" s="248">
        <v>10</v>
      </c>
      <c r="L372" s="250">
        <v>800000</v>
      </c>
      <c r="M372" s="250"/>
      <c r="N372" s="250"/>
      <c r="O372" s="250"/>
      <c r="P372" s="250"/>
      <c r="Q372" s="215"/>
      <c r="R372" s="215"/>
    </row>
    <row r="373" spans="1:18">
      <c r="A373" s="1">
        <v>96579330</v>
      </c>
      <c r="B373" s="31" t="s">
        <v>83</v>
      </c>
      <c r="C373" s="215" t="s">
        <v>145</v>
      </c>
      <c r="D373" s="216">
        <v>477</v>
      </c>
      <c r="E373" s="246">
        <v>38996</v>
      </c>
      <c r="F373" s="214" t="s">
        <v>37</v>
      </c>
      <c r="G373" s="247">
        <v>4500</v>
      </c>
      <c r="H373" s="214"/>
      <c r="I373" s="248"/>
      <c r="J373" s="210" t="s">
        <v>68</v>
      </c>
      <c r="K373" s="248">
        <v>25</v>
      </c>
      <c r="L373" s="250"/>
      <c r="M373" s="250"/>
      <c r="N373" s="250"/>
      <c r="O373" s="250"/>
      <c r="P373" s="250"/>
      <c r="Q373" s="215"/>
      <c r="R373" s="215"/>
    </row>
    <row r="374" spans="1:18">
      <c r="A374" s="1">
        <v>96579330</v>
      </c>
      <c r="B374" s="31" t="s">
        <v>83</v>
      </c>
      <c r="C374" s="215" t="s">
        <v>309</v>
      </c>
      <c r="D374" s="216" t="s">
        <v>143</v>
      </c>
      <c r="E374" s="246">
        <v>39023</v>
      </c>
      <c r="F374" s="214" t="s">
        <v>37</v>
      </c>
      <c r="G374" s="247">
        <v>2200</v>
      </c>
      <c r="H374" s="214" t="s">
        <v>92</v>
      </c>
      <c r="I374" s="248">
        <v>3.6</v>
      </c>
      <c r="J374" s="210" t="s">
        <v>68</v>
      </c>
      <c r="K374" s="248">
        <v>5</v>
      </c>
      <c r="L374" s="250"/>
      <c r="M374" s="250"/>
      <c r="N374" s="250"/>
      <c r="O374" s="250"/>
      <c r="P374" s="250"/>
      <c r="Q374" s="215"/>
      <c r="R374" s="215"/>
    </row>
    <row r="375" spans="1:18">
      <c r="A375" s="1">
        <v>96579330</v>
      </c>
      <c r="B375" s="31" t="s">
        <v>83</v>
      </c>
      <c r="C375" s="215" t="s">
        <v>310</v>
      </c>
      <c r="D375" s="216" t="s">
        <v>152</v>
      </c>
      <c r="E375" s="246">
        <v>39659</v>
      </c>
      <c r="F375" s="214" t="s">
        <v>37</v>
      </c>
      <c r="G375" s="247">
        <v>2200</v>
      </c>
      <c r="H375" s="214" t="s">
        <v>56</v>
      </c>
      <c r="I375" s="248">
        <v>4.5999999999999996</v>
      </c>
      <c r="J375" s="210" t="s">
        <v>68</v>
      </c>
      <c r="K375" s="248">
        <v>23</v>
      </c>
      <c r="L375" s="250">
        <v>2200000</v>
      </c>
      <c r="M375" s="250">
        <v>2200000</v>
      </c>
      <c r="N375" s="250">
        <f>ROUND((M375*$E$8/1000),0)</f>
        <v>48346188</v>
      </c>
      <c r="O375" s="250">
        <v>183243</v>
      </c>
      <c r="P375" s="250">
        <v>48529431</v>
      </c>
      <c r="Q375" s="215"/>
      <c r="R375" s="215"/>
    </row>
    <row r="376" spans="1:18">
      <c r="A376" s="1">
        <v>96579330</v>
      </c>
      <c r="B376" s="31" t="s">
        <v>83</v>
      </c>
      <c r="C376" s="215" t="s">
        <v>145</v>
      </c>
      <c r="D376" s="216">
        <v>478</v>
      </c>
      <c r="E376" s="246">
        <v>38996</v>
      </c>
      <c r="F376" s="214" t="s">
        <v>37</v>
      </c>
      <c r="G376" s="247">
        <v>5000</v>
      </c>
      <c r="H376" s="214"/>
      <c r="I376" s="248"/>
      <c r="J376" s="210" t="s">
        <v>81</v>
      </c>
      <c r="K376" s="248">
        <v>25</v>
      </c>
      <c r="L376" s="250"/>
      <c r="M376" s="250"/>
      <c r="N376" s="250"/>
      <c r="O376" s="250"/>
      <c r="P376" s="250"/>
      <c r="Q376" s="215"/>
      <c r="R376" s="215"/>
    </row>
    <row r="377" spans="1:18">
      <c r="A377" s="1">
        <v>96579330</v>
      </c>
      <c r="B377" s="31" t="s">
        <v>83</v>
      </c>
      <c r="C377" s="215" t="s">
        <v>311</v>
      </c>
      <c r="D377" s="216" t="s">
        <v>143</v>
      </c>
      <c r="E377" s="246">
        <v>39023</v>
      </c>
      <c r="F377" s="214" t="s">
        <v>37</v>
      </c>
      <c r="G377" s="247">
        <v>5000</v>
      </c>
      <c r="H377" s="214" t="s">
        <v>63</v>
      </c>
      <c r="I377" s="248">
        <v>3.8</v>
      </c>
      <c r="J377" s="210" t="s">
        <v>81</v>
      </c>
      <c r="K377" s="248">
        <v>13</v>
      </c>
      <c r="L377" s="250">
        <v>5000000</v>
      </c>
      <c r="M377" s="250">
        <v>5000000</v>
      </c>
      <c r="N377" s="250">
        <f>ROUND((M377*$E$8/1000),0)</f>
        <v>109877700</v>
      </c>
      <c r="O377" s="250">
        <v>1206457</v>
      </c>
      <c r="P377" s="250">
        <v>111084157</v>
      </c>
      <c r="Q377" s="215"/>
      <c r="R377" s="215"/>
    </row>
    <row r="378" spans="1:18">
      <c r="A378" s="1">
        <v>96843170</v>
      </c>
      <c r="B378" s="31" t="s">
        <v>96</v>
      </c>
      <c r="C378" s="215" t="s">
        <v>312</v>
      </c>
      <c r="D378" s="216">
        <v>479</v>
      </c>
      <c r="E378" s="246">
        <v>39001</v>
      </c>
      <c r="F378" s="214" t="s">
        <v>37</v>
      </c>
      <c r="G378" s="247">
        <v>3800</v>
      </c>
      <c r="H378" s="214"/>
      <c r="I378" s="248"/>
      <c r="J378" s="210" t="s">
        <v>81</v>
      </c>
      <c r="K378" s="248">
        <v>20</v>
      </c>
      <c r="L378" s="250"/>
      <c r="M378" s="250"/>
      <c r="N378" s="250"/>
      <c r="O378" s="250"/>
      <c r="P378" s="250"/>
      <c r="Q378" s="215"/>
      <c r="R378" s="215"/>
    </row>
    <row r="379" spans="1:18">
      <c r="A379" s="1">
        <v>96843170</v>
      </c>
      <c r="B379" s="31" t="s">
        <v>96</v>
      </c>
      <c r="C379" s="215" t="s">
        <v>313</v>
      </c>
      <c r="D379" s="216" t="s">
        <v>143</v>
      </c>
      <c r="E379" s="246">
        <v>39028</v>
      </c>
      <c r="F379" s="214" t="s">
        <v>37</v>
      </c>
      <c r="G379" s="247">
        <v>1500</v>
      </c>
      <c r="H379" s="214" t="s">
        <v>136</v>
      </c>
      <c r="I379" s="248">
        <v>3.4</v>
      </c>
      <c r="J379" s="210" t="s">
        <v>81</v>
      </c>
      <c r="K379" s="248">
        <v>18</v>
      </c>
      <c r="L379" s="250">
        <v>1500000</v>
      </c>
      <c r="M379" s="250">
        <v>1743547.14</v>
      </c>
      <c r="N379" s="250">
        <f>ROUND((M379*$E$8/1000),0)</f>
        <v>38315390</v>
      </c>
      <c r="O379" s="250">
        <v>593261</v>
      </c>
      <c r="P379" s="250">
        <v>38908651</v>
      </c>
      <c r="Q379" s="215"/>
      <c r="R379" s="215"/>
    </row>
    <row r="380" spans="1:18">
      <c r="A380" s="1">
        <v>96843170</v>
      </c>
      <c r="B380" s="31" t="s">
        <v>96</v>
      </c>
      <c r="C380" s="215" t="s">
        <v>313</v>
      </c>
      <c r="D380" s="216" t="s">
        <v>143</v>
      </c>
      <c r="E380" s="246">
        <v>39028</v>
      </c>
      <c r="F380" s="214" t="s">
        <v>37</v>
      </c>
      <c r="G380" s="247">
        <v>0.5</v>
      </c>
      <c r="H380" s="214" t="s">
        <v>137</v>
      </c>
      <c r="I380" s="248">
        <v>3.4</v>
      </c>
      <c r="J380" s="210" t="s">
        <v>81</v>
      </c>
      <c r="K380" s="248">
        <v>18</v>
      </c>
      <c r="L380" s="250">
        <v>500</v>
      </c>
      <c r="M380" s="250">
        <v>581.17999999999995</v>
      </c>
      <c r="N380" s="250">
        <f>ROUND((M380*$E$8/1000),0)</f>
        <v>12772</v>
      </c>
      <c r="O380" s="250">
        <v>197</v>
      </c>
      <c r="P380" s="250">
        <v>12969</v>
      </c>
      <c r="Q380" s="215"/>
      <c r="R380" s="215"/>
    </row>
    <row r="381" spans="1:18">
      <c r="A381" s="1">
        <v>76555400</v>
      </c>
      <c r="B381" s="31" t="s">
        <v>190</v>
      </c>
      <c r="C381" s="215" t="s">
        <v>314</v>
      </c>
      <c r="D381" s="216">
        <v>480</v>
      </c>
      <c r="E381" s="246">
        <v>39030</v>
      </c>
      <c r="F381" s="214" t="s">
        <v>37</v>
      </c>
      <c r="G381" s="247">
        <v>19500</v>
      </c>
      <c r="H381" s="214"/>
      <c r="I381" s="248"/>
      <c r="J381" s="210" t="s">
        <v>68</v>
      </c>
      <c r="K381" s="248">
        <v>10</v>
      </c>
      <c r="L381" s="250"/>
      <c r="M381" s="250"/>
      <c r="N381" s="250"/>
      <c r="O381" s="250"/>
      <c r="P381" s="250"/>
      <c r="Q381" s="215"/>
      <c r="R381" s="215"/>
    </row>
    <row r="382" spans="1:18">
      <c r="A382" s="1">
        <v>76555400</v>
      </c>
      <c r="B382" s="31" t="s">
        <v>190</v>
      </c>
      <c r="C382" s="215" t="s">
        <v>315</v>
      </c>
      <c r="D382" s="216" t="s">
        <v>143</v>
      </c>
      <c r="E382" s="246">
        <v>39113</v>
      </c>
      <c r="F382" s="214" t="s">
        <v>37</v>
      </c>
      <c r="G382" s="247">
        <v>6000</v>
      </c>
      <c r="H382" s="214" t="s">
        <v>92</v>
      </c>
      <c r="I382" s="248">
        <v>3.5</v>
      </c>
      <c r="J382" s="210" t="s">
        <v>68</v>
      </c>
      <c r="K382" s="248">
        <v>9.5</v>
      </c>
      <c r="L382" s="250">
        <v>6000000</v>
      </c>
      <c r="M382" s="250">
        <v>6000000</v>
      </c>
      <c r="N382" s="250">
        <f>ROUND((M382*$E$8/1000),0)</f>
        <v>131853240</v>
      </c>
      <c r="O382" s="250">
        <v>0</v>
      </c>
      <c r="P382" s="250">
        <v>131853240</v>
      </c>
      <c r="Q382" s="215"/>
      <c r="R382" s="215"/>
    </row>
    <row r="383" spans="1:18">
      <c r="A383" s="1">
        <v>76555400</v>
      </c>
      <c r="B383" s="31" t="s">
        <v>190</v>
      </c>
      <c r="C383" s="215" t="s">
        <v>314</v>
      </c>
      <c r="D383" s="216">
        <v>481</v>
      </c>
      <c r="E383" s="246">
        <v>39030</v>
      </c>
      <c r="F383" s="214" t="s">
        <v>37</v>
      </c>
      <c r="G383" s="247">
        <v>19500</v>
      </c>
      <c r="H383" s="214"/>
      <c r="I383" s="248"/>
      <c r="J383" s="210" t="s">
        <v>68</v>
      </c>
      <c r="K383" s="248">
        <v>25</v>
      </c>
      <c r="L383" s="250"/>
      <c r="M383" s="250"/>
      <c r="N383" s="250"/>
      <c r="O383" s="250"/>
      <c r="P383" s="250"/>
      <c r="Q383" s="215"/>
      <c r="R383" s="215"/>
    </row>
    <row r="384" spans="1:18">
      <c r="A384" s="1">
        <v>76555400</v>
      </c>
      <c r="B384" s="31" t="s">
        <v>190</v>
      </c>
      <c r="C384" s="215" t="s">
        <v>315</v>
      </c>
      <c r="D384" s="216" t="s">
        <v>143</v>
      </c>
      <c r="E384" s="246">
        <v>39044</v>
      </c>
      <c r="F384" s="214" t="s">
        <v>37</v>
      </c>
      <c r="G384" s="247">
        <v>13500</v>
      </c>
      <c r="H384" s="214" t="s">
        <v>63</v>
      </c>
      <c r="I384" s="248">
        <v>4.25</v>
      </c>
      <c r="J384" s="210" t="s">
        <v>68</v>
      </c>
      <c r="K384" s="248">
        <v>21</v>
      </c>
      <c r="L384" s="250">
        <v>13500000</v>
      </c>
      <c r="M384" s="250">
        <v>13500000</v>
      </c>
      <c r="N384" s="250">
        <f>ROUND((M384*$E$8/1000),0)</f>
        <v>296669790</v>
      </c>
      <c r="O384" s="250">
        <v>2599433</v>
      </c>
      <c r="P384" s="250">
        <v>299269223</v>
      </c>
      <c r="Q384" s="215"/>
      <c r="R384" s="215"/>
    </row>
    <row r="385" spans="1:18">
      <c r="A385" s="1">
        <v>96563620</v>
      </c>
      <c r="B385" s="31" t="s">
        <v>75</v>
      </c>
      <c r="C385" s="215" t="s">
        <v>316</v>
      </c>
      <c r="D385" s="216">
        <v>482</v>
      </c>
      <c r="E385" s="246">
        <v>39038</v>
      </c>
      <c r="F385" s="214" t="s">
        <v>37</v>
      </c>
      <c r="G385" s="247">
        <v>3000</v>
      </c>
      <c r="H385" s="214"/>
      <c r="I385" s="248"/>
      <c r="J385" s="210" t="s">
        <v>39</v>
      </c>
      <c r="K385" s="248">
        <v>10</v>
      </c>
      <c r="L385" s="250"/>
      <c r="M385" s="250"/>
      <c r="N385" s="250"/>
      <c r="O385" s="250"/>
      <c r="P385" s="250"/>
      <c r="Q385" s="215"/>
      <c r="R385" s="215"/>
    </row>
    <row r="386" spans="1:18">
      <c r="A386" s="1">
        <v>96563620</v>
      </c>
      <c r="B386" s="31" t="s">
        <v>75</v>
      </c>
      <c r="C386" s="215" t="s">
        <v>316</v>
      </c>
      <c r="D386" s="216">
        <v>483</v>
      </c>
      <c r="E386" s="246">
        <v>39038</v>
      </c>
      <c r="F386" s="214" t="s">
        <v>37</v>
      </c>
      <c r="G386" s="247">
        <v>3000</v>
      </c>
      <c r="H386" s="214"/>
      <c r="I386" s="248"/>
      <c r="J386" s="210" t="s">
        <v>39</v>
      </c>
      <c r="K386" s="248">
        <v>25</v>
      </c>
      <c r="L386" s="250"/>
      <c r="M386" s="250"/>
      <c r="N386" s="250"/>
      <c r="O386" s="250"/>
      <c r="P386" s="250"/>
      <c r="Q386" s="215"/>
      <c r="R386" s="215"/>
    </row>
    <row r="387" spans="1:18">
      <c r="A387" s="1">
        <v>96563620</v>
      </c>
      <c r="B387" s="31" t="s">
        <v>75</v>
      </c>
      <c r="C387" s="215" t="s">
        <v>317</v>
      </c>
      <c r="D387" s="216">
        <v>484</v>
      </c>
      <c r="E387" s="246">
        <v>39038</v>
      </c>
      <c r="F387" s="214" t="s">
        <v>37</v>
      </c>
      <c r="G387" s="247">
        <v>3000</v>
      </c>
      <c r="H387" s="214"/>
      <c r="I387" s="248"/>
      <c r="J387" s="210" t="s">
        <v>39</v>
      </c>
      <c r="K387" s="248">
        <v>10</v>
      </c>
      <c r="L387" s="250"/>
      <c r="M387" s="250"/>
      <c r="N387" s="250"/>
      <c r="O387" s="250"/>
      <c r="P387" s="250"/>
      <c r="Q387" s="215"/>
      <c r="R387" s="215"/>
    </row>
    <row r="388" spans="1:18">
      <c r="A388" s="1">
        <v>96563620</v>
      </c>
      <c r="B388" s="31" t="s">
        <v>75</v>
      </c>
      <c r="C388" s="215" t="s">
        <v>318</v>
      </c>
      <c r="D388" s="216" t="s">
        <v>143</v>
      </c>
      <c r="E388" s="246">
        <v>39048</v>
      </c>
      <c r="F388" s="214" t="s">
        <v>37</v>
      </c>
      <c r="G388" s="247">
        <v>3000</v>
      </c>
      <c r="H388" s="214" t="s">
        <v>46</v>
      </c>
      <c r="I388" s="248">
        <v>3</v>
      </c>
      <c r="J388" s="210" t="s">
        <v>39</v>
      </c>
      <c r="K388" s="248">
        <v>10</v>
      </c>
      <c r="L388" s="250">
        <v>3000000</v>
      </c>
      <c r="M388" s="250">
        <v>3000000</v>
      </c>
      <c r="N388" s="250">
        <f>ROUND((M388*$E$8/1000),0)</f>
        <v>65926620</v>
      </c>
      <c r="O388" s="250">
        <v>826779</v>
      </c>
      <c r="P388" s="250">
        <v>66753399</v>
      </c>
      <c r="Q388" s="215"/>
      <c r="R388" s="215"/>
    </row>
    <row r="389" spans="1:18">
      <c r="A389" s="1">
        <v>96563620</v>
      </c>
      <c r="B389" s="31" t="s">
        <v>75</v>
      </c>
      <c r="C389" s="215" t="s">
        <v>316</v>
      </c>
      <c r="D389" s="216">
        <v>485</v>
      </c>
      <c r="E389" s="246">
        <v>39038</v>
      </c>
      <c r="F389" s="214" t="s">
        <v>37</v>
      </c>
      <c r="G389" s="247">
        <v>3000</v>
      </c>
      <c r="H389" s="214"/>
      <c r="I389" s="248"/>
      <c r="J389" s="210" t="s">
        <v>39</v>
      </c>
      <c r="K389" s="248">
        <v>25</v>
      </c>
      <c r="L389" s="250"/>
      <c r="M389" s="250"/>
      <c r="N389" s="250"/>
      <c r="O389" s="250"/>
      <c r="P389" s="250"/>
      <c r="Q389" s="215"/>
      <c r="R389" s="215"/>
    </row>
    <row r="390" spans="1:18">
      <c r="A390" s="1">
        <v>81826800</v>
      </c>
      <c r="B390" s="31" t="s">
        <v>35</v>
      </c>
      <c r="C390" s="215" t="s">
        <v>319</v>
      </c>
      <c r="D390" s="216">
        <v>488</v>
      </c>
      <c r="E390" s="246">
        <v>39058</v>
      </c>
      <c r="F390" s="214" t="s">
        <v>37</v>
      </c>
      <c r="G390" s="247">
        <v>3350</v>
      </c>
      <c r="H390" s="214"/>
      <c r="I390" s="248"/>
      <c r="J390" s="210" t="s">
        <v>320</v>
      </c>
      <c r="K390" s="248">
        <v>10</v>
      </c>
      <c r="L390" s="250"/>
      <c r="M390" s="250"/>
      <c r="N390" s="250"/>
      <c r="O390" s="250"/>
      <c r="P390" s="250"/>
      <c r="Q390" s="215"/>
      <c r="R390" s="215"/>
    </row>
    <row r="391" spans="1:18">
      <c r="A391" s="1">
        <v>81826800</v>
      </c>
      <c r="B391" s="31" t="s">
        <v>35</v>
      </c>
      <c r="C391" s="215" t="s">
        <v>321</v>
      </c>
      <c r="D391" s="216" t="s">
        <v>143</v>
      </c>
      <c r="E391" s="246">
        <v>39085</v>
      </c>
      <c r="F391" s="214" t="s">
        <v>171</v>
      </c>
      <c r="G391" s="247">
        <v>60000000</v>
      </c>
      <c r="H391" s="214" t="s">
        <v>46</v>
      </c>
      <c r="I391" s="248">
        <v>6.6</v>
      </c>
      <c r="J391" s="210" t="s">
        <v>320</v>
      </c>
      <c r="K391" s="248">
        <v>5</v>
      </c>
      <c r="L391" s="250">
        <v>60000000000</v>
      </c>
      <c r="M391" s="250">
        <v>60000000000</v>
      </c>
      <c r="N391" s="250">
        <f>ROUND((M391/1000),0)</f>
        <v>60000000</v>
      </c>
      <c r="O391" s="250">
        <v>487095</v>
      </c>
      <c r="P391" s="250">
        <v>60487095</v>
      </c>
      <c r="Q391" s="215"/>
      <c r="R391" s="215"/>
    </row>
    <row r="392" spans="1:18">
      <c r="A392" s="1">
        <v>96818910</v>
      </c>
      <c r="B392" s="31" t="s">
        <v>44</v>
      </c>
      <c r="C392" s="215" t="s">
        <v>141</v>
      </c>
      <c r="D392" s="216">
        <v>489</v>
      </c>
      <c r="E392" s="246">
        <v>39069</v>
      </c>
      <c r="F392" s="214" t="s">
        <v>37</v>
      </c>
      <c r="G392" s="247">
        <f>1199</f>
        <v>1199</v>
      </c>
      <c r="H392" s="214" t="s">
        <v>104</v>
      </c>
      <c r="I392" s="248">
        <v>3.4</v>
      </c>
      <c r="J392" s="210" t="s">
        <v>320</v>
      </c>
      <c r="K392" s="248">
        <v>18.5</v>
      </c>
      <c r="L392" s="250">
        <v>1199000</v>
      </c>
      <c r="M392" s="250">
        <v>1171501.17</v>
      </c>
      <c r="N392" s="250">
        <f>ROUND((M392*$E$8/1000),0)</f>
        <v>25744371</v>
      </c>
      <c r="O392" s="250">
        <v>110858</v>
      </c>
      <c r="P392" s="250">
        <v>25855229</v>
      </c>
      <c r="Q392" s="215"/>
      <c r="R392" s="215"/>
    </row>
    <row r="393" spans="1:18">
      <c r="A393" s="1">
        <v>96818910</v>
      </c>
      <c r="B393" s="31" t="s">
        <v>44</v>
      </c>
      <c r="C393" s="215" t="s">
        <v>141</v>
      </c>
      <c r="D393" s="216">
        <v>489</v>
      </c>
      <c r="E393" s="246">
        <v>39069</v>
      </c>
      <c r="F393" s="214" t="s">
        <v>37</v>
      </c>
      <c r="G393" s="255">
        <v>0.2</v>
      </c>
      <c r="H393" s="214" t="s">
        <v>105</v>
      </c>
      <c r="I393" s="248">
        <v>3.4</v>
      </c>
      <c r="J393" s="210" t="s">
        <v>320</v>
      </c>
      <c r="K393" s="248">
        <v>18.5</v>
      </c>
      <c r="L393" s="250">
        <v>200</v>
      </c>
      <c r="M393" s="250">
        <v>195.41</v>
      </c>
      <c r="N393" s="250">
        <f>ROUND((M393*$E$8/1000),0)</f>
        <v>4294</v>
      </c>
      <c r="O393" s="250">
        <v>19</v>
      </c>
      <c r="P393" s="250">
        <v>4313</v>
      </c>
      <c r="Q393" s="215"/>
      <c r="R393" s="215"/>
    </row>
    <row r="394" spans="1:18">
      <c r="A394" s="1">
        <v>96963440</v>
      </c>
      <c r="B394" s="31" t="s">
        <v>96</v>
      </c>
      <c r="C394" s="215" t="s">
        <v>322</v>
      </c>
      <c r="D394" s="216">
        <v>491</v>
      </c>
      <c r="E394" s="246">
        <v>39120</v>
      </c>
      <c r="F394" s="214" t="s">
        <v>37</v>
      </c>
      <c r="G394" s="247">
        <v>4500</v>
      </c>
      <c r="H394" s="214"/>
      <c r="I394" s="248"/>
      <c r="J394" s="210" t="s">
        <v>68</v>
      </c>
      <c r="K394" s="248">
        <v>24</v>
      </c>
      <c r="L394" s="250"/>
      <c r="M394" s="250"/>
      <c r="N394" s="250"/>
      <c r="O394" s="250"/>
      <c r="P394" s="250"/>
      <c r="Q394" s="215"/>
      <c r="R394" s="215"/>
    </row>
    <row r="395" spans="1:18">
      <c r="A395" s="1">
        <v>96963440</v>
      </c>
      <c r="B395" s="31" t="s">
        <v>96</v>
      </c>
      <c r="C395" s="215" t="s">
        <v>323</v>
      </c>
      <c r="D395" s="216" t="s">
        <v>143</v>
      </c>
      <c r="E395" s="246">
        <v>39146</v>
      </c>
      <c r="F395" s="214" t="s">
        <v>37</v>
      </c>
      <c r="G395" s="247">
        <v>4500</v>
      </c>
      <c r="H395" s="214" t="s">
        <v>46</v>
      </c>
      <c r="I395" s="248">
        <v>4</v>
      </c>
      <c r="J395" s="210" t="s">
        <v>68</v>
      </c>
      <c r="K395" s="248">
        <v>21</v>
      </c>
      <c r="L395" s="250">
        <v>4150000</v>
      </c>
      <c r="M395" s="250">
        <v>4150000</v>
      </c>
      <c r="N395" s="250">
        <f>ROUND((M395*$E$8/1000),0)</f>
        <v>91198491</v>
      </c>
      <c r="O395" s="250">
        <v>1599965</v>
      </c>
      <c r="P395" s="250">
        <v>92798456</v>
      </c>
      <c r="Q395" s="215"/>
      <c r="R395" s="215"/>
    </row>
    <row r="396" spans="1:18">
      <c r="A396" s="1">
        <v>96439000</v>
      </c>
      <c r="B396" s="31" t="s">
        <v>168</v>
      </c>
      <c r="C396" s="215" t="s">
        <v>636</v>
      </c>
      <c r="D396" s="216">
        <v>492</v>
      </c>
      <c r="E396" s="246">
        <v>39132</v>
      </c>
      <c r="F396" s="214" t="s">
        <v>37</v>
      </c>
      <c r="G396" s="247">
        <v>6000</v>
      </c>
      <c r="H396" s="214"/>
      <c r="I396" s="248"/>
      <c r="J396" s="210" t="s">
        <v>81</v>
      </c>
      <c r="K396" s="248">
        <v>10</v>
      </c>
      <c r="L396" s="250"/>
      <c r="M396" s="250"/>
      <c r="N396" s="250"/>
      <c r="O396" s="250"/>
      <c r="P396" s="250"/>
      <c r="Q396" s="215"/>
      <c r="R396" s="215"/>
    </row>
    <row r="397" spans="1:18">
      <c r="A397" s="1">
        <v>96439000</v>
      </c>
      <c r="B397" s="31" t="s">
        <v>168</v>
      </c>
      <c r="C397" s="215" t="s">
        <v>638</v>
      </c>
      <c r="D397" s="216" t="s">
        <v>143</v>
      </c>
      <c r="E397" s="246">
        <v>39132</v>
      </c>
      <c r="F397" s="214" t="s">
        <v>37</v>
      </c>
      <c r="G397" s="247">
        <v>6000</v>
      </c>
      <c r="H397" s="214" t="s">
        <v>56</v>
      </c>
      <c r="I397" s="248">
        <v>2.6</v>
      </c>
      <c r="J397" s="210" t="s">
        <v>81</v>
      </c>
      <c r="K397" s="248">
        <v>5</v>
      </c>
      <c r="L397" s="250">
        <v>6000000</v>
      </c>
      <c r="M397" s="250">
        <v>715000</v>
      </c>
      <c r="N397" s="250">
        <f>ROUND((M397*$E$8/1000),0)</f>
        <v>15712511</v>
      </c>
      <c r="O397" s="250">
        <v>0</v>
      </c>
      <c r="P397" s="250">
        <v>15712511</v>
      </c>
      <c r="Q397" s="215"/>
      <c r="R397" s="215"/>
    </row>
    <row r="398" spans="1:18">
      <c r="A398" s="1">
        <v>89900400</v>
      </c>
      <c r="B398" s="31" t="s">
        <v>86</v>
      </c>
      <c r="C398" s="215" t="s">
        <v>205</v>
      </c>
      <c r="D398" s="216">
        <v>493</v>
      </c>
      <c r="E398" s="246">
        <v>39143</v>
      </c>
      <c r="F398" s="214" t="s">
        <v>37</v>
      </c>
      <c r="G398" s="247">
        <v>2500</v>
      </c>
      <c r="H398" s="214"/>
      <c r="I398" s="248"/>
      <c r="J398" s="210" t="s">
        <v>287</v>
      </c>
      <c r="K398" s="248">
        <v>30</v>
      </c>
      <c r="L398" s="250"/>
      <c r="M398" s="250"/>
      <c r="N398" s="250"/>
      <c r="O398" s="250"/>
      <c r="P398" s="250"/>
      <c r="Q398" s="215"/>
      <c r="R398" s="215"/>
    </row>
    <row r="399" spans="1:18">
      <c r="A399" s="1">
        <v>89900400</v>
      </c>
      <c r="B399" s="31" t="s">
        <v>86</v>
      </c>
      <c r="C399" s="215" t="s">
        <v>207</v>
      </c>
      <c r="D399" s="216" t="s">
        <v>143</v>
      </c>
      <c r="E399" s="246">
        <v>39160</v>
      </c>
      <c r="F399" s="214" t="s">
        <v>37</v>
      </c>
      <c r="G399" s="247">
        <v>2500</v>
      </c>
      <c r="H399" s="214" t="s">
        <v>64</v>
      </c>
      <c r="I399" s="248">
        <v>3.4</v>
      </c>
      <c r="J399" s="210" t="s">
        <v>287</v>
      </c>
      <c r="K399" s="248">
        <v>21</v>
      </c>
      <c r="L399" s="250">
        <v>2300000</v>
      </c>
      <c r="M399" s="250">
        <v>2057895</v>
      </c>
      <c r="N399" s="250">
        <f>ROUND((M399*$E$8/1000),0)</f>
        <v>45223354</v>
      </c>
      <c r="O399" s="250">
        <v>700217</v>
      </c>
      <c r="P399" s="250">
        <v>45923571</v>
      </c>
      <c r="Q399" s="215"/>
      <c r="R399" s="215"/>
    </row>
    <row r="400" spans="1:18">
      <c r="A400" s="1">
        <v>89900400</v>
      </c>
      <c r="B400" s="31" t="s">
        <v>86</v>
      </c>
      <c r="C400" s="215" t="s">
        <v>325</v>
      </c>
      <c r="D400" s="216">
        <v>494</v>
      </c>
      <c r="E400" s="246">
        <v>39143</v>
      </c>
      <c r="F400" s="214" t="s">
        <v>37</v>
      </c>
      <c r="G400" s="247">
        <v>2500</v>
      </c>
      <c r="H400" s="214"/>
      <c r="I400" s="248"/>
      <c r="J400" s="210" t="s">
        <v>287</v>
      </c>
      <c r="K400" s="248">
        <v>10</v>
      </c>
      <c r="L400" s="250"/>
      <c r="M400" s="250"/>
      <c r="N400" s="250"/>
      <c r="O400" s="250"/>
      <c r="P400" s="250"/>
      <c r="Q400" s="215"/>
      <c r="R400" s="215"/>
    </row>
    <row r="401" spans="1:18">
      <c r="A401" s="1">
        <v>96678790</v>
      </c>
      <c r="B401" s="31" t="s">
        <v>168</v>
      </c>
      <c r="C401" s="215" t="s">
        <v>293</v>
      </c>
      <c r="D401" s="216">
        <v>498</v>
      </c>
      <c r="E401" s="246">
        <v>39163</v>
      </c>
      <c r="F401" s="214" t="s">
        <v>37</v>
      </c>
      <c r="G401" s="247">
        <v>2200</v>
      </c>
      <c r="H401" s="214"/>
      <c r="I401" s="248"/>
      <c r="J401" s="210" t="s">
        <v>68</v>
      </c>
      <c r="K401" s="248">
        <v>10</v>
      </c>
      <c r="L401" s="250"/>
      <c r="M401" s="250"/>
      <c r="N401" s="250"/>
      <c r="O401" s="250"/>
      <c r="P401" s="250"/>
      <c r="Q401" s="215"/>
      <c r="R401" s="215"/>
    </row>
    <row r="402" spans="1:18">
      <c r="A402" s="1">
        <v>96678790</v>
      </c>
      <c r="B402" s="31" t="s">
        <v>168</v>
      </c>
      <c r="C402" s="215" t="s">
        <v>326</v>
      </c>
      <c r="D402" s="216" t="s">
        <v>143</v>
      </c>
      <c r="E402" s="246">
        <v>39191</v>
      </c>
      <c r="F402" s="214" t="s">
        <v>171</v>
      </c>
      <c r="G402" s="247">
        <v>20000000</v>
      </c>
      <c r="H402" s="214" t="s">
        <v>59</v>
      </c>
      <c r="I402" s="248">
        <v>6</v>
      </c>
      <c r="J402" s="210" t="s">
        <v>68</v>
      </c>
      <c r="K402" s="248">
        <v>3</v>
      </c>
      <c r="L402" s="250">
        <v>20000000000</v>
      </c>
      <c r="M402" s="250"/>
      <c r="N402" s="250"/>
      <c r="O402" s="250"/>
      <c r="P402" s="250"/>
      <c r="Q402" s="215"/>
      <c r="R402" s="215"/>
    </row>
    <row r="403" spans="1:18">
      <c r="A403" s="1">
        <v>96678790</v>
      </c>
      <c r="B403" s="31" t="s">
        <v>168</v>
      </c>
      <c r="C403" s="215" t="s">
        <v>327</v>
      </c>
      <c r="D403" s="216" t="s">
        <v>152</v>
      </c>
      <c r="E403" s="246">
        <v>39288</v>
      </c>
      <c r="F403" s="214" t="s">
        <v>171</v>
      </c>
      <c r="G403" s="247">
        <v>20000000</v>
      </c>
      <c r="H403" s="214" t="s">
        <v>60</v>
      </c>
      <c r="I403" s="248">
        <v>6.75</v>
      </c>
      <c r="J403" s="210" t="s">
        <v>68</v>
      </c>
      <c r="K403" s="248">
        <v>5</v>
      </c>
      <c r="L403" s="250">
        <v>20000000000</v>
      </c>
      <c r="M403" s="250">
        <v>10000000000</v>
      </c>
      <c r="N403" s="250">
        <v>10000000</v>
      </c>
      <c r="O403" s="250">
        <v>264866</v>
      </c>
      <c r="P403" s="250">
        <v>10264866</v>
      </c>
      <c r="Q403" s="215"/>
      <c r="R403" s="215"/>
    </row>
    <row r="404" spans="1:18">
      <c r="A404" s="1">
        <v>96678790</v>
      </c>
      <c r="B404" s="31" t="s">
        <v>168</v>
      </c>
      <c r="C404" s="215" t="s">
        <v>673</v>
      </c>
      <c r="D404" s="216" t="s">
        <v>162</v>
      </c>
      <c r="E404" s="246">
        <v>40681</v>
      </c>
      <c r="F404" s="214" t="s">
        <v>37</v>
      </c>
      <c r="G404" s="247">
        <v>500</v>
      </c>
      <c r="H404" s="214" t="s">
        <v>796</v>
      </c>
      <c r="I404" s="248">
        <v>3.3</v>
      </c>
      <c r="J404" s="210" t="s">
        <v>68</v>
      </c>
      <c r="K404" s="248">
        <v>2</v>
      </c>
      <c r="L404" s="250"/>
      <c r="M404" s="250"/>
      <c r="N404" s="250"/>
      <c r="O404" s="250"/>
      <c r="P404" s="250"/>
      <c r="Q404" s="215"/>
      <c r="R404" s="215"/>
    </row>
    <row r="405" spans="1:18">
      <c r="A405" s="1">
        <v>96678790</v>
      </c>
      <c r="B405" s="31" t="s">
        <v>168</v>
      </c>
      <c r="C405" s="215" t="s">
        <v>373</v>
      </c>
      <c r="D405" s="216" t="s">
        <v>163</v>
      </c>
      <c r="E405" s="246">
        <v>40681</v>
      </c>
      <c r="F405" s="214" t="s">
        <v>171</v>
      </c>
      <c r="G405" s="247">
        <v>10000000</v>
      </c>
      <c r="H405" s="214" t="s">
        <v>797</v>
      </c>
      <c r="I405" s="248">
        <v>7.2</v>
      </c>
      <c r="J405" s="210" t="s">
        <v>68</v>
      </c>
      <c r="K405" s="248">
        <v>2</v>
      </c>
      <c r="L405" s="250">
        <v>10000000000</v>
      </c>
      <c r="M405" s="250">
        <v>10000000000</v>
      </c>
      <c r="N405" s="250">
        <v>10000000</v>
      </c>
      <c r="O405" s="250">
        <v>234545</v>
      </c>
      <c r="P405" s="250">
        <v>10234545</v>
      </c>
      <c r="Q405" s="215"/>
      <c r="R405" s="215"/>
    </row>
    <row r="406" spans="1:18">
      <c r="A406" s="1">
        <v>96505760</v>
      </c>
      <c r="B406" s="31" t="s">
        <v>35</v>
      </c>
      <c r="C406" s="215" t="s">
        <v>328</v>
      </c>
      <c r="D406" s="216">
        <v>499</v>
      </c>
      <c r="E406" s="246">
        <v>39182</v>
      </c>
      <c r="F406" s="214" t="s">
        <v>37</v>
      </c>
      <c r="G406" s="247">
        <v>6000</v>
      </c>
      <c r="H406" s="214"/>
      <c r="I406" s="248"/>
      <c r="J406" s="210" t="s">
        <v>329</v>
      </c>
      <c r="K406" s="248">
        <v>30</v>
      </c>
      <c r="L406" s="250"/>
      <c r="M406" s="250"/>
      <c r="N406" s="250"/>
      <c r="O406" s="250"/>
      <c r="P406" s="250"/>
      <c r="Q406" s="215"/>
      <c r="R406" s="215"/>
    </row>
    <row r="407" spans="1:18">
      <c r="A407" s="1">
        <v>96505760</v>
      </c>
      <c r="B407" s="31" t="s">
        <v>35</v>
      </c>
      <c r="C407" s="215" t="s">
        <v>330</v>
      </c>
      <c r="D407" s="216" t="s">
        <v>143</v>
      </c>
      <c r="E407" s="246">
        <v>39209</v>
      </c>
      <c r="F407" s="214" t="s">
        <v>37</v>
      </c>
      <c r="G407" s="247">
        <v>6000</v>
      </c>
      <c r="H407" s="214" t="s">
        <v>51</v>
      </c>
      <c r="I407" s="248">
        <v>3.4</v>
      </c>
      <c r="J407" s="210" t="s">
        <v>329</v>
      </c>
      <c r="K407" s="248">
        <v>21</v>
      </c>
      <c r="L407" s="250">
        <v>6000000</v>
      </c>
      <c r="M407" s="250">
        <v>6000000</v>
      </c>
      <c r="N407" s="250">
        <f>ROUND((M407*$E$8/1000),0)</f>
        <v>131853240</v>
      </c>
      <c r="O407" s="250">
        <v>1469506</v>
      </c>
      <c r="P407" s="250">
        <v>133322746</v>
      </c>
      <c r="Q407" s="215"/>
      <c r="R407" s="215"/>
    </row>
    <row r="408" spans="1:18">
      <c r="A408" s="1">
        <v>96505760</v>
      </c>
      <c r="B408" s="31" t="s">
        <v>35</v>
      </c>
      <c r="C408" s="215" t="s">
        <v>328</v>
      </c>
      <c r="D408" s="216">
        <v>500</v>
      </c>
      <c r="E408" s="246">
        <v>39182</v>
      </c>
      <c r="F408" s="214" t="s">
        <v>37</v>
      </c>
      <c r="G408" s="247">
        <v>6000</v>
      </c>
      <c r="H408" s="214"/>
      <c r="I408" s="248"/>
      <c r="J408" s="210" t="s">
        <v>329</v>
      </c>
      <c r="K408" s="248">
        <v>10</v>
      </c>
      <c r="L408" s="250"/>
      <c r="M408" s="250"/>
      <c r="N408" s="250"/>
      <c r="O408" s="250"/>
      <c r="P408" s="250"/>
      <c r="Q408" s="215"/>
      <c r="R408" s="215"/>
    </row>
    <row r="409" spans="1:18">
      <c r="A409" s="1">
        <v>96505760</v>
      </c>
      <c r="B409" s="31" t="s">
        <v>35</v>
      </c>
      <c r="C409" s="215" t="s">
        <v>330</v>
      </c>
      <c r="D409" s="216" t="s">
        <v>143</v>
      </c>
      <c r="E409" s="246">
        <v>39209</v>
      </c>
      <c r="F409" s="214" t="s">
        <v>37</v>
      </c>
      <c r="G409" s="247">
        <v>6000</v>
      </c>
      <c r="H409" s="214" t="s">
        <v>56</v>
      </c>
      <c r="I409" s="248">
        <v>3.2</v>
      </c>
      <c r="J409" s="210" t="s">
        <v>329</v>
      </c>
      <c r="K409" s="248">
        <v>6</v>
      </c>
      <c r="L409" s="250">
        <v>3000000</v>
      </c>
      <c r="M409" s="250">
        <v>3000000</v>
      </c>
      <c r="N409" s="250">
        <f>ROUND((M409*$E$8/1000),0)</f>
        <v>65926620</v>
      </c>
      <c r="O409" s="250">
        <v>691865</v>
      </c>
      <c r="P409" s="250">
        <v>66618485</v>
      </c>
      <c r="Q409" s="215"/>
      <c r="R409" s="215"/>
    </row>
    <row r="410" spans="1:18">
      <c r="A410" s="1">
        <v>76030156</v>
      </c>
      <c r="B410" s="31">
        <v>6</v>
      </c>
      <c r="C410" s="215" t="s">
        <v>331</v>
      </c>
      <c r="D410" s="216">
        <v>502</v>
      </c>
      <c r="E410" s="246">
        <v>39259</v>
      </c>
      <c r="F410" s="214" t="s">
        <v>37</v>
      </c>
      <c r="G410" s="247">
        <v>3750</v>
      </c>
      <c r="H410" s="214"/>
      <c r="I410" s="248"/>
      <c r="J410" s="210" t="s">
        <v>329</v>
      </c>
      <c r="K410" s="248">
        <v>21</v>
      </c>
      <c r="L410" s="250"/>
      <c r="M410" s="250"/>
      <c r="N410" s="250"/>
      <c r="O410" s="250"/>
      <c r="P410" s="250"/>
      <c r="Q410" s="215"/>
      <c r="R410" s="215"/>
    </row>
    <row r="411" spans="1:18">
      <c r="A411" s="1">
        <v>76030156</v>
      </c>
      <c r="B411" s="31">
        <v>6</v>
      </c>
      <c r="C411" s="215" t="s">
        <v>332</v>
      </c>
      <c r="D411" s="216" t="s">
        <v>143</v>
      </c>
      <c r="E411" s="246">
        <v>39259</v>
      </c>
      <c r="F411" s="214" t="s">
        <v>37</v>
      </c>
      <c r="G411" s="247">
        <v>3750</v>
      </c>
      <c r="H411" s="214" t="s">
        <v>46</v>
      </c>
      <c r="I411" s="248">
        <v>4</v>
      </c>
      <c r="J411" s="210" t="s">
        <v>68</v>
      </c>
      <c r="K411" s="248">
        <v>21</v>
      </c>
      <c r="L411" s="250">
        <v>2500000</v>
      </c>
      <c r="M411" s="250">
        <v>2500000</v>
      </c>
      <c r="N411" s="250">
        <f>ROUND((M411*$E$8/1000),0)</f>
        <v>54938850</v>
      </c>
      <c r="O411" s="250">
        <v>342203</v>
      </c>
      <c r="P411" s="250">
        <v>55281053</v>
      </c>
      <c r="Q411" s="215"/>
      <c r="R411" s="215"/>
    </row>
    <row r="412" spans="1:18">
      <c r="A412" s="1">
        <v>76030156</v>
      </c>
      <c r="B412" s="31">
        <v>6</v>
      </c>
      <c r="C412" s="215" t="s">
        <v>331</v>
      </c>
      <c r="D412" s="216">
        <v>503</v>
      </c>
      <c r="E412" s="246">
        <v>39259</v>
      </c>
      <c r="F412" s="214" t="s">
        <v>37</v>
      </c>
      <c r="G412" s="247">
        <v>1500</v>
      </c>
      <c r="H412" s="214"/>
      <c r="I412" s="248"/>
      <c r="J412" s="210" t="s">
        <v>329</v>
      </c>
      <c r="K412" s="248">
        <v>10</v>
      </c>
      <c r="L412" s="250"/>
      <c r="M412" s="250"/>
      <c r="N412" s="250"/>
      <c r="O412" s="250"/>
      <c r="P412" s="250"/>
      <c r="Q412" s="215"/>
      <c r="R412" s="215"/>
    </row>
    <row r="413" spans="1:18">
      <c r="A413" s="1">
        <v>76030156</v>
      </c>
      <c r="B413" s="31">
        <v>6</v>
      </c>
      <c r="C413" s="215" t="s">
        <v>332</v>
      </c>
      <c r="D413" s="216" t="s">
        <v>143</v>
      </c>
      <c r="E413" s="246">
        <v>39259</v>
      </c>
      <c r="F413" s="214" t="s">
        <v>37</v>
      </c>
      <c r="G413" s="247">
        <v>1500</v>
      </c>
      <c r="H413" s="214" t="s">
        <v>90</v>
      </c>
      <c r="I413" s="248">
        <v>3.4</v>
      </c>
      <c r="J413" s="210" t="s">
        <v>68</v>
      </c>
      <c r="K413" s="248">
        <v>5</v>
      </c>
      <c r="L413" s="250">
        <v>1250000</v>
      </c>
      <c r="M413" s="250">
        <v>1250000</v>
      </c>
      <c r="N413" s="250">
        <f>ROUND((M413*$E$8/1000),0)</f>
        <v>27469425</v>
      </c>
      <c r="O413" s="250">
        <v>685461</v>
      </c>
      <c r="P413" s="250">
        <v>28154886</v>
      </c>
      <c r="Q413" s="215"/>
      <c r="R413" s="215"/>
    </row>
    <row r="414" spans="1:18">
      <c r="A414" s="1">
        <v>93281000</v>
      </c>
      <c r="B414" s="31" t="s">
        <v>75</v>
      </c>
      <c r="C414" s="215" t="s">
        <v>333</v>
      </c>
      <c r="D414" s="216">
        <v>504</v>
      </c>
      <c r="E414" s="246">
        <v>39272</v>
      </c>
      <c r="F414" s="214" t="s">
        <v>37</v>
      </c>
      <c r="G414" s="247">
        <v>2000</v>
      </c>
      <c r="H414" s="214"/>
      <c r="I414" s="248"/>
      <c r="J414" s="210" t="s">
        <v>68</v>
      </c>
      <c r="K414" s="248">
        <v>10</v>
      </c>
      <c r="L414" s="250"/>
      <c r="M414" s="250"/>
      <c r="N414" s="250"/>
      <c r="O414" s="250"/>
      <c r="P414" s="250"/>
      <c r="Q414" s="215"/>
      <c r="R414" s="215"/>
    </row>
    <row r="415" spans="1:18">
      <c r="A415" s="1">
        <v>93281000</v>
      </c>
      <c r="B415" s="31" t="s">
        <v>75</v>
      </c>
      <c r="C415" s="215" t="s">
        <v>334</v>
      </c>
      <c r="D415" s="216" t="s">
        <v>143</v>
      </c>
      <c r="E415" s="246">
        <v>39290</v>
      </c>
      <c r="F415" s="214" t="s">
        <v>37</v>
      </c>
      <c r="G415" s="247">
        <v>1500</v>
      </c>
      <c r="H415" s="214" t="s">
        <v>46</v>
      </c>
      <c r="I415" s="248">
        <v>3.8</v>
      </c>
      <c r="J415" s="210" t="s">
        <v>68</v>
      </c>
      <c r="K415" s="248">
        <v>10</v>
      </c>
      <c r="L415" s="250">
        <v>1500000</v>
      </c>
      <c r="M415" s="250">
        <v>1500000</v>
      </c>
      <c r="N415" s="250">
        <f>ROUND((M415*$E$8/1000),0)</f>
        <v>32963310</v>
      </c>
      <c r="O415" s="250">
        <v>320110</v>
      </c>
      <c r="P415" s="250">
        <v>33283420</v>
      </c>
      <c r="Q415" s="215"/>
      <c r="R415" s="215"/>
    </row>
    <row r="416" spans="1:18">
      <c r="A416" s="1">
        <v>93281000</v>
      </c>
      <c r="B416" s="31" t="s">
        <v>75</v>
      </c>
      <c r="C416" s="215" t="s">
        <v>335</v>
      </c>
      <c r="D416" s="216" t="s">
        <v>152</v>
      </c>
      <c r="E416" s="246">
        <v>39547</v>
      </c>
      <c r="F416" s="214" t="s">
        <v>37</v>
      </c>
      <c r="G416" s="247">
        <v>500</v>
      </c>
      <c r="H416" s="214" t="s">
        <v>71</v>
      </c>
      <c r="I416" s="248">
        <v>3.1</v>
      </c>
      <c r="J416" s="210" t="s">
        <v>68</v>
      </c>
      <c r="K416" s="248">
        <v>9</v>
      </c>
      <c r="L416" s="250">
        <v>500000</v>
      </c>
      <c r="M416" s="250">
        <v>500000</v>
      </c>
      <c r="N416" s="250">
        <f>ROUND((M416*$E$8/1000),0)</f>
        <v>10987770</v>
      </c>
      <c r="O416" s="250">
        <v>144764</v>
      </c>
      <c r="P416" s="250">
        <v>11132534</v>
      </c>
      <c r="Q416" s="215"/>
      <c r="R416" s="215"/>
    </row>
    <row r="417" spans="1:18">
      <c r="A417" s="1">
        <v>93281000</v>
      </c>
      <c r="B417" s="31" t="s">
        <v>75</v>
      </c>
      <c r="C417" s="215" t="s">
        <v>333</v>
      </c>
      <c r="D417" s="216">
        <v>505</v>
      </c>
      <c r="E417" s="246">
        <v>39272</v>
      </c>
      <c r="F417" s="214" t="s">
        <v>37</v>
      </c>
      <c r="G417" s="247">
        <v>2000</v>
      </c>
      <c r="H417" s="214"/>
      <c r="I417" s="248"/>
      <c r="J417" s="210" t="s">
        <v>68</v>
      </c>
      <c r="K417" s="248">
        <v>30</v>
      </c>
      <c r="L417" s="250"/>
      <c r="M417" s="250"/>
      <c r="N417" s="250"/>
      <c r="O417" s="250"/>
      <c r="P417" s="250"/>
      <c r="Q417" s="215"/>
      <c r="R417" s="215"/>
    </row>
    <row r="418" spans="1:18">
      <c r="A418" s="1">
        <v>93281000</v>
      </c>
      <c r="B418" s="31" t="s">
        <v>75</v>
      </c>
      <c r="C418" s="215" t="s">
        <v>334</v>
      </c>
      <c r="D418" s="216" t="s">
        <v>143</v>
      </c>
      <c r="E418" s="246">
        <v>39547</v>
      </c>
      <c r="F418" s="214" t="s">
        <v>37</v>
      </c>
      <c r="G418" s="247">
        <v>500</v>
      </c>
      <c r="H418" s="214" t="s">
        <v>72</v>
      </c>
      <c r="I418" s="248">
        <v>3.1</v>
      </c>
      <c r="J418" s="210" t="s">
        <v>68</v>
      </c>
      <c r="K418" s="248">
        <v>10</v>
      </c>
      <c r="L418" s="250">
        <v>500000</v>
      </c>
      <c r="M418" s="250">
        <v>500000</v>
      </c>
      <c r="N418" s="250">
        <f>ROUND((M418*$E$8/1000),0)</f>
        <v>10987770</v>
      </c>
      <c r="O418" s="250">
        <v>144764</v>
      </c>
      <c r="P418" s="250">
        <v>11132534</v>
      </c>
      <c r="Q418" s="215"/>
      <c r="R418" s="215"/>
    </row>
    <row r="419" spans="1:18">
      <c r="A419" s="1">
        <v>76022072</v>
      </c>
      <c r="B419" s="31" t="s">
        <v>106</v>
      </c>
      <c r="C419" s="215" t="s">
        <v>336</v>
      </c>
      <c r="D419" s="216">
        <v>506</v>
      </c>
      <c r="E419" s="246">
        <v>39272</v>
      </c>
      <c r="F419" s="214" t="s">
        <v>37</v>
      </c>
      <c r="G419" s="247">
        <v>4600</v>
      </c>
      <c r="H419" s="214"/>
      <c r="I419" s="248"/>
      <c r="J419" s="210" t="s">
        <v>320</v>
      </c>
      <c r="K419" s="248">
        <v>30</v>
      </c>
      <c r="L419" s="250"/>
      <c r="M419" s="250"/>
      <c r="N419" s="250"/>
      <c r="O419" s="250"/>
      <c r="P419" s="250"/>
      <c r="Q419" s="215"/>
      <c r="R419" s="215"/>
    </row>
    <row r="420" spans="1:18">
      <c r="A420" s="1">
        <v>76022072</v>
      </c>
      <c r="B420" s="31" t="s">
        <v>106</v>
      </c>
      <c r="C420" s="215" t="s">
        <v>967</v>
      </c>
      <c r="D420" s="216" t="s">
        <v>143</v>
      </c>
      <c r="E420" s="246">
        <v>39274</v>
      </c>
      <c r="F420" s="214" t="s">
        <v>37</v>
      </c>
      <c r="G420" s="247">
        <v>4600</v>
      </c>
      <c r="H420" s="214" t="s">
        <v>46</v>
      </c>
      <c r="I420" s="248">
        <v>3.8</v>
      </c>
      <c r="J420" s="210" t="s">
        <v>320</v>
      </c>
      <c r="K420" s="248">
        <v>21</v>
      </c>
      <c r="L420" s="250">
        <v>4600000</v>
      </c>
      <c r="M420" s="250"/>
      <c r="N420" s="250"/>
      <c r="O420" s="250"/>
      <c r="P420" s="250"/>
      <c r="Q420" s="215"/>
      <c r="R420" s="215"/>
    </row>
    <row r="421" spans="1:18">
      <c r="A421" s="1">
        <v>96604380</v>
      </c>
      <c r="B421" s="31" t="s">
        <v>96</v>
      </c>
      <c r="C421" s="215" t="s">
        <v>338</v>
      </c>
      <c r="D421" s="216">
        <v>507</v>
      </c>
      <c r="E421" s="246">
        <v>39293</v>
      </c>
      <c r="F421" s="214" t="s">
        <v>37</v>
      </c>
      <c r="G421" s="247">
        <v>1500</v>
      </c>
      <c r="H421" s="214"/>
      <c r="I421" s="248"/>
      <c r="J421" s="210" t="s">
        <v>329</v>
      </c>
      <c r="K421" s="248">
        <v>25</v>
      </c>
      <c r="L421" s="250"/>
      <c r="M421" s="250"/>
      <c r="N421" s="250"/>
      <c r="O421" s="250"/>
      <c r="P421" s="250"/>
      <c r="Q421" s="215"/>
      <c r="R421" s="215"/>
    </row>
    <row r="422" spans="1:18">
      <c r="A422" s="1">
        <v>96604380</v>
      </c>
      <c r="B422" s="31" t="s">
        <v>96</v>
      </c>
      <c r="C422" s="215" t="s">
        <v>184</v>
      </c>
      <c r="D422" s="216" t="s">
        <v>143</v>
      </c>
      <c r="E422" s="246">
        <v>39293</v>
      </c>
      <c r="F422" s="214" t="s">
        <v>37</v>
      </c>
      <c r="G422" s="247">
        <v>500</v>
      </c>
      <c r="H422" s="214" t="s">
        <v>56</v>
      </c>
      <c r="I422" s="248">
        <v>3.8</v>
      </c>
      <c r="J422" s="210" t="s">
        <v>329</v>
      </c>
      <c r="K422" s="248">
        <v>21</v>
      </c>
      <c r="L422" s="250">
        <v>500000</v>
      </c>
      <c r="M422" s="250">
        <v>500000</v>
      </c>
      <c r="N422" s="250">
        <f>ROUND((M422*$E$8/1000),0)</f>
        <v>10987770</v>
      </c>
      <c r="O422" s="250">
        <v>87024</v>
      </c>
      <c r="P422" s="250">
        <v>11074794</v>
      </c>
      <c r="Q422" s="215"/>
      <c r="R422" s="215"/>
    </row>
    <row r="423" spans="1:18">
      <c r="A423" s="1">
        <v>96667560</v>
      </c>
      <c r="B423" s="31" t="s">
        <v>106</v>
      </c>
      <c r="C423" s="215" t="s">
        <v>339</v>
      </c>
      <c r="D423" s="216">
        <v>509</v>
      </c>
      <c r="E423" s="246">
        <v>39302</v>
      </c>
      <c r="F423" s="214" t="s">
        <v>171</v>
      </c>
      <c r="G423" s="247">
        <v>20000000</v>
      </c>
      <c r="H423" s="214"/>
      <c r="I423" s="248"/>
      <c r="J423" s="210" t="s">
        <v>320</v>
      </c>
      <c r="K423" s="248">
        <v>10</v>
      </c>
      <c r="L423" s="250"/>
      <c r="M423" s="250"/>
      <c r="N423" s="250"/>
      <c r="O423" s="250"/>
      <c r="P423" s="250"/>
      <c r="Q423" s="215"/>
      <c r="R423" s="215"/>
    </row>
    <row r="424" spans="1:18">
      <c r="A424" s="1">
        <v>96667560</v>
      </c>
      <c r="B424" s="31" t="s">
        <v>106</v>
      </c>
      <c r="C424" s="215" t="s">
        <v>340</v>
      </c>
      <c r="D424" s="216" t="s">
        <v>143</v>
      </c>
      <c r="E424" s="246">
        <v>39366</v>
      </c>
      <c r="F424" s="214" t="s">
        <v>171</v>
      </c>
      <c r="G424" s="247">
        <v>20000000</v>
      </c>
      <c r="H424" s="214" t="s">
        <v>46</v>
      </c>
      <c r="I424" s="248">
        <v>6.9</v>
      </c>
      <c r="J424" s="210" t="s">
        <v>320</v>
      </c>
      <c r="K424" s="248">
        <v>5</v>
      </c>
      <c r="L424" s="250">
        <v>20000000000</v>
      </c>
      <c r="M424" s="250">
        <v>20000000000</v>
      </c>
      <c r="N424" s="250">
        <f>ROUND((M424/1000),0)</f>
        <v>20000000</v>
      </c>
      <c r="O424" s="250">
        <v>565417</v>
      </c>
      <c r="P424" s="250">
        <v>20565417</v>
      </c>
      <c r="Q424" s="215"/>
      <c r="R424" s="215"/>
    </row>
    <row r="425" spans="1:18">
      <c r="A425" s="1">
        <v>96874030</v>
      </c>
      <c r="B425" s="31" t="s">
        <v>75</v>
      </c>
      <c r="C425" s="215" t="s">
        <v>341</v>
      </c>
      <c r="D425" s="216">
        <v>512</v>
      </c>
      <c r="E425" s="246">
        <v>39365</v>
      </c>
      <c r="F425" s="214" t="s">
        <v>37</v>
      </c>
      <c r="G425" s="247">
        <v>7000</v>
      </c>
      <c r="H425" s="214"/>
      <c r="I425" s="248"/>
      <c r="J425" s="210" t="s">
        <v>329</v>
      </c>
      <c r="K425" s="248">
        <v>10</v>
      </c>
      <c r="L425" s="250"/>
      <c r="M425" s="250"/>
      <c r="N425" s="250"/>
      <c r="O425" s="250"/>
      <c r="P425" s="250"/>
      <c r="Q425" s="215"/>
      <c r="R425" s="215"/>
    </row>
    <row r="426" spans="1:18">
      <c r="A426" s="1">
        <v>96874030</v>
      </c>
      <c r="B426" s="31" t="s">
        <v>75</v>
      </c>
      <c r="C426" s="215" t="s">
        <v>342</v>
      </c>
      <c r="D426" s="216" t="s">
        <v>143</v>
      </c>
      <c r="E426" s="246">
        <v>39378</v>
      </c>
      <c r="F426" s="214" t="s">
        <v>37</v>
      </c>
      <c r="G426" s="247">
        <v>2000</v>
      </c>
      <c r="H426" s="214" t="s">
        <v>46</v>
      </c>
      <c r="I426" s="248">
        <v>3.5</v>
      </c>
      <c r="J426" s="210" t="s">
        <v>329</v>
      </c>
      <c r="K426" s="248">
        <v>5</v>
      </c>
      <c r="L426" s="250">
        <v>2000000</v>
      </c>
      <c r="M426" s="250">
        <v>2000000</v>
      </c>
      <c r="N426" s="250">
        <f>ROUND((M426*$E$8/1000),0)</f>
        <v>43951080</v>
      </c>
      <c r="O426" s="250">
        <v>593061</v>
      </c>
      <c r="P426" s="250">
        <v>44544141</v>
      </c>
      <c r="Q426" s="215"/>
      <c r="R426" s="215"/>
    </row>
    <row r="427" spans="1:18">
      <c r="A427" s="1">
        <v>96874030</v>
      </c>
      <c r="B427" s="31" t="s">
        <v>75</v>
      </c>
      <c r="C427" s="215" t="s">
        <v>342</v>
      </c>
      <c r="D427" s="216" t="s">
        <v>143</v>
      </c>
      <c r="E427" s="246">
        <v>39378</v>
      </c>
      <c r="F427" s="214" t="s">
        <v>37</v>
      </c>
      <c r="G427" s="247">
        <v>5000</v>
      </c>
      <c r="H427" s="214" t="s">
        <v>90</v>
      </c>
      <c r="I427" s="248">
        <v>3.8</v>
      </c>
      <c r="J427" s="210" t="s">
        <v>329</v>
      </c>
      <c r="K427" s="248">
        <v>10</v>
      </c>
      <c r="L427" s="250">
        <v>5000000</v>
      </c>
      <c r="M427" s="250">
        <v>5000000</v>
      </c>
      <c r="N427" s="250">
        <f>ROUND((M427*$E$8/1000),0)</f>
        <v>109877700</v>
      </c>
      <c r="O427" s="250">
        <v>1608622</v>
      </c>
      <c r="P427" s="250">
        <v>111486322</v>
      </c>
      <c r="Q427" s="215"/>
      <c r="R427" s="215"/>
    </row>
    <row r="428" spans="1:18">
      <c r="A428" s="1">
        <v>96678790</v>
      </c>
      <c r="B428" s="31" t="s">
        <v>168</v>
      </c>
      <c r="C428" s="215" t="s">
        <v>343</v>
      </c>
      <c r="D428" s="216">
        <v>513</v>
      </c>
      <c r="E428" s="246">
        <v>39365</v>
      </c>
      <c r="F428" s="214" t="s">
        <v>37</v>
      </c>
      <c r="G428" s="247">
        <v>3300</v>
      </c>
      <c r="H428" s="214"/>
      <c r="I428" s="248"/>
      <c r="J428" s="210" t="s">
        <v>68</v>
      </c>
      <c r="K428" s="248">
        <v>10</v>
      </c>
      <c r="L428" s="250"/>
      <c r="M428" s="250"/>
      <c r="N428" s="250"/>
      <c r="O428" s="250"/>
      <c r="P428" s="250"/>
      <c r="Q428" s="215"/>
      <c r="R428" s="215"/>
    </row>
    <row r="429" spans="1:18">
      <c r="A429" s="1">
        <v>96678790</v>
      </c>
      <c r="B429" s="31" t="s">
        <v>168</v>
      </c>
      <c r="C429" s="215" t="s">
        <v>327</v>
      </c>
      <c r="D429" s="216" t="s">
        <v>143</v>
      </c>
      <c r="E429" s="246">
        <v>39380</v>
      </c>
      <c r="F429" s="214" t="s">
        <v>171</v>
      </c>
      <c r="G429" s="247">
        <v>20000000</v>
      </c>
      <c r="H429" s="214" t="s">
        <v>64</v>
      </c>
      <c r="I429" s="248">
        <v>7</v>
      </c>
      <c r="J429" s="210" t="s">
        <v>68</v>
      </c>
      <c r="K429" s="248">
        <v>5</v>
      </c>
      <c r="L429" s="250">
        <v>20000000000</v>
      </c>
      <c r="M429" s="250">
        <v>15000000000</v>
      </c>
      <c r="N429" s="250">
        <f>ROUND((M429/1000),0)</f>
        <v>15000000</v>
      </c>
      <c r="O429" s="250">
        <v>302940</v>
      </c>
      <c r="P429" s="250">
        <v>15302940</v>
      </c>
      <c r="Q429" s="215"/>
      <c r="R429" s="215"/>
    </row>
    <row r="430" spans="1:18">
      <c r="A430" s="1">
        <v>96678790</v>
      </c>
      <c r="B430" s="31" t="s">
        <v>168</v>
      </c>
      <c r="C430" s="215" t="s">
        <v>344</v>
      </c>
      <c r="D430" s="216" t="s">
        <v>152</v>
      </c>
      <c r="E430" s="246">
        <v>39380</v>
      </c>
      <c r="F430" s="214" t="s">
        <v>37</v>
      </c>
      <c r="G430" s="247">
        <v>1000</v>
      </c>
      <c r="H430" s="214" t="s">
        <v>75</v>
      </c>
      <c r="I430" s="248">
        <v>3.7</v>
      </c>
      <c r="J430" s="210" t="s">
        <v>68</v>
      </c>
      <c r="K430" s="248">
        <v>5</v>
      </c>
      <c r="L430" s="250"/>
      <c r="M430" s="250"/>
      <c r="N430" s="250"/>
      <c r="O430" s="250"/>
      <c r="P430" s="250"/>
      <c r="Q430" s="215"/>
      <c r="R430" s="215"/>
    </row>
    <row r="431" spans="1:18">
      <c r="A431" s="1">
        <v>96678790</v>
      </c>
      <c r="B431" s="31" t="s">
        <v>168</v>
      </c>
      <c r="C431" s="215" t="s">
        <v>327</v>
      </c>
      <c r="D431" s="216" t="s">
        <v>162</v>
      </c>
      <c r="E431" s="246">
        <v>39436</v>
      </c>
      <c r="F431" s="214" t="s">
        <v>171</v>
      </c>
      <c r="G431" s="247">
        <v>20000000</v>
      </c>
      <c r="H431" s="214" t="s">
        <v>125</v>
      </c>
      <c r="I431" s="248">
        <v>7</v>
      </c>
      <c r="J431" s="210" t="s">
        <v>68</v>
      </c>
      <c r="K431" s="248">
        <v>5</v>
      </c>
      <c r="L431" s="250">
        <v>20000000000</v>
      </c>
      <c r="M431" s="250">
        <v>15000000000</v>
      </c>
      <c r="N431" s="250">
        <f>ROUND((M431/1000),0)</f>
        <v>15000000</v>
      </c>
      <c r="O431" s="250">
        <v>217165</v>
      </c>
      <c r="P431" s="250">
        <v>15217165</v>
      </c>
      <c r="Q431" s="215"/>
      <c r="R431" s="215"/>
    </row>
    <row r="432" spans="1:18">
      <c r="A432" s="1">
        <v>96678790</v>
      </c>
      <c r="B432" s="31" t="s">
        <v>168</v>
      </c>
      <c r="C432" s="215" t="s">
        <v>326</v>
      </c>
      <c r="D432" s="216" t="s">
        <v>163</v>
      </c>
      <c r="E432" s="246">
        <v>39479</v>
      </c>
      <c r="F432" s="214" t="s">
        <v>171</v>
      </c>
      <c r="G432" s="247">
        <v>24400000</v>
      </c>
      <c r="H432" s="214" t="s">
        <v>132</v>
      </c>
      <c r="I432" s="248">
        <v>7.1</v>
      </c>
      <c r="J432" s="210" t="s">
        <v>68</v>
      </c>
      <c r="K432" s="248">
        <v>1.5</v>
      </c>
      <c r="L432" s="250">
        <v>24400000000</v>
      </c>
      <c r="M432" s="250"/>
      <c r="N432" s="250"/>
      <c r="O432" s="250"/>
      <c r="P432" s="250"/>
      <c r="Q432" s="215"/>
      <c r="R432" s="215"/>
    </row>
    <row r="433" spans="1:18">
      <c r="A433" s="1">
        <v>96678790</v>
      </c>
      <c r="B433" s="31">
        <v>2</v>
      </c>
      <c r="C433" s="215" t="s">
        <v>327</v>
      </c>
      <c r="D433" s="216" t="s">
        <v>375</v>
      </c>
      <c r="E433" s="246">
        <v>40633</v>
      </c>
      <c r="F433" s="214" t="s">
        <v>171</v>
      </c>
      <c r="G433" s="247">
        <v>20000000</v>
      </c>
      <c r="H433" s="214" t="s">
        <v>674</v>
      </c>
      <c r="I433" s="248">
        <v>6.9</v>
      </c>
      <c r="J433" s="210" t="s">
        <v>68</v>
      </c>
      <c r="K433" s="248">
        <v>3</v>
      </c>
      <c r="L433" s="250">
        <v>20000000000</v>
      </c>
      <c r="M433" s="250">
        <v>20000000000</v>
      </c>
      <c r="N433" s="250">
        <f>ROUND((M433/1000),0)</f>
        <v>20000000</v>
      </c>
      <c r="O433" s="250">
        <v>563563</v>
      </c>
      <c r="P433" s="250">
        <v>20563563</v>
      </c>
      <c r="Q433" s="215"/>
      <c r="R433" s="215"/>
    </row>
    <row r="434" spans="1:18">
      <c r="A434" s="1">
        <v>96678790</v>
      </c>
      <c r="B434" s="31">
        <v>2</v>
      </c>
      <c r="C434" s="215" t="s">
        <v>673</v>
      </c>
      <c r="D434" s="216" t="s">
        <v>675</v>
      </c>
      <c r="E434" s="246">
        <v>40633</v>
      </c>
      <c r="F434" s="214" t="s">
        <v>37</v>
      </c>
      <c r="G434" s="247">
        <v>1000</v>
      </c>
      <c r="H434" s="214" t="s">
        <v>676</v>
      </c>
      <c r="I434" s="248">
        <v>2.9</v>
      </c>
      <c r="J434" s="210" t="s">
        <v>68</v>
      </c>
      <c r="K434" s="248">
        <v>3</v>
      </c>
      <c r="L434" s="250"/>
      <c r="M434" s="250"/>
      <c r="N434" s="250"/>
      <c r="O434" s="250"/>
      <c r="P434" s="250"/>
      <c r="Q434" s="215"/>
      <c r="R434" s="215"/>
    </row>
    <row r="435" spans="1:18">
      <c r="A435" s="1">
        <v>61219000</v>
      </c>
      <c r="B435" s="31" t="s">
        <v>54</v>
      </c>
      <c r="C435" s="215" t="s">
        <v>345</v>
      </c>
      <c r="D435" s="216">
        <v>515</v>
      </c>
      <c r="E435" s="246">
        <v>39395</v>
      </c>
      <c r="F435" s="214" t="s">
        <v>37</v>
      </c>
      <c r="G435" s="247">
        <v>3850</v>
      </c>
      <c r="H435" s="214"/>
      <c r="I435" s="248"/>
      <c r="J435" s="210" t="s">
        <v>68</v>
      </c>
      <c r="K435" s="248">
        <v>30</v>
      </c>
      <c r="L435" s="250"/>
      <c r="M435" s="250"/>
      <c r="N435" s="250"/>
      <c r="O435" s="250"/>
      <c r="P435" s="250"/>
      <c r="Q435" s="215"/>
      <c r="R435" s="215"/>
    </row>
    <row r="436" spans="1:18">
      <c r="A436" s="1">
        <v>61219000</v>
      </c>
      <c r="B436" s="31" t="s">
        <v>54</v>
      </c>
      <c r="C436" s="215" t="s">
        <v>346</v>
      </c>
      <c r="D436" s="216" t="s">
        <v>143</v>
      </c>
      <c r="E436" s="246">
        <v>39651</v>
      </c>
      <c r="F436" s="214" t="s">
        <v>37</v>
      </c>
      <c r="G436" s="247">
        <v>3850</v>
      </c>
      <c r="H436" s="214" t="s">
        <v>59</v>
      </c>
      <c r="I436" s="248">
        <v>4.3</v>
      </c>
      <c r="J436" s="210" t="s">
        <v>68</v>
      </c>
      <c r="K436" s="248">
        <v>12</v>
      </c>
      <c r="L436" s="250">
        <v>1000000</v>
      </c>
      <c r="M436" s="250">
        <v>1000000</v>
      </c>
      <c r="N436" s="250">
        <f>ROUND((M436*$E$8/1000),0)</f>
        <v>21975540</v>
      </c>
      <c r="O436" s="250">
        <v>119472</v>
      </c>
      <c r="P436" s="250">
        <v>22095012</v>
      </c>
      <c r="Q436" s="215"/>
      <c r="R436" s="215"/>
    </row>
    <row r="437" spans="1:18">
      <c r="A437" s="1">
        <v>61219000</v>
      </c>
      <c r="B437" s="31" t="s">
        <v>54</v>
      </c>
      <c r="C437" s="215" t="s">
        <v>346</v>
      </c>
      <c r="D437" s="216" t="s">
        <v>143</v>
      </c>
      <c r="E437" s="246">
        <v>39651</v>
      </c>
      <c r="F437" s="214" t="s">
        <v>37</v>
      </c>
      <c r="G437" s="247">
        <v>3850</v>
      </c>
      <c r="H437" s="214" t="s">
        <v>60</v>
      </c>
      <c r="I437" s="248">
        <v>4.7</v>
      </c>
      <c r="J437" s="210" t="s">
        <v>68</v>
      </c>
      <c r="K437" s="248">
        <v>21</v>
      </c>
      <c r="L437" s="250">
        <v>2850000</v>
      </c>
      <c r="M437" s="250">
        <v>2850000</v>
      </c>
      <c r="N437" s="250">
        <f>ROUND((M437*$E$8/1000),0)</f>
        <v>62630289</v>
      </c>
      <c r="O437" s="250">
        <v>371811</v>
      </c>
      <c r="P437" s="250">
        <v>63002100</v>
      </c>
      <c r="Q437" s="215"/>
      <c r="R437" s="215"/>
    </row>
    <row r="438" spans="1:18">
      <c r="A438" s="1">
        <v>94272000</v>
      </c>
      <c r="B438" s="31" t="s">
        <v>35</v>
      </c>
      <c r="C438" s="215" t="s">
        <v>347</v>
      </c>
      <c r="D438" s="216">
        <v>516</v>
      </c>
      <c r="E438" s="246">
        <v>39395</v>
      </c>
      <c r="F438" s="214" t="s">
        <v>66</v>
      </c>
      <c r="G438" s="247">
        <v>200000</v>
      </c>
      <c r="H438" s="214"/>
      <c r="I438" s="248"/>
      <c r="J438" s="210" t="s">
        <v>348</v>
      </c>
      <c r="K438" s="248">
        <v>10</v>
      </c>
      <c r="L438" s="250"/>
      <c r="M438" s="250"/>
      <c r="N438" s="250"/>
      <c r="O438" s="250"/>
      <c r="P438" s="250"/>
      <c r="Q438" s="215"/>
      <c r="R438" s="215"/>
    </row>
    <row r="439" spans="1:18">
      <c r="A439" s="1">
        <v>94272000</v>
      </c>
      <c r="B439" s="31" t="s">
        <v>35</v>
      </c>
      <c r="C439" s="215" t="s">
        <v>349</v>
      </c>
      <c r="D439" s="216" t="s">
        <v>143</v>
      </c>
      <c r="E439" s="246">
        <v>39400</v>
      </c>
      <c r="F439" s="214" t="s">
        <v>37</v>
      </c>
      <c r="G439" s="247">
        <v>2800</v>
      </c>
      <c r="H439" s="214" t="s">
        <v>177</v>
      </c>
      <c r="I439" s="248">
        <v>3.4</v>
      </c>
      <c r="J439" s="210" t="s">
        <v>348</v>
      </c>
      <c r="K439" s="248">
        <v>7.5</v>
      </c>
      <c r="L439" s="250">
        <v>1200000</v>
      </c>
      <c r="M439" s="250">
        <v>1200000</v>
      </c>
      <c r="N439" s="250">
        <f>ROUND((M439*$E$8/1000),0)</f>
        <v>26370648</v>
      </c>
      <c r="O439" s="250">
        <v>222278</v>
      </c>
      <c r="P439" s="250">
        <v>26592926</v>
      </c>
      <c r="Q439" s="215"/>
      <c r="R439" s="215"/>
    </row>
    <row r="440" spans="1:18">
      <c r="A440" s="1">
        <v>94272000</v>
      </c>
      <c r="B440" s="31" t="s">
        <v>35</v>
      </c>
      <c r="C440" s="215" t="s">
        <v>347</v>
      </c>
      <c r="D440" s="216">
        <v>517</v>
      </c>
      <c r="E440" s="246">
        <v>39395</v>
      </c>
      <c r="F440" s="214" t="s">
        <v>66</v>
      </c>
      <c r="G440" s="247">
        <v>400000</v>
      </c>
      <c r="H440" s="214"/>
      <c r="I440" s="248"/>
      <c r="J440" s="210" t="s">
        <v>348</v>
      </c>
      <c r="K440" s="248">
        <v>30</v>
      </c>
      <c r="L440" s="250"/>
      <c r="M440" s="250"/>
      <c r="N440" s="250"/>
      <c r="O440" s="250"/>
      <c r="P440" s="250"/>
      <c r="Q440" s="215"/>
      <c r="R440" s="215"/>
    </row>
    <row r="441" spans="1:18">
      <c r="A441" s="1">
        <v>94272000</v>
      </c>
      <c r="B441" s="31" t="s">
        <v>35</v>
      </c>
      <c r="C441" s="215" t="s">
        <v>349</v>
      </c>
      <c r="D441" s="216" t="s">
        <v>143</v>
      </c>
      <c r="E441" s="246">
        <v>39400</v>
      </c>
      <c r="F441" s="214" t="s">
        <v>37</v>
      </c>
      <c r="G441" s="247">
        <v>5600</v>
      </c>
      <c r="H441" s="214" t="s">
        <v>176</v>
      </c>
      <c r="I441" s="248">
        <v>4.0999999999999996</v>
      </c>
      <c r="J441" s="210" t="s">
        <v>348</v>
      </c>
      <c r="K441" s="248">
        <v>21</v>
      </c>
      <c r="L441" s="250">
        <v>4400000</v>
      </c>
      <c r="M441" s="250">
        <v>4400000</v>
      </c>
      <c r="N441" s="250">
        <f>ROUND((M441*$E$8/1000),0)</f>
        <v>96692376</v>
      </c>
      <c r="O441" s="250">
        <v>981138</v>
      </c>
      <c r="P441" s="250">
        <v>97673514</v>
      </c>
      <c r="Q441" s="215"/>
      <c r="R441" s="215"/>
    </row>
    <row r="442" spans="1:18">
      <c r="A442" s="1">
        <v>94272000</v>
      </c>
      <c r="B442" s="31">
        <v>9</v>
      </c>
      <c r="C442" s="215" t="s">
        <v>350</v>
      </c>
      <c r="D442" s="216" t="s">
        <v>152</v>
      </c>
      <c r="E442" s="246">
        <v>39905</v>
      </c>
      <c r="F442" s="214" t="s">
        <v>66</v>
      </c>
      <c r="G442" s="247">
        <v>196000</v>
      </c>
      <c r="H442" s="214" t="s">
        <v>202</v>
      </c>
      <c r="I442" s="248">
        <v>8</v>
      </c>
      <c r="J442" s="210" t="s">
        <v>39</v>
      </c>
      <c r="K442" s="248">
        <v>10</v>
      </c>
      <c r="L442" s="250">
        <v>196000000</v>
      </c>
      <c r="M442" s="250">
        <v>102200000</v>
      </c>
      <c r="N442" s="250">
        <f>ROUND((M442*$I$8/1000),0)</f>
        <v>47338018</v>
      </c>
      <c r="O442" s="250">
        <v>1547574</v>
      </c>
      <c r="P442" s="250">
        <v>48885592</v>
      </c>
      <c r="Q442" s="215" t="s">
        <v>69</v>
      </c>
      <c r="R442" s="215"/>
    </row>
    <row r="443" spans="1:18">
      <c r="A443" s="1">
        <v>96792430</v>
      </c>
      <c r="B443" s="31" t="s">
        <v>75</v>
      </c>
      <c r="C443" s="215" t="s">
        <v>351</v>
      </c>
      <c r="D443" s="216">
        <v>520</v>
      </c>
      <c r="E443" s="246">
        <v>39430</v>
      </c>
      <c r="F443" s="214" t="s">
        <v>37</v>
      </c>
      <c r="G443" s="247">
        <v>3000</v>
      </c>
      <c r="H443" s="214"/>
      <c r="I443" s="248"/>
      <c r="J443" s="210" t="s">
        <v>329</v>
      </c>
      <c r="K443" s="248">
        <v>10</v>
      </c>
      <c r="L443" s="250"/>
      <c r="M443" s="250"/>
      <c r="N443" s="250"/>
      <c r="O443" s="250"/>
      <c r="P443" s="250"/>
      <c r="Q443" s="215"/>
      <c r="R443" s="215"/>
    </row>
    <row r="444" spans="1:18">
      <c r="A444" s="1">
        <v>96792430</v>
      </c>
      <c r="B444" s="31" t="s">
        <v>75</v>
      </c>
      <c r="C444" s="215" t="s">
        <v>352</v>
      </c>
      <c r="D444" s="216" t="s">
        <v>143</v>
      </c>
      <c r="E444" s="246">
        <v>39434</v>
      </c>
      <c r="F444" s="214" t="s">
        <v>37</v>
      </c>
      <c r="G444" s="247">
        <v>1500</v>
      </c>
      <c r="H444" s="214" t="s">
        <v>56</v>
      </c>
      <c r="I444" s="248">
        <v>3</v>
      </c>
      <c r="J444" s="210" t="s">
        <v>329</v>
      </c>
      <c r="K444" s="248">
        <v>5</v>
      </c>
      <c r="L444" s="250"/>
      <c r="M444" s="250"/>
      <c r="N444" s="250"/>
      <c r="O444" s="250"/>
      <c r="P444" s="250"/>
      <c r="Q444" s="215"/>
      <c r="R444" s="215"/>
    </row>
    <row r="445" spans="1:18">
      <c r="A445" s="1">
        <v>96792430</v>
      </c>
      <c r="B445" s="31" t="s">
        <v>75</v>
      </c>
      <c r="C445" s="215" t="s">
        <v>353</v>
      </c>
      <c r="D445" s="216" t="s">
        <v>152</v>
      </c>
      <c r="E445" s="246">
        <v>39832</v>
      </c>
      <c r="F445" s="214" t="s">
        <v>37</v>
      </c>
      <c r="G445" s="247">
        <v>1500</v>
      </c>
      <c r="H445" s="214" t="s">
        <v>53</v>
      </c>
      <c r="I445" s="248">
        <v>5</v>
      </c>
      <c r="J445" s="210" t="s">
        <v>68</v>
      </c>
      <c r="K445" s="248">
        <v>21</v>
      </c>
      <c r="L445" s="250"/>
      <c r="M445" s="250"/>
      <c r="N445" s="250"/>
      <c r="O445" s="250"/>
      <c r="P445" s="250"/>
      <c r="Q445" s="215"/>
      <c r="R445" s="215"/>
    </row>
    <row r="446" spans="1:18">
      <c r="A446" s="1">
        <v>96792430</v>
      </c>
      <c r="B446" s="31" t="s">
        <v>75</v>
      </c>
      <c r="C446" s="215" t="s">
        <v>351</v>
      </c>
      <c r="D446" s="216">
        <v>521</v>
      </c>
      <c r="E446" s="246">
        <v>39430</v>
      </c>
      <c r="F446" s="214" t="s">
        <v>37</v>
      </c>
      <c r="G446" s="247">
        <v>3000</v>
      </c>
      <c r="H446" s="214"/>
      <c r="I446" s="248"/>
      <c r="J446" s="210" t="s">
        <v>329</v>
      </c>
      <c r="K446" s="248">
        <v>10</v>
      </c>
      <c r="L446" s="250"/>
      <c r="M446" s="250"/>
      <c r="N446" s="250"/>
      <c r="O446" s="250"/>
      <c r="P446" s="250"/>
      <c r="Q446" s="215"/>
      <c r="R446" s="215"/>
    </row>
    <row r="447" spans="1:18">
      <c r="A447" s="1">
        <v>96792430</v>
      </c>
      <c r="B447" s="31" t="s">
        <v>75</v>
      </c>
      <c r="C447" s="215" t="s">
        <v>354</v>
      </c>
      <c r="D447" s="216" t="s">
        <v>143</v>
      </c>
      <c r="E447" s="246">
        <v>39434</v>
      </c>
      <c r="F447" s="214" t="s">
        <v>37</v>
      </c>
      <c r="G447" s="247">
        <v>1500</v>
      </c>
      <c r="H447" s="214" t="s">
        <v>63</v>
      </c>
      <c r="I447" s="248">
        <v>2.5</v>
      </c>
      <c r="J447" s="210" t="s">
        <v>329</v>
      </c>
      <c r="K447" s="248">
        <v>5</v>
      </c>
      <c r="L447" s="250">
        <v>1500000</v>
      </c>
      <c r="M447" s="250">
        <v>1500000</v>
      </c>
      <c r="N447" s="250">
        <f>ROUND((M447*$E$8/1000),0)</f>
        <v>32963310</v>
      </c>
      <c r="O447" s="250">
        <v>204752</v>
      </c>
      <c r="P447" s="250">
        <v>33168062</v>
      </c>
      <c r="Q447" s="215"/>
      <c r="R447" s="215"/>
    </row>
    <row r="448" spans="1:18">
      <c r="A448" s="1">
        <v>96792430</v>
      </c>
      <c r="B448" s="31" t="s">
        <v>75</v>
      </c>
      <c r="C448" s="215" t="s">
        <v>355</v>
      </c>
      <c r="D448" s="216" t="s">
        <v>152</v>
      </c>
      <c r="E448" s="246">
        <v>39832</v>
      </c>
      <c r="F448" s="214" t="s">
        <v>171</v>
      </c>
      <c r="G448" s="247">
        <v>32170000</v>
      </c>
      <c r="H448" s="214" t="s">
        <v>51</v>
      </c>
      <c r="I448" s="248">
        <v>7</v>
      </c>
      <c r="J448" s="210" t="s">
        <v>68</v>
      </c>
      <c r="K448" s="248">
        <v>7</v>
      </c>
      <c r="L448" s="250">
        <v>32170000000</v>
      </c>
      <c r="M448" s="250">
        <v>32170000000</v>
      </c>
      <c r="N448" s="250">
        <f>ROUND((M448/1000),0)</f>
        <v>32170000</v>
      </c>
      <c r="O448" s="250">
        <v>276726</v>
      </c>
      <c r="P448" s="250">
        <v>32446726</v>
      </c>
      <c r="Q448" s="215"/>
      <c r="R448" s="215"/>
    </row>
    <row r="449" spans="1:18">
      <c r="A449" s="1">
        <v>91081000</v>
      </c>
      <c r="B449" s="31" t="s">
        <v>96</v>
      </c>
      <c r="C449" s="215" t="s">
        <v>356</v>
      </c>
      <c r="D449" s="216">
        <v>522</v>
      </c>
      <c r="E449" s="246">
        <v>39442</v>
      </c>
      <c r="F449" s="214" t="s">
        <v>37</v>
      </c>
      <c r="G449" s="247">
        <v>10000</v>
      </c>
      <c r="H449" s="214"/>
      <c r="I449" s="248"/>
      <c r="J449" s="210" t="s">
        <v>329</v>
      </c>
      <c r="K449" s="248">
        <v>30</v>
      </c>
      <c r="L449" s="250"/>
      <c r="M449" s="250"/>
      <c r="N449" s="250"/>
      <c r="O449" s="250"/>
      <c r="P449" s="250"/>
      <c r="Q449" s="215"/>
      <c r="R449" s="215"/>
    </row>
    <row r="450" spans="1:18">
      <c r="A450" s="1">
        <v>91081000</v>
      </c>
      <c r="B450" s="31">
        <v>6</v>
      </c>
      <c r="C450" s="215" t="s">
        <v>357</v>
      </c>
      <c r="D450" s="216" t="s">
        <v>143</v>
      </c>
      <c r="E450" s="246">
        <v>39793</v>
      </c>
      <c r="F450" s="214" t="s">
        <v>37</v>
      </c>
      <c r="G450" s="247">
        <v>10000</v>
      </c>
      <c r="H450" s="214" t="s">
        <v>125</v>
      </c>
      <c r="I450" s="248">
        <v>4.8</v>
      </c>
      <c r="J450" s="210" t="s">
        <v>68</v>
      </c>
      <c r="K450" s="248">
        <v>5</v>
      </c>
      <c r="L450" s="250"/>
      <c r="M450" s="250"/>
      <c r="N450" s="250"/>
      <c r="O450" s="250"/>
      <c r="P450" s="250"/>
      <c r="Q450" s="215"/>
      <c r="R450" s="215"/>
    </row>
    <row r="451" spans="1:18">
      <c r="A451" s="1">
        <v>91081000</v>
      </c>
      <c r="B451" s="31">
        <v>6</v>
      </c>
      <c r="C451" s="215" t="s">
        <v>358</v>
      </c>
      <c r="D451" s="216" t="s">
        <v>143</v>
      </c>
      <c r="E451" s="246">
        <v>39793</v>
      </c>
      <c r="F451" s="214" t="s">
        <v>37</v>
      </c>
      <c r="G451" s="247">
        <v>10000</v>
      </c>
      <c r="H451" s="214" t="s">
        <v>132</v>
      </c>
      <c r="I451" s="248">
        <v>4.75</v>
      </c>
      <c r="J451" s="210" t="s">
        <v>68</v>
      </c>
      <c r="K451" s="248">
        <v>21</v>
      </c>
      <c r="L451" s="250">
        <v>10000000</v>
      </c>
      <c r="M451" s="250">
        <v>10000000</v>
      </c>
      <c r="N451" s="250">
        <f>ROUND((M451*$E$8/1000),0)</f>
        <v>219755400</v>
      </c>
      <c r="O451" s="250">
        <v>2149391</v>
      </c>
      <c r="P451" s="250">
        <v>221904791</v>
      </c>
      <c r="Q451" s="215"/>
      <c r="R451" s="215"/>
    </row>
    <row r="452" spans="1:18">
      <c r="A452" s="1">
        <v>91081000</v>
      </c>
      <c r="B452" s="31">
        <v>6</v>
      </c>
      <c r="C452" s="215" t="s">
        <v>357</v>
      </c>
      <c r="D452" s="216" t="s">
        <v>143</v>
      </c>
      <c r="E452" s="246">
        <v>39793</v>
      </c>
      <c r="F452" s="214" t="s">
        <v>37</v>
      </c>
      <c r="G452" s="247">
        <v>10000</v>
      </c>
      <c r="H452" s="214" t="s">
        <v>176</v>
      </c>
      <c r="I452" s="248">
        <v>4.7</v>
      </c>
      <c r="J452" s="210" t="s">
        <v>68</v>
      </c>
      <c r="K452" s="248">
        <v>10</v>
      </c>
      <c r="L452" s="250"/>
      <c r="M452" s="250"/>
      <c r="N452" s="250"/>
      <c r="O452" s="250"/>
      <c r="P452" s="250"/>
      <c r="Q452" s="215"/>
      <c r="R452" s="215"/>
    </row>
    <row r="453" spans="1:18">
      <c r="A453" s="1">
        <v>94271000</v>
      </c>
      <c r="B453" s="31" t="s">
        <v>54</v>
      </c>
      <c r="C453" s="215" t="s">
        <v>359</v>
      </c>
      <c r="D453" s="216">
        <v>525</v>
      </c>
      <c r="E453" s="246">
        <v>39507</v>
      </c>
      <c r="F453" s="214" t="s">
        <v>37</v>
      </c>
      <c r="G453" s="247">
        <v>12500</v>
      </c>
      <c r="H453" s="214"/>
      <c r="I453" s="248"/>
      <c r="J453" s="210" t="s">
        <v>39</v>
      </c>
      <c r="K453" s="248">
        <v>30</v>
      </c>
      <c r="L453" s="250"/>
      <c r="M453" s="250"/>
      <c r="N453" s="250"/>
      <c r="O453" s="250"/>
      <c r="P453" s="250"/>
      <c r="Q453" s="215"/>
      <c r="R453" s="215"/>
    </row>
    <row r="454" spans="1:18">
      <c r="A454" s="1">
        <v>61808000</v>
      </c>
      <c r="B454" s="31" t="s">
        <v>83</v>
      </c>
      <c r="C454" s="215" t="s">
        <v>360</v>
      </c>
      <c r="D454" s="216">
        <v>526</v>
      </c>
      <c r="E454" s="246">
        <v>39531</v>
      </c>
      <c r="F454" s="214" t="s">
        <v>37</v>
      </c>
      <c r="G454" s="247">
        <v>2500</v>
      </c>
      <c r="H454" s="214"/>
      <c r="I454" s="248"/>
      <c r="J454" s="210" t="s">
        <v>39</v>
      </c>
      <c r="K454" s="248">
        <v>25</v>
      </c>
      <c r="L454" s="250"/>
      <c r="M454" s="250"/>
      <c r="N454" s="250"/>
      <c r="O454" s="250"/>
      <c r="P454" s="250"/>
      <c r="Q454" s="215"/>
      <c r="R454" s="215"/>
    </row>
    <row r="455" spans="1:18">
      <c r="A455" s="1">
        <v>61808000</v>
      </c>
      <c r="B455" s="31" t="s">
        <v>83</v>
      </c>
      <c r="C455" s="215" t="s">
        <v>361</v>
      </c>
      <c r="D455" s="216" t="s">
        <v>143</v>
      </c>
      <c r="E455" s="246">
        <v>39546</v>
      </c>
      <c r="F455" s="214" t="s">
        <v>37</v>
      </c>
      <c r="G455" s="247">
        <v>2500</v>
      </c>
      <c r="H455" s="214" t="s">
        <v>59</v>
      </c>
      <c r="I455" s="248">
        <v>3.9</v>
      </c>
      <c r="J455" s="210" t="s">
        <v>39</v>
      </c>
      <c r="K455" s="248">
        <v>21</v>
      </c>
      <c r="L455" s="250"/>
      <c r="M455" s="250"/>
      <c r="N455" s="250"/>
      <c r="O455" s="250"/>
      <c r="P455" s="250"/>
      <c r="Q455" s="215"/>
      <c r="R455" s="215"/>
    </row>
    <row r="456" spans="1:18">
      <c r="A456" s="1">
        <v>61808000</v>
      </c>
      <c r="B456" s="31" t="s">
        <v>83</v>
      </c>
      <c r="C456" s="215" t="s">
        <v>360</v>
      </c>
      <c r="D456" s="216">
        <v>527</v>
      </c>
      <c r="E456" s="246">
        <v>39531</v>
      </c>
      <c r="F456" s="214" t="s">
        <v>37</v>
      </c>
      <c r="G456" s="247">
        <v>2500</v>
      </c>
      <c r="H456" s="214"/>
      <c r="I456" s="248"/>
      <c r="J456" s="210" t="s">
        <v>39</v>
      </c>
      <c r="K456" s="248">
        <v>10</v>
      </c>
      <c r="L456" s="250"/>
      <c r="M456" s="250"/>
      <c r="N456" s="250"/>
      <c r="O456" s="250"/>
      <c r="P456" s="250"/>
      <c r="Q456" s="215"/>
      <c r="R456" s="215"/>
    </row>
    <row r="457" spans="1:18">
      <c r="A457" s="1">
        <v>61808000</v>
      </c>
      <c r="B457" s="31" t="s">
        <v>83</v>
      </c>
      <c r="C457" s="215" t="s">
        <v>118</v>
      </c>
      <c r="D457" s="216" t="s">
        <v>143</v>
      </c>
      <c r="E457" s="246">
        <v>39546</v>
      </c>
      <c r="F457" s="214" t="s">
        <v>37</v>
      </c>
      <c r="G457" s="247">
        <v>2500</v>
      </c>
      <c r="H457" s="214" t="s">
        <v>53</v>
      </c>
      <c r="I457" s="248">
        <v>3</v>
      </c>
      <c r="J457" s="210" t="s">
        <v>39</v>
      </c>
      <c r="K457" s="248">
        <v>6</v>
      </c>
      <c r="L457" s="250">
        <v>2500000</v>
      </c>
      <c r="M457" s="250">
        <v>2500000</v>
      </c>
      <c r="N457" s="250">
        <f>ROUND((M457*$E$8/1000),0)</f>
        <v>54938850</v>
      </c>
      <c r="O457" s="250">
        <v>681654</v>
      </c>
      <c r="P457" s="250">
        <v>55620504</v>
      </c>
      <c r="Q457" s="215"/>
      <c r="R457" s="215"/>
    </row>
    <row r="458" spans="1:18">
      <c r="A458" s="1">
        <v>96528990</v>
      </c>
      <c r="B458" s="31" t="s">
        <v>35</v>
      </c>
      <c r="C458" s="215" t="s">
        <v>362</v>
      </c>
      <c r="D458" s="216">
        <v>528</v>
      </c>
      <c r="E458" s="246">
        <v>39546</v>
      </c>
      <c r="F458" s="214" t="s">
        <v>37</v>
      </c>
      <c r="G458" s="247">
        <v>1700</v>
      </c>
      <c r="H458" s="214"/>
      <c r="I458" s="248"/>
      <c r="J458" s="210" t="s">
        <v>329</v>
      </c>
      <c r="K458" s="248">
        <v>10</v>
      </c>
      <c r="L458" s="250"/>
      <c r="M458" s="250"/>
      <c r="N458" s="250"/>
      <c r="O458" s="250"/>
      <c r="P458" s="250"/>
      <c r="Q458" s="215"/>
      <c r="R458" s="215"/>
    </row>
    <row r="459" spans="1:18">
      <c r="A459" s="1">
        <v>96528990</v>
      </c>
      <c r="B459" s="31" t="s">
        <v>35</v>
      </c>
      <c r="C459" s="215" t="s">
        <v>363</v>
      </c>
      <c r="D459" s="216" t="s">
        <v>143</v>
      </c>
      <c r="E459" s="246">
        <v>39547</v>
      </c>
      <c r="F459" s="214" t="s">
        <v>37</v>
      </c>
      <c r="G459" s="247">
        <v>1700</v>
      </c>
      <c r="H459" s="214" t="s">
        <v>92</v>
      </c>
      <c r="I459" s="248">
        <v>2.75</v>
      </c>
      <c r="J459" s="210" t="s">
        <v>329</v>
      </c>
      <c r="K459" s="248">
        <v>5</v>
      </c>
      <c r="L459" s="250">
        <v>700000</v>
      </c>
      <c r="M459" s="250">
        <v>700000</v>
      </c>
      <c r="N459" s="250">
        <f>ROUND((M459*$E$8/1000),0)</f>
        <v>15382878</v>
      </c>
      <c r="O459" s="250">
        <v>140237</v>
      </c>
      <c r="P459" s="250">
        <v>15523115</v>
      </c>
      <c r="Q459" s="215"/>
      <c r="R459" s="215"/>
    </row>
    <row r="460" spans="1:18">
      <c r="A460" s="1">
        <v>96528990</v>
      </c>
      <c r="B460" s="31" t="s">
        <v>35</v>
      </c>
      <c r="C460" s="215" t="s">
        <v>362</v>
      </c>
      <c r="D460" s="216">
        <v>529</v>
      </c>
      <c r="E460" s="246">
        <v>39546</v>
      </c>
      <c r="F460" s="214" t="s">
        <v>37</v>
      </c>
      <c r="G460" s="247">
        <v>1700</v>
      </c>
      <c r="H460" s="214"/>
      <c r="I460" s="248"/>
      <c r="J460" s="210" t="s">
        <v>329</v>
      </c>
      <c r="K460" s="248">
        <v>30</v>
      </c>
      <c r="L460" s="250"/>
      <c r="M460" s="250"/>
      <c r="N460" s="250"/>
      <c r="O460" s="250"/>
      <c r="P460" s="250"/>
      <c r="Q460" s="215"/>
      <c r="R460" s="215"/>
    </row>
    <row r="461" spans="1:18">
      <c r="A461" s="1">
        <v>96528990</v>
      </c>
      <c r="B461" s="31" t="s">
        <v>35</v>
      </c>
      <c r="C461" s="215" t="s">
        <v>364</v>
      </c>
      <c r="D461" s="216" t="s">
        <v>143</v>
      </c>
      <c r="E461" s="246">
        <v>39547</v>
      </c>
      <c r="F461" s="214" t="s">
        <v>37</v>
      </c>
      <c r="G461" s="247">
        <v>1700</v>
      </c>
      <c r="H461" s="214" t="s">
        <v>63</v>
      </c>
      <c r="I461" s="248">
        <v>3.25</v>
      </c>
      <c r="J461" s="210" t="s">
        <v>329</v>
      </c>
      <c r="K461" s="248">
        <v>21</v>
      </c>
      <c r="L461" s="250">
        <v>1000000</v>
      </c>
      <c r="M461" s="250">
        <v>947368</v>
      </c>
      <c r="N461" s="250">
        <f>ROUND((M461*$E$8/1000),0)</f>
        <v>20818923</v>
      </c>
      <c r="O461" s="250">
        <v>224313</v>
      </c>
      <c r="P461" s="250">
        <v>21043236</v>
      </c>
      <c r="Q461" s="215"/>
      <c r="R461" s="215"/>
    </row>
    <row r="462" spans="1:18">
      <c r="A462" s="1">
        <v>93834000</v>
      </c>
      <c r="B462" s="31" t="s">
        <v>83</v>
      </c>
      <c r="C462" s="215" t="s">
        <v>276</v>
      </c>
      <c r="D462" s="216">
        <v>530</v>
      </c>
      <c r="E462" s="246">
        <v>39554</v>
      </c>
      <c r="F462" s="214" t="s">
        <v>37</v>
      </c>
      <c r="G462" s="247">
        <v>6500</v>
      </c>
      <c r="H462" s="214"/>
      <c r="I462" s="248"/>
      <c r="J462" s="210" t="s">
        <v>68</v>
      </c>
      <c r="K462" s="248">
        <v>25</v>
      </c>
      <c r="L462" s="250"/>
      <c r="M462" s="250"/>
      <c r="N462" s="250"/>
      <c r="O462" s="250"/>
      <c r="P462" s="250"/>
      <c r="Q462" s="215"/>
      <c r="R462" s="215"/>
    </row>
    <row r="463" spans="1:18">
      <c r="A463" s="1">
        <v>93834000</v>
      </c>
      <c r="B463" s="31" t="s">
        <v>83</v>
      </c>
      <c r="C463" s="215" t="s">
        <v>120</v>
      </c>
      <c r="D463" s="216" t="s">
        <v>143</v>
      </c>
      <c r="E463" s="246">
        <v>39568</v>
      </c>
      <c r="F463" s="214" t="s">
        <v>37</v>
      </c>
      <c r="G463" s="247">
        <v>6500</v>
      </c>
      <c r="H463" s="214" t="s">
        <v>56</v>
      </c>
      <c r="I463" s="248">
        <v>3.5</v>
      </c>
      <c r="J463" s="210" t="s">
        <v>68</v>
      </c>
      <c r="K463" s="248">
        <v>20</v>
      </c>
      <c r="L463" s="250">
        <v>2000000</v>
      </c>
      <c r="M463" s="250">
        <v>2000000</v>
      </c>
      <c r="N463" s="250">
        <f>ROUND((M463*$E$8/1000),0)</f>
        <v>43951080</v>
      </c>
      <c r="O463" s="250">
        <v>478685</v>
      </c>
      <c r="P463" s="250">
        <v>44429765</v>
      </c>
      <c r="Q463" s="215"/>
      <c r="R463" s="215"/>
    </row>
    <row r="464" spans="1:18">
      <c r="A464" s="1">
        <v>93834000</v>
      </c>
      <c r="B464" s="31" t="s">
        <v>83</v>
      </c>
      <c r="C464" s="215" t="s">
        <v>120</v>
      </c>
      <c r="D464" s="216" t="s">
        <v>143</v>
      </c>
      <c r="E464" s="246">
        <v>39568</v>
      </c>
      <c r="F464" s="214" t="s">
        <v>37</v>
      </c>
      <c r="G464" s="247">
        <v>6500</v>
      </c>
      <c r="H464" s="214" t="s">
        <v>51</v>
      </c>
      <c r="I464" s="248">
        <v>4</v>
      </c>
      <c r="J464" s="210" t="s">
        <v>68</v>
      </c>
      <c r="K464" s="248">
        <v>10</v>
      </c>
      <c r="L464" s="250">
        <v>4500000</v>
      </c>
      <c r="M464" s="250">
        <v>4500000</v>
      </c>
      <c r="N464" s="250">
        <f>ROUND((M464*$E$8/1000),0)</f>
        <v>98889930</v>
      </c>
      <c r="O464" s="250">
        <v>1229450</v>
      </c>
      <c r="P464" s="250">
        <v>100119380</v>
      </c>
      <c r="Q464" s="215"/>
      <c r="R464" s="215"/>
    </row>
    <row r="465" spans="1:18">
      <c r="A465" s="1">
        <v>93767000</v>
      </c>
      <c r="B465" s="31" t="s">
        <v>61</v>
      </c>
      <c r="C465" s="215" t="s">
        <v>365</v>
      </c>
      <c r="D465" s="216">
        <v>531</v>
      </c>
      <c r="E465" s="246">
        <v>39554</v>
      </c>
      <c r="F465" s="214" t="s">
        <v>37</v>
      </c>
      <c r="G465" s="247">
        <v>4000</v>
      </c>
      <c r="H465" s="214"/>
      <c r="I465" s="248"/>
      <c r="J465" s="210" t="s">
        <v>329</v>
      </c>
      <c r="K465" s="248">
        <v>10</v>
      </c>
      <c r="L465" s="250"/>
      <c r="M465" s="250"/>
      <c r="N465" s="250"/>
      <c r="O465" s="250"/>
      <c r="P465" s="250"/>
      <c r="Q465" s="215"/>
      <c r="R465" s="215"/>
    </row>
    <row r="466" spans="1:18">
      <c r="A466" s="1">
        <v>93767000</v>
      </c>
      <c r="B466" s="31" t="s">
        <v>61</v>
      </c>
      <c r="C466" s="215" t="s">
        <v>366</v>
      </c>
      <c r="D466" s="216" t="s">
        <v>143</v>
      </c>
      <c r="E466" s="246">
        <v>39563</v>
      </c>
      <c r="F466" s="214" t="s">
        <v>37</v>
      </c>
      <c r="G466" s="247">
        <v>4000</v>
      </c>
      <c r="H466" s="214" t="s">
        <v>56</v>
      </c>
      <c r="I466" s="248">
        <v>3.8</v>
      </c>
      <c r="J466" s="210" t="s">
        <v>329</v>
      </c>
      <c r="K466" s="248">
        <v>8</v>
      </c>
      <c r="L466" s="250">
        <v>1800000</v>
      </c>
      <c r="M466" s="250">
        <v>1800000</v>
      </c>
      <c r="N466" s="250">
        <f>ROUND((M466*$E$8/1000),0)</f>
        <v>39555972</v>
      </c>
      <c r="O466" s="250">
        <v>437022</v>
      </c>
      <c r="P466" s="250">
        <v>39992994</v>
      </c>
      <c r="Q466" s="215"/>
      <c r="R466" s="215"/>
    </row>
    <row r="467" spans="1:18">
      <c r="A467" s="1">
        <v>93767000</v>
      </c>
      <c r="B467" s="31" t="s">
        <v>61</v>
      </c>
      <c r="C467" s="215" t="s">
        <v>365</v>
      </c>
      <c r="D467" s="216">
        <v>532</v>
      </c>
      <c r="E467" s="246">
        <v>39554</v>
      </c>
      <c r="F467" s="214" t="s">
        <v>37</v>
      </c>
      <c r="G467" s="247">
        <v>4000</v>
      </c>
      <c r="H467" s="214"/>
      <c r="I467" s="248"/>
      <c r="J467" s="210" t="s">
        <v>329</v>
      </c>
      <c r="K467" s="248">
        <v>25</v>
      </c>
      <c r="L467" s="250"/>
      <c r="M467" s="250"/>
      <c r="N467" s="250"/>
      <c r="O467" s="250"/>
      <c r="P467" s="250"/>
      <c r="Q467" s="215"/>
      <c r="R467" s="215"/>
    </row>
    <row r="468" spans="1:18">
      <c r="A468" s="1">
        <v>93767000</v>
      </c>
      <c r="B468" s="31" t="s">
        <v>61</v>
      </c>
      <c r="C468" s="215" t="s">
        <v>367</v>
      </c>
      <c r="D468" s="216" t="s">
        <v>143</v>
      </c>
      <c r="E468" s="246">
        <v>39563</v>
      </c>
      <c r="F468" s="214" t="s">
        <v>37</v>
      </c>
      <c r="G468" s="247">
        <v>4000</v>
      </c>
      <c r="H468" s="214" t="s">
        <v>51</v>
      </c>
      <c r="I468" s="248">
        <v>4.45</v>
      </c>
      <c r="J468" s="210" t="s">
        <v>329</v>
      </c>
      <c r="K468" s="248">
        <v>21</v>
      </c>
      <c r="L468" s="250">
        <v>2200000</v>
      </c>
      <c r="M468" s="250">
        <v>2200000</v>
      </c>
      <c r="N468" s="250">
        <f>ROUND((M468*$E$8/1000),0)</f>
        <v>48346188</v>
      </c>
      <c r="O468" s="250">
        <v>624519</v>
      </c>
      <c r="P468" s="250">
        <v>48970707</v>
      </c>
      <c r="Q468" s="215"/>
      <c r="R468" s="215"/>
    </row>
    <row r="469" spans="1:18">
      <c r="A469" s="1">
        <v>96885880</v>
      </c>
      <c r="B469" s="31" t="s">
        <v>44</v>
      </c>
      <c r="C469" s="215" t="s">
        <v>368</v>
      </c>
      <c r="D469" s="216">
        <v>533</v>
      </c>
      <c r="E469" s="246">
        <v>39577</v>
      </c>
      <c r="F469" s="214" t="s">
        <v>37</v>
      </c>
      <c r="G469" s="247">
        <v>2000</v>
      </c>
      <c r="H469" s="214"/>
      <c r="I469" s="248"/>
      <c r="J469" s="210" t="s">
        <v>287</v>
      </c>
      <c r="K469" s="248">
        <v>10</v>
      </c>
      <c r="L469" s="250"/>
      <c r="M469" s="250"/>
      <c r="N469" s="250"/>
      <c r="O469" s="250"/>
      <c r="P469" s="250"/>
      <c r="Q469" s="215"/>
      <c r="R469" s="215"/>
    </row>
    <row r="470" spans="1:18">
      <c r="A470" s="1">
        <v>96885880</v>
      </c>
      <c r="B470" s="31" t="s">
        <v>44</v>
      </c>
      <c r="C470" s="215" t="s">
        <v>369</v>
      </c>
      <c r="D470" s="216" t="s">
        <v>143</v>
      </c>
      <c r="E470" s="246">
        <v>39581</v>
      </c>
      <c r="F470" s="214" t="s">
        <v>37</v>
      </c>
      <c r="G470" s="247">
        <v>2000</v>
      </c>
      <c r="H470" s="214" t="s">
        <v>46</v>
      </c>
      <c r="I470" s="248">
        <v>3.8</v>
      </c>
      <c r="J470" s="210" t="s">
        <v>68</v>
      </c>
      <c r="K470" s="248">
        <v>5</v>
      </c>
      <c r="L470" s="250">
        <v>2000000</v>
      </c>
      <c r="M470" s="250">
        <v>2000000</v>
      </c>
      <c r="N470" s="250">
        <f>ROUND((M470*$E$8/1000),0)</f>
        <v>43951080</v>
      </c>
      <c r="O470" s="250">
        <v>415906</v>
      </c>
      <c r="P470" s="250">
        <v>44366986</v>
      </c>
      <c r="Q470" s="215"/>
      <c r="R470" s="215"/>
    </row>
    <row r="471" spans="1:18">
      <c r="A471" s="1">
        <v>96885880</v>
      </c>
      <c r="B471" s="31" t="s">
        <v>44</v>
      </c>
      <c r="C471" s="215" t="s">
        <v>368</v>
      </c>
      <c r="D471" s="216">
        <v>534</v>
      </c>
      <c r="E471" s="246">
        <v>39577</v>
      </c>
      <c r="F471" s="214" t="s">
        <v>37</v>
      </c>
      <c r="G471" s="247">
        <v>2000</v>
      </c>
      <c r="H471" s="214"/>
      <c r="I471" s="248"/>
      <c r="J471" s="210" t="s">
        <v>287</v>
      </c>
      <c r="K471" s="248">
        <v>30</v>
      </c>
      <c r="L471" s="250"/>
      <c r="M471" s="250"/>
      <c r="N471" s="250"/>
      <c r="O471" s="250"/>
      <c r="P471" s="250"/>
      <c r="Q471" s="215"/>
      <c r="R471" s="215"/>
    </row>
    <row r="472" spans="1:18">
      <c r="A472" s="1">
        <v>96885880</v>
      </c>
      <c r="B472" s="31" t="s">
        <v>44</v>
      </c>
      <c r="C472" s="215" t="s">
        <v>369</v>
      </c>
      <c r="D472" s="216" t="s">
        <v>143</v>
      </c>
      <c r="E472" s="246">
        <v>39581</v>
      </c>
      <c r="F472" s="214" t="s">
        <v>37</v>
      </c>
      <c r="G472" s="247">
        <v>2000</v>
      </c>
      <c r="H472" s="214" t="s">
        <v>90</v>
      </c>
      <c r="I472" s="248">
        <v>4.5</v>
      </c>
      <c r="J472" s="210" t="s">
        <v>68</v>
      </c>
      <c r="K472" s="248">
        <v>21</v>
      </c>
      <c r="L472" s="250">
        <v>1000000</v>
      </c>
      <c r="M472" s="250">
        <v>947368</v>
      </c>
      <c r="N472" s="250">
        <f>ROUND((M472*$E$8/1000),0)</f>
        <v>20818923</v>
      </c>
      <c r="O472" s="250">
        <v>232906</v>
      </c>
      <c r="P472" s="250">
        <v>21051829</v>
      </c>
      <c r="Q472" s="215"/>
      <c r="R472" s="215"/>
    </row>
    <row r="473" spans="1:18">
      <c r="A473" s="1">
        <v>96885880</v>
      </c>
      <c r="B473" s="31">
        <v>7</v>
      </c>
      <c r="C473" s="215" t="s">
        <v>370</v>
      </c>
      <c r="D473" s="216" t="s">
        <v>152</v>
      </c>
      <c r="E473" s="246">
        <v>40078</v>
      </c>
      <c r="F473" s="214" t="s">
        <v>37</v>
      </c>
      <c r="G473" s="247">
        <v>1000</v>
      </c>
      <c r="H473" s="214" t="s">
        <v>92</v>
      </c>
      <c r="I473" s="248">
        <v>3.9</v>
      </c>
      <c r="J473" s="210" t="s">
        <v>371</v>
      </c>
      <c r="K473" s="248">
        <v>5</v>
      </c>
      <c r="L473" s="250">
        <v>1000000</v>
      </c>
      <c r="M473" s="250">
        <v>1000000</v>
      </c>
      <c r="N473" s="250">
        <f>ROUND((M473*$E$8/1000),0)</f>
        <v>21975540</v>
      </c>
      <c r="O473" s="250">
        <v>422107</v>
      </c>
      <c r="P473" s="250">
        <v>22397647</v>
      </c>
      <c r="Q473" s="215"/>
      <c r="R473" s="215"/>
    </row>
    <row r="474" spans="1:18">
      <c r="A474" s="1">
        <v>96885880</v>
      </c>
      <c r="B474" s="31">
        <v>7</v>
      </c>
      <c r="C474" s="215" t="s">
        <v>372</v>
      </c>
      <c r="D474" s="216" t="s">
        <v>162</v>
      </c>
      <c r="E474" s="246">
        <v>40078</v>
      </c>
      <c r="F474" s="214" t="s">
        <v>171</v>
      </c>
      <c r="G474" s="247">
        <v>20890000</v>
      </c>
      <c r="H474" s="214" t="s">
        <v>63</v>
      </c>
      <c r="I474" s="248">
        <v>7.5</v>
      </c>
      <c r="J474" s="210" t="s">
        <v>371</v>
      </c>
      <c r="K474" s="248">
        <v>5</v>
      </c>
      <c r="L474" s="250"/>
      <c r="M474" s="250"/>
      <c r="N474" s="250"/>
      <c r="O474" s="250"/>
      <c r="P474" s="250"/>
      <c r="Q474" s="215"/>
      <c r="R474" s="215"/>
    </row>
    <row r="475" spans="1:18">
      <c r="A475" s="1">
        <v>96885880</v>
      </c>
      <c r="B475" s="31">
        <v>7</v>
      </c>
      <c r="C475" s="215" t="s">
        <v>372</v>
      </c>
      <c r="D475" s="216" t="s">
        <v>163</v>
      </c>
      <c r="E475" s="246">
        <v>40078</v>
      </c>
      <c r="F475" s="214" t="s">
        <v>37</v>
      </c>
      <c r="G475" s="247">
        <v>1000</v>
      </c>
      <c r="H475" s="214" t="s">
        <v>56</v>
      </c>
      <c r="I475" s="248">
        <v>4.9000000000000004</v>
      </c>
      <c r="J475" s="210" t="s">
        <v>371</v>
      </c>
      <c r="K475" s="248">
        <v>22</v>
      </c>
      <c r="L475" s="250"/>
      <c r="M475" s="250"/>
      <c r="N475" s="250"/>
      <c r="O475" s="250"/>
      <c r="P475" s="250"/>
      <c r="Q475" s="215"/>
      <c r="R475" s="215"/>
    </row>
    <row r="476" spans="1:18">
      <c r="A476" s="1">
        <v>96678790</v>
      </c>
      <c r="B476" s="31" t="s">
        <v>168</v>
      </c>
      <c r="C476" s="215" t="s">
        <v>293</v>
      </c>
      <c r="D476" s="216">
        <v>535</v>
      </c>
      <c r="E476" s="246">
        <v>39597</v>
      </c>
      <c r="F476" s="214" t="s">
        <v>37</v>
      </c>
      <c r="G476" s="247">
        <v>4000</v>
      </c>
      <c r="H476" s="214"/>
      <c r="I476" s="248"/>
      <c r="J476" s="210" t="s">
        <v>287</v>
      </c>
      <c r="K476" s="248">
        <v>10</v>
      </c>
      <c r="L476" s="250"/>
      <c r="M476" s="250"/>
      <c r="N476" s="250"/>
      <c r="O476" s="250"/>
      <c r="P476" s="250"/>
      <c r="Q476" s="215"/>
      <c r="R476" s="215"/>
    </row>
    <row r="477" spans="1:18">
      <c r="A477" s="1">
        <v>96678790</v>
      </c>
      <c r="B477" s="31" t="s">
        <v>168</v>
      </c>
      <c r="C477" s="215" t="s">
        <v>344</v>
      </c>
      <c r="D477" s="216" t="s">
        <v>143</v>
      </c>
      <c r="E477" s="246">
        <v>39638</v>
      </c>
      <c r="F477" s="214" t="s">
        <v>171</v>
      </c>
      <c r="G477" s="247">
        <v>20000000</v>
      </c>
      <c r="H477" s="214" t="s">
        <v>176</v>
      </c>
      <c r="I477" s="248">
        <v>9.1</v>
      </c>
      <c r="J477" s="210" t="s">
        <v>287</v>
      </c>
      <c r="K477" s="248">
        <v>2</v>
      </c>
      <c r="L477" s="250"/>
      <c r="M477" s="250"/>
      <c r="N477" s="250"/>
      <c r="O477" s="250"/>
      <c r="P477" s="250"/>
      <c r="Q477" s="215"/>
      <c r="R477" s="215"/>
    </row>
    <row r="478" spans="1:18">
      <c r="A478" s="1">
        <v>96678790</v>
      </c>
      <c r="B478" s="31" t="s">
        <v>168</v>
      </c>
      <c r="C478" s="215" t="s">
        <v>373</v>
      </c>
      <c r="D478" s="216" t="s">
        <v>152</v>
      </c>
      <c r="E478" s="246">
        <v>39638</v>
      </c>
      <c r="F478" s="214" t="s">
        <v>37</v>
      </c>
      <c r="G478" s="247">
        <v>1000</v>
      </c>
      <c r="H478" s="214" t="s">
        <v>177</v>
      </c>
      <c r="I478" s="248">
        <v>3.9</v>
      </c>
      <c r="J478" s="210" t="s">
        <v>287</v>
      </c>
      <c r="K478" s="248">
        <v>5</v>
      </c>
      <c r="L478" s="250">
        <v>1000000</v>
      </c>
      <c r="M478" s="250">
        <v>1000000</v>
      </c>
      <c r="N478" s="250">
        <f>ROUND((M478*$E$8/1000),0)</f>
        <v>21975540</v>
      </c>
      <c r="O478" s="250">
        <v>352518</v>
      </c>
      <c r="P478" s="250">
        <v>22328058</v>
      </c>
      <c r="Q478" s="215"/>
      <c r="R478" s="215"/>
    </row>
    <row r="479" spans="1:18">
      <c r="A479" s="1">
        <v>96678790</v>
      </c>
      <c r="B479" s="31">
        <v>2</v>
      </c>
      <c r="C479" s="215" t="s">
        <v>344</v>
      </c>
      <c r="D479" s="216" t="s">
        <v>162</v>
      </c>
      <c r="E479" s="246">
        <v>40077</v>
      </c>
      <c r="F479" s="214" t="s">
        <v>171</v>
      </c>
      <c r="G479" s="247">
        <v>25000000</v>
      </c>
      <c r="H479" s="214" t="s">
        <v>201</v>
      </c>
      <c r="I479" s="248">
        <v>5.6</v>
      </c>
      <c r="J479" s="210"/>
      <c r="K479" s="248">
        <v>4</v>
      </c>
      <c r="L479" s="250"/>
      <c r="M479" s="250"/>
      <c r="N479" s="250"/>
      <c r="O479" s="250"/>
      <c r="P479" s="250"/>
      <c r="Q479" s="215"/>
      <c r="R479" s="215"/>
    </row>
    <row r="480" spans="1:18">
      <c r="A480" s="1">
        <v>96678790</v>
      </c>
      <c r="B480" s="31">
        <v>2</v>
      </c>
      <c r="C480" s="215" t="s">
        <v>344</v>
      </c>
      <c r="D480" s="216" t="s">
        <v>163</v>
      </c>
      <c r="E480" s="246">
        <v>40325</v>
      </c>
      <c r="F480" s="214" t="s">
        <v>171</v>
      </c>
      <c r="G480" s="247">
        <v>40000000</v>
      </c>
      <c r="H480" s="214" t="s">
        <v>202</v>
      </c>
      <c r="I480" s="248">
        <v>5.9</v>
      </c>
      <c r="J480" s="210" t="s">
        <v>374</v>
      </c>
      <c r="K480" s="248">
        <v>5.9</v>
      </c>
      <c r="L480" s="250"/>
      <c r="M480" s="250"/>
      <c r="N480" s="250"/>
      <c r="O480" s="250"/>
      <c r="P480" s="250"/>
      <c r="Q480" s="215"/>
      <c r="R480" s="215"/>
    </row>
    <row r="481" spans="1:18">
      <c r="A481" s="1">
        <v>96678790</v>
      </c>
      <c r="B481" s="31">
        <v>2</v>
      </c>
      <c r="C481" s="215" t="s">
        <v>327</v>
      </c>
      <c r="D481" s="216" t="s">
        <v>375</v>
      </c>
      <c r="E481" s="246">
        <v>40325</v>
      </c>
      <c r="F481" s="214" t="s">
        <v>37</v>
      </c>
      <c r="G481" s="247">
        <v>2000</v>
      </c>
      <c r="H481" s="214" t="s">
        <v>239</v>
      </c>
      <c r="I481" s="248">
        <v>2.2000000000000002</v>
      </c>
      <c r="J481" s="210" t="s">
        <v>374</v>
      </c>
      <c r="K481" s="248">
        <v>1.65</v>
      </c>
      <c r="L481" s="250">
        <v>1300000</v>
      </c>
      <c r="M481" s="250">
        <v>1300000</v>
      </c>
      <c r="N481" s="250">
        <f>ROUND((M481*$E$8/1000),0)</f>
        <v>28568202</v>
      </c>
      <c r="O481" s="250">
        <v>182740</v>
      </c>
      <c r="P481" s="250">
        <v>28750942</v>
      </c>
      <c r="Q481" s="215"/>
      <c r="R481" s="215"/>
    </row>
    <row r="482" spans="1:18">
      <c r="A482" s="1">
        <v>96505760</v>
      </c>
      <c r="B482" s="31" t="s">
        <v>35</v>
      </c>
      <c r="C482" s="215" t="s">
        <v>376</v>
      </c>
      <c r="D482" s="216">
        <v>537</v>
      </c>
      <c r="E482" s="246">
        <v>39612</v>
      </c>
      <c r="F482" s="214" t="s">
        <v>37</v>
      </c>
      <c r="G482" s="247">
        <v>7000</v>
      </c>
      <c r="H482" s="214"/>
      <c r="I482" s="248"/>
      <c r="J482" s="210" t="s">
        <v>377</v>
      </c>
      <c r="K482" s="248">
        <v>10</v>
      </c>
      <c r="L482" s="250"/>
      <c r="M482" s="250"/>
      <c r="N482" s="250"/>
      <c r="O482" s="250"/>
      <c r="P482" s="250"/>
      <c r="Q482" s="215"/>
      <c r="R482" s="215"/>
    </row>
    <row r="483" spans="1:18">
      <c r="A483" s="1">
        <v>96505760</v>
      </c>
      <c r="B483" s="31" t="s">
        <v>35</v>
      </c>
      <c r="C483" s="215" t="s">
        <v>378</v>
      </c>
      <c r="D483" s="216" t="s">
        <v>143</v>
      </c>
      <c r="E483" s="246">
        <v>39653</v>
      </c>
      <c r="F483" s="214" t="s">
        <v>37</v>
      </c>
      <c r="G483" s="247">
        <v>7000</v>
      </c>
      <c r="H483" s="214" t="s">
        <v>53</v>
      </c>
      <c r="I483" s="248">
        <v>3.8</v>
      </c>
      <c r="J483" s="210" t="s">
        <v>329</v>
      </c>
      <c r="K483" s="248">
        <v>5.5</v>
      </c>
      <c r="L483" s="250">
        <v>2000000</v>
      </c>
      <c r="M483" s="250">
        <v>2000000</v>
      </c>
      <c r="N483" s="250">
        <f>ROUND((M483*$E$8/1000),0)</f>
        <v>43951080</v>
      </c>
      <c r="O483" s="250">
        <v>367685</v>
      </c>
      <c r="P483" s="250">
        <v>44318765</v>
      </c>
      <c r="Q483" s="215"/>
      <c r="R483" s="215"/>
    </row>
    <row r="484" spans="1:18">
      <c r="A484" s="1">
        <v>96505760</v>
      </c>
      <c r="B484" s="31" t="s">
        <v>35</v>
      </c>
      <c r="C484" s="215" t="s">
        <v>378</v>
      </c>
      <c r="D484" s="216" t="s">
        <v>143</v>
      </c>
      <c r="E484" s="246">
        <v>39653</v>
      </c>
      <c r="F484" s="214" t="s">
        <v>66</v>
      </c>
      <c r="G484" s="247">
        <v>282900</v>
      </c>
      <c r="H484" s="214" t="s">
        <v>59</v>
      </c>
      <c r="I484" s="248" t="s">
        <v>379</v>
      </c>
      <c r="J484" s="210" t="s">
        <v>329</v>
      </c>
      <c r="K484" s="248">
        <v>10</v>
      </c>
      <c r="L484" s="250">
        <v>80800000</v>
      </c>
      <c r="M484" s="250">
        <v>80800000</v>
      </c>
      <c r="N484" s="250">
        <f>ROUND((M484*$I$8/1000),0)</f>
        <v>37425752</v>
      </c>
      <c r="O484" s="250">
        <v>207651</v>
      </c>
      <c r="P484" s="250">
        <v>37633403</v>
      </c>
      <c r="Q484" s="215" t="s">
        <v>69</v>
      </c>
      <c r="R484" s="215"/>
    </row>
    <row r="485" spans="1:18">
      <c r="A485" s="1">
        <v>96505760</v>
      </c>
      <c r="B485" s="31" t="s">
        <v>35</v>
      </c>
      <c r="C485" s="215" t="s">
        <v>376</v>
      </c>
      <c r="D485" s="216">
        <v>538</v>
      </c>
      <c r="E485" s="246">
        <v>39612</v>
      </c>
      <c r="F485" s="214" t="s">
        <v>37</v>
      </c>
      <c r="G485" s="247">
        <v>7000</v>
      </c>
      <c r="H485" s="214"/>
      <c r="I485" s="248"/>
      <c r="J485" s="210" t="s">
        <v>377</v>
      </c>
      <c r="K485" s="248">
        <v>30</v>
      </c>
      <c r="L485" s="250"/>
      <c r="M485" s="250"/>
      <c r="N485" s="250"/>
      <c r="O485" s="250"/>
      <c r="P485" s="250"/>
      <c r="Q485" s="215"/>
      <c r="R485" s="215"/>
    </row>
    <row r="486" spans="1:18">
      <c r="A486" s="1">
        <v>96505760</v>
      </c>
      <c r="B486" s="31" t="s">
        <v>35</v>
      </c>
      <c r="C486" s="215" t="s">
        <v>378</v>
      </c>
      <c r="D486" s="216" t="s">
        <v>143</v>
      </c>
      <c r="E486" s="246">
        <v>39653</v>
      </c>
      <c r="F486" s="214" t="s">
        <v>37</v>
      </c>
      <c r="G486" s="247">
        <v>7000</v>
      </c>
      <c r="H486" s="214" t="s">
        <v>60</v>
      </c>
      <c r="I486" s="248">
        <v>4.5</v>
      </c>
      <c r="J486" s="210" t="s">
        <v>329</v>
      </c>
      <c r="K486" s="248">
        <v>21</v>
      </c>
      <c r="L486" s="250">
        <v>3000000</v>
      </c>
      <c r="M486" s="250">
        <v>3000000</v>
      </c>
      <c r="N486" s="250">
        <f>ROUND((M486*$E$8/1000),0)</f>
        <v>65926620</v>
      </c>
      <c r="O486" s="250">
        <v>652000</v>
      </c>
      <c r="P486" s="250">
        <v>66578620</v>
      </c>
      <c r="Q486" s="215"/>
      <c r="R486" s="215"/>
    </row>
    <row r="487" spans="1:18">
      <c r="A487" s="1">
        <v>93628000</v>
      </c>
      <c r="B487" s="31" t="s">
        <v>83</v>
      </c>
      <c r="C487" s="215" t="s">
        <v>380</v>
      </c>
      <c r="D487" s="216">
        <v>539</v>
      </c>
      <c r="E487" s="246">
        <v>39643</v>
      </c>
      <c r="F487" s="214" t="s">
        <v>37</v>
      </c>
      <c r="G487" s="247">
        <v>7000</v>
      </c>
      <c r="H487" s="214"/>
      <c r="I487" s="248"/>
      <c r="J487" s="210" t="s">
        <v>329</v>
      </c>
      <c r="K487" s="248">
        <v>10</v>
      </c>
      <c r="L487" s="250"/>
      <c r="M487" s="250"/>
      <c r="N487" s="250"/>
      <c r="O487" s="250"/>
      <c r="P487" s="250"/>
      <c r="Q487" s="215"/>
      <c r="R487" s="215"/>
    </row>
    <row r="488" spans="1:18">
      <c r="A488" s="1">
        <v>93628000</v>
      </c>
      <c r="B488" s="31" t="s">
        <v>83</v>
      </c>
      <c r="C488" s="215" t="s">
        <v>381</v>
      </c>
      <c r="D488" s="216" t="s">
        <v>143</v>
      </c>
      <c r="E488" s="246">
        <v>39650</v>
      </c>
      <c r="F488" s="214" t="s">
        <v>37</v>
      </c>
      <c r="G488" s="247">
        <v>7000</v>
      </c>
      <c r="H488" s="214" t="s">
        <v>46</v>
      </c>
      <c r="I488" s="248">
        <v>3.5</v>
      </c>
      <c r="J488" s="210" t="s">
        <v>68</v>
      </c>
      <c r="K488" s="248">
        <v>5</v>
      </c>
      <c r="L488" s="250">
        <v>3000000</v>
      </c>
      <c r="M488" s="250">
        <v>3000000</v>
      </c>
      <c r="N488" s="250">
        <f>ROUND((M488*$E$8/1000),0)</f>
        <v>65926620</v>
      </c>
      <c r="O488" s="250">
        <v>583267</v>
      </c>
      <c r="P488" s="250">
        <v>66509887</v>
      </c>
      <c r="Q488" s="215"/>
      <c r="R488" s="215"/>
    </row>
    <row r="489" spans="1:18">
      <c r="A489" s="1">
        <v>93628000</v>
      </c>
      <c r="B489" s="31" t="s">
        <v>83</v>
      </c>
      <c r="C489" s="215" t="s">
        <v>968</v>
      </c>
      <c r="D489" s="216" t="s">
        <v>143</v>
      </c>
      <c r="E489" s="246">
        <v>39650</v>
      </c>
      <c r="F489" s="214" t="s">
        <v>37</v>
      </c>
      <c r="G489" s="247">
        <v>7000</v>
      </c>
      <c r="H489" s="214" t="s">
        <v>90</v>
      </c>
      <c r="I489" s="248">
        <v>3.8</v>
      </c>
      <c r="J489" s="210" t="s">
        <v>68</v>
      </c>
      <c r="K489" s="248">
        <v>10</v>
      </c>
      <c r="L489" s="250"/>
      <c r="M489" s="250"/>
      <c r="N489" s="250"/>
      <c r="O489" s="250"/>
      <c r="P489" s="250"/>
      <c r="Q489" s="215"/>
      <c r="R489" s="215"/>
    </row>
    <row r="490" spans="1:18">
      <c r="A490" s="1">
        <v>93628000</v>
      </c>
      <c r="B490" s="31" t="s">
        <v>83</v>
      </c>
      <c r="C490" s="215" t="s">
        <v>380</v>
      </c>
      <c r="D490" s="216">
        <v>540</v>
      </c>
      <c r="E490" s="246">
        <v>39643</v>
      </c>
      <c r="F490" s="214" t="s">
        <v>37</v>
      </c>
      <c r="G490" s="247">
        <v>7000</v>
      </c>
      <c r="H490" s="214"/>
      <c r="I490" s="248"/>
      <c r="J490" s="210" t="s">
        <v>329</v>
      </c>
      <c r="K490" s="248">
        <v>30</v>
      </c>
      <c r="L490" s="250"/>
      <c r="M490" s="250"/>
      <c r="N490" s="250"/>
      <c r="O490" s="250"/>
      <c r="P490" s="250"/>
      <c r="Q490" s="215"/>
      <c r="R490" s="215"/>
    </row>
    <row r="491" spans="1:18">
      <c r="A491" s="1">
        <v>93628000</v>
      </c>
      <c r="B491" s="31" t="s">
        <v>83</v>
      </c>
      <c r="C491" s="215" t="s">
        <v>381</v>
      </c>
      <c r="D491" s="216" t="s">
        <v>143</v>
      </c>
      <c r="E491" s="246">
        <v>39650</v>
      </c>
      <c r="F491" s="214" t="s">
        <v>37</v>
      </c>
      <c r="G491" s="247">
        <v>7000</v>
      </c>
      <c r="H491" s="214" t="s">
        <v>92</v>
      </c>
      <c r="I491" s="248">
        <v>4.25</v>
      </c>
      <c r="J491" s="210" t="s">
        <v>68</v>
      </c>
      <c r="K491" s="248">
        <v>20</v>
      </c>
      <c r="L491" s="250">
        <v>2000000</v>
      </c>
      <c r="M491" s="250">
        <v>2000000</v>
      </c>
      <c r="N491" s="250">
        <f>ROUND((M491*$E$8/1000),0)</f>
        <v>43951080</v>
      </c>
      <c r="O491" s="250">
        <v>472169</v>
      </c>
      <c r="P491" s="250">
        <v>44423249</v>
      </c>
      <c r="Q491" s="215"/>
      <c r="R491" s="215"/>
    </row>
    <row r="492" spans="1:18">
      <c r="A492" s="1">
        <v>93628000</v>
      </c>
      <c r="B492" s="31" t="s">
        <v>83</v>
      </c>
      <c r="C492" s="215" t="s">
        <v>968</v>
      </c>
      <c r="D492" s="216" t="s">
        <v>143</v>
      </c>
      <c r="E492" s="246">
        <v>39650</v>
      </c>
      <c r="F492" s="214" t="s">
        <v>37</v>
      </c>
      <c r="G492" s="247">
        <v>7000</v>
      </c>
      <c r="H492" s="214" t="s">
        <v>63</v>
      </c>
      <c r="I492" s="248">
        <v>3.8</v>
      </c>
      <c r="J492" s="210" t="s">
        <v>68</v>
      </c>
      <c r="K492" s="248">
        <v>20</v>
      </c>
      <c r="L492" s="250"/>
      <c r="M492" s="250"/>
      <c r="N492" s="250"/>
      <c r="O492" s="250"/>
      <c r="P492" s="250"/>
      <c r="Q492" s="215"/>
      <c r="R492" s="215"/>
    </row>
    <row r="493" spans="1:18">
      <c r="A493" s="1">
        <v>90042000</v>
      </c>
      <c r="B493" s="31" t="s">
        <v>83</v>
      </c>
      <c r="C493" s="215" t="s">
        <v>301</v>
      </c>
      <c r="D493" s="216">
        <v>541</v>
      </c>
      <c r="E493" s="246">
        <v>39644</v>
      </c>
      <c r="F493" s="214" t="s">
        <v>37</v>
      </c>
      <c r="G493" s="247">
        <v>4000</v>
      </c>
      <c r="H493" s="214"/>
      <c r="I493" s="248"/>
      <c r="J493" s="210" t="s">
        <v>329</v>
      </c>
      <c r="K493" s="248">
        <v>10</v>
      </c>
      <c r="L493" s="250"/>
      <c r="M493" s="250"/>
      <c r="N493" s="250"/>
      <c r="O493" s="250"/>
      <c r="P493" s="250"/>
      <c r="Q493" s="215"/>
      <c r="R493" s="215"/>
    </row>
    <row r="494" spans="1:18">
      <c r="A494" s="1">
        <v>90042000</v>
      </c>
      <c r="B494" s="31" t="s">
        <v>83</v>
      </c>
      <c r="C494" s="215" t="s">
        <v>383</v>
      </c>
      <c r="D494" s="216" t="s">
        <v>143</v>
      </c>
      <c r="E494" s="246">
        <v>39661</v>
      </c>
      <c r="F494" s="214" t="s">
        <v>37</v>
      </c>
      <c r="G494" s="247">
        <v>4000</v>
      </c>
      <c r="H494" s="214" t="s">
        <v>59</v>
      </c>
      <c r="I494" s="248">
        <v>3.75</v>
      </c>
      <c r="J494" s="210" t="s">
        <v>68</v>
      </c>
      <c r="K494" s="248">
        <v>5</v>
      </c>
      <c r="L494" s="250">
        <v>2000000</v>
      </c>
      <c r="M494" s="250">
        <v>2000000</v>
      </c>
      <c r="N494" s="250">
        <f>ROUND((M494*$E$8/1000),0)</f>
        <v>43951080</v>
      </c>
      <c r="O494" s="250">
        <v>93185</v>
      </c>
      <c r="P494" s="250">
        <v>44044265</v>
      </c>
      <c r="Q494" s="215"/>
      <c r="R494" s="215"/>
    </row>
    <row r="495" spans="1:18">
      <c r="A495" s="1">
        <v>90042000</v>
      </c>
      <c r="B495" s="31">
        <v>5</v>
      </c>
      <c r="C495" s="215" t="s">
        <v>302</v>
      </c>
      <c r="D495" s="216" t="s">
        <v>152</v>
      </c>
      <c r="E495" s="246">
        <v>40506</v>
      </c>
      <c r="F495" s="214" t="s">
        <v>37</v>
      </c>
      <c r="G495" s="247">
        <v>2000</v>
      </c>
      <c r="H495" s="214" t="s">
        <v>75</v>
      </c>
      <c r="I495" s="248">
        <v>4</v>
      </c>
      <c r="J495" s="210" t="s">
        <v>81</v>
      </c>
      <c r="K495" s="248">
        <v>21</v>
      </c>
      <c r="L495" s="250">
        <v>2000000</v>
      </c>
      <c r="M495" s="250">
        <v>2000000</v>
      </c>
      <c r="N495" s="250">
        <f>ROUND((M495*$E$8/1000),0)</f>
        <v>43951080</v>
      </c>
      <c r="O495" s="250">
        <v>432825</v>
      </c>
      <c r="P495" s="250">
        <v>44383905</v>
      </c>
      <c r="Q495" s="215"/>
      <c r="R495" s="215"/>
    </row>
    <row r="496" spans="1:18">
      <c r="A496" s="1">
        <v>90042000</v>
      </c>
      <c r="B496" s="31">
        <v>5</v>
      </c>
      <c r="C496" s="209" t="s">
        <v>384</v>
      </c>
      <c r="D496" s="216">
        <v>542</v>
      </c>
      <c r="E496" s="246">
        <v>39644</v>
      </c>
      <c r="F496" s="214" t="s">
        <v>37</v>
      </c>
      <c r="G496" s="247">
        <v>6000</v>
      </c>
      <c r="H496" s="214"/>
      <c r="I496" s="248"/>
      <c r="J496" s="210" t="s">
        <v>329</v>
      </c>
      <c r="K496" s="248">
        <v>30</v>
      </c>
      <c r="L496" s="250"/>
      <c r="M496" s="250"/>
      <c r="N496" s="250"/>
      <c r="O496" s="250"/>
      <c r="P496" s="250"/>
      <c r="Q496" s="215"/>
      <c r="R496" s="215"/>
    </row>
    <row r="497" spans="1:18">
      <c r="A497" s="1">
        <v>90042000</v>
      </c>
      <c r="B497" s="31">
        <v>5</v>
      </c>
      <c r="C497" s="209" t="s">
        <v>383</v>
      </c>
      <c r="D497" s="216" t="s">
        <v>143</v>
      </c>
      <c r="E497" s="246">
        <v>39661</v>
      </c>
      <c r="F497" s="214" t="s">
        <v>37</v>
      </c>
      <c r="G497" s="247">
        <v>6000</v>
      </c>
      <c r="H497" s="214" t="s">
        <v>60</v>
      </c>
      <c r="I497" s="248">
        <v>4.6500000000000004</v>
      </c>
      <c r="J497" s="210" t="s">
        <v>68</v>
      </c>
      <c r="K497" s="248">
        <v>21</v>
      </c>
      <c r="L497" s="250">
        <v>5500000</v>
      </c>
      <c r="M497" s="250">
        <v>5500000</v>
      </c>
      <c r="N497" s="250">
        <f>ROUND((M497*$E$8/1000),0)</f>
        <v>120865470</v>
      </c>
      <c r="O497" s="250">
        <v>317079</v>
      </c>
      <c r="P497" s="250">
        <v>121182549</v>
      </c>
      <c r="Q497" s="215"/>
      <c r="R497" s="215"/>
    </row>
    <row r="498" spans="1:18">
      <c r="A498" s="1">
        <v>90042000</v>
      </c>
      <c r="B498" s="31">
        <v>5</v>
      </c>
      <c r="C498" s="209" t="s">
        <v>302</v>
      </c>
      <c r="D498" s="216" t="s">
        <v>152</v>
      </c>
      <c r="E498" s="246">
        <v>39822</v>
      </c>
      <c r="F498" s="214" t="s">
        <v>37</v>
      </c>
      <c r="G498" s="247">
        <v>500</v>
      </c>
      <c r="H498" s="214" t="s">
        <v>64</v>
      </c>
      <c r="I498" s="248">
        <v>4.75</v>
      </c>
      <c r="J498" s="259" t="s">
        <v>68</v>
      </c>
      <c r="K498" s="248">
        <v>20</v>
      </c>
      <c r="L498" s="250">
        <v>500000</v>
      </c>
      <c r="M498" s="250">
        <v>500000</v>
      </c>
      <c r="N498" s="250">
        <f>ROUND((M498*$E$8/1000),0)</f>
        <v>10987770</v>
      </c>
      <c r="O498" s="250">
        <v>71491</v>
      </c>
      <c r="P498" s="250">
        <v>11059261</v>
      </c>
      <c r="Q498" s="215"/>
      <c r="R498" s="215"/>
    </row>
    <row r="499" spans="1:18">
      <c r="A499" s="1">
        <v>99530250</v>
      </c>
      <c r="B499" s="31">
        <v>0</v>
      </c>
      <c r="C499" s="213" t="s">
        <v>198</v>
      </c>
      <c r="D499" s="216">
        <v>543</v>
      </c>
      <c r="E499" s="246">
        <v>39667</v>
      </c>
      <c r="F499" s="214" t="s">
        <v>37</v>
      </c>
      <c r="G499" s="247">
        <v>3500</v>
      </c>
      <c r="H499" s="214"/>
      <c r="I499" s="248"/>
      <c r="J499" s="210" t="s">
        <v>329</v>
      </c>
      <c r="K499" s="248">
        <v>30</v>
      </c>
      <c r="L499" s="250"/>
      <c r="M499" s="250"/>
      <c r="N499" s="250"/>
      <c r="O499" s="250"/>
      <c r="P499" s="250"/>
      <c r="Q499" s="215"/>
      <c r="R499" s="215"/>
    </row>
    <row r="500" spans="1:18">
      <c r="A500" s="1">
        <v>99530250</v>
      </c>
      <c r="B500" s="31">
        <v>0</v>
      </c>
      <c r="C500" s="213" t="s">
        <v>385</v>
      </c>
      <c r="D500" s="216" t="s">
        <v>143</v>
      </c>
      <c r="E500" s="246">
        <v>39667</v>
      </c>
      <c r="F500" s="214" t="s">
        <v>37</v>
      </c>
      <c r="G500" s="247">
        <v>3500</v>
      </c>
      <c r="H500" s="214" t="s">
        <v>92</v>
      </c>
      <c r="I500" s="248">
        <v>4.25</v>
      </c>
      <c r="J500" s="210" t="s">
        <v>329</v>
      </c>
      <c r="K500" s="248">
        <v>21</v>
      </c>
      <c r="L500" s="250"/>
      <c r="M500" s="250"/>
      <c r="N500" s="250"/>
      <c r="O500" s="250"/>
      <c r="P500" s="250"/>
      <c r="Q500" s="215"/>
      <c r="R500" s="215"/>
    </row>
    <row r="501" spans="1:18">
      <c r="A501" s="1">
        <v>99530250</v>
      </c>
      <c r="B501" s="31">
        <v>0</v>
      </c>
      <c r="C501" s="213" t="s">
        <v>386</v>
      </c>
      <c r="D501" s="216" t="s">
        <v>152</v>
      </c>
      <c r="E501" s="246">
        <v>39897</v>
      </c>
      <c r="F501" s="214" t="s">
        <v>171</v>
      </c>
      <c r="G501" s="247">
        <v>30000000</v>
      </c>
      <c r="H501" s="214" t="s">
        <v>63</v>
      </c>
      <c r="I501" s="248">
        <v>7</v>
      </c>
      <c r="J501" s="210" t="s">
        <v>329</v>
      </c>
      <c r="K501" s="248">
        <v>5</v>
      </c>
      <c r="L501" s="250">
        <v>10000000000</v>
      </c>
      <c r="M501" s="250">
        <v>10000000000</v>
      </c>
      <c r="N501" s="250">
        <f>ROUND((M501/1000),0)</f>
        <v>10000000</v>
      </c>
      <c r="O501" s="250">
        <v>314960</v>
      </c>
      <c r="P501" s="250">
        <v>10314960</v>
      </c>
      <c r="Q501" s="215"/>
      <c r="R501" s="215"/>
    </row>
    <row r="502" spans="1:18">
      <c r="A502" s="1">
        <v>99530250</v>
      </c>
      <c r="B502" s="31">
        <v>0</v>
      </c>
      <c r="C502" s="213" t="s">
        <v>386</v>
      </c>
      <c r="D502" s="216" t="s">
        <v>162</v>
      </c>
      <c r="E502" s="246">
        <v>39976</v>
      </c>
      <c r="F502" s="214" t="s">
        <v>37</v>
      </c>
      <c r="G502" s="247">
        <v>3000</v>
      </c>
      <c r="H502" s="214" t="s">
        <v>56</v>
      </c>
      <c r="I502" s="248">
        <v>5</v>
      </c>
      <c r="J502" s="210" t="s">
        <v>68</v>
      </c>
      <c r="K502" s="248">
        <v>21</v>
      </c>
      <c r="L502" s="250">
        <v>1000000</v>
      </c>
      <c r="M502" s="250">
        <v>1000000</v>
      </c>
      <c r="N502" s="250">
        <f>ROUND((M502*$E$8/1000),0)</f>
        <v>21975540</v>
      </c>
      <c r="O502" s="250">
        <v>239561</v>
      </c>
      <c r="P502" s="250">
        <v>22215101</v>
      </c>
      <c r="Q502" s="215"/>
      <c r="R502" s="215"/>
    </row>
    <row r="503" spans="1:18">
      <c r="A503" s="1">
        <v>99530250</v>
      </c>
      <c r="B503" s="31">
        <v>0</v>
      </c>
      <c r="C503" s="213" t="s">
        <v>386</v>
      </c>
      <c r="D503" s="216" t="s">
        <v>162</v>
      </c>
      <c r="E503" s="246">
        <v>39976</v>
      </c>
      <c r="F503" s="214" t="s">
        <v>37</v>
      </c>
      <c r="G503" s="247">
        <v>3000</v>
      </c>
      <c r="H503" s="214" t="s">
        <v>51</v>
      </c>
      <c r="I503" s="248">
        <v>4</v>
      </c>
      <c r="J503" s="210" t="s">
        <v>68</v>
      </c>
      <c r="K503" s="248">
        <v>7</v>
      </c>
      <c r="L503" s="250">
        <v>2000000</v>
      </c>
      <c r="M503" s="250">
        <v>2000000</v>
      </c>
      <c r="N503" s="250">
        <f>ROUND((M503*$E$8/1000),0)</f>
        <v>43951080</v>
      </c>
      <c r="O503" s="250">
        <v>384740</v>
      </c>
      <c r="P503" s="250">
        <v>44335820</v>
      </c>
      <c r="Q503" s="215"/>
      <c r="R503" s="215"/>
    </row>
    <row r="504" spans="1:18">
      <c r="A504" s="1">
        <v>99530250</v>
      </c>
      <c r="B504" s="31">
        <v>0</v>
      </c>
      <c r="C504" s="213" t="s">
        <v>385</v>
      </c>
      <c r="D504" s="216" t="s">
        <v>162</v>
      </c>
      <c r="E504" s="246">
        <v>39976</v>
      </c>
      <c r="F504" s="214" t="s">
        <v>171</v>
      </c>
      <c r="G504" s="247">
        <v>62950000</v>
      </c>
      <c r="H504" s="214" t="s">
        <v>53</v>
      </c>
      <c r="I504" s="248">
        <v>6</v>
      </c>
      <c r="J504" s="210" t="s">
        <v>68</v>
      </c>
      <c r="K504" s="248">
        <v>7</v>
      </c>
      <c r="L504" s="250"/>
      <c r="M504" s="250"/>
      <c r="N504" s="250"/>
      <c r="O504" s="250"/>
      <c r="P504" s="250"/>
      <c r="Q504" s="215"/>
      <c r="R504" s="215"/>
    </row>
    <row r="505" spans="1:18">
      <c r="A505" s="1">
        <v>93458000</v>
      </c>
      <c r="B505" s="31">
        <v>1</v>
      </c>
      <c r="C505" s="213" t="s">
        <v>387</v>
      </c>
      <c r="D505" s="216">
        <v>544</v>
      </c>
      <c r="E505" s="246">
        <v>39674</v>
      </c>
      <c r="F505" s="214" t="s">
        <v>37</v>
      </c>
      <c r="G505" s="247">
        <v>10000</v>
      </c>
      <c r="H505" s="214"/>
      <c r="I505" s="248"/>
      <c r="J505" s="210" t="s">
        <v>371</v>
      </c>
      <c r="K505" s="248">
        <v>10</v>
      </c>
      <c r="L505" s="250"/>
      <c r="M505" s="250"/>
      <c r="N505" s="250"/>
      <c r="O505" s="250"/>
      <c r="P505" s="250"/>
      <c r="Q505" s="215"/>
      <c r="R505" s="215"/>
    </row>
    <row r="506" spans="1:18">
      <c r="A506" s="1">
        <v>93458000</v>
      </c>
      <c r="B506" s="31">
        <v>1</v>
      </c>
      <c r="C506" s="213" t="s">
        <v>388</v>
      </c>
      <c r="D506" s="216" t="s">
        <v>143</v>
      </c>
      <c r="E506" s="246">
        <v>39735</v>
      </c>
      <c r="F506" s="214" t="s">
        <v>66</v>
      </c>
      <c r="G506" s="247">
        <v>355000</v>
      </c>
      <c r="H506" s="214" t="s">
        <v>63</v>
      </c>
      <c r="I506" s="248" t="s">
        <v>389</v>
      </c>
      <c r="J506" s="210" t="s">
        <v>390</v>
      </c>
      <c r="K506" s="248">
        <v>6</v>
      </c>
      <c r="L506" s="250"/>
      <c r="M506" s="250"/>
      <c r="N506" s="250"/>
      <c r="O506" s="250"/>
      <c r="P506" s="250"/>
      <c r="Q506" s="215" t="s">
        <v>69</v>
      </c>
      <c r="R506" s="215"/>
    </row>
    <row r="507" spans="1:18">
      <c r="A507" s="1">
        <v>93458000</v>
      </c>
      <c r="B507" s="31">
        <v>1</v>
      </c>
      <c r="C507" s="213" t="s">
        <v>391</v>
      </c>
      <c r="D507" s="216" t="s">
        <v>143</v>
      </c>
      <c r="E507" s="246">
        <v>39735</v>
      </c>
      <c r="F507" s="214" t="s">
        <v>37</v>
      </c>
      <c r="G507" s="247">
        <v>10000</v>
      </c>
      <c r="H507" s="214" t="s">
        <v>56</v>
      </c>
      <c r="I507" s="248">
        <v>4</v>
      </c>
      <c r="J507" s="210" t="s">
        <v>390</v>
      </c>
      <c r="K507" s="248">
        <v>6</v>
      </c>
      <c r="L507" s="250">
        <v>1000000</v>
      </c>
      <c r="M507" s="250">
        <v>1000000</v>
      </c>
      <c r="N507" s="250">
        <f>ROUND((M507*$E$8/1000),0)</f>
        <v>21975540</v>
      </c>
      <c r="O507" s="250">
        <v>290136</v>
      </c>
      <c r="P507" s="250">
        <v>22265676</v>
      </c>
      <c r="Q507" s="215"/>
      <c r="R507" s="215"/>
    </row>
    <row r="508" spans="1:18">
      <c r="A508" s="1">
        <v>93458000</v>
      </c>
      <c r="B508" s="31">
        <v>1</v>
      </c>
      <c r="C508" s="213" t="s">
        <v>969</v>
      </c>
      <c r="D508" s="216" t="s">
        <v>152</v>
      </c>
      <c r="E508" s="246">
        <v>39888</v>
      </c>
      <c r="F508" s="214" t="s">
        <v>171</v>
      </c>
      <c r="G508" s="247">
        <v>84000000</v>
      </c>
      <c r="H508" s="214" t="s">
        <v>53</v>
      </c>
      <c r="I508" s="248">
        <v>4</v>
      </c>
      <c r="J508" s="210" t="s">
        <v>390</v>
      </c>
      <c r="K508" s="248">
        <v>5</v>
      </c>
      <c r="L508" s="250"/>
      <c r="M508" s="250"/>
      <c r="N508" s="250"/>
      <c r="O508" s="250"/>
      <c r="P508" s="250"/>
      <c r="Q508" s="215"/>
      <c r="R508" s="215"/>
    </row>
    <row r="509" spans="1:18">
      <c r="A509" s="1">
        <v>93458000</v>
      </c>
      <c r="B509" s="31">
        <v>1</v>
      </c>
      <c r="C509" s="213" t="s">
        <v>392</v>
      </c>
      <c r="D509" s="216" t="s">
        <v>152</v>
      </c>
      <c r="E509" s="246">
        <v>39888</v>
      </c>
      <c r="F509" s="214" t="s">
        <v>37</v>
      </c>
      <c r="G509" s="247">
        <v>4000</v>
      </c>
      <c r="H509" s="214" t="s">
        <v>59</v>
      </c>
      <c r="I509" s="248">
        <v>2.25</v>
      </c>
      <c r="J509" s="210" t="s">
        <v>390</v>
      </c>
      <c r="K509" s="248">
        <v>5</v>
      </c>
      <c r="L509" s="250">
        <v>2000000</v>
      </c>
      <c r="M509" s="250">
        <v>2000000</v>
      </c>
      <c r="N509" s="250">
        <f>ROUND((M509*$E$8/1000),0)</f>
        <v>43951080</v>
      </c>
      <c r="O509" s="250">
        <v>491681</v>
      </c>
      <c r="P509" s="250">
        <v>44442761</v>
      </c>
      <c r="Q509" s="215"/>
      <c r="R509" s="215"/>
    </row>
    <row r="510" spans="1:18">
      <c r="A510" s="1">
        <v>93458000</v>
      </c>
      <c r="B510" s="31">
        <v>1</v>
      </c>
      <c r="C510" s="213" t="s">
        <v>387</v>
      </c>
      <c r="D510" s="216">
        <v>545</v>
      </c>
      <c r="E510" s="246">
        <v>39674</v>
      </c>
      <c r="F510" s="214" t="s">
        <v>37</v>
      </c>
      <c r="G510" s="247">
        <v>10000</v>
      </c>
      <c r="H510" s="214"/>
      <c r="I510" s="248"/>
      <c r="J510" s="210" t="s">
        <v>371</v>
      </c>
      <c r="K510" s="248">
        <v>30</v>
      </c>
      <c r="L510" s="250"/>
      <c r="M510" s="250"/>
      <c r="N510" s="250"/>
      <c r="O510" s="250"/>
      <c r="P510" s="250"/>
      <c r="Q510" s="215"/>
      <c r="R510" s="215"/>
    </row>
    <row r="511" spans="1:18">
      <c r="A511" s="1">
        <v>93458000</v>
      </c>
      <c r="B511" s="31">
        <v>1</v>
      </c>
      <c r="C511" s="213" t="s">
        <v>391</v>
      </c>
      <c r="D511" s="216" t="s">
        <v>143</v>
      </c>
      <c r="E511" s="246">
        <v>39735</v>
      </c>
      <c r="F511" s="214" t="s">
        <v>37</v>
      </c>
      <c r="G511" s="247">
        <v>10000</v>
      </c>
      <c r="H511" s="214" t="s">
        <v>51</v>
      </c>
      <c r="I511" s="248">
        <v>4.25</v>
      </c>
      <c r="J511" s="210" t="s">
        <v>390</v>
      </c>
      <c r="K511" s="248">
        <v>21</v>
      </c>
      <c r="L511" s="250">
        <v>7000000</v>
      </c>
      <c r="M511" s="250">
        <v>7000000</v>
      </c>
      <c r="N511" s="250">
        <f>ROUND((M511*$E$8/1000),0)</f>
        <v>153828780</v>
      </c>
      <c r="O511" s="250">
        <v>2156577</v>
      </c>
      <c r="P511" s="250">
        <v>155985357</v>
      </c>
      <c r="Q511" s="215"/>
      <c r="R511" s="215"/>
    </row>
    <row r="512" spans="1:18">
      <c r="A512" s="1">
        <v>92236000</v>
      </c>
      <c r="B512" s="31">
        <v>6</v>
      </c>
      <c r="C512" s="213" t="s">
        <v>393</v>
      </c>
      <c r="D512" s="216">
        <v>546</v>
      </c>
      <c r="E512" s="246">
        <v>39681</v>
      </c>
      <c r="F512" s="214" t="s">
        <v>37</v>
      </c>
      <c r="G512" s="247">
        <v>2000</v>
      </c>
      <c r="H512" s="214"/>
      <c r="I512" s="248"/>
      <c r="J512" s="210" t="s">
        <v>68</v>
      </c>
      <c r="K512" s="248">
        <v>10</v>
      </c>
      <c r="L512" s="250"/>
      <c r="M512" s="250"/>
      <c r="N512" s="250"/>
      <c r="O512" s="250"/>
      <c r="P512" s="250"/>
      <c r="Q512" s="215"/>
      <c r="R512" s="215"/>
    </row>
    <row r="513" spans="1:18">
      <c r="A513" s="1">
        <v>92236000</v>
      </c>
      <c r="B513" s="31">
        <v>6</v>
      </c>
      <c r="C513" s="213" t="s">
        <v>394</v>
      </c>
      <c r="D513" s="216" t="s">
        <v>143</v>
      </c>
      <c r="E513" s="246">
        <v>39689</v>
      </c>
      <c r="F513" s="214" t="s">
        <v>37</v>
      </c>
      <c r="G513" s="247">
        <v>2000</v>
      </c>
      <c r="H513" s="214" t="s">
        <v>63</v>
      </c>
      <c r="I513" s="248">
        <v>3.9</v>
      </c>
      <c r="J513" s="210" t="s">
        <v>68</v>
      </c>
      <c r="K513" s="248">
        <v>7</v>
      </c>
      <c r="L513" s="250">
        <v>2000000</v>
      </c>
      <c r="M513" s="250">
        <v>1777777.6</v>
      </c>
      <c r="N513" s="250">
        <f>ROUND((M513*$E$8/1000),0)</f>
        <v>39067623</v>
      </c>
      <c r="O513" s="250">
        <v>375203</v>
      </c>
      <c r="P513" s="250">
        <v>39442826</v>
      </c>
      <c r="Q513" s="215"/>
      <c r="R513" s="215"/>
    </row>
    <row r="514" spans="1:18">
      <c r="A514" s="1">
        <v>92236000</v>
      </c>
      <c r="B514" s="31">
        <v>6</v>
      </c>
      <c r="C514" s="213" t="s">
        <v>395</v>
      </c>
      <c r="D514" s="216" t="s">
        <v>152</v>
      </c>
      <c r="E514" s="246">
        <v>39689</v>
      </c>
      <c r="F514" s="214" t="s">
        <v>37</v>
      </c>
      <c r="G514" s="247">
        <v>2000</v>
      </c>
      <c r="H514" s="214" t="s">
        <v>56</v>
      </c>
      <c r="I514" s="248">
        <v>4.4000000000000004</v>
      </c>
      <c r="J514" s="210" t="s">
        <v>68</v>
      </c>
      <c r="K514" s="248">
        <v>10</v>
      </c>
      <c r="L514" s="250"/>
      <c r="M514" s="250"/>
      <c r="N514" s="250"/>
      <c r="O514" s="250"/>
      <c r="P514" s="250"/>
      <c r="Q514" s="215"/>
      <c r="R514" s="215"/>
    </row>
    <row r="515" spans="1:18">
      <c r="A515" s="1">
        <v>92236000</v>
      </c>
      <c r="B515" s="31">
        <v>6</v>
      </c>
      <c r="C515" s="213" t="s">
        <v>393</v>
      </c>
      <c r="D515" s="216">
        <v>547</v>
      </c>
      <c r="E515" s="246">
        <v>39681</v>
      </c>
      <c r="F515" s="214" t="s">
        <v>37</v>
      </c>
      <c r="G515" s="247">
        <v>2000</v>
      </c>
      <c r="H515" s="214"/>
      <c r="I515" s="248"/>
      <c r="J515" s="210" t="s">
        <v>81</v>
      </c>
      <c r="K515" s="248">
        <v>30</v>
      </c>
      <c r="L515" s="250"/>
      <c r="M515" s="250"/>
      <c r="N515" s="250"/>
      <c r="O515" s="250"/>
      <c r="P515" s="250"/>
      <c r="Q515" s="215"/>
      <c r="R515" s="215"/>
    </row>
    <row r="516" spans="1:18">
      <c r="A516" s="1">
        <v>92236000</v>
      </c>
      <c r="B516" s="31">
        <v>6</v>
      </c>
      <c r="C516" s="213" t="s">
        <v>395</v>
      </c>
      <c r="D516" s="216" t="s">
        <v>143</v>
      </c>
      <c r="E516" s="246">
        <v>39689</v>
      </c>
      <c r="F516" s="214" t="s">
        <v>37</v>
      </c>
      <c r="G516" s="247">
        <v>2000</v>
      </c>
      <c r="H516" s="214" t="s">
        <v>51</v>
      </c>
      <c r="I516" s="248">
        <v>4.7</v>
      </c>
      <c r="J516" s="210" t="s">
        <v>68</v>
      </c>
      <c r="K516" s="248">
        <v>20</v>
      </c>
      <c r="L516" s="250"/>
      <c r="M516" s="250"/>
      <c r="N516" s="250"/>
      <c r="O516" s="250"/>
      <c r="P516" s="250"/>
      <c r="Q516" s="215"/>
      <c r="R516" s="215"/>
    </row>
    <row r="517" spans="1:18">
      <c r="A517" s="1">
        <v>96667560</v>
      </c>
      <c r="B517" s="31">
        <v>8</v>
      </c>
      <c r="C517" s="215" t="s">
        <v>339</v>
      </c>
      <c r="D517" s="216">
        <v>548</v>
      </c>
      <c r="E517" s="246">
        <v>39694</v>
      </c>
      <c r="F517" s="214" t="s">
        <v>37</v>
      </c>
      <c r="G517" s="247">
        <v>1500</v>
      </c>
      <c r="H517" s="214"/>
      <c r="I517" s="248"/>
      <c r="J517" s="210" t="s">
        <v>250</v>
      </c>
      <c r="K517" s="248">
        <v>10</v>
      </c>
      <c r="L517" s="250"/>
      <c r="M517" s="250"/>
      <c r="N517" s="250"/>
      <c r="O517" s="250"/>
      <c r="P517" s="250"/>
      <c r="Q517" s="215"/>
      <c r="R517" s="215"/>
    </row>
    <row r="518" spans="1:18">
      <c r="A518" s="1">
        <v>96667560</v>
      </c>
      <c r="B518" s="31">
        <v>8</v>
      </c>
      <c r="C518" s="215" t="s">
        <v>340</v>
      </c>
      <c r="D518" s="216" t="s">
        <v>143</v>
      </c>
      <c r="E518" s="246">
        <v>40030</v>
      </c>
      <c r="F518" s="214" t="s">
        <v>171</v>
      </c>
      <c r="G518" s="247">
        <v>20000000</v>
      </c>
      <c r="H518" s="214" t="s">
        <v>90</v>
      </c>
      <c r="I518" s="248">
        <v>7</v>
      </c>
      <c r="J518" s="210" t="s">
        <v>374</v>
      </c>
      <c r="K518" s="248">
        <v>5</v>
      </c>
      <c r="L518" s="250">
        <v>20000000000</v>
      </c>
      <c r="M518" s="250">
        <v>20000000000</v>
      </c>
      <c r="N518" s="250">
        <f>ROUND((M518/1000),0)</f>
        <v>20000000</v>
      </c>
      <c r="O518" s="250">
        <v>688160</v>
      </c>
      <c r="P518" s="250">
        <v>20688160</v>
      </c>
      <c r="Q518" s="215"/>
      <c r="R518" s="215"/>
    </row>
    <row r="519" spans="1:18">
      <c r="A519" s="1">
        <v>96667560</v>
      </c>
      <c r="B519" s="31">
        <v>8</v>
      </c>
      <c r="C519" s="215" t="s">
        <v>340</v>
      </c>
      <c r="D519" s="216" t="s">
        <v>152</v>
      </c>
      <c r="E519" s="246">
        <v>40500</v>
      </c>
      <c r="F519" s="214" t="s">
        <v>171</v>
      </c>
      <c r="G519" s="247">
        <v>10000000</v>
      </c>
      <c r="H519" s="214" t="s">
        <v>51</v>
      </c>
      <c r="I519" s="248">
        <v>6.35</v>
      </c>
      <c r="J519" s="210" t="s">
        <v>374</v>
      </c>
      <c r="K519" s="248">
        <v>4</v>
      </c>
      <c r="L519" s="250">
        <v>10000000000</v>
      </c>
      <c r="M519" s="250">
        <v>10000000000</v>
      </c>
      <c r="N519" s="250">
        <f>ROUND((M519/1000),0)</f>
        <v>10000000</v>
      </c>
      <c r="O519" s="250">
        <v>12925</v>
      </c>
      <c r="P519" s="250">
        <v>10012925</v>
      </c>
      <c r="Q519" s="215"/>
      <c r="R519" s="215"/>
    </row>
    <row r="520" spans="1:18">
      <c r="A520" s="1">
        <v>96813520</v>
      </c>
      <c r="B520" s="31">
        <v>1</v>
      </c>
      <c r="C520" s="213" t="s">
        <v>396</v>
      </c>
      <c r="D520" s="216">
        <v>549</v>
      </c>
      <c r="E520" s="246">
        <v>39707</v>
      </c>
      <c r="F520" s="214" t="s">
        <v>37</v>
      </c>
      <c r="G520" s="247">
        <v>8500</v>
      </c>
      <c r="H520" s="214"/>
      <c r="I520" s="248"/>
      <c r="J520" s="210" t="s">
        <v>81</v>
      </c>
      <c r="K520" s="248">
        <v>10</v>
      </c>
      <c r="L520" s="250"/>
      <c r="M520" s="250"/>
      <c r="N520" s="250"/>
      <c r="O520" s="250"/>
      <c r="P520" s="250"/>
      <c r="Q520" s="215"/>
      <c r="R520" s="215"/>
    </row>
    <row r="521" spans="1:18">
      <c r="A521" s="1">
        <v>96813520</v>
      </c>
      <c r="B521" s="31">
        <v>1</v>
      </c>
      <c r="C521" s="213" t="s">
        <v>397</v>
      </c>
      <c r="D521" s="216" t="s">
        <v>143</v>
      </c>
      <c r="E521" s="246">
        <v>39730</v>
      </c>
      <c r="F521" s="214" t="s">
        <v>37</v>
      </c>
      <c r="G521" s="247">
        <v>7000</v>
      </c>
      <c r="H521" s="214" t="s">
        <v>46</v>
      </c>
      <c r="I521" s="248">
        <v>2.75</v>
      </c>
      <c r="J521" s="210" t="s">
        <v>68</v>
      </c>
      <c r="K521" s="248">
        <v>5</v>
      </c>
      <c r="L521" s="250">
        <v>1800000</v>
      </c>
      <c r="M521" s="250">
        <v>1800000</v>
      </c>
      <c r="N521" s="250">
        <f>ROUND((M521*$E$8/1000),0)</f>
        <v>39555972</v>
      </c>
      <c r="O521" s="250">
        <v>360144</v>
      </c>
      <c r="P521" s="250">
        <v>39916116</v>
      </c>
      <c r="Q521" s="215"/>
      <c r="R521" s="215"/>
    </row>
    <row r="522" spans="1:18">
      <c r="A522" s="1">
        <v>96813520</v>
      </c>
      <c r="B522" s="31">
        <v>1</v>
      </c>
      <c r="C522" s="213" t="s">
        <v>396</v>
      </c>
      <c r="D522" s="216">
        <v>550</v>
      </c>
      <c r="E522" s="246">
        <v>39707</v>
      </c>
      <c r="F522" s="214" t="s">
        <v>37</v>
      </c>
      <c r="G522" s="247">
        <v>8500</v>
      </c>
      <c r="H522" s="214"/>
      <c r="I522" s="248"/>
      <c r="J522" s="210" t="s">
        <v>81</v>
      </c>
      <c r="K522" s="248">
        <v>30</v>
      </c>
      <c r="L522" s="250"/>
      <c r="M522" s="250"/>
      <c r="N522" s="250"/>
      <c r="O522" s="250"/>
      <c r="P522" s="250"/>
      <c r="Q522" s="215"/>
      <c r="R522" s="215"/>
    </row>
    <row r="523" spans="1:18">
      <c r="A523" s="1">
        <v>96813520</v>
      </c>
      <c r="B523" s="31">
        <v>1</v>
      </c>
      <c r="C523" s="213" t="s">
        <v>398</v>
      </c>
      <c r="D523" s="216" t="s">
        <v>143</v>
      </c>
      <c r="E523" s="246">
        <v>39730</v>
      </c>
      <c r="F523" s="214" t="s">
        <v>37</v>
      </c>
      <c r="G523" s="247">
        <v>7000</v>
      </c>
      <c r="H523" s="214" t="s">
        <v>90</v>
      </c>
      <c r="I523" s="248">
        <v>4.25</v>
      </c>
      <c r="J523" s="210" t="s">
        <v>68</v>
      </c>
      <c r="K523" s="248">
        <v>21</v>
      </c>
      <c r="L523" s="250">
        <v>4700000</v>
      </c>
      <c r="M523" s="250">
        <v>4700000</v>
      </c>
      <c r="N523" s="250">
        <f>ROUND((M523*$E$8/1000),0)</f>
        <v>103285038</v>
      </c>
      <c r="O523" s="250">
        <v>1447987</v>
      </c>
      <c r="P523" s="250">
        <v>104733025</v>
      </c>
      <c r="Q523" s="215"/>
      <c r="R523" s="215"/>
    </row>
    <row r="524" spans="1:18">
      <c r="A524" s="1">
        <v>93834000</v>
      </c>
      <c r="B524" s="31">
        <v>5</v>
      </c>
      <c r="C524" s="213" t="s">
        <v>276</v>
      </c>
      <c r="D524" s="216">
        <v>551</v>
      </c>
      <c r="E524" s="246">
        <v>39735</v>
      </c>
      <c r="F524" s="214" t="s">
        <v>37</v>
      </c>
      <c r="G524" s="247">
        <v>12500</v>
      </c>
      <c r="H524" s="214"/>
      <c r="I524" s="248"/>
      <c r="J524" s="210" t="s">
        <v>81</v>
      </c>
      <c r="K524" s="248">
        <v>30</v>
      </c>
      <c r="L524" s="250"/>
      <c r="M524" s="250"/>
      <c r="N524" s="250"/>
      <c r="O524" s="250"/>
      <c r="P524" s="250"/>
      <c r="Q524" s="215"/>
      <c r="R524" s="215"/>
    </row>
    <row r="525" spans="1:18">
      <c r="A525" s="1">
        <v>93834000</v>
      </c>
      <c r="B525" s="31">
        <v>5</v>
      </c>
      <c r="C525" s="213" t="s">
        <v>399</v>
      </c>
      <c r="D525" s="216" t="s">
        <v>143</v>
      </c>
      <c r="E525" s="246">
        <v>39769</v>
      </c>
      <c r="F525" s="214" t="s">
        <v>37</v>
      </c>
      <c r="G525" s="247">
        <v>6000</v>
      </c>
      <c r="H525" s="214" t="s">
        <v>53</v>
      </c>
      <c r="I525" s="248">
        <v>4.7</v>
      </c>
      <c r="J525" s="210" t="s">
        <v>81</v>
      </c>
      <c r="K525" s="248">
        <v>8</v>
      </c>
      <c r="L525" s="250"/>
      <c r="M525" s="250"/>
      <c r="N525" s="250"/>
      <c r="O525" s="250"/>
      <c r="P525" s="250"/>
      <c r="Q525" s="215"/>
      <c r="R525" s="215"/>
    </row>
    <row r="526" spans="1:18">
      <c r="A526" s="1">
        <v>93834000</v>
      </c>
      <c r="B526" s="31">
        <v>5</v>
      </c>
      <c r="C526" s="213" t="s">
        <v>399</v>
      </c>
      <c r="D526" s="216" t="s">
        <v>143</v>
      </c>
      <c r="E526" s="246">
        <v>39769</v>
      </c>
      <c r="F526" s="214" t="s">
        <v>66</v>
      </c>
      <c r="G526" s="247">
        <v>187800</v>
      </c>
      <c r="H526" s="214" t="s">
        <v>59</v>
      </c>
      <c r="I526" s="248" t="s">
        <v>400</v>
      </c>
      <c r="J526" s="210" t="s">
        <v>81</v>
      </c>
      <c r="K526" s="248">
        <v>11</v>
      </c>
      <c r="L526" s="250"/>
      <c r="M526" s="250"/>
      <c r="N526" s="250"/>
      <c r="O526" s="250"/>
      <c r="P526" s="250"/>
      <c r="Q526" s="215" t="s">
        <v>69</v>
      </c>
      <c r="R526" s="215"/>
    </row>
    <row r="527" spans="1:18">
      <c r="A527" s="1">
        <v>93834000</v>
      </c>
      <c r="B527" s="31">
        <v>5</v>
      </c>
      <c r="C527" s="213" t="s">
        <v>399</v>
      </c>
      <c r="D527" s="216" t="s">
        <v>143</v>
      </c>
      <c r="E527" s="246">
        <v>39769</v>
      </c>
      <c r="F527" s="214" t="s">
        <v>37</v>
      </c>
      <c r="G527" s="247">
        <v>6000</v>
      </c>
      <c r="H527" s="214" t="s">
        <v>60</v>
      </c>
      <c r="I527" s="248">
        <v>4.7</v>
      </c>
      <c r="J527" s="210" t="s">
        <v>81</v>
      </c>
      <c r="K527" s="248">
        <v>9</v>
      </c>
      <c r="L527" s="250"/>
      <c r="M527" s="250"/>
      <c r="N527" s="250"/>
      <c r="O527" s="250"/>
      <c r="P527" s="250"/>
      <c r="Q527" s="215"/>
      <c r="R527" s="215"/>
    </row>
    <row r="528" spans="1:18">
      <c r="A528" s="1">
        <v>93834000</v>
      </c>
      <c r="B528" s="31">
        <v>5</v>
      </c>
      <c r="C528" s="213" t="s">
        <v>120</v>
      </c>
      <c r="D528" s="216" t="s">
        <v>143</v>
      </c>
      <c r="E528" s="246">
        <v>39769</v>
      </c>
      <c r="F528" s="214" t="s">
        <v>37</v>
      </c>
      <c r="G528" s="247">
        <v>6000</v>
      </c>
      <c r="H528" s="214" t="s">
        <v>64</v>
      </c>
      <c r="I528" s="248">
        <v>5.7</v>
      </c>
      <c r="J528" s="210" t="s">
        <v>68</v>
      </c>
      <c r="K528" s="248">
        <v>21</v>
      </c>
      <c r="L528" s="250">
        <v>3000000</v>
      </c>
      <c r="M528" s="250">
        <v>3000000</v>
      </c>
      <c r="N528" s="250">
        <f>ROUND((M528*$E$8/1000),0)</f>
        <v>65926620</v>
      </c>
      <c r="O528" s="250">
        <v>1389651</v>
      </c>
      <c r="P528" s="250">
        <v>67316271</v>
      </c>
      <c r="Q528" s="215"/>
      <c r="R528" s="215"/>
    </row>
    <row r="529" spans="1:18">
      <c r="A529" s="1">
        <v>93834000</v>
      </c>
      <c r="B529" s="31">
        <v>5</v>
      </c>
      <c r="C529" s="213" t="s">
        <v>120</v>
      </c>
      <c r="D529" s="216" t="s">
        <v>152</v>
      </c>
      <c r="E529" s="246">
        <v>39877</v>
      </c>
      <c r="F529" s="214" t="s">
        <v>171</v>
      </c>
      <c r="G529" s="247">
        <v>30000000</v>
      </c>
      <c r="H529" s="214" t="s">
        <v>75</v>
      </c>
      <c r="I529" s="248">
        <v>7</v>
      </c>
      <c r="J529" s="210" t="s">
        <v>68</v>
      </c>
      <c r="K529" s="248">
        <v>5</v>
      </c>
      <c r="L529" s="250">
        <v>30000000000</v>
      </c>
      <c r="M529" s="250">
        <v>30000000000</v>
      </c>
      <c r="N529" s="250">
        <f>ROUND((M529/1000),0)</f>
        <v>30000000</v>
      </c>
      <c r="O529" s="250">
        <v>1026505</v>
      </c>
      <c r="P529" s="250">
        <v>31026505</v>
      </c>
      <c r="Q529" s="215"/>
      <c r="R529" s="215"/>
    </row>
    <row r="530" spans="1:18">
      <c r="A530" s="1">
        <v>93834000</v>
      </c>
      <c r="B530" s="31">
        <v>5</v>
      </c>
      <c r="C530" s="213" t="s">
        <v>120</v>
      </c>
      <c r="D530" s="216" t="s">
        <v>162</v>
      </c>
      <c r="E530" s="246">
        <v>39952</v>
      </c>
      <c r="F530" s="214" t="s">
        <v>37</v>
      </c>
      <c r="G530" s="247">
        <v>5500</v>
      </c>
      <c r="H530" s="214" t="s">
        <v>125</v>
      </c>
      <c r="I530" s="248">
        <v>4.0999999999999996</v>
      </c>
      <c r="J530" s="210" t="s">
        <v>68</v>
      </c>
      <c r="K530" s="248">
        <v>6</v>
      </c>
      <c r="L530" s="250">
        <v>1000000</v>
      </c>
      <c r="M530" s="250">
        <v>1000000</v>
      </c>
      <c r="N530" s="250">
        <f>ROUND((M530*$E$8/1000),0)</f>
        <v>21975540</v>
      </c>
      <c r="O530" s="250">
        <v>227941</v>
      </c>
      <c r="P530" s="250">
        <v>22203481</v>
      </c>
      <c r="Q530" s="215"/>
      <c r="R530" s="215"/>
    </row>
    <row r="531" spans="1:18">
      <c r="A531" s="1">
        <v>93834000</v>
      </c>
      <c r="B531" s="31">
        <v>5</v>
      </c>
      <c r="C531" s="213" t="s">
        <v>399</v>
      </c>
      <c r="D531" s="216" t="s">
        <v>162</v>
      </c>
      <c r="E531" s="246">
        <v>39952</v>
      </c>
      <c r="F531" s="214" t="s">
        <v>171</v>
      </c>
      <c r="G531" s="247">
        <v>110000000</v>
      </c>
      <c r="H531" s="214" t="s">
        <v>132</v>
      </c>
      <c r="I531" s="248">
        <v>5.8</v>
      </c>
      <c r="J531" s="210" t="s">
        <v>68</v>
      </c>
      <c r="K531" s="248">
        <v>6</v>
      </c>
      <c r="L531" s="250"/>
      <c r="M531" s="250"/>
      <c r="N531" s="250"/>
      <c r="O531" s="250"/>
      <c r="P531" s="250"/>
      <c r="Q531" s="215"/>
      <c r="R531" s="215"/>
    </row>
    <row r="532" spans="1:18">
      <c r="A532" s="1">
        <v>93834000</v>
      </c>
      <c r="B532" s="31">
        <v>5</v>
      </c>
      <c r="C532" s="213" t="s">
        <v>120</v>
      </c>
      <c r="D532" s="216" t="s">
        <v>162</v>
      </c>
      <c r="E532" s="246">
        <v>39952</v>
      </c>
      <c r="F532" s="214" t="s">
        <v>37</v>
      </c>
      <c r="G532" s="247">
        <v>5500</v>
      </c>
      <c r="H532" s="214" t="s">
        <v>176</v>
      </c>
      <c r="I532" s="248">
        <v>4.7</v>
      </c>
      <c r="J532" s="210" t="s">
        <v>68</v>
      </c>
      <c r="K532" s="248">
        <v>21</v>
      </c>
      <c r="L532" s="250">
        <v>4500000</v>
      </c>
      <c r="M532" s="250">
        <v>4500000</v>
      </c>
      <c r="N532" s="250">
        <f>ROUND((M532*$E$8/1000),0)</f>
        <v>98889930</v>
      </c>
      <c r="O532" s="250">
        <v>1174131</v>
      </c>
      <c r="P532" s="250">
        <v>100064061</v>
      </c>
      <c r="Q532" s="215"/>
      <c r="R532" s="215"/>
    </row>
    <row r="533" spans="1:18">
      <c r="A533" s="1">
        <v>93834000</v>
      </c>
      <c r="B533" s="31">
        <v>5</v>
      </c>
      <c r="C533" s="213" t="s">
        <v>120</v>
      </c>
      <c r="D533" s="216" t="s">
        <v>163</v>
      </c>
      <c r="E533" s="246">
        <v>40702</v>
      </c>
      <c r="F533" s="214" t="s">
        <v>171</v>
      </c>
      <c r="G533" s="247">
        <v>54000000</v>
      </c>
      <c r="H533" s="214" t="s">
        <v>177</v>
      </c>
      <c r="I533" s="248">
        <v>7</v>
      </c>
      <c r="J533" s="210" t="s">
        <v>81</v>
      </c>
      <c r="K533" s="248">
        <v>20</v>
      </c>
      <c r="L533" s="250">
        <v>54000000000</v>
      </c>
      <c r="M533" s="250">
        <v>54000000000</v>
      </c>
      <c r="N533" s="250">
        <f>ROUND((M533/1000),0)</f>
        <v>54000000</v>
      </c>
      <c r="O533" s="250">
        <v>918694</v>
      </c>
      <c r="P533" s="250">
        <v>54918694</v>
      </c>
      <c r="Q533" s="215"/>
      <c r="R533" s="215"/>
    </row>
    <row r="534" spans="1:18">
      <c r="A534" s="1">
        <v>91335000</v>
      </c>
      <c r="B534" s="31">
        <v>6</v>
      </c>
      <c r="C534" s="213" t="s">
        <v>401</v>
      </c>
      <c r="D534" s="216">
        <v>552</v>
      </c>
      <c r="E534" s="246">
        <v>39741</v>
      </c>
      <c r="F534" s="214" t="s">
        <v>37</v>
      </c>
      <c r="G534" s="247">
        <v>3500</v>
      </c>
      <c r="H534" s="214"/>
      <c r="I534" s="248"/>
      <c r="J534" s="210" t="s">
        <v>68</v>
      </c>
      <c r="K534" s="248">
        <v>10</v>
      </c>
      <c r="L534" s="250"/>
      <c r="M534" s="250"/>
      <c r="N534" s="250"/>
      <c r="O534" s="250"/>
      <c r="P534" s="250"/>
      <c r="Q534" s="215"/>
      <c r="R534" s="215"/>
    </row>
    <row r="535" spans="1:18">
      <c r="A535" s="1">
        <v>91335000</v>
      </c>
      <c r="B535" s="31">
        <v>6</v>
      </c>
      <c r="C535" s="213" t="s">
        <v>402</v>
      </c>
      <c r="D535" s="216" t="s">
        <v>143</v>
      </c>
      <c r="E535" s="246">
        <v>39834</v>
      </c>
      <c r="F535" s="214" t="s">
        <v>37</v>
      </c>
      <c r="G535" s="247">
        <v>3500</v>
      </c>
      <c r="H535" s="214" t="s">
        <v>46</v>
      </c>
      <c r="I535" s="248">
        <v>6.4</v>
      </c>
      <c r="J535" s="210" t="s">
        <v>68</v>
      </c>
      <c r="K535" s="248">
        <v>5</v>
      </c>
      <c r="L535" s="250">
        <v>500000</v>
      </c>
      <c r="M535" s="250">
        <v>500000</v>
      </c>
      <c r="N535" s="250">
        <f>ROUND((M535*$E$8/1000),0)</f>
        <v>10987770</v>
      </c>
      <c r="O535" s="250">
        <v>76497</v>
      </c>
      <c r="P535" s="250">
        <v>11064267</v>
      </c>
      <c r="Q535" s="215"/>
      <c r="R535" s="215"/>
    </row>
    <row r="536" spans="1:18">
      <c r="A536" s="1">
        <v>91335000</v>
      </c>
      <c r="B536" s="31">
        <v>6</v>
      </c>
      <c r="C536" s="213" t="s">
        <v>403</v>
      </c>
      <c r="D536" s="216" t="s">
        <v>143</v>
      </c>
      <c r="E536" s="246">
        <v>39834</v>
      </c>
      <c r="F536" s="214" t="s">
        <v>171</v>
      </c>
      <c r="G536" s="247">
        <v>75000000</v>
      </c>
      <c r="H536" s="214" t="s">
        <v>90</v>
      </c>
      <c r="I536" s="248">
        <v>8.5500000000000007</v>
      </c>
      <c r="J536" s="210" t="s">
        <v>68</v>
      </c>
      <c r="K536" s="248">
        <v>5</v>
      </c>
      <c r="L536" s="250"/>
      <c r="M536" s="250"/>
      <c r="N536" s="250"/>
      <c r="O536" s="250"/>
      <c r="P536" s="250"/>
      <c r="Q536" s="215"/>
      <c r="R536" s="215"/>
    </row>
    <row r="537" spans="1:18">
      <c r="A537" s="1">
        <v>91335000</v>
      </c>
      <c r="B537" s="31">
        <v>6</v>
      </c>
      <c r="C537" s="213" t="s">
        <v>403</v>
      </c>
      <c r="D537" s="216" t="s">
        <v>143</v>
      </c>
      <c r="E537" s="246">
        <v>39834</v>
      </c>
      <c r="F537" s="214" t="s">
        <v>37</v>
      </c>
      <c r="G537" s="247">
        <v>3500</v>
      </c>
      <c r="H537" s="214" t="s">
        <v>92</v>
      </c>
      <c r="I537" s="248">
        <v>6.1</v>
      </c>
      <c r="J537" s="210" t="s">
        <v>68</v>
      </c>
      <c r="K537" s="248">
        <v>9.5</v>
      </c>
      <c r="L537" s="250"/>
      <c r="M537" s="250"/>
      <c r="N537" s="250"/>
      <c r="O537" s="250"/>
      <c r="P537" s="250"/>
      <c r="Q537" s="215"/>
      <c r="R537" s="215"/>
    </row>
    <row r="538" spans="1:18">
      <c r="A538" s="1">
        <v>91335000</v>
      </c>
      <c r="B538" s="31">
        <v>6</v>
      </c>
      <c r="C538" s="213" t="s">
        <v>403</v>
      </c>
      <c r="D538" s="216" t="s">
        <v>143</v>
      </c>
      <c r="E538" s="246">
        <v>39834</v>
      </c>
      <c r="F538" s="214" t="s">
        <v>171</v>
      </c>
      <c r="G538" s="247">
        <v>75000000</v>
      </c>
      <c r="H538" s="214" t="s">
        <v>63</v>
      </c>
      <c r="I538" s="248">
        <v>8.5500000000000007</v>
      </c>
      <c r="J538" s="210" t="s">
        <v>68</v>
      </c>
      <c r="K538" s="248">
        <v>9.5</v>
      </c>
      <c r="L538" s="250"/>
      <c r="M538" s="250"/>
      <c r="N538" s="250"/>
      <c r="O538" s="250"/>
      <c r="P538" s="250"/>
      <c r="Q538" s="215"/>
      <c r="R538" s="215"/>
    </row>
    <row r="539" spans="1:18">
      <c r="A539" s="1">
        <v>91335000</v>
      </c>
      <c r="B539" s="31">
        <v>6</v>
      </c>
      <c r="C539" s="213" t="s">
        <v>401</v>
      </c>
      <c r="D539" s="216">
        <v>553</v>
      </c>
      <c r="E539" s="246">
        <v>39741</v>
      </c>
      <c r="F539" s="214" t="s">
        <v>37</v>
      </c>
      <c r="G539" s="247">
        <v>3500</v>
      </c>
      <c r="H539" s="214"/>
      <c r="I539" s="248"/>
      <c r="J539" s="210" t="s">
        <v>68</v>
      </c>
      <c r="K539" s="248">
        <v>30</v>
      </c>
      <c r="L539" s="250"/>
      <c r="M539" s="250"/>
      <c r="N539" s="250"/>
      <c r="O539" s="250"/>
      <c r="P539" s="250"/>
      <c r="Q539" s="215"/>
      <c r="R539" s="215"/>
    </row>
    <row r="540" spans="1:18">
      <c r="A540" s="1">
        <v>91335000</v>
      </c>
      <c r="B540" s="31">
        <v>6</v>
      </c>
      <c r="C540" s="213" t="s">
        <v>402</v>
      </c>
      <c r="D540" s="216" t="s">
        <v>143</v>
      </c>
      <c r="E540" s="246">
        <v>39834</v>
      </c>
      <c r="F540" s="214" t="s">
        <v>37</v>
      </c>
      <c r="G540" s="247">
        <v>3500</v>
      </c>
      <c r="H540" s="214" t="s">
        <v>56</v>
      </c>
      <c r="I540" s="210">
        <v>6.3</v>
      </c>
      <c r="J540" s="210" t="s">
        <v>68</v>
      </c>
      <c r="K540" s="248">
        <v>21</v>
      </c>
      <c r="L540" s="250">
        <v>3000000</v>
      </c>
      <c r="M540" s="250">
        <v>3000000</v>
      </c>
      <c r="N540" s="250">
        <f>ROUND((M540*$E$8/1000),0)</f>
        <v>65926620</v>
      </c>
      <c r="O540" s="250">
        <v>451930</v>
      </c>
      <c r="P540" s="250">
        <v>66378550</v>
      </c>
      <c r="Q540" s="215"/>
      <c r="R540" s="215"/>
    </row>
    <row r="541" spans="1:18">
      <c r="A541" s="1">
        <v>81826800</v>
      </c>
      <c r="B541" s="31">
        <v>9</v>
      </c>
      <c r="C541" s="215" t="s">
        <v>319</v>
      </c>
      <c r="D541" s="216">
        <v>555</v>
      </c>
      <c r="E541" s="246">
        <v>39749</v>
      </c>
      <c r="F541" s="214" t="s">
        <v>37</v>
      </c>
      <c r="G541" s="247">
        <v>3250</v>
      </c>
      <c r="H541" s="214"/>
      <c r="I541" s="248"/>
      <c r="J541" s="210" t="s">
        <v>320</v>
      </c>
      <c r="K541" s="248">
        <v>10</v>
      </c>
      <c r="L541" s="250"/>
      <c r="M541" s="250"/>
      <c r="N541" s="250"/>
      <c r="O541" s="250"/>
      <c r="P541" s="250"/>
      <c r="Q541" s="215"/>
      <c r="R541" s="215"/>
    </row>
    <row r="542" spans="1:18">
      <c r="A542" s="1">
        <v>81826800</v>
      </c>
      <c r="B542" s="31">
        <v>9</v>
      </c>
      <c r="C542" s="215" t="s">
        <v>404</v>
      </c>
      <c r="D542" s="216" t="s">
        <v>143</v>
      </c>
      <c r="E542" s="246">
        <v>39889</v>
      </c>
      <c r="F542" s="214" t="s">
        <v>171</v>
      </c>
      <c r="G542" s="247">
        <v>60000000</v>
      </c>
      <c r="H542" s="214" t="s">
        <v>90</v>
      </c>
      <c r="I542" s="248">
        <v>5.75</v>
      </c>
      <c r="J542" s="210" t="s">
        <v>320</v>
      </c>
      <c r="K542" s="248">
        <v>4</v>
      </c>
      <c r="L542" s="250"/>
      <c r="M542" s="250"/>
      <c r="N542" s="250"/>
      <c r="O542" s="250"/>
      <c r="P542" s="250"/>
      <c r="Q542" s="215"/>
      <c r="R542" s="215"/>
    </row>
    <row r="543" spans="1:18">
      <c r="A543" s="1">
        <v>81826800</v>
      </c>
      <c r="B543" s="31">
        <v>9</v>
      </c>
      <c r="C543" s="215" t="s">
        <v>405</v>
      </c>
      <c r="D543" s="216" t="s">
        <v>152</v>
      </c>
      <c r="E543" s="246">
        <v>39889</v>
      </c>
      <c r="F543" s="214" t="s">
        <v>171</v>
      </c>
      <c r="G543" s="247">
        <v>60000000</v>
      </c>
      <c r="H543" s="214" t="s">
        <v>92</v>
      </c>
      <c r="I543" s="248">
        <v>6.15</v>
      </c>
      <c r="J543" s="210" t="s">
        <v>320</v>
      </c>
      <c r="K543" s="248">
        <v>4</v>
      </c>
      <c r="L543" s="250">
        <v>60000000000</v>
      </c>
      <c r="M543" s="250">
        <v>60000000000</v>
      </c>
      <c r="N543" s="250">
        <f>ROUND((M543/1000),0)</f>
        <v>60000000</v>
      </c>
      <c r="O543" s="250">
        <v>1676102</v>
      </c>
      <c r="P543" s="250">
        <v>61676102</v>
      </c>
      <c r="Q543" s="215"/>
      <c r="R543" s="215"/>
    </row>
    <row r="544" spans="1:18">
      <c r="A544" s="1">
        <v>92544000</v>
      </c>
      <c r="B544" s="31">
        <v>0</v>
      </c>
      <c r="C544" s="215" t="s">
        <v>406</v>
      </c>
      <c r="D544" s="216">
        <v>556</v>
      </c>
      <c r="E544" s="246">
        <v>39756</v>
      </c>
      <c r="F544" s="214" t="s">
        <v>37</v>
      </c>
      <c r="G544" s="247">
        <v>1500</v>
      </c>
      <c r="H544" s="214"/>
      <c r="I544" s="248"/>
      <c r="J544" s="210" t="s">
        <v>68</v>
      </c>
      <c r="K544" s="248">
        <v>10</v>
      </c>
      <c r="L544" s="250"/>
      <c r="M544" s="250"/>
      <c r="N544" s="250"/>
      <c r="O544" s="250"/>
      <c r="P544" s="250"/>
      <c r="Q544" s="215"/>
      <c r="R544" s="215"/>
    </row>
    <row r="545" spans="1:18">
      <c r="A545" s="1">
        <v>76022072</v>
      </c>
      <c r="B545" s="31">
        <v>8</v>
      </c>
      <c r="C545" s="215" t="s">
        <v>407</v>
      </c>
      <c r="D545" s="216">
        <v>558</v>
      </c>
      <c r="E545" s="246">
        <v>39787</v>
      </c>
      <c r="F545" s="214" t="s">
        <v>37</v>
      </c>
      <c r="G545" s="247">
        <v>4000</v>
      </c>
      <c r="H545" s="214"/>
      <c r="I545" s="248"/>
      <c r="J545" s="210" t="s">
        <v>287</v>
      </c>
      <c r="K545" s="248">
        <v>10</v>
      </c>
      <c r="L545" s="250"/>
      <c r="M545" s="250"/>
      <c r="N545" s="250"/>
      <c r="O545" s="250"/>
      <c r="P545" s="250"/>
      <c r="Q545" s="215"/>
      <c r="R545" s="215"/>
    </row>
    <row r="546" spans="1:18">
      <c r="A546" s="1">
        <v>76022072</v>
      </c>
      <c r="B546" s="31">
        <v>8</v>
      </c>
      <c r="C546" s="215" t="s">
        <v>408</v>
      </c>
      <c r="D546" s="216" t="s">
        <v>143</v>
      </c>
      <c r="E546" s="246">
        <v>39793</v>
      </c>
      <c r="F546" s="214" t="s">
        <v>37</v>
      </c>
      <c r="G546" s="247">
        <v>4000</v>
      </c>
      <c r="H546" s="214" t="s">
        <v>90</v>
      </c>
      <c r="I546" s="248">
        <v>5</v>
      </c>
      <c r="J546" s="210" t="s">
        <v>68</v>
      </c>
      <c r="K546" s="248">
        <v>5</v>
      </c>
      <c r="L546" s="250"/>
      <c r="M546" s="250"/>
      <c r="N546" s="250"/>
      <c r="O546" s="250"/>
      <c r="P546" s="250"/>
      <c r="Q546" s="215"/>
      <c r="R546" s="215"/>
    </row>
    <row r="547" spans="1:18">
      <c r="A547" s="1">
        <v>76022072</v>
      </c>
      <c r="B547" s="31">
        <v>8</v>
      </c>
      <c r="C547" s="215" t="s">
        <v>408</v>
      </c>
      <c r="D547" s="216" t="s">
        <v>143</v>
      </c>
      <c r="E547" s="246">
        <v>39793</v>
      </c>
      <c r="F547" s="214" t="s">
        <v>171</v>
      </c>
      <c r="G547" s="247">
        <v>85700000</v>
      </c>
      <c r="H547" s="214" t="s">
        <v>92</v>
      </c>
      <c r="I547" s="248">
        <v>7.5</v>
      </c>
      <c r="J547" s="210" t="s">
        <v>68</v>
      </c>
      <c r="K547" s="248">
        <v>5</v>
      </c>
      <c r="L547" s="250"/>
      <c r="M547" s="250"/>
      <c r="N547" s="250"/>
      <c r="O547" s="250"/>
      <c r="P547" s="250"/>
      <c r="Q547" s="215"/>
      <c r="R547" s="215"/>
    </row>
    <row r="548" spans="1:18">
      <c r="A548" s="1">
        <v>76022072</v>
      </c>
      <c r="B548" s="31">
        <v>8</v>
      </c>
      <c r="C548" s="215" t="s">
        <v>409</v>
      </c>
      <c r="D548" s="216">
        <v>559</v>
      </c>
      <c r="E548" s="246">
        <v>39787</v>
      </c>
      <c r="F548" s="214" t="s">
        <v>37</v>
      </c>
      <c r="G548" s="247">
        <v>4000</v>
      </c>
      <c r="H548" s="214"/>
      <c r="I548" s="248"/>
      <c r="J548" s="210" t="s">
        <v>287</v>
      </c>
      <c r="K548" s="248">
        <v>30</v>
      </c>
      <c r="L548" s="250"/>
      <c r="M548" s="250"/>
      <c r="N548" s="250"/>
      <c r="O548" s="250"/>
      <c r="P548" s="250"/>
      <c r="Q548" s="215"/>
      <c r="R548" s="215"/>
    </row>
    <row r="549" spans="1:18">
      <c r="A549" s="1">
        <v>76022072</v>
      </c>
      <c r="B549" s="31">
        <v>8</v>
      </c>
      <c r="C549" s="215" t="s">
        <v>337</v>
      </c>
      <c r="D549" s="216" t="s">
        <v>143</v>
      </c>
      <c r="E549" s="246">
        <v>39793</v>
      </c>
      <c r="F549" s="214" t="s">
        <v>37</v>
      </c>
      <c r="G549" s="247">
        <v>4000</v>
      </c>
      <c r="H549" s="214" t="s">
        <v>63</v>
      </c>
      <c r="I549" s="248">
        <v>5</v>
      </c>
      <c r="J549" s="210" t="s">
        <v>68</v>
      </c>
      <c r="K549" s="248">
        <v>21</v>
      </c>
      <c r="L549" s="250">
        <v>4000000</v>
      </c>
      <c r="M549" s="250">
        <v>4000000</v>
      </c>
      <c r="N549" s="250">
        <f>ROUND((M549*$E$8/1000),0)</f>
        <v>87902160</v>
      </c>
      <c r="O549" s="250">
        <v>717708</v>
      </c>
      <c r="P549" s="250">
        <v>88619868</v>
      </c>
      <c r="Q549" s="215"/>
      <c r="R549" s="215"/>
    </row>
    <row r="550" spans="1:18">
      <c r="A550" s="1">
        <v>96802690</v>
      </c>
      <c r="B550" s="31">
        <v>9</v>
      </c>
      <c r="C550" s="215" t="s">
        <v>273</v>
      </c>
      <c r="D550" s="216">
        <v>560</v>
      </c>
      <c r="E550" s="246">
        <v>39799</v>
      </c>
      <c r="F550" s="214" t="s">
        <v>37</v>
      </c>
      <c r="G550" s="247">
        <v>3500</v>
      </c>
      <c r="H550" s="214"/>
      <c r="I550" s="248"/>
      <c r="J550" s="210" t="s">
        <v>81</v>
      </c>
      <c r="K550" s="248">
        <v>30</v>
      </c>
      <c r="L550" s="250"/>
      <c r="M550" s="250"/>
      <c r="N550" s="250"/>
      <c r="O550" s="250"/>
      <c r="P550" s="250"/>
      <c r="Q550" s="215"/>
      <c r="R550" s="215"/>
    </row>
    <row r="551" spans="1:18">
      <c r="A551" s="1">
        <v>96802690</v>
      </c>
      <c r="B551" s="31">
        <v>9</v>
      </c>
      <c r="C551" s="215" t="s">
        <v>196</v>
      </c>
      <c r="D551" s="216" t="s">
        <v>143</v>
      </c>
      <c r="E551" s="246">
        <v>39799</v>
      </c>
      <c r="F551" s="214" t="s">
        <v>37</v>
      </c>
      <c r="G551" s="247">
        <v>3500</v>
      </c>
      <c r="H551" s="214" t="s">
        <v>125</v>
      </c>
      <c r="I551" s="248">
        <v>5.5</v>
      </c>
      <c r="J551" s="210" t="s">
        <v>68</v>
      </c>
      <c r="K551" s="248">
        <v>21</v>
      </c>
      <c r="L551" s="250">
        <v>3500000</v>
      </c>
      <c r="M551" s="250">
        <v>3500000</v>
      </c>
      <c r="N551" s="250">
        <f>ROUND((M551*$E$8/1000),0)</f>
        <v>76914390</v>
      </c>
      <c r="O551" s="250">
        <v>869517</v>
      </c>
      <c r="P551" s="250">
        <v>77783907</v>
      </c>
      <c r="Q551" s="215"/>
      <c r="R551" s="215"/>
    </row>
    <row r="552" spans="1:18">
      <c r="A552" s="90">
        <v>89900400</v>
      </c>
      <c r="B552" s="31">
        <v>0</v>
      </c>
      <c r="C552" s="215" t="s">
        <v>205</v>
      </c>
      <c r="D552" s="216">
        <v>561</v>
      </c>
      <c r="E552" s="246">
        <v>39813</v>
      </c>
      <c r="F552" s="214" t="s">
        <v>37</v>
      </c>
      <c r="G552" s="247">
        <v>2500</v>
      </c>
      <c r="H552" s="214"/>
      <c r="I552" s="248"/>
      <c r="J552" s="210" t="s">
        <v>410</v>
      </c>
      <c r="K552" s="248">
        <v>10</v>
      </c>
      <c r="L552" s="250"/>
      <c r="M552" s="250"/>
      <c r="N552" s="250"/>
      <c r="O552" s="250"/>
      <c r="P552" s="250"/>
      <c r="Q552" s="215"/>
      <c r="R552" s="215"/>
    </row>
    <row r="553" spans="1:18">
      <c r="A553" s="90">
        <v>89900400</v>
      </c>
      <c r="B553" s="31">
        <v>0</v>
      </c>
      <c r="C553" s="215" t="s">
        <v>207</v>
      </c>
      <c r="D553" s="216" t="s">
        <v>143</v>
      </c>
      <c r="E553" s="246">
        <v>39834</v>
      </c>
      <c r="F553" s="214" t="s">
        <v>37</v>
      </c>
      <c r="G553" s="247">
        <v>2500</v>
      </c>
      <c r="H553" s="214" t="s">
        <v>75</v>
      </c>
      <c r="I553" s="248">
        <v>4.95</v>
      </c>
      <c r="J553" s="210" t="s">
        <v>410</v>
      </c>
      <c r="K553" s="248">
        <v>5</v>
      </c>
      <c r="L553" s="250">
        <v>500000</v>
      </c>
      <c r="M553" s="250">
        <v>500000</v>
      </c>
      <c r="N553" s="250">
        <f>ROUND((M553*$E$8/1000),0)</f>
        <v>10987770</v>
      </c>
      <c r="O553" s="250">
        <v>51104</v>
      </c>
      <c r="P553" s="250">
        <v>11038874</v>
      </c>
      <c r="Q553" s="215"/>
      <c r="R553" s="215"/>
    </row>
    <row r="554" spans="1:18">
      <c r="A554" s="90">
        <v>89900400</v>
      </c>
      <c r="B554" s="31">
        <v>0</v>
      </c>
      <c r="C554" s="215" t="s">
        <v>411</v>
      </c>
      <c r="D554" s="216" t="s">
        <v>143</v>
      </c>
      <c r="E554" s="246">
        <v>39834</v>
      </c>
      <c r="F554" s="214" t="s">
        <v>37</v>
      </c>
      <c r="G554" s="247">
        <v>2500</v>
      </c>
      <c r="H554" s="214" t="s">
        <v>125</v>
      </c>
      <c r="I554" s="248">
        <v>4.8</v>
      </c>
      <c r="J554" s="210" t="s">
        <v>410</v>
      </c>
      <c r="K554" s="248">
        <v>10</v>
      </c>
      <c r="L554" s="250"/>
      <c r="M554" s="250"/>
      <c r="N554" s="250"/>
      <c r="O554" s="250"/>
      <c r="P554" s="250"/>
      <c r="Q554" s="215"/>
      <c r="R554" s="215"/>
    </row>
    <row r="555" spans="1:18">
      <c r="A555" s="90">
        <v>89900400</v>
      </c>
      <c r="B555" s="31">
        <v>0</v>
      </c>
      <c r="C555" s="215" t="s">
        <v>205</v>
      </c>
      <c r="D555" s="216">
        <v>562</v>
      </c>
      <c r="E555" s="246">
        <v>39813</v>
      </c>
      <c r="F555" s="214" t="s">
        <v>37</v>
      </c>
      <c r="G555" s="247">
        <v>2500</v>
      </c>
      <c r="H555" s="214"/>
      <c r="I555" s="248"/>
      <c r="J555" s="210" t="s">
        <v>410</v>
      </c>
      <c r="K555" s="248">
        <v>30</v>
      </c>
      <c r="L555" s="250"/>
      <c r="M555" s="250"/>
      <c r="N555" s="250"/>
      <c r="O555" s="250"/>
      <c r="P555" s="250"/>
      <c r="Q555" s="215"/>
      <c r="R555" s="215"/>
    </row>
    <row r="556" spans="1:18">
      <c r="A556" s="90">
        <v>89900400</v>
      </c>
      <c r="B556" s="31">
        <v>0</v>
      </c>
      <c r="C556" s="215" t="s">
        <v>207</v>
      </c>
      <c r="D556" s="216" t="s">
        <v>143</v>
      </c>
      <c r="E556" s="246">
        <v>39834</v>
      </c>
      <c r="F556" s="214" t="s">
        <v>37</v>
      </c>
      <c r="G556" s="247">
        <v>2500</v>
      </c>
      <c r="H556" s="214" t="s">
        <v>132</v>
      </c>
      <c r="I556" s="248">
        <v>4.9000000000000004</v>
      </c>
      <c r="J556" s="210" t="s">
        <v>410</v>
      </c>
      <c r="K556" s="248">
        <v>21</v>
      </c>
      <c r="L556" s="250">
        <v>2000000</v>
      </c>
      <c r="M556" s="250">
        <v>2000000</v>
      </c>
      <c r="N556" s="250">
        <f>ROUND((M556*$E$8/1000),0)</f>
        <v>43951080</v>
      </c>
      <c r="O556" s="250">
        <v>202377</v>
      </c>
      <c r="P556" s="250">
        <v>44153457</v>
      </c>
      <c r="Q556" s="215"/>
      <c r="R556" s="215"/>
    </row>
    <row r="557" spans="1:18">
      <c r="A557" s="90">
        <v>93007000</v>
      </c>
      <c r="B557" s="31">
        <v>9</v>
      </c>
      <c r="C557" s="215" t="s">
        <v>282</v>
      </c>
      <c r="D557" s="216">
        <v>563</v>
      </c>
      <c r="E557" s="246">
        <v>39813</v>
      </c>
      <c r="F557" s="214" t="s">
        <v>37</v>
      </c>
      <c r="G557" s="247">
        <v>5000</v>
      </c>
      <c r="H557" s="214"/>
      <c r="I557" s="248"/>
      <c r="J557" s="210" t="s">
        <v>81</v>
      </c>
      <c r="K557" s="248">
        <v>10</v>
      </c>
      <c r="L557" s="250"/>
      <c r="M557" s="250"/>
      <c r="N557" s="250"/>
      <c r="O557" s="250"/>
      <c r="P557" s="250"/>
      <c r="Q557" s="215"/>
      <c r="R557" s="215"/>
    </row>
    <row r="558" spans="1:18">
      <c r="A558" s="90">
        <v>93007000</v>
      </c>
      <c r="B558" s="31">
        <v>9</v>
      </c>
      <c r="C558" s="215" t="s">
        <v>412</v>
      </c>
      <c r="D558" s="216" t="s">
        <v>143</v>
      </c>
      <c r="E558" s="246">
        <v>39822</v>
      </c>
      <c r="F558" s="214" t="s">
        <v>37</v>
      </c>
      <c r="G558" s="247">
        <v>5000</v>
      </c>
      <c r="H558" s="214" t="s">
        <v>51</v>
      </c>
      <c r="I558" s="248">
        <v>5</v>
      </c>
      <c r="J558" s="210" t="s">
        <v>81</v>
      </c>
      <c r="K558" s="248">
        <v>5</v>
      </c>
      <c r="L558" s="250"/>
      <c r="M558" s="250"/>
      <c r="N558" s="250"/>
      <c r="O558" s="250"/>
      <c r="P558" s="250"/>
      <c r="Q558" s="215"/>
      <c r="R558" s="215"/>
    </row>
    <row r="559" spans="1:18">
      <c r="A559" s="90">
        <v>93007000</v>
      </c>
      <c r="B559" s="31">
        <v>9</v>
      </c>
      <c r="C559" s="215" t="s">
        <v>413</v>
      </c>
      <c r="D559" s="216" t="s">
        <v>152</v>
      </c>
      <c r="E559" s="246">
        <v>39822</v>
      </c>
      <c r="F559" s="214" t="s">
        <v>171</v>
      </c>
      <c r="G559" s="247">
        <v>107290000</v>
      </c>
      <c r="H559" s="214" t="s">
        <v>53</v>
      </c>
      <c r="I559" s="248">
        <v>7</v>
      </c>
      <c r="J559" s="210" t="s">
        <v>81</v>
      </c>
      <c r="K559" s="248">
        <v>5</v>
      </c>
      <c r="L559" s="250">
        <v>21000000000</v>
      </c>
      <c r="M559" s="250">
        <v>21000000000</v>
      </c>
      <c r="N559" s="250">
        <f>ROUND((M559/1000),0)</f>
        <v>21000000</v>
      </c>
      <c r="O559" s="250">
        <v>223839</v>
      </c>
      <c r="P559" s="250">
        <v>21223839</v>
      </c>
      <c r="Q559" s="215"/>
      <c r="R559" s="215"/>
    </row>
    <row r="560" spans="1:18">
      <c r="A560" s="90">
        <v>93007000</v>
      </c>
      <c r="B560" s="31">
        <v>9</v>
      </c>
      <c r="C560" s="215" t="s">
        <v>413</v>
      </c>
      <c r="D560" s="216" t="s">
        <v>162</v>
      </c>
      <c r="E560" s="246">
        <v>39938</v>
      </c>
      <c r="F560" s="214" t="s">
        <v>37</v>
      </c>
      <c r="G560" s="247">
        <v>4000</v>
      </c>
      <c r="H560" s="214" t="s">
        <v>60</v>
      </c>
      <c r="I560" s="248">
        <v>3</v>
      </c>
      <c r="J560" s="210" t="s">
        <v>81</v>
      </c>
      <c r="K560" s="248">
        <v>5</v>
      </c>
      <c r="L560" s="250">
        <v>1500000</v>
      </c>
      <c r="M560" s="250">
        <v>1500000</v>
      </c>
      <c r="N560" s="250">
        <f>ROUND((M560*$E$8/1000),0)</f>
        <v>32963310</v>
      </c>
      <c r="O560" s="250">
        <v>407651</v>
      </c>
      <c r="P560" s="250">
        <v>33370961</v>
      </c>
      <c r="Q560" s="215"/>
      <c r="R560" s="215"/>
    </row>
    <row r="561" spans="1:18">
      <c r="A561" s="90">
        <v>93007000</v>
      </c>
      <c r="B561" s="31">
        <v>9</v>
      </c>
      <c r="C561" s="215" t="s">
        <v>413</v>
      </c>
      <c r="D561" s="216" t="s">
        <v>163</v>
      </c>
      <c r="E561" s="246">
        <v>39938</v>
      </c>
      <c r="F561" s="214" t="s">
        <v>171</v>
      </c>
      <c r="G561" s="247">
        <v>83900000</v>
      </c>
      <c r="H561" s="214" t="s">
        <v>64</v>
      </c>
      <c r="I561" s="248">
        <v>5.5</v>
      </c>
      <c r="J561" s="210" t="s">
        <v>81</v>
      </c>
      <c r="K561" s="248">
        <v>5</v>
      </c>
      <c r="L561" s="250">
        <v>52000000000</v>
      </c>
      <c r="M561" s="250">
        <v>52000000000</v>
      </c>
      <c r="N561" s="250">
        <f>ROUND((M561/1000),0)</f>
        <v>52000000</v>
      </c>
      <c r="O561" s="250">
        <v>1171865</v>
      </c>
      <c r="P561" s="250">
        <v>53171865</v>
      </c>
      <c r="Q561" s="215"/>
      <c r="R561" s="215"/>
    </row>
    <row r="562" spans="1:18">
      <c r="A562" s="90">
        <v>93007000</v>
      </c>
      <c r="B562" s="31">
        <v>9</v>
      </c>
      <c r="C562" s="215" t="s">
        <v>414</v>
      </c>
      <c r="D562" s="216">
        <v>564</v>
      </c>
      <c r="E562" s="246">
        <v>39813</v>
      </c>
      <c r="F562" s="214" t="s">
        <v>37</v>
      </c>
      <c r="G562" s="247">
        <v>5000</v>
      </c>
      <c r="H562" s="214"/>
      <c r="I562" s="248"/>
      <c r="J562" s="210" t="s">
        <v>81</v>
      </c>
      <c r="K562" s="248">
        <v>30</v>
      </c>
      <c r="L562" s="250"/>
      <c r="M562" s="250"/>
      <c r="N562" s="250"/>
      <c r="O562" s="250"/>
      <c r="P562" s="250"/>
      <c r="Q562" s="215"/>
      <c r="R562" s="215"/>
    </row>
    <row r="563" spans="1:18">
      <c r="A563" s="90">
        <v>93007000</v>
      </c>
      <c r="B563" s="31">
        <v>9</v>
      </c>
      <c r="C563" s="215" t="s">
        <v>413</v>
      </c>
      <c r="D563" s="216" t="s">
        <v>143</v>
      </c>
      <c r="E563" s="246">
        <v>39821</v>
      </c>
      <c r="F563" s="214" t="s">
        <v>37</v>
      </c>
      <c r="G563" s="247">
        <v>5000</v>
      </c>
      <c r="H563" s="214" t="s">
        <v>59</v>
      </c>
      <c r="I563" s="248">
        <v>4.9000000000000004</v>
      </c>
      <c r="J563" s="210" t="s">
        <v>81</v>
      </c>
      <c r="K563" s="248">
        <v>21</v>
      </c>
      <c r="L563" s="250">
        <v>4000000</v>
      </c>
      <c r="M563" s="250">
        <v>4000000</v>
      </c>
      <c r="N563" s="250">
        <f>ROUND((M563*$E$8/1000),0)</f>
        <v>87902160</v>
      </c>
      <c r="O563" s="250">
        <v>659170</v>
      </c>
      <c r="P563" s="250">
        <v>88561330</v>
      </c>
      <c r="Q563" s="215"/>
      <c r="R563" s="215"/>
    </row>
    <row r="564" spans="1:18">
      <c r="A564" s="90">
        <v>93007000</v>
      </c>
      <c r="B564" s="31">
        <v>9</v>
      </c>
      <c r="C564" s="215" t="s">
        <v>415</v>
      </c>
      <c r="D564" s="216" t="s">
        <v>152</v>
      </c>
      <c r="E564" s="246">
        <v>39938</v>
      </c>
      <c r="F564" s="214" t="s">
        <v>37</v>
      </c>
      <c r="G564" s="247">
        <v>1000</v>
      </c>
      <c r="H564" s="214" t="s">
        <v>75</v>
      </c>
      <c r="I564" s="248">
        <v>4.25</v>
      </c>
      <c r="J564" s="210" t="s">
        <v>81</v>
      </c>
      <c r="K564" s="248">
        <v>21</v>
      </c>
      <c r="L564" s="250"/>
      <c r="M564" s="250"/>
      <c r="N564" s="250"/>
      <c r="O564" s="250"/>
      <c r="P564" s="250"/>
      <c r="Q564" s="215"/>
      <c r="R564" s="215"/>
    </row>
    <row r="565" spans="1:18">
      <c r="A565" s="183">
        <v>99598300</v>
      </c>
      <c r="B565" s="184">
        <v>1</v>
      </c>
      <c r="C565" s="215" t="s">
        <v>416</v>
      </c>
      <c r="D565" s="216">
        <v>565</v>
      </c>
      <c r="E565" s="246">
        <v>39846</v>
      </c>
      <c r="F565" s="214" t="s">
        <v>37</v>
      </c>
      <c r="G565" s="247">
        <v>3000</v>
      </c>
      <c r="H565" s="214"/>
      <c r="I565" s="248"/>
      <c r="J565" s="210" t="s">
        <v>410</v>
      </c>
      <c r="K565" s="248">
        <v>10</v>
      </c>
      <c r="L565" s="250"/>
      <c r="M565" s="250"/>
      <c r="N565" s="250"/>
      <c r="O565" s="250"/>
      <c r="P565" s="250"/>
      <c r="Q565" s="215"/>
      <c r="R565" s="215"/>
    </row>
    <row r="566" spans="1:18">
      <c r="A566" s="183">
        <v>99598300</v>
      </c>
      <c r="B566" s="184">
        <v>1</v>
      </c>
      <c r="C566" s="215" t="s">
        <v>970</v>
      </c>
      <c r="D566" s="216" t="s">
        <v>143</v>
      </c>
      <c r="E566" s="246">
        <v>39862</v>
      </c>
      <c r="F566" s="214" t="s">
        <v>171</v>
      </c>
      <c r="G566" s="247">
        <v>63500000</v>
      </c>
      <c r="H566" s="214" t="s">
        <v>46</v>
      </c>
      <c r="I566" s="248">
        <v>6.75</v>
      </c>
      <c r="J566" s="210" t="s">
        <v>81</v>
      </c>
      <c r="K566" s="248">
        <v>9.5</v>
      </c>
      <c r="L566" s="250"/>
      <c r="M566" s="250"/>
      <c r="N566" s="250"/>
      <c r="O566" s="250"/>
      <c r="P566" s="250"/>
      <c r="Q566" s="215"/>
      <c r="R566" s="215"/>
    </row>
    <row r="567" spans="1:18">
      <c r="A567" s="183">
        <v>99598300</v>
      </c>
      <c r="B567" s="184">
        <v>1</v>
      </c>
      <c r="C567" s="215" t="s">
        <v>418</v>
      </c>
      <c r="D567" s="216" t="s">
        <v>143</v>
      </c>
      <c r="E567" s="246">
        <v>39862</v>
      </c>
      <c r="F567" s="214" t="s">
        <v>37</v>
      </c>
      <c r="G567" s="247">
        <v>3000</v>
      </c>
      <c r="H567" s="214" t="s">
        <v>90</v>
      </c>
      <c r="I567" s="248">
        <v>4.55</v>
      </c>
      <c r="J567" s="210" t="s">
        <v>81</v>
      </c>
      <c r="K567" s="248">
        <v>9.5</v>
      </c>
      <c r="L567" s="250">
        <v>1000000</v>
      </c>
      <c r="M567" s="250">
        <v>1000000</v>
      </c>
      <c r="N567" s="250">
        <f>ROUND((M567*$E$8/1000),0)</f>
        <v>21975540</v>
      </c>
      <c r="O567" s="250">
        <v>469391</v>
      </c>
      <c r="P567" s="250">
        <v>22444931</v>
      </c>
      <c r="Q567" s="215"/>
      <c r="R567" s="215"/>
    </row>
    <row r="568" spans="1:18">
      <c r="A568" s="183">
        <v>99598300</v>
      </c>
      <c r="B568" s="184">
        <v>1</v>
      </c>
      <c r="C568" s="215" t="s">
        <v>416</v>
      </c>
      <c r="D568" s="216">
        <v>566</v>
      </c>
      <c r="E568" s="246">
        <v>39846</v>
      </c>
      <c r="F568" s="214" t="s">
        <v>37</v>
      </c>
      <c r="G568" s="247">
        <v>3000</v>
      </c>
      <c r="H568" s="214"/>
      <c r="I568" s="248"/>
      <c r="J568" s="210" t="s">
        <v>410</v>
      </c>
      <c r="K568" s="248">
        <v>30</v>
      </c>
      <c r="L568" s="250"/>
      <c r="M568" s="250"/>
      <c r="N568" s="250"/>
      <c r="O568" s="250"/>
      <c r="P568" s="250"/>
      <c r="Q568" s="215"/>
      <c r="R568" s="215"/>
    </row>
    <row r="569" spans="1:18">
      <c r="A569" s="183">
        <v>99598300</v>
      </c>
      <c r="B569" s="184">
        <v>1</v>
      </c>
      <c r="C569" s="215" t="s">
        <v>418</v>
      </c>
      <c r="D569" s="216" t="s">
        <v>143</v>
      </c>
      <c r="E569" s="246">
        <v>39862</v>
      </c>
      <c r="F569" s="214" t="s">
        <v>37</v>
      </c>
      <c r="G569" s="247">
        <v>3000</v>
      </c>
      <c r="H569" s="214" t="s">
        <v>92</v>
      </c>
      <c r="I569" s="248">
        <v>5.3</v>
      </c>
      <c r="J569" s="210" t="s">
        <v>81</v>
      </c>
      <c r="K569" s="248">
        <v>21</v>
      </c>
      <c r="L569" s="250">
        <v>2000000</v>
      </c>
      <c r="M569" s="250">
        <v>2000000</v>
      </c>
      <c r="N569" s="250">
        <f>ROUND((M569*$E$8/1000),0)</f>
        <v>43951080</v>
      </c>
      <c r="O569" s="250">
        <v>1093527</v>
      </c>
      <c r="P569" s="250">
        <v>45044607</v>
      </c>
      <c r="Q569" s="215"/>
      <c r="R569" s="215"/>
    </row>
    <row r="570" spans="1:18">
      <c r="A570" s="183">
        <v>96591040</v>
      </c>
      <c r="B570" s="184">
        <v>9</v>
      </c>
      <c r="C570" s="215" t="s">
        <v>164</v>
      </c>
      <c r="D570" s="216">
        <v>567</v>
      </c>
      <c r="E570" s="246">
        <v>39885</v>
      </c>
      <c r="F570" s="214" t="s">
        <v>37</v>
      </c>
      <c r="G570" s="247">
        <v>3500</v>
      </c>
      <c r="H570" s="214"/>
      <c r="I570" s="248"/>
      <c r="J570" s="210" t="s">
        <v>68</v>
      </c>
      <c r="K570" s="248">
        <v>30</v>
      </c>
      <c r="L570" s="250"/>
      <c r="M570" s="250"/>
      <c r="N570" s="250"/>
      <c r="O570" s="250"/>
      <c r="P570" s="250"/>
      <c r="Q570" s="215"/>
      <c r="R570" s="215"/>
    </row>
    <row r="571" spans="1:18">
      <c r="A571" s="183">
        <v>96591040</v>
      </c>
      <c r="B571" s="184">
        <v>9</v>
      </c>
      <c r="C571" s="215" t="s">
        <v>308</v>
      </c>
      <c r="D571" s="216" t="s">
        <v>143</v>
      </c>
      <c r="E571" s="246">
        <v>39919</v>
      </c>
      <c r="F571" s="214" t="s">
        <v>37</v>
      </c>
      <c r="G571" s="247">
        <v>3500</v>
      </c>
      <c r="H571" s="214" t="s">
        <v>64</v>
      </c>
      <c r="I571" s="248">
        <v>5.15</v>
      </c>
      <c r="J571" s="210" t="s">
        <v>68</v>
      </c>
      <c r="K571" s="248">
        <v>21</v>
      </c>
      <c r="L571" s="250">
        <v>2500000</v>
      </c>
      <c r="M571" s="250">
        <v>2500000</v>
      </c>
      <c r="N571" s="250">
        <f>ROUND((M571*$E$8/1000),0)</f>
        <v>54938850</v>
      </c>
      <c r="O571" s="250">
        <v>988740</v>
      </c>
      <c r="P571" s="250">
        <v>55927590</v>
      </c>
      <c r="Q571" s="215"/>
      <c r="R571" s="215"/>
    </row>
    <row r="572" spans="1:18">
      <c r="A572" s="183">
        <v>96591040</v>
      </c>
      <c r="B572" s="184">
        <v>9</v>
      </c>
      <c r="C572" s="215" t="s">
        <v>164</v>
      </c>
      <c r="D572" s="216">
        <v>568</v>
      </c>
      <c r="E572" s="246">
        <v>39885</v>
      </c>
      <c r="F572" s="214" t="s">
        <v>37</v>
      </c>
      <c r="G572" s="247">
        <v>3500</v>
      </c>
      <c r="H572" s="214"/>
      <c r="I572" s="248"/>
      <c r="J572" s="210" t="s">
        <v>68</v>
      </c>
      <c r="K572" s="248">
        <v>10</v>
      </c>
      <c r="L572" s="250"/>
      <c r="M572" s="250"/>
      <c r="N572" s="250"/>
      <c r="O572" s="250"/>
      <c r="P572" s="250"/>
      <c r="Q572" s="215"/>
      <c r="R572" s="215"/>
    </row>
    <row r="573" spans="1:18">
      <c r="A573" s="183">
        <v>96591040</v>
      </c>
      <c r="B573" s="184">
        <v>9</v>
      </c>
      <c r="C573" s="215" t="s">
        <v>110</v>
      </c>
      <c r="D573" s="216" t="s">
        <v>143</v>
      </c>
      <c r="E573" s="246">
        <v>39919</v>
      </c>
      <c r="F573" s="214" t="s">
        <v>171</v>
      </c>
      <c r="G573" s="247">
        <v>73000000</v>
      </c>
      <c r="H573" s="214" t="s">
        <v>59</v>
      </c>
      <c r="I573" s="248">
        <v>6.9</v>
      </c>
      <c r="J573" s="210" t="s">
        <v>68</v>
      </c>
      <c r="K573" s="248">
        <v>7</v>
      </c>
      <c r="L573" s="250"/>
      <c r="M573" s="250"/>
      <c r="N573" s="250"/>
      <c r="O573" s="250"/>
      <c r="P573" s="250"/>
      <c r="Q573" s="215"/>
      <c r="R573" s="215"/>
    </row>
    <row r="574" spans="1:18">
      <c r="A574" s="183">
        <v>96591040</v>
      </c>
      <c r="B574" s="184">
        <v>9</v>
      </c>
      <c r="C574" s="215" t="s">
        <v>308</v>
      </c>
      <c r="D574" s="216" t="s">
        <v>143</v>
      </c>
      <c r="E574" s="246">
        <v>39919</v>
      </c>
      <c r="F574" s="214" t="s">
        <v>37</v>
      </c>
      <c r="G574" s="247">
        <v>3500</v>
      </c>
      <c r="H574" s="214" t="s">
        <v>60</v>
      </c>
      <c r="I574" s="248">
        <v>4</v>
      </c>
      <c r="J574" s="210" t="s">
        <v>68</v>
      </c>
      <c r="K574" s="248">
        <v>7</v>
      </c>
      <c r="L574" s="250">
        <v>1000000</v>
      </c>
      <c r="M574" s="250">
        <v>1000000</v>
      </c>
      <c r="N574" s="250">
        <f>ROUND((M574*$E$8/1000),0)</f>
        <v>21975540</v>
      </c>
      <c r="O574" s="250">
        <v>308282</v>
      </c>
      <c r="P574" s="250">
        <v>22283822</v>
      </c>
      <c r="Q574" s="215"/>
      <c r="R574" s="215"/>
    </row>
    <row r="575" spans="1:18">
      <c r="A575" s="183">
        <v>96596540</v>
      </c>
      <c r="B575" s="184">
        <v>8</v>
      </c>
      <c r="C575" s="215" t="s">
        <v>420</v>
      </c>
      <c r="D575" s="216">
        <v>569</v>
      </c>
      <c r="E575" s="246">
        <v>39888</v>
      </c>
      <c r="F575" s="214" t="s">
        <v>37</v>
      </c>
      <c r="G575" s="247">
        <v>10000</v>
      </c>
      <c r="H575" s="214"/>
      <c r="I575" s="248"/>
      <c r="J575" s="210"/>
      <c r="K575" s="248">
        <v>10</v>
      </c>
      <c r="L575" s="250"/>
      <c r="M575" s="250"/>
      <c r="N575" s="250"/>
      <c r="O575" s="250"/>
      <c r="P575" s="250"/>
      <c r="Q575" s="215"/>
      <c r="R575" s="215"/>
    </row>
    <row r="576" spans="1:18">
      <c r="A576" s="183">
        <v>96596540</v>
      </c>
      <c r="B576" s="184">
        <v>8</v>
      </c>
      <c r="C576" s="215" t="s">
        <v>421</v>
      </c>
      <c r="D576" s="216" t="s">
        <v>143</v>
      </c>
      <c r="E576" s="246">
        <v>39892</v>
      </c>
      <c r="F576" s="214" t="s">
        <v>171</v>
      </c>
      <c r="G576" s="247">
        <v>209900000</v>
      </c>
      <c r="H576" s="214" t="s">
        <v>92</v>
      </c>
      <c r="I576" s="248">
        <v>5.5</v>
      </c>
      <c r="J576" s="210" t="s">
        <v>422</v>
      </c>
      <c r="K576" s="248">
        <v>5</v>
      </c>
      <c r="L576" s="250"/>
      <c r="M576" s="250"/>
      <c r="N576" s="250"/>
      <c r="O576" s="250"/>
      <c r="P576" s="250"/>
      <c r="Q576" s="215"/>
      <c r="R576" s="215"/>
    </row>
    <row r="577" spans="1:18">
      <c r="A577" s="183">
        <v>96596540</v>
      </c>
      <c r="B577" s="184">
        <v>8</v>
      </c>
      <c r="C577" s="215" t="s">
        <v>423</v>
      </c>
      <c r="D577" s="216" t="s">
        <v>143</v>
      </c>
      <c r="E577" s="246">
        <v>39892</v>
      </c>
      <c r="F577" s="214" t="s">
        <v>37</v>
      </c>
      <c r="G577" s="247">
        <v>10000</v>
      </c>
      <c r="H577" s="214" t="s">
        <v>63</v>
      </c>
      <c r="I577" s="248">
        <v>2.9</v>
      </c>
      <c r="J577" s="210" t="s">
        <v>422</v>
      </c>
      <c r="K577" s="248">
        <v>5</v>
      </c>
      <c r="L577" s="250">
        <v>3000000</v>
      </c>
      <c r="M577" s="250">
        <v>3000000</v>
      </c>
      <c r="N577" s="250">
        <f>ROUND((M577*$E$8/1000),0)</f>
        <v>65926620</v>
      </c>
      <c r="O577" s="250">
        <v>827808</v>
      </c>
      <c r="P577" s="250">
        <v>66754428</v>
      </c>
      <c r="Q577" s="215"/>
      <c r="R577" s="215"/>
    </row>
    <row r="578" spans="1:18">
      <c r="A578" s="183">
        <v>96596540</v>
      </c>
      <c r="B578" s="184">
        <v>8</v>
      </c>
      <c r="C578" s="215" t="s">
        <v>421</v>
      </c>
      <c r="D578" s="216" t="s">
        <v>143</v>
      </c>
      <c r="E578" s="246">
        <v>39892</v>
      </c>
      <c r="F578" s="214" t="s">
        <v>37</v>
      </c>
      <c r="G578" s="247">
        <v>10000</v>
      </c>
      <c r="H578" s="214" t="s">
        <v>56</v>
      </c>
      <c r="I578" s="248">
        <v>3.7</v>
      </c>
      <c r="J578" s="210" t="s">
        <v>422</v>
      </c>
      <c r="K578" s="248">
        <v>10</v>
      </c>
      <c r="L578" s="250"/>
      <c r="M578" s="250"/>
      <c r="N578" s="250"/>
      <c r="O578" s="250"/>
      <c r="P578" s="250"/>
      <c r="Q578" s="215"/>
      <c r="R578" s="215"/>
    </row>
    <row r="579" spans="1:18">
      <c r="A579" s="183">
        <v>96596540</v>
      </c>
      <c r="B579" s="184">
        <v>8</v>
      </c>
      <c r="C579" s="215" t="s">
        <v>290</v>
      </c>
      <c r="D579" s="216">
        <v>570</v>
      </c>
      <c r="E579" s="246">
        <v>39888</v>
      </c>
      <c r="F579" s="214" t="s">
        <v>37</v>
      </c>
      <c r="G579" s="247">
        <v>10000</v>
      </c>
      <c r="H579" s="214"/>
      <c r="I579" s="248"/>
      <c r="J579" s="210"/>
      <c r="K579" s="248">
        <v>30</v>
      </c>
      <c r="L579" s="250"/>
      <c r="M579" s="250"/>
      <c r="N579" s="250"/>
      <c r="O579" s="250"/>
      <c r="P579" s="250"/>
      <c r="Q579" s="215"/>
      <c r="R579" s="215"/>
    </row>
    <row r="580" spans="1:18">
      <c r="A580" s="183">
        <v>96596540</v>
      </c>
      <c r="B580" s="184">
        <v>8</v>
      </c>
      <c r="C580" s="215" t="s">
        <v>423</v>
      </c>
      <c r="D580" s="216" t="s">
        <v>143</v>
      </c>
      <c r="E580" s="246">
        <v>39892</v>
      </c>
      <c r="F580" s="214" t="s">
        <v>37</v>
      </c>
      <c r="G580" s="247">
        <v>10000</v>
      </c>
      <c r="H580" s="214" t="s">
        <v>51</v>
      </c>
      <c r="I580" s="248">
        <v>4.3</v>
      </c>
      <c r="J580" s="210" t="s">
        <v>422</v>
      </c>
      <c r="K580" s="248">
        <v>21</v>
      </c>
      <c r="L580" s="250">
        <v>7000000</v>
      </c>
      <c r="M580" s="250">
        <v>7000000</v>
      </c>
      <c r="N580" s="250">
        <f>ROUND((M580*$E$8/1000),0)</f>
        <v>153828780</v>
      </c>
      <c r="O580" s="250">
        <v>2854394</v>
      </c>
      <c r="P580" s="250">
        <v>156683174</v>
      </c>
      <c r="Q580" s="215"/>
      <c r="R580" s="215"/>
    </row>
    <row r="581" spans="1:18">
      <c r="A581" s="183">
        <v>90413000</v>
      </c>
      <c r="B581" s="184">
        <v>1</v>
      </c>
      <c r="C581" s="215" t="s">
        <v>424</v>
      </c>
      <c r="D581" s="216">
        <v>572</v>
      </c>
      <c r="E581" s="246">
        <v>39895</v>
      </c>
      <c r="F581" s="214" t="s">
        <v>37</v>
      </c>
      <c r="G581" s="247">
        <v>5000</v>
      </c>
      <c r="H581" s="214"/>
      <c r="I581" s="248"/>
      <c r="J581" s="210" t="s">
        <v>81</v>
      </c>
      <c r="K581" s="248">
        <v>10</v>
      </c>
      <c r="L581" s="250"/>
      <c r="M581" s="250"/>
      <c r="N581" s="250"/>
      <c r="O581" s="250"/>
      <c r="P581" s="250"/>
      <c r="Q581" s="215"/>
      <c r="R581" s="215"/>
    </row>
    <row r="582" spans="1:18">
      <c r="A582" s="183">
        <v>90413000</v>
      </c>
      <c r="B582" s="184">
        <v>1</v>
      </c>
      <c r="C582" s="215" t="s">
        <v>425</v>
      </c>
      <c r="D582" s="216" t="s">
        <v>143</v>
      </c>
      <c r="E582" s="246">
        <v>39899</v>
      </c>
      <c r="F582" s="214" t="s">
        <v>171</v>
      </c>
      <c r="G582" s="247">
        <v>100000000</v>
      </c>
      <c r="H582" s="214" t="s">
        <v>51</v>
      </c>
      <c r="I582" s="248">
        <v>5.5</v>
      </c>
      <c r="J582" s="210" t="s">
        <v>68</v>
      </c>
      <c r="K582" s="248">
        <v>5</v>
      </c>
      <c r="L582" s="250"/>
      <c r="M582" s="250"/>
      <c r="N582" s="250"/>
      <c r="O582" s="250"/>
      <c r="P582" s="250"/>
      <c r="Q582" s="215"/>
      <c r="R582" s="215"/>
    </row>
    <row r="583" spans="1:18">
      <c r="A583" s="183">
        <v>90413000</v>
      </c>
      <c r="B583" s="184">
        <v>1</v>
      </c>
      <c r="C583" s="215" t="s">
        <v>425</v>
      </c>
      <c r="D583" s="216" t="s">
        <v>143</v>
      </c>
      <c r="E583" s="246">
        <v>39899</v>
      </c>
      <c r="F583" s="214" t="s">
        <v>37</v>
      </c>
      <c r="G583" s="247">
        <v>5000</v>
      </c>
      <c r="H583" s="214" t="s">
        <v>53</v>
      </c>
      <c r="I583" s="248">
        <v>3.9</v>
      </c>
      <c r="J583" s="210" t="s">
        <v>68</v>
      </c>
      <c r="K583" s="248">
        <v>10</v>
      </c>
      <c r="L583" s="250"/>
      <c r="M583" s="250"/>
      <c r="N583" s="250"/>
      <c r="O583" s="250"/>
      <c r="P583" s="250"/>
      <c r="Q583" s="215"/>
      <c r="R583" s="215"/>
    </row>
    <row r="584" spans="1:18">
      <c r="A584" s="183">
        <v>90413000</v>
      </c>
      <c r="B584" s="184">
        <v>1</v>
      </c>
      <c r="C584" s="215" t="s">
        <v>224</v>
      </c>
      <c r="D584" s="216" t="s">
        <v>152</v>
      </c>
      <c r="E584" s="246">
        <v>39902</v>
      </c>
      <c r="F584" s="214" t="s">
        <v>37</v>
      </c>
      <c r="G584" s="247">
        <v>5000</v>
      </c>
      <c r="H584" s="214" t="s">
        <v>60</v>
      </c>
      <c r="I584" s="248">
        <v>3</v>
      </c>
      <c r="J584" s="210" t="s">
        <v>68</v>
      </c>
      <c r="K584" s="248">
        <v>5</v>
      </c>
      <c r="L584" s="250">
        <v>3000000</v>
      </c>
      <c r="M584" s="250">
        <v>3000000</v>
      </c>
      <c r="N584" s="250">
        <f>ROUND((M584*$E$8/1000),0)</f>
        <v>65926620</v>
      </c>
      <c r="O584" s="250">
        <v>901571</v>
      </c>
      <c r="P584" s="250">
        <v>66828191</v>
      </c>
      <c r="Q584" s="215"/>
      <c r="R584" s="215"/>
    </row>
    <row r="585" spans="1:18">
      <c r="A585" s="183">
        <v>90413000</v>
      </c>
      <c r="B585" s="184">
        <v>1</v>
      </c>
      <c r="C585" s="215" t="s">
        <v>424</v>
      </c>
      <c r="D585" s="216">
        <v>573</v>
      </c>
      <c r="E585" s="246">
        <v>39895</v>
      </c>
      <c r="F585" s="214" t="s">
        <v>37</v>
      </c>
      <c r="G585" s="247">
        <v>5000</v>
      </c>
      <c r="H585" s="214"/>
      <c r="I585" s="248"/>
      <c r="J585" s="210" t="s">
        <v>81</v>
      </c>
      <c r="K585" s="248">
        <v>30</v>
      </c>
      <c r="L585" s="250"/>
      <c r="M585" s="250"/>
      <c r="N585" s="250"/>
      <c r="O585" s="250"/>
      <c r="P585" s="250"/>
      <c r="Q585" s="215"/>
      <c r="R585" s="215"/>
    </row>
    <row r="586" spans="1:18">
      <c r="A586" s="183">
        <v>90413000</v>
      </c>
      <c r="B586" s="184">
        <v>1</v>
      </c>
      <c r="C586" s="215" t="s">
        <v>426</v>
      </c>
      <c r="D586" s="216" t="s">
        <v>143</v>
      </c>
      <c r="E586" s="246">
        <v>39899</v>
      </c>
      <c r="F586" s="214" t="s">
        <v>37</v>
      </c>
      <c r="G586" s="247">
        <v>5000</v>
      </c>
      <c r="H586" s="214" t="s">
        <v>59</v>
      </c>
      <c r="I586" s="248">
        <v>4.25</v>
      </c>
      <c r="J586" s="210" t="s">
        <v>68</v>
      </c>
      <c r="K586" s="248">
        <v>21</v>
      </c>
      <c r="L586" s="250">
        <v>2000000</v>
      </c>
      <c r="M586" s="250">
        <v>2000000</v>
      </c>
      <c r="N586" s="250">
        <f>ROUND((M586*$E$8/1000),0)</f>
        <v>43951080</v>
      </c>
      <c r="O586" s="250">
        <v>848897</v>
      </c>
      <c r="P586" s="250">
        <v>44799977</v>
      </c>
      <c r="Q586" s="215"/>
      <c r="R586" s="215"/>
    </row>
    <row r="587" spans="1:18">
      <c r="A587" s="183">
        <v>90227000</v>
      </c>
      <c r="B587" s="184">
        <v>0</v>
      </c>
      <c r="C587" s="215" t="s">
        <v>427</v>
      </c>
      <c r="D587" s="216">
        <v>574</v>
      </c>
      <c r="E587" s="246">
        <v>39895</v>
      </c>
      <c r="F587" s="214" t="s">
        <v>37</v>
      </c>
      <c r="G587" s="247">
        <v>2000</v>
      </c>
      <c r="H587" s="214"/>
      <c r="I587" s="248"/>
      <c r="J587" s="210" t="s">
        <v>329</v>
      </c>
      <c r="K587" s="248">
        <v>10</v>
      </c>
      <c r="L587" s="250"/>
      <c r="M587" s="250"/>
      <c r="N587" s="250"/>
      <c r="O587" s="250"/>
      <c r="P587" s="250"/>
      <c r="Q587" s="215"/>
      <c r="R587" s="215"/>
    </row>
    <row r="588" spans="1:18">
      <c r="A588" s="183">
        <v>90227000</v>
      </c>
      <c r="B588" s="184">
        <v>0</v>
      </c>
      <c r="C588" s="215" t="s">
        <v>428</v>
      </c>
      <c r="D588" s="216" t="s">
        <v>143</v>
      </c>
      <c r="E588" s="246">
        <v>39990</v>
      </c>
      <c r="F588" s="214" t="s">
        <v>37</v>
      </c>
      <c r="G588" s="247">
        <v>1500</v>
      </c>
      <c r="H588" s="214" t="s">
        <v>63</v>
      </c>
      <c r="I588" s="248">
        <v>3.6</v>
      </c>
      <c r="J588" s="210" t="s">
        <v>68</v>
      </c>
      <c r="K588" s="248">
        <v>6</v>
      </c>
      <c r="L588" s="250"/>
      <c r="M588" s="250"/>
      <c r="N588" s="250"/>
      <c r="O588" s="250"/>
      <c r="P588" s="250"/>
      <c r="Q588" s="215"/>
      <c r="R588" s="215"/>
    </row>
    <row r="589" spans="1:18">
      <c r="A589" s="183">
        <v>90227000</v>
      </c>
      <c r="B589" s="184">
        <v>0</v>
      </c>
      <c r="C589" s="215" t="s">
        <v>428</v>
      </c>
      <c r="D589" s="216" t="s">
        <v>143</v>
      </c>
      <c r="E589" s="246">
        <v>39990</v>
      </c>
      <c r="F589" s="214" t="s">
        <v>171</v>
      </c>
      <c r="G589" s="247">
        <v>31000000</v>
      </c>
      <c r="H589" s="214" t="s">
        <v>56</v>
      </c>
      <c r="I589" s="248">
        <v>6</v>
      </c>
      <c r="J589" s="210" t="s">
        <v>68</v>
      </c>
      <c r="K589" s="248">
        <v>6</v>
      </c>
      <c r="L589" s="250"/>
      <c r="M589" s="250"/>
      <c r="N589" s="250"/>
      <c r="O589" s="250"/>
      <c r="P589" s="250"/>
      <c r="Q589" s="215"/>
      <c r="R589" s="215"/>
    </row>
    <row r="590" spans="1:18">
      <c r="A590" s="183">
        <v>90227000</v>
      </c>
      <c r="B590" s="184">
        <v>0</v>
      </c>
      <c r="C590" s="215" t="s">
        <v>429</v>
      </c>
      <c r="D590" s="216">
        <v>575</v>
      </c>
      <c r="E590" s="246">
        <v>39895</v>
      </c>
      <c r="F590" s="214" t="s">
        <v>37</v>
      </c>
      <c r="G590" s="247">
        <v>2000</v>
      </c>
      <c r="H590" s="214"/>
      <c r="I590" s="248"/>
      <c r="J590" s="210" t="s">
        <v>329</v>
      </c>
      <c r="K590" s="248">
        <v>30</v>
      </c>
      <c r="L590" s="250"/>
      <c r="M590" s="250"/>
      <c r="N590" s="250"/>
      <c r="O590" s="250"/>
      <c r="P590" s="250"/>
      <c r="Q590" s="215"/>
      <c r="R590" s="215"/>
    </row>
    <row r="591" spans="1:18">
      <c r="A591" s="183">
        <v>90635000</v>
      </c>
      <c r="B591" s="184">
        <v>9</v>
      </c>
      <c r="C591" s="215" t="s">
        <v>430</v>
      </c>
      <c r="D591" s="216">
        <v>576</v>
      </c>
      <c r="E591" s="246">
        <v>39903</v>
      </c>
      <c r="F591" s="214" t="s">
        <v>37</v>
      </c>
      <c r="G591" s="247">
        <v>8000</v>
      </c>
      <c r="H591" s="214"/>
      <c r="I591" s="248"/>
      <c r="J591" s="210" t="s">
        <v>81</v>
      </c>
      <c r="K591" s="248">
        <v>10</v>
      </c>
      <c r="L591" s="250"/>
      <c r="M591" s="250"/>
      <c r="N591" s="250"/>
      <c r="O591" s="250"/>
      <c r="P591" s="250"/>
      <c r="Q591" s="215"/>
      <c r="R591" s="215"/>
    </row>
    <row r="592" spans="1:18">
      <c r="A592" s="183">
        <v>90635000</v>
      </c>
      <c r="B592" s="184">
        <v>9</v>
      </c>
      <c r="C592" s="215" t="s">
        <v>431</v>
      </c>
      <c r="D592" s="216" t="s">
        <v>143</v>
      </c>
      <c r="E592" s="246">
        <v>39910</v>
      </c>
      <c r="F592" s="214" t="s">
        <v>171</v>
      </c>
      <c r="G592" s="247">
        <v>125500000</v>
      </c>
      <c r="H592" s="214" t="s">
        <v>132</v>
      </c>
      <c r="I592" s="248">
        <v>6.05</v>
      </c>
      <c r="J592" s="210" t="s">
        <v>68</v>
      </c>
      <c r="K592" s="248">
        <v>5</v>
      </c>
      <c r="L592" s="250">
        <v>20500000000</v>
      </c>
      <c r="M592" s="250">
        <v>20500000000</v>
      </c>
      <c r="N592" s="250">
        <f>ROUND((M592/1000),0)</f>
        <v>20500000</v>
      </c>
      <c r="O592" s="250">
        <v>506250</v>
      </c>
      <c r="P592" s="250">
        <v>21006250</v>
      </c>
      <c r="Q592" s="215"/>
      <c r="R592" s="215"/>
    </row>
    <row r="593" spans="1:18">
      <c r="A593" s="183">
        <v>90635000</v>
      </c>
      <c r="B593" s="184">
        <v>9</v>
      </c>
      <c r="C593" s="215" t="s">
        <v>431</v>
      </c>
      <c r="D593" s="216" t="s">
        <v>143</v>
      </c>
      <c r="E593" s="246">
        <v>39910</v>
      </c>
      <c r="F593" s="214" t="s">
        <v>37</v>
      </c>
      <c r="G593" s="247">
        <v>6000</v>
      </c>
      <c r="H593" s="214" t="s">
        <v>176</v>
      </c>
      <c r="I593" s="248">
        <v>3.5</v>
      </c>
      <c r="J593" s="210" t="s">
        <v>68</v>
      </c>
      <c r="K593" s="248">
        <v>5</v>
      </c>
      <c r="L593" s="250">
        <v>5000000</v>
      </c>
      <c r="M593" s="250">
        <v>5000000</v>
      </c>
      <c r="N593" s="250">
        <f>ROUND((M593*$E$8/1000),0)</f>
        <v>109877700</v>
      </c>
      <c r="O593" s="250">
        <v>1581037</v>
      </c>
      <c r="P593" s="250">
        <v>111458737</v>
      </c>
      <c r="Q593" s="215"/>
      <c r="R593" s="215"/>
    </row>
    <row r="594" spans="1:18">
      <c r="A594" s="183">
        <v>90635000</v>
      </c>
      <c r="B594" s="184">
        <v>9</v>
      </c>
      <c r="C594" s="215" t="s">
        <v>971</v>
      </c>
      <c r="D594" s="216" t="s">
        <v>143</v>
      </c>
      <c r="E594" s="246">
        <v>39910</v>
      </c>
      <c r="F594" s="214" t="s">
        <v>171</v>
      </c>
      <c r="G594" s="247">
        <v>125500000</v>
      </c>
      <c r="H594" s="214" t="s">
        <v>177</v>
      </c>
      <c r="I594" s="248">
        <v>7</v>
      </c>
      <c r="J594" s="210" t="s">
        <v>68</v>
      </c>
      <c r="K594" s="248">
        <v>9.5</v>
      </c>
      <c r="L594" s="250"/>
      <c r="M594" s="250"/>
      <c r="N594" s="250"/>
      <c r="O594" s="250"/>
      <c r="P594" s="250"/>
      <c r="Q594" s="215"/>
      <c r="R594" s="215"/>
    </row>
    <row r="595" spans="1:18">
      <c r="A595" s="183">
        <v>90635000</v>
      </c>
      <c r="B595" s="184">
        <v>9</v>
      </c>
      <c r="C595" s="215" t="s">
        <v>971</v>
      </c>
      <c r="D595" s="216" t="s">
        <v>143</v>
      </c>
      <c r="E595" s="246">
        <v>39910</v>
      </c>
      <c r="F595" s="214" t="s">
        <v>37</v>
      </c>
      <c r="G595" s="247">
        <v>6000</v>
      </c>
      <c r="H595" s="214" t="s">
        <v>201</v>
      </c>
      <c r="I595" s="248">
        <v>4.25</v>
      </c>
      <c r="J595" s="210" t="s">
        <v>68</v>
      </c>
      <c r="K595" s="248">
        <v>9.5</v>
      </c>
      <c r="L595" s="250"/>
      <c r="M595" s="250"/>
      <c r="N595" s="250"/>
      <c r="O595" s="250"/>
      <c r="P595" s="250"/>
      <c r="Q595" s="215"/>
      <c r="R595" s="215"/>
    </row>
    <row r="596" spans="1:18">
      <c r="A596" s="183">
        <v>90635000</v>
      </c>
      <c r="B596" s="184">
        <v>9</v>
      </c>
      <c r="C596" s="215" t="s">
        <v>433</v>
      </c>
      <c r="D596" s="216">
        <v>577</v>
      </c>
      <c r="E596" s="246">
        <v>39903</v>
      </c>
      <c r="F596" s="214" t="s">
        <v>37</v>
      </c>
      <c r="G596" s="247">
        <v>8000</v>
      </c>
      <c r="H596" s="214"/>
      <c r="I596" s="248"/>
      <c r="J596" s="210" t="s">
        <v>81</v>
      </c>
      <c r="K596" s="248">
        <v>30</v>
      </c>
      <c r="L596" s="250"/>
      <c r="M596" s="250"/>
      <c r="N596" s="250"/>
      <c r="O596" s="250"/>
      <c r="P596" s="250"/>
      <c r="Q596" s="215"/>
      <c r="R596" s="215"/>
    </row>
    <row r="597" spans="1:18">
      <c r="A597" s="1">
        <v>90749000</v>
      </c>
      <c r="B597" s="31" t="s">
        <v>35</v>
      </c>
      <c r="C597" s="215" t="s">
        <v>231</v>
      </c>
      <c r="D597" s="216">
        <v>578</v>
      </c>
      <c r="E597" s="246">
        <v>39919</v>
      </c>
      <c r="F597" s="214" t="s">
        <v>37</v>
      </c>
      <c r="G597" s="247">
        <v>8000</v>
      </c>
      <c r="H597" s="214"/>
      <c r="I597" s="248"/>
      <c r="J597" s="210" t="s">
        <v>81</v>
      </c>
      <c r="K597" s="248">
        <v>10</v>
      </c>
      <c r="L597" s="250"/>
      <c r="M597" s="250"/>
      <c r="N597" s="250"/>
      <c r="O597" s="250"/>
      <c r="P597" s="250"/>
      <c r="Q597" s="215"/>
      <c r="R597" s="215"/>
    </row>
    <row r="598" spans="1:18">
      <c r="A598" s="1">
        <v>90749000</v>
      </c>
      <c r="B598" s="31" t="s">
        <v>35</v>
      </c>
      <c r="C598" s="215" t="s">
        <v>230</v>
      </c>
      <c r="D598" s="216" t="s">
        <v>143</v>
      </c>
      <c r="E598" s="246">
        <v>39926</v>
      </c>
      <c r="F598" s="214" t="s">
        <v>171</v>
      </c>
      <c r="G598" s="247">
        <v>167630000</v>
      </c>
      <c r="H598" s="214" t="s">
        <v>53</v>
      </c>
      <c r="I598" s="248">
        <v>5.3</v>
      </c>
      <c r="J598" s="210" t="s">
        <v>68</v>
      </c>
      <c r="K598" s="248">
        <v>6</v>
      </c>
      <c r="L598" s="250">
        <v>31000000000</v>
      </c>
      <c r="M598" s="250">
        <v>31000000000</v>
      </c>
      <c r="N598" s="250">
        <f>ROUND((M598/1000),0)</f>
        <v>31000000</v>
      </c>
      <c r="O598" s="250">
        <v>675754</v>
      </c>
      <c r="P598" s="250">
        <v>31675754</v>
      </c>
      <c r="Q598" s="215"/>
      <c r="R598" s="215"/>
    </row>
    <row r="599" spans="1:18">
      <c r="A599" s="1">
        <v>90749000</v>
      </c>
      <c r="B599" s="31" t="s">
        <v>35</v>
      </c>
      <c r="C599" s="215" t="s">
        <v>434</v>
      </c>
      <c r="D599" s="216" t="s">
        <v>143</v>
      </c>
      <c r="E599" s="246">
        <v>39926</v>
      </c>
      <c r="F599" s="214" t="s">
        <v>37</v>
      </c>
      <c r="G599" s="247">
        <v>8000</v>
      </c>
      <c r="H599" s="214" t="s">
        <v>59</v>
      </c>
      <c r="I599" s="248">
        <v>2.8</v>
      </c>
      <c r="J599" s="210" t="s">
        <v>68</v>
      </c>
      <c r="K599" s="248">
        <v>6</v>
      </c>
      <c r="L599" s="250">
        <v>3000000</v>
      </c>
      <c r="M599" s="250">
        <v>3000000</v>
      </c>
      <c r="N599" s="250">
        <f>ROUND((M599*$E$8/1000),0)</f>
        <v>65926620</v>
      </c>
      <c r="O599" s="250">
        <v>763815</v>
      </c>
      <c r="P599" s="250">
        <v>66690435</v>
      </c>
      <c r="Q599" s="215"/>
      <c r="R599" s="215"/>
    </row>
    <row r="600" spans="1:18">
      <c r="A600" s="1">
        <v>90749000</v>
      </c>
      <c r="B600" s="31">
        <v>9</v>
      </c>
      <c r="C600" s="215" t="s">
        <v>231</v>
      </c>
      <c r="D600" s="216">
        <v>579</v>
      </c>
      <c r="E600" s="246">
        <v>39919</v>
      </c>
      <c r="F600" s="214" t="s">
        <v>37</v>
      </c>
      <c r="G600" s="247">
        <v>8000</v>
      </c>
      <c r="H600" s="214"/>
      <c r="I600" s="248"/>
      <c r="J600" s="210" t="s">
        <v>81</v>
      </c>
      <c r="K600" s="248">
        <v>30</v>
      </c>
      <c r="L600" s="250"/>
      <c r="M600" s="250"/>
      <c r="N600" s="250"/>
      <c r="O600" s="250"/>
      <c r="P600" s="250"/>
      <c r="Q600" s="215"/>
      <c r="R600" s="215"/>
    </row>
    <row r="601" spans="1:18">
      <c r="A601" s="1">
        <v>90749000</v>
      </c>
      <c r="B601" s="31">
        <v>9</v>
      </c>
      <c r="C601" s="215" t="s">
        <v>435</v>
      </c>
      <c r="D601" s="216" t="s">
        <v>143</v>
      </c>
      <c r="E601" s="246">
        <v>39926</v>
      </c>
      <c r="F601" s="214" t="s">
        <v>37</v>
      </c>
      <c r="G601" s="247">
        <v>8000</v>
      </c>
      <c r="H601" s="214" t="s">
        <v>60</v>
      </c>
      <c r="I601" s="248">
        <v>3.8</v>
      </c>
      <c r="J601" s="210" t="s">
        <v>81</v>
      </c>
      <c r="K601" s="248">
        <v>12</v>
      </c>
      <c r="L601" s="250"/>
      <c r="M601" s="250"/>
      <c r="N601" s="250"/>
      <c r="O601" s="250"/>
      <c r="P601" s="250"/>
      <c r="Q601" s="215"/>
      <c r="R601" s="215"/>
    </row>
    <row r="602" spans="1:18">
      <c r="A602" s="1">
        <v>90749000</v>
      </c>
      <c r="B602" s="31">
        <v>9</v>
      </c>
      <c r="C602" s="215" t="s">
        <v>434</v>
      </c>
      <c r="D602" s="216" t="s">
        <v>143</v>
      </c>
      <c r="E602" s="246">
        <v>39926</v>
      </c>
      <c r="F602" s="214" t="s">
        <v>37</v>
      </c>
      <c r="G602" s="247">
        <v>8000</v>
      </c>
      <c r="H602" s="214" t="s">
        <v>64</v>
      </c>
      <c r="I602" s="248">
        <v>4</v>
      </c>
      <c r="J602" s="210" t="s">
        <v>81</v>
      </c>
      <c r="K602" s="248">
        <v>24</v>
      </c>
      <c r="L602" s="250">
        <v>3500000</v>
      </c>
      <c r="M602" s="250">
        <v>3500000</v>
      </c>
      <c r="N602" s="250">
        <f>ROUND((M602*$E$8/1000),0)</f>
        <v>76914390</v>
      </c>
      <c r="O602" s="250">
        <v>1269344</v>
      </c>
      <c r="P602" s="250">
        <v>78183734</v>
      </c>
      <c r="Q602" s="215"/>
      <c r="R602" s="215"/>
    </row>
    <row r="603" spans="1:18">
      <c r="A603" s="1">
        <v>61808000</v>
      </c>
      <c r="B603" s="31" t="s">
        <v>83</v>
      </c>
      <c r="C603" s="215" t="s">
        <v>360</v>
      </c>
      <c r="D603" s="216">
        <v>580</v>
      </c>
      <c r="E603" s="246">
        <v>39924</v>
      </c>
      <c r="F603" s="214" t="s">
        <v>37</v>
      </c>
      <c r="G603" s="247">
        <v>3500</v>
      </c>
      <c r="H603" s="214"/>
      <c r="I603" s="248"/>
      <c r="J603" s="210" t="s">
        <v>81</v>
      </c>
      <c r="K603" s="248">
        <v>10</v>
      </c>
      <c r="L603" s="250"/>
      <c r="M603" s="250"/>
      <c r="N603" s="250"/>
      <c r="O603" s="250"/>
      <c r="P603" s="250"/>
      <c r="Q603" s="215"/>
      <c r="R603" s="215"/>
    </row>
    <row r="604" spans="1:18">
      <c r="A604" s="1">
        <v>61808000</v>
      </c>
      <c r="B604" s="31" t="s">
        <v>83</v>
      </c>
      <c r="C604" s="215" t="s">
        <v>158</v>
      </c>
      <c r="D604" s="216" t="s">
        <v>143</v>
      </c>
      <c r="E604" s="246">
        <v>39946</v>
      </c>
      <c r="F604" s="214" t="s">
        <v>37</v>
      </c>
      <c r="G604" s="247">
        <v>3000</v>
      </c>
      <c r="H604" s="214" t="s">
        <v>60</v>
      </c>
      <c r="I604" s="248">
        <v>3.7</v>
      </c>
      <c r="J604" s="210" t="s">
        <v>39</v>
      </c>
      <c r="K604" s="248">
        <v>6.5</v>
      </c>
      <c r="L604" s="250">
        <v>2000000</v>
      </c>
      <c r="M604" s="250">
        <v>1840000</v>
      </c>
      <c r="N604" s="250">
        <f>ROUND((M604*$E$8/1000),0)</f>
        <v>40434994</v>
      </c>
      <c r="O604" s="250">
        <v>370626</v>
      </c>
      <c r="P604" s="250">
        <v>40805620</v>
      </c>
      <c r="Q604" s="215"/>
      <c r="R604" s="215"/>
    </row>
    <row r="605" spans="1:18">
      <c r="A605" s="1">
        <v>61808000</v>
      </c>
      <c r="B605" s="31" t="s">
        <v>83</v>
      </c>
      <c r="C605" s="215" t="s">
        <v>436</v>
      </c>
      <c r="D605" s="216" t="s">
        <v>143</v>
      </c>
      <c r="E605" s="246">
        <v>39946</v>
      </c>
      <c r="F605" s="214" t="s">
        <v>37</v>
      </c>
      <c r="G605" s="247">
        <v>3000</v>
      </c>
      <c r="H605" s="214" t="s">
        <v>64</v>
      </c>
      <c r="I605" s="248">
        <v>4</v>
      </c>
      <c r="J605" s="210" t="s">
        <v>39</v>
      </c>
      <c r="K605" s="248">
        <v>9.5</v>
      </c>
      <c r="L605" s="250">
        <v>1000000</v>
      </c>
      <c r="M605" s="250">
        <v>1000000</v>
      </c>
      <c r="N605" s="250">
        <f>ROUND((M605*$E$8/1000),0)</f>
        <v>21975540</v>
      </c>
      <c r="O605" s="250">
        <v>217602</v>
      </c>
      <c r="P605" s="250">
        <v>22193142</v>
      </c>
      <c r="Q605" s="215"/>
      <c r="R605" s="215"/>
    </row>
    <row r="606" spans="1:18">
      <c r="A606" s="1">
        <v>61808000</v>
      </c>
      <c r="B606" s="31" t="s">
        <v>83</v>
      </c>
      <c r="C606" s="215" t="s">
        <v>437</v>
      </c>
      <c r="D606" s="216">
        <v>581</v>
      </c>
      <c r="E606" s="246">
        <v>39924</v>
      </c>
      <c r="F606" s="214" t="s">
        <v>37</v>
      </c>
      <c r="G606" s="247">
        <v>3500</v>
      </c>
      <c r="H606" s="214"/>
      <c r="I606" s="248"/>
      <c r="J606" s="210" t="s">
        <v>81</v>
      </c>
      <c r="K606" s="248">
        <v>30</v>
      </c>
      <c r="L606" s="250"/>
      <c r="M606" s="250"/>
      <c r="N606" s="250"/>
      <c r="O606" s="250"/>
      <c r="P606" s="250"/>
      <c r="Q606" s="215"/>
      <c r="R606" s="215"/>
    </row>
    <row r="607" spans="1:18">
      <c r="A607" s="1">
        <v>76017019</v>
      </c>
      <c r="B607" s="31">
        <v>4</v>
      </c>
      <c r="C607" s="215" t="s">
        <v>438</v>
      </c>
      <c r="D607" s="216">
        <v>583</v>
      </c>
      <c r="E607" s="246">
        <v>39933</v>
      </c>
      <c r="F607" s="214" t="s">
        <v>37</v>
      </c>
      <c r="G607" s="247">
        <v>5000</v>
      </c>
      <c r="H607" s="214"/>
      <c r="I607" s="248"/>
      <c r="J607" s="210" t="s">
        <v>81</v>
      </c>
      <c r="K607" s="248">
        <v>10</v>
      </c>
      <c r="L607" s="250"/>
      <c r="M607" s="250"/>
      <c r="N607" s="250"/>
      <c r="O607" s="250"/>
      <c r="P607" s="250"/>
      <c r="Q607" s="215"/>
      <c r="R607" s="215"/>
    </row>
    <row r="608" spans="1:18">
      <c r="A608" s="1">
        <v>76017019</v>
      </c>
      <c r="B608" s="31">
        <v>4</v>
      </c>
      <c r="C608" s="215" t="s">
        <v>439</v>
      </c>
      <c r="D608" s="216" t="s">
        <v>143</v>
      </c>
      <c r="E608" s="246">
        <v>39941</v>
      </c>
      <c r="F608" s="214" t="s">
        <v>37</v>
      </c>
      <c r="G608" s="247">
        <v>5000</v>
      </c>
      <c r="H608" s="214" t="s">
        <v>46</v>
      </c>
      <c r="I608" s="248">
        <v>3</v>
      </c>
      <c r="J608" s="210" t="s">
        <v>68</v>
      </c>
      <c r="K608" s="248">
        <v>5</v>
      </c>
      <c r="L608" s="250">
        <v>2000000</v>
      </c>
      <c r="M608" s="250">
        <v>2000000</v>
      </c>
      <c r="N608" s="250">
        <f>ROUND((M608*$E$8/1000),0)</f>
        <v>43951080</v>
      </c>
      <c r="O608" s="250">
        <v>443173</v>
      </c>
      <c r="P608" s="250">
        <v>44394253</v>
      </c>
      <c r="Q608" s="215"/>
      <c r="R608" s="215"/>
    </row>
    <row r="609" spans="1:18">
      <c r="A609" s="1">
        <v>76017019</v>
      </c>
      <c r="B609" s="31">
        <v>4</v>
      </c>
      <c r="C609" s="215" t="s">
        <v>440</v>
      </c>
      <c r="D609" s="216" t="s">
        <v>143</v>
      </c>
      <c r="E609" s="246">
        <v>39941</v>
      </c>
      <c r="F609" s="214" t="s">
        <v>171</v>
      </c>
      <c r="G609" s="247">
        <v>105000000</v>
      </c>
      <c r="H609" s="214" t="s">
        <v>90</v>
      </c>
      <c r="I609" s="248">
        <v>5</v>
      </c>
      <c r="J609" s="210" t="s">
        <v>68</v>
      </c>
      <c r="K609" s="248">
        <v>5</v>
      </c>
      <c r="L609" s="250"/>
      <c r="M609" s="250"/>
      <c r="N609" s="250"/>
      <c r="O609" s="250"/>
      <c r="P609" s="250"/>
      <c r="Q609" s="215"/>
      <c r="R609" s="215"/>
    </row>
    <row r="610" spans="1:18">
      <c r="A610" s="1">
        <v>76017019</v>
      </c>
      <c r="B610" s="31">
        <v>4</v>
      </c>
      <c r="C610" s="215" t="s">
        <v>439</v>
      </c>
      <c r="D610" s="216" t="s">
        <v>152</v>
      </c>
      <c r="E610" s="246">
        <v>40470</v>
      </c>
      <c r="F610" s="214" t="s">
        <v>37</v>
      </c>
      <c r="G610" s="247">
        <v>3000</v>
      </c>
      <c r="H610" s="214" t="s">
        <v>63</v>
      </c>
      <c r="I610" s="248">
        <v>3.85</v>
      </c>
      <c r="J610" s="210" t="s">
        <v>68</v>
      </c>
      <c r="K610" s="248">
        <v>21</v>
      </c>
      <c r="L610" s="250">
        <v>3000000</v>
      </c>
      <c r="M610" s="250">
        <v>3000000</v>
      </c>
      <c r="N610" s="250">
        <f>ROUND((M610*$E$8/1000),0)</f>
        <v>65926620</v>
      </c>
      <c r="O610" s="250">
        <v>902462</v>
      </c>
      <c r="P610" s="250">
        <v>66829082</v>
      </c>
      <c r="Q610" s="215"/>
      <c r="R610" s="215"/>
    </row>
    <row r="611" spans="1:18">
      <c r="A611" s="1">
        <v>76017019</v>
      </c>
      <c r="B611" s="31">
        <v>4</v>
      </c>
      <c r="C611" s="215" t="s">
        <v>438</v>
      </c>
      <c r="D611" s="216">
        <v>584</v>
      </c>
      <c r="E611" s="246">
        <v>39933</v>
      </c>
      <c r="F611" s="214" t="s">
        <v>37</v>
      </c>
      <c r="G611" s="247">
        <v>5000</v>
      </c>
      <c r="H611" s="214"/>
      <c r="I611" s="248"/>
      <c r="J611" s="210" t="s">
        <v>81</v>
      </c>
      <c r="K611" s="248">
        <v>30</v>
      </c>
      <c r="L611" s="250"/>
      <c r="M611" s="250"/>
      <c r="N611" s="250"/>
      <c r="O611" s="250"/>
      <c r="P611" s="250"/>
      <c r="Q611" s="215"/>
      <c r="R611" s="215"/>
    </row>
    <row r="612" spans="1:18">
      <c r="A612" s="1">
        <v>76017019</v>
      </c>
      <c r="B612" s="31">
        <v>4</v>
      </c>
      <c r="C612" s="215" t="s">
        <v>439</v>
      </c>
      <c r="D612" s="216" t="s">
        <v>143</v>
      </c>
      <c r="E612" s="246">
        <v>39941</v>
      </c>
      <c r="F612" s="214" t="s">
        <v>37</v>
      </c>
      <c r="G612" s="247">
        <v>5000</v>
      </c>
      <c r="H612" s="214" t="s">
        <v>92</v>
      </c>
      <c r="I612" s="248">
        <v>4.5</v>
      </c>
      <c r="J612" s="210" t="s">
        <v>68</v>
      </c>
      <c r="K612" s="248">
        <v>21</v>
      </c>
      <c r="L612" s="250">
        <v>3000000</v>
      </c>
      <c r="M612" s="250">
        <v>3000000</v>
      </c>
      <c r="N612" s="250">
        <f>ROUND((M612*$E$8/1000),0)</f>
        <v>65926620</v>
      </c>
      <c r="O612" s="250">
        <v>997140</v>
      </c>
      <c r="P612" s="250">
        <v>66923760</v>
      </c>
      <c r="Q612" s="215"/>
      <c r="R612" s="215"/>
    </row>
    <row r="613" spans="1:18">
      <c r="A613" s="1">
        <v>76017019</v>
      </c>
      <c r="B613" s="31">
        <v>4</v>
      </c>
      <c r="C613" s="215" t="s">
        <v>439</v>
      </c>
      <c r="D613" s="216" t="s">
        <v>152</v>
      </c>
      <c r="E613" s="246">
        <v>40470</v>
      </c>
      <c r="F613" s="214" t="s">
        <v>37</v>
      </c>
      <c r="G613" s="247">
        <v>2000</v>
      </c>
      <c r="H613" s="214" t="s">
        <v>56</v>
      </c>
      <c r="I613" s="248">
        <v>3.85</v>
      </c>
      <c r="J613" s="210" t="s">
        <v>68</v>
      </c>
      <c r="K613" s="248">
        <v>21</v>
      </c>
      <c r="L613" s="250">
        <v>2000000</v>
      </c>
      <c r="M613" s="250">
        <v>2000000</v>
      </c>
      <c r="N613" s="250">
        <f>ROUND((M613*$E$8/1000),0)</f>
        <v>43951080</v>
      </c>
      <c r="O613" s="250">
        <v>601641</v>
      </c>
      <c r="P613" s="250">
        <v>44552721</v>
      </c>
      <c r="Q613" s="215"/>
      <c r="R613" s="215"/>
    </row>
    <row r="614" spans="1:18">
      <c r="A614" s="1">
        <v>76017019</v>
      </c>
      <c r="B614" s="31">
        <v>4</v>
      </c>
      <c r="C614" s="215" t="s">
        <v>440</v>
      </c>
      <c r="D614" s="216" t="s">
        <v>152</v>
      </c>
      <c r="E614" s="246">
        <v>40470</v>
      </c>
      <c r="F614" s="214" t="s">
        <v>37</v>
      </c>
      <c r="G614" s="247">
        <v>2000</v>
      </c>
      <c r="H614" s="214" t="s">
        <v>51</v>
      </c>
      <c r="I614" s="248">
        <v>3.55</v>
      </c>
      <c r="J614" s="210" t="s">
        <v>68</v>
      </c>
      <c r="K614" s="248">
        <v>7</v>
      </c>
      <c r="L614" s="250"/>
      <c r="M614" s="250"/>
      <c r="N614" s="250"/>
      <c r="O614" s="250"/>
      <c r="P614" s="250"/>
      <c r="Q614" s="215"/>
      <c r="R614" s="215"/>
    </row>
    <row r="615" spans="1:18">
      <c r="A615" s="1">
        <v>92604000</v>
      </c>
      <c r="B615" s="31" t="s">
        <v>96</v>
      </c>
      <c r="C615" s="215" t="s">
        <v>441</v>
      </c>
      <c r="D615" s="216">
        <v>585</v>
      </c>
      <c r="E615" s="246">
        <v>39940</v>
      </c>
      <c r="F615" s="214" t="s">
        <v>37</v>
      </c>
      <c r="G615" s="247">
        <v>14500</v>
      </c>
      <c r="H615" s="214"/>
      <c r="I615" s="248"/>
      <c r="J615" s="210" t="s">
        <v>81</v>
      </c>
      <c r="K615" s="248">
        <v>10</v>
      </c>
      <c r="L615" s="250"/>
      <c r="M615" s="250"/>
      <c r="N615" s="250"/>
      <c r="O615" s="250"/>
      <c r="P615" s="250"/>
      <c r="Q615" s="215"/>
      <c r="R615" s="215"/>
    </row>
    <row r="616" spans="1:18">
      <c r="A616" s="1">
        <v>93458000</v>
      </c>
      <c r="B616" s="31">
        <v>1</v>
      </c>
      <c r="C616" s="213" t="s">
        <v>442</v>
      </c>
      <c r="D616" s="216">
        <v>587</v>
      </c>
      <c r="E616" s="246">
        <v>39968</v>
      </c>
      <c r="F616" s="214" t="s">
        <v>37</v>
      </c>
      <c r="G616" s="247">
        <v>20000</v>
      </c>
      <c r="H616" s="214"/>
      <c r="I616" s="248"/>
      <c r="J616" s="210" t="s">
        <v>390</v>
      </c>
      <c r="K616" s="248">
        <v>10</v>
      </c>
      <c r="L616" s="250"/>
      <c r="M616" s="250"/>
      <c r="N616" s="250"/>
      <c r="O616" s="250"/>
      <c r="P616" s="250"/>
      <c r="Q616" s="215"/>
      <c r="R616" s="215"/>
    </row>
    <row r="617" spans="1:18">
      <c r="A617" s="1">
        <v>93458000</v>
      </c>
      <c r="B617" s="31">
        <v>1</v>
      </c>
      <c r="C617" s="213" t="s">
        <v>388</v>
      </c>
      <c r="D617" s="216" t="s">
        <v>143</v>
      </c>
      <c r="E617" s="246">
        <v>40413</v>
      </c>
      <c r="F617" s="214" t="s">
        <v>37</v>
      </c>
      <c r="G617" s="247">
        <v>5000</v>
      </c>
      <c r="H617" s="214" t="s">
        <v>60</v>
      </c>
      <c r="I617" s="248">
        <v>3.25</v>
      </c>
      <c r="J617" s="210" t="s">
        <v>68</v>
      </c>
      <c r="K617" s="248">
        <v>8</v>
      </c>
      <c r="L617" s="250"/>
      <c r="M617" s="250"/>
      <c r="N617" s="250"/>
      <c r="O617" s="250"/>
      <c r="P617" s="250"/>
      <c r="Q617" s="215"/>
      <c r="R617" s="215"/>
    </row>
    <row r="618" spans="1:18">
      <c r="A618" s="1">
        <v>93458000</v>
      </c>
      <c r="B618" s="31">
        <v>1</v>
      </c>
      <c r="C618" s="213" t="s">
        <v>442</v>
      </c>
      <c r="D618" s="216">
        <v>588</v>
      </c>
      <c r="E618" s="246">
        <v>39968</v>
      </c>
      <c r="F618" s="214" t="s">
        <v>37</v>
      </c>
      <c r="G618" s="247">
        <v>20000</v>
      </c>
      <c r="H618" s="214"/>
      <c r="I618" s="248"/>
      <c r="J618" s="210" t="s">
        <v>390</v>
      </c>
      <c r="K618" s="248">
        <v>30</v>
      </c>
      <c r="L618" s="250"/>
      <c r="M618" s="250"/>
      <c r="N618" s="250"/>
      <c r="O618" s="250"/>
      <c r="P618" s="250"/>
      <c r="Q618" s="215"/>
      <c r="R618" s="215"/>
    </row>
    <row r="619" spans="1:18">
      <c r="A619" s="1">
        <v>93458000</v>
      </c>
      <c r="B619" s="31">
        <v>1</v>
      </c>
      <c r="C619" s="213" t="s">
        <v>392</v>
      </c>
      <c r="D619" s="216" t="s">
        <v>143</v>
      </c>
      <c r="E619" s="246">
        <v>40413</v>
      </c>
      <c r="F619" s="214" t="s">
        <v>37</v>
      </c>
      <c r="G619" s="247">
        <v>5000</v>
      </c>
      <c r="H619" s="214" t="s">
        <v>64</v>
      </c>
      <c r="I619" s="248">
        <v>3.25</v>
      </c>
      <c r="J619" s="210" t="s">
        <v>68</v>
      </c>
      <c r="K619" s="248">
        <v>10</v>
      </c>
      <c r="L619" s="250">
        <v>5000000</v>
      </c>
      <c r="M619" s="250">
        <v>5000000</v>
      </c>
      <c r="N619" s="250">
        <f>ROUND((M619*$E$8/1000),0)</f>
        <v>109877700</v>
      </c>
      <c r="O619" s="250">
        <v>1771229</v>
      </c>
      <c r="P619" s="250">
        <v>111648929</v>
      </c>
      <c r="Q619" s="215"/>
      <c r="R619" s="215"/>
    </row>
    <row r="620" spans="1:18">
      <c r="A620" s="1">
        <v>87845500</v>
      </c>
      <c r="B620" s="31">
        <v>2</v>
      </c>
      <c r="C620" s="215" t="s">
        <v>443</v>
      </c>
      <c r="D620" s="216">
        <v>589</v>
      </c>
      <c r="E620" s="246">
        <v>39974</v>
      </c>
      <c r="F620" s="214" t="s">
        <v>37</v>
      </c>
      <c r="G620" s="247">
        <v>11000</v>
      </c>
      <c r="H620" s="214"/>
      <c r="I620" s="248"/>
      <c r="J620" s="210" t="s">
        <v>390</v>
      </c>
      <c r="K620" s="248">
        <v>10</v>
      </c>
      <c r="L620" s="250"/>
      <c r="M620" s="250"/>
      <c r="N620" s="250"/>
      <c r="O620" s="250"/>
      <c r="P620" s="250"/>
      <c r="Q620" s="215"/>
      <c r="R620" s="215"/>
    </row>
    <row r="621" spans="1:18">
      <c r="A621" s="1">
        <v>87845500</v>
      </c>
      <c r="B621" s="31">
        <v>2</v>
      </c>
      <c r="C621" s="215" t="s">
        <v>444</v>
      </c>
      <c r="D621" s="216" t="s">
        <v>143</v>
      </c>
      <c r="E621" s="246">
        <v>40015</v>
      </c>
      <c r="F621" s="214" t="s">
        <v>171</v>
      </c>
      <c r="G621" s="247">
        <v>32000000</v>
      </c>
      <c r="H621" s="214" t="s">
        <v>46</v>
      </c>
      <c r="I621" s="248">
        <v>5.6</v>
      </c>
      <c r="J621" s="210" t="s">
        <v>445</v>
      </c>
      <c r="K621" s="248">
        <v>5</v>
      </c>
      <c r="L621" s="250">
        <v>32000000000</v>
      </c>
      <c r="M621" s="250">
        <v>32000000000</v>
      </c>
      <c r="N621" s="250">
        <f>ROUND((M621/1000),0)</f>
        <v>32000000</v>
      </c>
      <c r="O621" s="250">
        <v>223471</v>
      </c>
      <c r="P621" s="250">
        <v>32223471</v>
      </c>
      <c r="Q621" s="215"/>
      <c r="R621" s="215"/>
    </row>
    <row r="622" spans="1:18">
      <c r="A622" s="1">
        <v>87845500</v>
      </c>
      <c r="B622" s="31">
        <v>2</v>
      </c>
      <c r="C622" s="215" t="s">
        <v>972</v>
      </c>
      <c r="D622" s="216" t="s">
        <v>143</v>
      </c>
      <c r="E622" s="246">
        <v>40015</v>
      </c>
      <c r="F622" s="214" t="s">
        <v>37</v>
      </c>
      <c r="G622" s="247">
        <v>1500</v>
      </c>
      <c r="H622" s="214" t="s">
        <v>90</v>
      </c>
      <c r="I622" s="248">
        <v>3.5</v>
      </c>
      <c r="J622" s="210" t="s">
        <v>445</v>
      </c>
      <c r="K622" s="248">
        <v>5</v>
      </c>
      <c r="L622" s="250"/>
      <c r="M622" s="250"/>
      <c r="N622" s="250"/>
      <c r="O622" s="250"/>
      <c r="P622" s="250"/>
      <c r="Q622" s="215"/>
      <c r="R622" s="215"/>
    </row>
    <row r="623" spans="1:18">
      <c r="A623" s="1">
        <v>87845500</v>
      </c>
      <c r="B623" s="31">
        <v>2</v>
      </c>
      <c r="C623" s="215" t="s">
        <v>447</v>
      </c>
      <c r="D623" s="216">
        <v>590</v>
      </c>
      <c r="E623" s="246">
        <v>39974</v>
      </c>
      <c r="F623" s="214" t="s">
        <v>37</v>
      </c>
      <c r="G623" s="247">
        <v>11000</v>
      </c>
      <c r="H623" s="214"/>
      <c r="I623" s="248"/>
      <c r="J623" s="210" t="s">
        <v>390</v>
      </c>
      <c r="K623" s="248">
        <v>30</v>
      </c>
      <c r="L623" s="250"/>
      <c r="M623" s="250"/>
      <c r="N623" s="250"/>
      <c r="O623" s="250"/>
      <c r="P623" s="250"/>
      <c r="Q623" s="215"/>
      <c r="R623" s="215"/>
    </row>
    <row r="624" spans="1:18">
      <c r="A624" s="1">
        <v>91297000</v>
      </c>
      <c r="B624" s="31">
        <v>0</v>
      </c>
      <c r="C624" s="215" t="s">
        <v>448</v>
      </c>
      <c r="D624" s="216">
        <v>591</v>
      </c>
      <c r="E624" s="246">
        <v>39975</v>
      </c>
      <c r="F624" s="214" t="s">
        <v>37</v>
      </c>
      <c r="G624" s="247">
        <v>5000</v>
      </c>
      <c r="H624" s="214"/>
      <c r="I624" s="248"/>
      <c r="J624" s="210" t="s">
        <v>81</v>
      </c>
      <c r="K624" s="248">
        <v>10</v>
      </c>
      <c r="L624" s="250"/>
      <c r="M624" s="250"/>
      <c r="N624" s="250"/>
      <c r="O624" s="250"/>
      <c r="P624" s="250"/>
      <c r="Q624" s="215"/>
      <c r="R624" s="215"/>
    </row>
    <row r="625" spans="1:18">
      <c r="A625" s="1">
        <v>91297000</v>
      </c>
      <c r="B625" s="31">
        <v>0</v>
      </c>
      <c r="C625" s="215" t="s">
        <v>448</v>
      </c>
      <c r="D625" s="216">
        <v>592</v>
      </c>
      <c r="E625" s="246">
        <v>39975</v>
      </c>
      <c r="F625" s="214" t="s">
        <v>37</v>
      </c>
      <c r="G625" s="247">
        <v>5000</v>
      </c>
      <c r="H625" s="214"/>
      <c r="I625" s="248"/>
      <c r="J625" s="210" t="s">
        <v>81</v>
      </c>
      <c r="K625" s="248">
        <v>10</v>
      </c>
      <c r="L625" s="250"/>
      <c r="M625" s="250"/>
      <c r="N625" s="250"/>
      <c r="O625" s="250"/>
      <c r="P625" s="250"/>
      <c r="Q625" s="215"/>
      <c r="R625" s="215"/>
    </row>
    <row r="626" spans="1:18">
      <c r="A626" s="1">
        <v>90320000</v>
      </c>
      <c r="B626" s="31">
        <v>6</v>
      </c>
      <c r="C626" s="215" t="s">
        <v>449</v>
      </c>
      <c r="D626" s="216">
        <v>593</v>
      </c>
      <c r="E626" s="246">
        <v>39995</v>
      </c>
      <c r="F626" s="214" t="s">
        <v>37</v>
      </c>
      <c r="G626" s="247">
        <v>1500</v>
      </c>
      <c r="H626" s="214"/>
      <c r="I626" s="248"/>
      <c r="J626" s="210" t="s">
        <v>81</v>
      </c>
      <c r="K626" s="248">
        <v>10</v>
      </c>
      <c r="L626" s="250"/>
      <c r="M626" s="250"/>
      <c r="N626" s="250"/>
      <c r="O626" s="250"/>
      <c r="P626" s="250"/>
      <c r="Q626" s="215"/>
      <c r="R626" s="215"/>
    </row>
    <row r="627" spans="1:18">
      <c r="A627" s="1">
        <v>90320000</v>
      </c>
      <c r="B627" s="31">
        <v>6</v>
      </c>
      <c r="C627" s="215" t="s">
        <v>450</v>
      </c>
      <c r="D627" s="216">
        <v>594</v>
      </c>
      <c r="E627" s="246">
        <v>39995</v>
      </c>
      <c r="F627" s="214" t="s">
        <v>37</v>
      </c>
      <c r="G627" s="247">
        <v>1500</v>
      </c>
      <c r="H627" s="214"/>
      <c r="I627" s="248"/>
      <c r="J627" s="210" t="s">
        <v>81</v>
      </c>
      <c r="K627" s="248">
        <v>30</v>
      </c>
      <c r="L627" s="250"/>
      <c r="M627" s="250"/>
      <c r="N627" s="250"/>
      <c r="O627" s="250"/>
      <c r="P627" s="250"/>
      <c r="Q627" s="215"/>
      <c r="R627" s="215"/>
    </row>
    <row r="628" spans="1:18">
      <c r="A628" s="1">
        <v>90320000</v>
      </c>
      <c r="B628" s="31">
        <v>6</v>
      </c>
      <c r="C628" s="215" t="s">
        <v>451</v>
      </c>
      <c r="D628" s="216" t="s">
        <v>143</v>
      </c>
      <c r="E628" s="246">
        <v>39996</v>
      </c>
      <c r="F628" s="214" t="s">
        <v>37</v>
      </c>
      <c r="G628" s="247">
        <v>1500</v>
      </c>
      <c r="H628" s="214" t="s">
        <v>63</v>
      </c>
      <c r="I628" s="248">
        <v>4.5999999999999996</v>
      </c>
      <c r="J628" s="210" t="s">
        <v>68</v>
      </c>
      <c r="K628" s="248">
        <v>23</v>
      </c>
      <c r="L628" s="250">
        <v>1500000</v>
      </c>
      <c r="M628" s="250">
        <v>1500000</v>
      </c>
      <c r="N628" s="250">
        <f>ROUND((M628*$E$8/1000),0)</f>
        <v>32963310</v>
      </c>
      <c r="O628" s="250">
        <v>185866</v>
      </c>
      <c r="P628" s="250">
        <v>33149176</v>
      </c>
      <c r="Q628" s="215"/>
      <c r="R628" s="215"/>
    </row>
    <row r="629" spans="1:18">
      <c r="A629" s="1">
        <v>91705000</v>
      </c>
      <c r="B629" s="31">
        <v>7</v>
      </c>
      <c r="C629" s="215" t="s">
        <v>871</v>
      </c>
      <c r="D629" s="216">
        <v>595</v>
      </c>
      <c r="E629" s="246">
        <v>40001</v>
      </c>
      <c r="F629" s="214" t="s">
        <v>37</v>
      </c>
      <c r="G629" s="247">
        <v>5000</v>
      </c>
      <c r="H629" s="214"/>
      <c r="I629" s="248"/>
      <c r="J629" s="210" t="s">
        <v>390</v>
      </c>
      <c r="K629" s="248">
        <v>10</v>
      </c>
      <c r="L629" s="250"/>
      <c r="M629" s="250"/>
      <c r="N629" s="250"/>
      <c r="O629" s="250"/>
      <c r="P629" s="250"/>
      <c r="Q629" s="215"/>
      <c r="R629" s="215"/>
    </row>
    <row r="630" spans="1:18">
      <c r="A630" s="1">
        <v>91705000</v>
      </c>
      <c r="B630" s="31">
        <v>7</v>
      </c>
      <c r="C630" s="215" t="s">
        <v>872</v>
      </c>
      <c r="D630" s="216" t="s">
        <v>143</v>
      </c>
      <c r="E630" s="246">
        <v>40695</v>
      </c>
      <c r="F630" s="214" t="s">
        <v>37</v>
      </c>
      <c r="G630" s="247">
        <v>5000</v>
      </c>
      <c r="H630" s="214" t="s">
        <v>56</v>
      </c>
      <c r="I630" s="248">
        <v>3.2</v>
      </c>
      <c r="J630" s="210" t="s">
        <v>68</v>
      </c>
      <c r="K630" s="248">
        <v>7</v>
      </c>
      <c r="L630" s="250">
        <v>2500000</v>
      </c>
      <c r="M630" s="250">
        <v>2500000</v>
      </c>
      <c r="N630" s="250">
        <f>ROUND((M630*$E$8/1000),0)</f>
        <v>54938850</v>
      </c>
      <c r="O630" s="250">
        <v>457599</v>
      </c>
      <c r="P630" s="250">
        <v>55396449</v>
      </c>
      <c r="Q630" s="215"/>
      <c r="R630" s="215"/>
    </row>
    <row r="631" spans="1:18">
      <c r="A631" s="1">
        <v>91705000</v>
      </c>
      <c r="B631" s="31">
        <v>7</v>
      </c>
      <c r="C631" s="215" t="s">
        <v>871</v>
      </c>
      <c r="D631" s="216">
        <v>596</v>
      </c>
      <c r="E631" s="246">
        <v>40001</v>
      </c>
      <c r="F631" s="214" t="s">
        <v>37</v>
      </c>
      <c r="G631" s="247">
        <v>7000</v>
      </c>
      <c r="H631" s="214"/>
      <c r="I631" s="248"/>
      <c r="J631" s="210" t="s">
        <v>390</v>
      </c>
      <c r="K631" s="248">
        <v>30</v>
      </c>
      <c r="L631" s="250"/>
      <c r="M631" s="250"/>
      <c r="N631" s="250"/>
      <c r="O631" s="250"/>
      <c r="P631" s="250"/>
      <c r="Q631" s="215"/>
      <c r="R631" s="215"/>
    </row>
    <row r="632" spans="1:18">
      <c r="A632" s="1">
        <v>91705000</v>
      </c>
      <c r="B632" s="31">
        <v>7</v>
      </c>
      <c r="C632" s="215" t="s">
        <v>872</v>
      </c>
      <c r="D632" s="216" t="s">
        <v>143</v>
      </c>
      <c r="E632" s="246">
        <v>40695</v>
      </c>
      <c r="F632" s="214" t="s">
        <v>37</v>
      </c>
      <c r="G632" s="247">
        <v>7000</v>
      </c>
      <c r="H632" s="214" t="s">
        <v>51</v>
      </c>
      <c r="I632" s="248">
        <v>3.75</v>
      </c>
      <c r="J632" s="210" t="s">
        <v>390</v>
      </c>
      <c r="K632" s="248">
        <v>21</v>
      </c>
      <c r="L632" s="250">
        <v>4500000</v>
      </c>
      <c r="M632" s="250">
        <v>4500000</v>
      </c>
      <c r="N632" s="250">
        <f>ROUND((M632*$E$8/1000),0)</f>
        <v>98889930</v>
      </c>
      <c r="O632" s="250">
        <v>946614</v>
      </c>
      <c r="P632" s="250">
        <v>99836544</v>
      </c>
      <c r="Q632" s="215"/>
      <c r="R632" s="215"/>
    </row>
    <row r="633" spans="1:18">
      <c r="A633" s="1">
        <v>96929880</v>
      </c>
      <c r="B633" s="31">
        <v>5</v>
      </c>
      <c r="C633" s="215" t="s">
        <v>216</v>
      </c>
      <c r="D633" s="216">
        <v>597</v>
      </c>
      <c r="E633" s="246">
        <v>40004</v>
      </c>
      <c r="F633" s="214" t="s">
        <v>37</v>
      </c>
      <c r="G633" s="247">
        <v>3000</v>
      </c>
      <c r="H633" s="214"/>
      <c r="I633" s="248"/>
      <c r="J633" s="210" t="s">
        <v>390</v>
      </c>
      <c r="K633" s="248">
        <v>30</v>
      </c>
      <c r="L633" s="250"/>
      <c r="M633" s="250"/>
      <c r="N633" s="250"/>
      <c r="O633" s="250"/>
      <c r="P633" s="250"/>
      <c r="Q633" s="215"/>
      <c r="R633" s="215"/>
    </row>
    <row r="634" spans="1:18">
      <c r="A634" s="1">
        <v>96929880</v>
      </c>
      <c r="B634" s="31">
        <v>5</v>
      </c>
      <c r="C634" s="215" t="s">
        <v>217</v>
      </c>
      <c r="D634" s="216" t="s">
        <v>143</v>
      </c>
      <c r="E634" s="246">
        <v>40008</v>
      </c>
      <c r="F634" s="214" t="s">
        <v>37</v>
      </c>
      <c r="G634" s="247">
        <v>3000</v>
      </c>
      <c r="H634" s="214" t="s">
        <v>92</v>
      </c>
      <c r="I634" s="248">
        <v>4.8499999999999996</v>
      </c>
      <c r="J634" s="210" t="s">
        <v>68</v>
      </c>
      <c r="K634" s="248">
        <v>30</v>
      </c>
      <c r="L634" s="250">
        <v>3000000</v>
      </c>
      <c r="M634" s="250">
        <v>3000000</v>
      </c>
      <c r="N634" s="250">
        <f>ROUND((M634*$E$8/1000),0)</f>
        <v>65926620</v>
      </c>
      <c r="O634" s="250">
        <v>959232</v>
      </c>
      <c r="P634" s="250">
        <v>66885852</v>
      </c>
      <c r="Q634" s="215"/>
      <c r="R634" s="215"/>
    </row>
    <row r="635" spans="1:18">
      <c r="A635" s="1">
        <v>76555400</v>
      </c>
      <c r="B635" s="31">
        <v>4</v>
      </c>
      <c r="C635" s="215" t="s">
        <v>314</v>
      </c>
      <c r="D635" s="216">
        <v>598</v>
      </c>
      <c r="E635" s="246">
        <v>40025</v>
      </c>
      <c r="F635" s="214" t="s">
        <v>37</v>
      </c>
      <c r="G635" s="247">
        <v>20000</v>
      </c>
      <c r="H635" s="214"/>
      <c r="I635" s="248"/>
      <c r="J635" s="210" t="s">
        <v>390</v>
      </c>
      <c r="K635" s="248">
        <v>10</v>
      </c>
      <c r="L635" s="250"/>
      <c r="M635" s="250"/>
      <c r="N635" s="250"/>
      <c r="O635" s="250"/>
      <c r="P635" s="250"/>
      <c r="Q635" s="215"/>
      <c r="R635" s="215"/>
    </row>
    <row r="636" spans="1:18">
      <c r="A636" s="1">
        <v>76555400</v>
      </c>
      <c r="B636" s="31">
        <v>4</v>
      </c>
      <c r="C636" s="215" t="s">
        <v>315</v>
      </c>
      <c r="D636" s="216" t="s">
        <v>143</v>
      </c>
      <c r="E636" s="246">
        <v>40030</v>
      </c>
      <c r="F636" s="214" t="s">
        <v>37</v>
      </c>
      <c r="G636" s="247">
        <v>9000</v>
      </c>
      <c r="H636" s="214" t="s">
        <v>56</v>
      </c>
      <c r="I636" s="248">
        <v>3.9</v>
      </c>
      <c r="J636" s="210" t="s">
        <v>68</v>
      </c>
      <c r="K636" s="248">
        <v>5</v>
      </c>
      <c r="L636" s="250">
        <v>3300000</v>
      </c>
      <c r="M636" s="250">
        <v>3300000</v>
      </c>
      <c r="N636" s="250">
        <f>ROUND((M636*$E$8/1000),0)</f>
        <v>72519282</v>
      </c>
      <c r="O636" s="250">
        <v>231571</v>
      </c>
      <c r="P636" s="250">
        <v>72750853</v>
      </c>
      <c r="Q636" s="215"/>
      <c r="R636" s="215"/>
    </row>
    <row r="637" spans="1:18">
      <c r="A637" s="1">
        <v>76555400</v>
      </c>
      <c r="B637" s="31">
        <v>4</v>
      </c>
      <c r="C637" s="215" t="s">
        <v>315</v>
      </c>
      <c r="D637" s="216" t="s">
        <v>143</v>
      </c>
      <c r="E637" s="246">
        <v>40030</v>
      </c>
      <c r="F637" s="214" t="s">
        <v>171</v>
      </c>
      <c r="G637" s="247">
        <v>180000000</v>
      </c>
      <c r="H637" s="214" t="s">
        <v>51</v>
      </c>
      <c r="I637" s="248">
        <v>5.7</v>
      </c>
      <c r="J637" s="210" t="s">
        <v>68</v>
      </c>
      <c r="K637" s="248">
        <v>5</v>
      </c>
      <c r="L637" s="250">
        <v>33600000000</v>
      </c>
      <c r="M637" s="250">
        <v>33600000000</v>
      </c>
      <c r="N637" s="250">
        <f>ROUND((M637/1000),0)</f>
        <v>33600000</v>
      </c>
      <c r="O637" s="250">
        <v>155576</v>
      </c>
      <c r="P637" s="250">
        <v>33755576</v>
      </c>
      <c r="Q637" s="215"/>
      <c r="R637" s="215"/>
    </row>
    <row r="638" spans="1:18">
      <c r="A638" s="1">
        <v>76555400</v>
      </c>
      <c r="B638" s="31">
        <v>4</v>
      </c>
      <c r="C638" s="215" t="s">
        <v>452</v>
      </c>
      <c r="D638" s="216" t="s">
        <v>152</v>
      </c>
      <c r="E638" s="246">
        <v>40133</v>
      </c>
      <c r="F638" s="214" t="s">
        <v>171</v>
      </c>
      <c r="G638" s="247">
        <v>65020000</v>
      </c>
      <c r="H638" s="214" t="s">
        <v>64</v>
      </c>
      <c r="I638" s="248">
        <v>6.3</v>
      </c>
      <c r="J638" s="210" t="s">
        <v>445</v>
      </c>
      <c r="K638" s="248">
        <v>5</v>
      </c>
      <c r="L638" s="250"/>
      <c r="M638" s="250"/>
      <c r="N638" s="250"/>
      <c r="O638" s="250"/>
      <c r="P638" s="250"/>
      <c r="Q638" s="215"/>
      <c r="R638" s="215"/>
    </row>
    <row r="639" spans="1:18">
      <c r="A639" s="1">
        <v>76555400</v>
      </c>
      <c r="B639" s="31">
        <v>4</v>
      </c>
      <c r="C639" s="215" t="s">
        <v>315</v>
      </c>
      <c r="D639" s="216" t="s">
        <v>152</v>
      </c>
      <c r="E639" s="246">
        <v>40133</v>
      </c>
      <c r="F639" s="214" t="s">
        <v>37</v>
      </c>
      <c r="G639" s="247">
        <v>3100</v>
      </c>
      <c r="H639" s="214" t="s">
        <v>60</v>
      </c>
      <c r="I639" s="248">
        <v>3.5</v>
      </c>
      <c r="J639" s="210" t="s">
        <v>445</v>
      </c>
      <c r="K639" s="248">
        <v>5</v>
      </c>
      <c r="L639" s="250">
        <v>1500000</v>
      </c>
      <c r="M639" s="250">
        <v>1500000</v>
      </c>
      <c r="N639" s="250">
        <f>ROUND((M639*$E$8/1000),0)</f>
        <v>32963310</v>
      </c>
      <c r="O639" s="250">
        <v>0</v>
      </c>
      <c r="P639" s="250">
        <v>32963310</v>
      </c>
      <c r="Q639" s="215"/>
      <c r="R639" s="215"/>
    </row>
    <row r="640" spans="1:18">
      <c r="A640" s="1">
        <v>76555400</v>
      </c>
      <c r="B640" s="31">
        <v>4</v>
      </c>
      <c r="C640" s="215" t="s">
        <v>315</v>
      </c>
      <c r="D640" s="216" t="s">
        <v>162</v>
      </c>
      <c r="E640" s="246">
        <v>40541</v>
      </c>
      <c r="F640" s="214" t="s">
        <v>37</v>
      </c>
      <c r="G640" s="247">
        <v>6500</v>
      </c>
      <c r="H640" s="214" t="s">
        <v>125</v>
      </c>
      <c r="I640" s="248">
        <v>3.65</v>
      </c>
      <c r="J640" s="210" t="s">
        <v>445</v>
      </c>
      <c r="K640" s="248">
        <v>5</v>
      </c>
      <c r="L640" s="250">
        <v>2500000</v>
      </c>
      <c r="M640" s="250">
        <v>2500000</v>
      </c>
      <c r="N640" s="250">
        <f>ROUND((M640*$E$8/1000),0)</f>
        <v>54938850</v>
      </c>
      <c r="O640" s="250">
        <v>417359</v>
      </c>
      <c r="P640" s="250">
        <v>55356209</v>
      </c>
      <c r="Q640" s="215"/>
      <c r="R640" s="215"/>
    </row>
    <row r="641" spans="1:18">
      <c r="A641" s="1">
        <v>76555400</v>
      </c>
      <c r="B641" s="31">
        <v>4</v>
      </c>
      <c r="C641" s="215" t="s">
        <v>314</v>
      </c>
      <c r="D641" s="216">
        <v>599</v>
      </c>
      <c r="E641" s="246">
        <v>40025</v>
      </c>
      <c r="F641" s="214" t="s">
        <v>37</v>
      </c>
      <c r="G641" s="247">
        <v>20000</v>
      </c>
      <c r="H641" s="214"/>
      <c r="I641" s="248"/>
      <c r="J641" s="210" t="s">
        <v>390</v>
      </c>
      <c r="K641" s="248">
        <v>30</v>
      </c>
      <c r="L641" s="250"/>
      <c r="M641" s="250"/>
      <c r="N641" s="250"/>
      <c r="O641" s="250"/>
      <c r="P641" s="250"/>
      <c r="Q641" s="215"/>
      <c r="R641" s="215"/>
    </row>
    <row r="642" spans="1:18">
      <c r="A642" s="1">
        <v>76555400</v>
      </c>
      <c r="B642" s="31">
        <v>4</v>
      </c>
      <c r="C642" s="215" t="s">
        <v>452</v>
      </c>
      <c r="D642" s="216" t="s">
        <v>143</v>
      </c>
      <c r="E642" s="246">
        <v>40030</v>
      </c>
      <c r="F642" s="214" t="s">
        <v>37</v>
      </c>
      <c r="G642" s="247">
        <v>9000</v>
      </c>
      <c r="H642" s="214" t="s">
        <v>53</v>
      </c>
      <c r="I642" s="248">
        <v>4.2</v>
      </c>
      <c r="J642" s="210" t="s">
        <v>68</v>
      </c>
      <c r="K642" s="248">
        <v>10</v>
      </c>
      <c r="L642" s="250"/>
      <c r="M642" s="250"/>
      <c r="N642" s="250"/>
      <c r="O642" s="250"/>
      <c r="P642" s="250"/>
      <c r="Q642" s="215"/>
      <c r="R642" s="215"/>
    </row>
    <row r="643" spans="1:18">
      <c r="A643" s="1">
        <v>76555400</v>
      </c>
      <c r="B643" s="31">
        <v>4</v>
      </c>
      <c r="C643" s="215" t="s">
        <v>315</v>
      </c>
      <c r="D643" s="216" t="s">
        <v>143</v>
      </c>
      <c r="E643" s="246">
        <v>40030</v>
      </c>
      <c r="F643" s="214" t="s">
        <v>37</v>
      </c>
      <c r="G643" s="247">
        <v>9000</v>
      </c>
      <c r="H643" s="214" t="s">
        <v>59</v>
      </c>
      <c r="I643" s="248">
        <v>4.8</v>
      </c>
      <c r="J643" s="210" t="s">
        <v>68</v>
      </c>
      <c r="K643" s="248">
        <v>22</v>
      </c>
      <c r="L643" s="250">
        <v>3000000</v>
      </c>
      <c r="M643" s="250">
        <v>3000000</v>
      </c>
      <c r="N643" s="250">
        <f>ROUND((M643*$E$8/1000),0)</f>
        <v>65926620</v>
      </c>
      <c r="O643" s="250">
        <v>258080</v>
      </c>
      <c r="P643" s="250">
        <v>66184700</v>
      </c>
      <c r="Q643" s="215"/>
      <c r="R643" s="215"/>
    </row>
    <row r="644" spans="1:18">
      <c r="A644" s="1">
        <v>76555400</v>
      </c>
      <c r="B644" s="31">
        <v>4</v>
      </c>
      <c r="C644" s="215" t="s">
        <v>453</v>
      </c>
      <c r="D644" s="216" t="s">
        <v>152</v>
      </c>
      <c r="E644" s="246">
        <v>40133</v>
      </c>
      <c r="F644" s="214" t="s">
        <v>37</v>
      </c>
      <c r="G644" s="247">
        <v>3100</v>
      </c>
      <c r="H644" s="214" t="s">
        <v>75</v>
      </c>
      <c r="I644" s="248">
        <v>4.5999999999999996</v>
      </c>
      <c r="J644" s="210" t="s">
        <v>445</v>
      </c>
      <c r="K644" s="248">
        <v>22</v>
      </c>
      <c r="L644" s="250">
        <v>1600000</v>
      </c>
      <c r="M644" s="250">
        <v>1600000</v>
      </c>
      <c r="N644" s="250">
        <f>ROUND((M644*$E$8/1000),0)</f>
        <v>35160864</v>
      </c>
      <c r="O644" s="250">
        <v>0</v>
      </c>
      <c r="P644" s="250">
        <v>35160864</v>
      </c>
      <c r="Q644" s="215"/>
      <c r="R644" s="215"/>
    </row>
    <row r="645" spans="1:18">
      <c r="A645" s="1">
        <v>76555400</v>
      </c>
      <c r="B645" s="31">
        <v>4</v>
      </c>
      <c r="C645" s="215" t="s">
        <v>315</v>
      </c>
      <c r="D645" s="216" t="s">
        <v>162</v>
      </c>
      <c r="E645" s="246">
        <v>40541</v>
      </c>
      <c r="F645" s="214" t="s">
        <v>37</v>
      </c>
      <c r="G645" s="247">
        <v>6500</v>
      </c>
      <c r="H645" s="214" t="s">
        <v>132</v>
      </c>
      <c r="I645" s="248">
        <v>4.05</v>
      </c>
      <c r="J645" s="210" t="s">
        <v>445</v>
      </c>
      <c r="K645" s="248">
        <v>22</v>
      </c>
      <c r="L645" s="250">
        <v>1500000</v>
      </c>
      <c r="M645" s="250">
        <v>1500000</v>
      </c>
      <c r="N645" s="250">
        <f>ROUND((M645*$E$8/1000),0)</f>
        <v>32963310</v>
      </c>
      <c r="O645" s="250">
        <v>277440</v>
      </c>
      <c r="P645" s="250">
        <v>33240750</v>
      </c>
      <c r="Q645" s="215"/>
      <c r="R645" s="215"/>
    </row>
    <row r="646" spans="1:18">
      <c r="A646" s="1">
        <v>76555400</v>
      </c>
      <c r="B646" s="31">
        <v>4</v>
      </c>
      <c r="C646" s="215" t="s">
        <v>315</v>
      </c>
      <c r="D646" s="216" t="s">
        <v>162</v>
      </c>
      <c r="E646" s="246">
        <v>40541</v>
      </c>
      <c r="F646" s="214" t="s">
        <v>37</v>
      </c>
      <c r="G646" s="247">
        <v>6500</v>
      </c>
      <c r="H646" s="214" t="s">
        <v>176</v>
      </c>
      <c r="I646" s="248">
        <v>3.95</v>
      </c>
      <c r="J646" s="210" t="s">
        <v>445</v>
      </c>
      <c r="K646" s="248">
        <v>28</v>
      </c>
      <c r="L646" s="250">
        <v>3000000</v>
      </c>
      <c r="M646" s="250">
        <v>3000000</v>
      </c>
      <c r="N646" s="250">
        <f>ROUND((M646*$E$8/1000),0)</f>
        <v>65926620</v>
      </c>
      <c r="O646" s="250">
        <v>541393</v>
      </c>
      <c r="P646" s="250">
        <v>66468013</v>
      </c>
      <c r="Q646" s="215"/>
      <c r="R646" s="215"/>
    </row>
    <row r="647" spans="1:18">
      <c r="A647" s="1">
        <v>96505760</v>
      </c>
      <c r="B647" s="31">
        <v>9</v>
      </c>
      <c r="C647" s="215" t="s">
        <v>454</v>
      </c>
      <c r="D647" s="216">
        <v>600</v>
      </c>
      <c r="E647" s="246">
        <v>40039</v>
      </c>
      <c r="F647" s="214" t="s">
        <v>37</v>
      </c>
      <c r="G647" s="247">
        <v>7000</v>
      </c>
      <c r="H647" s="214"/>
      <c r="I647" s="248"/>
      <c r="J647" s="210" t="s">
        <v>455</v>
      </c>
      <c r="K647" s="248">
        <v>10</v>
      </c>
      <c r="L647" s="250"/>
      <c r="M647" s="250"/>
      <c r="N647" s="250"/>
      <c r="O647" s="250"/>
      <c r="P647" s="250"/>
      <c r="Q647" s="215"/>
      <c r="R647" s="215"/>
    </row>
    <row r="648" spans="1:18">
      <c r="A648" s="1">
        <v>96505760</v>
      </c>
      <c r="B648" s="31">
        <v>9</v>
      </c>
      <c r="C648" s="215" t="s">
        <v>454</v>
      </c>
      <c r="D648" s="216">
        <v>601</v>
      </c>
      <c r="E648" s="246">
        <v>40039</v>
      </c>
      <c r="F648" s="214" t="s">
        <v>37</v>
      </c>
      <c r="G648" s="247">
        <v>7000</v>
      </c>
      <c r="H648" s="214"/>
      <c r="I648" s="248"/>
      <c r="J648" s="210" t="s">
        <v>455</v>
      </c>
      <c r="K648" s="248">
        <v>30</v>
      </c>
      <c r="L648" s="250"/>
      <c r="M648" s="250"/>
      <c r="N648" s="250"/>
      <c r="O648" s="250"/>
      <c r="P648" s="250"/>
      <c r="Q648" s="215"/>
      <c r="R648" s="215"/>
    </row>
    <row r="649" spans="1:18">
      <c r="A649" s="1">
        <v>76023435</v>
      </c>
      <c r="B649" s="31">
        <v>4</v>
      </c>
      <c r="C649" s="215" t="s">
        <v>456</v>
      </c>
      <c r="D649" s="216">
        <v>603</v>
      </c>
      <c r="E649" s="246">
        <v>40043</v>
      </c>
      <c r="F649" s="214" t="s">
        <v>37</v>
      </c>
      <c r="G649" s="247">
        <v>7500</v>
      </c>
      <c r="H649" s="214"/>
      <c r="I649" s="248"/>
      <c r="J649" s="210" t="s">
        <v>455</v>
      </c>
      <c r="K649" s="248">
        <v>10</v>
      </c>
      <c r="L649" s="250"/>
      <c r="M649" s="250"/>
      <c r="N649" s="250"/>
      <c r="O649" s="250"/>
      <c r="P649" s="250"/>
      <c r="Q649" s="215"/>
      <c r="R649" s="215"/>
    </row>
    <row r="650" spans="1:18">
      <c r="A650" s="1">
        <v>76023435</v>
      </c>
      <c r="B650" s="31">
        <v>4</v>
      </c>
      <c r="C650" s="215" t="s">
        <v>457</v>
      </c>
      <c r="D650" s="216" t="s">
        <v>143</v>
      </c>
      <c r="E650" s="246">
        <v>40063</v>
      </c>
      <c r="F650" s="214" t="s">
        <v>171</v>
      </c>
      <c r="G650" s="247">
        <v>156675000</v>
      </c>
      <c r="H650" s="214" t="s">
        <v>46</v>
      </c>
      <c r="I650" s="248">
        <v>4.5999999999999996</v>
      </c>
      <c r="J650" s="210" t="s">
        <v>68</v>
      </c>
      <c r="K650" s="248">
        <v>5</v>
      </c>
      <c r="L650" s="250"/>
      <c r="M650" s="250"/>
      <c r="N650" s="250"/>
      <c r="O650" s="250"/>
      <c r="P650" s="250"/>
      <c r="Q650" s="215"/>
      <c r="R650" s="215"/>
    </row>
    <row r="651" spans="1:18">
      <c r="A651" s="1">
        <v>76023435</v>
      </c>
      <c r="B651" s="31">
        <v>4</v>
      </c>
      <c r="C651" s="215" t="s">
        <v>457</v>
      </c>
      <c r="D651" s="216" t="s">
        <v>143</v>
      </c>
      <c r="E651" s="246">
        <v>40063</v>
      </c>
      <c r="F651" s="214" t="s">
        <v>171</v>
      </c>
      <c r="G651" s="247">
        <v>156675000</v>
      </c>
      <c r="H651" s="214" t="s">
        <v>90</v>
      </c>
      <c r="I651" s="248">
        <v>5.9</v>
      </c>
      <c r="J651" s="210" t="s">
        <v>68</v>
      </c>
      <c r="K651" s="248">
        <v>5</v>
      </c>
      <c r="L651" s="250"/>
      <c r="M651" s="250"/>
      <c r="N651" s="250"/>
      <c r="O651" s="250"/>
      <c r="P651" s="250"/>
      <c r="Q651" s="215"/>
      <c r="R651" s="215"/>
    </row>
    <row r="652" spans="1:18">
      <c r="A652" s="1">
        <v>76023435</v>
      </c>
      <c r="B652" s="31">
        <v>4</v>
      </c>
      <c r="C652" s="215" t="s">
        <v>458</v>
      </c>
      <c r="D652" s="216" t="s">
        <v>143</v>
      </c>
      <c r="E652" s="246">
        <v>40063</v>
      </c>
      <c r="F652" s="214" t="s">
        <v>37</v>
      </c>
      <c r="G652" s="247">
        <v>7500</v>
      </c>
      <c r="H652" s="214" t="s">
        <v>92</v>
      </c>
      <c r="I652" s="248">
        <v>2.9</v>
      </c>
      <c r="J652" s="210" t="s">
        <v>68</v>
      </c>
      <c r="K652" s="248">
        <v>5</v>
      </c>
      <c r="L652" s="250">
        <v>2200000</v>
      </c>
      <c r="M652" s="250">
        <v>1760000</v>
      </c>
      <c r="N652" s="250">
        <f>ROUND((M652*$E$8/1000),0)</f>
        <v>38676950</v>
      </c>
      <c r="O652" s="250">
        <v>532585</v>
      </c>
      <c r="P652" s="250">
        <v>39209535</v>
      </c>
      <c r="Q652" s="215"/>
      <c r="R652" s="215"/>
    </row>
    <row r="653" spans="1:18">
      <c r="A653" s="1">
        <v>76023435</v>
      </c>
      <c r="B653" s="31">
        <v>4</v>
      </c>
      <c r="C653" s="215" t="s">
        <v>457</v>
      </c>
      <c r="D653" s="216" t="s">
        <v>143</v>
      </c>
      <c r="E653" s="246">
        <v>40063</v>
      </c>
      <c r="F653" s="214" t="s">
        <v>37</v>
      </c>
      <c r="G653" s="247">
        <v>7500</v>
      </c>
      <c r="H653" s="214" t="s">
        <v>63</v>
      </c>
      <c r="I653" s="248">
        <v>3.5</v>
      </c>
      <c r="J653" s="210" t="s">
        <v>68</v>
      </c>
      <c r="K653" s="248">
        <v>7</v>
      </c>
      <c r="L653" s="250"/>
      <c r="M653" s="250"/>
      <c r="N653" s="250"/>
      <c r="O653" s="250"/>
      <c r="P653" s="250"/>
      <c r="Q653" s="215"/>
      <c r="R653" s="215"/>
    </row>
    <row r="654" spans="1:18">
      <c r="A654" s="1">
        <v>76023435</v>
      </c>
      <c r="B654" s="31">
        <v>4</v>
      </c>
      <c r="C654" s="215" t="s">
        <v>456</v>
      </c>
      <c r="D654" s="216">
        <v>604</v>
      </c>
      <c r="E654" s="246">
        <v>40043</v>
      </c>
      <c r="F654" s="214" t="s">
        <v>37</v>
      </c>
      <c r="G654" s="247">
        <v>7500</v>
      </c>
      <c r="H654" s="214"/>
      <c r="I654" s="248"/>
      <c r="J654" s="210" t="s">
        <v>455</v>
      </c>
      <c r="K654" s="248">
        <v>30</v>
      </c>
      <c r="L654" s="250"/>
      <c r="M654" s="250"/>
      <c r="N654" s="250"/>
      <c r="O654" s="250"/>
      <c r="P654" s="250"/>
      <c r="Q654" s="215"/>
      <c r="R654" s="215"/>
    </row>
    <row r="655" spans="1:18">
      <c r="A655" s="1">
        <v>76023435</v>
      </c>
      <c r="B655" s="31">
        <v>4</v>
      </c>
      <c r="C655" s="215" t="s">
        <v>458</v>
      </c>
      <c r="D655" s="216" t="s">
        <v>143</v>
      </c>
      <c r="E655" s="246">
        <v>40063</v>
      </c>
      <c r="F655" s="214" t="s">
        <v>37</v>
      </c>
      <c r="G655" s="247">
        <v>7500</v>
      </c>
      <c r="H655" s="214" t="s">
        <v>56</v>
      </c>
      <c r="I655" s="248">
        <v>4.7</v>
      </c>
      <c r="J655" s="210" t="s">
        <v>68</v>
      </c>
      <c r="K655" s="248">
        <v>25</v>
      </c>
      <c r="L655" s="250">
        <v>5000000</v>
      </c>
      <c r="M655" s="250">
        <v>5000000</v>
      </c>
      <c r="N655" s="250">
        <f>ROUND((M655*$E$8/1000),0)</f>
        <v>109877700</v>
      </c>
      <c r="O655" s="250">
        <v>2441482</v>
      </c>
      <c r="P655" s="250">
        <v>112319182</v>
      </c>
      <c r="Q655" s="215"/>
      <c r="R655" s="215"/>
    </row>
    <row r="656" spans="1:18">
      <c r="A656" s="1">
        <v>76023435</v>
      </c>
      <c r="B656" s="31">
        <v>4</v>
      </c>
      <c r="C656" s="215" t="s">
        <v>457</v>
      </c>
      <c r="D656" s="216" t="s">
        <v>143</v>
      </c>
      <c r="E656" s="246">
        <v>40063</v>
      </c>
      <c r="F656" s="214" t="s">
        <v>37</v>
      </c>
      <c r="G656" s="247">
        <v>7500</v>
      </c>
      <c r="H656" s="214" t="s">
        <v>51</v>
      </c>
      <c r="I656" s="248">
        <v>4.8</v>
      </c>
      <c r="J656" s="210" t="s">
        <v>68</v>
      </c>
      <c r="K656" s="248">
        <v>25</v>
      </c>
      <c r="L656" s="250"/>
      <c r="M656" s="250"/>
      <c r="N656" s="250"/>
      <c r="O656" s="250"/>
      <c r="P656" s="250"/>
      <c r="Q656" s="215"/>
      <c r="R656" s="215"/>
    </row>
    <row r="657" spans="1:18">
      <c r="A657" s="1">
        <v>90331000</v>
      </c>
      <c r="B657" s="31">
        <v>6</v>
      </c>
      <c r="C657" s="215" t="s">
        <v>254</v>
      </c>
      <c r="D657" s="216">
        <v>605</v>
      </c>
      <c r="E657" s="246">
        <v>40043</v>
      </c>
      <c r="F657" s="214" t="s">
        <v>37</v>
      </c>
      <c r="G657" s="247">
        <v>2000</v>
      </c>
      <c r="H657" s="214"/>
      <c r="I657" s="248"/>
      <c r="J657" s="210" t="s">
        <v>455</v>
      </c>
      <c r="K657" s="248">
        <v>10</v>
      </c>
      <c r="L657" s="250"/>
      <c r="M657" s="250"/>
      <c r="N657" s="250"/>
      <c r="O657" s="250"/>
      <c r="P657" s="250"/>
      <c r="Q657" s="215"/>
      <c r="R657" s="215"/>
    </row>
    <row r="658" spans="1:18">
      <c r="A658" s="1">
        <v>90331000</v>
      </c>
      <c r="B658" s="31">
        <v>6</v>
      </c>
      <c r="C658" s="215" t="s">
        <v>459</v>
      </c>
      <c r="D658" s="216" t="s">
        <v>143</v>
      </c>
      <c r="E658" s="246">
        <v>40044</v>
      </c>
      <c r="F658" s="214" t="s">
        <v>37</v>
      </c>
      <c r="G658" s="247">
        <v>2000</v>
      </c>
      <c r="H658" s="214" t="s">
        <v>53</v>
      </c>
      <c r="I658" s="248">
        <v>3.25</v>
      </c>
      <c r="J658" s="210" t="s">
        <v>68</v>
      </c>
      <c r="K658" s="248">
        <v>5</v>
      </c>
      <c r="L658" s="250">
        <v>1000000</v>
      </c>
      <c r="M658" s="250">
        <v>1000000</v>
      </c>
      <c r="N658" s="250">
        <f>ROUND((M658*$E$8/1000),0)</f>
        <v>21975540</v>
      </c>
      <c r="O658" s="250">
        <v>19680</v>
      </c>
      <c r="P658" s="250">
        <v>21995220</v>
      </c>
      <c r="Q658" s="215"/>
      <c r="R658" s="215"/>
    </row>
    <row r="659" spans="1:18">
      <c r="A659" s="1">
        <v>90331000</v>
      </c>
      <c r="B659" s="31">
        <v>6</v>
      </c>
      <c r="C659" s="215" t="s">
        <v>254</v>
      </c>
      <c r="D659" s="216">
        <v>606</v>
      </c>
      <c r="E659" s="246">
        <v>40043</v>
      </c>
      <c r="F659" s="214" t="s">
        <v>37</v>
      </c>
      <c r="G659" s="247">
        <v>2000</v>
      </c>
      <c r="H659" s="214"/>
      <c r="I659" s="248"/>
      <c r="J659" s="210" t="s">
        <v>455</v>
      </c>
      <c r="K659" s="248">
        <v>30</v>
      </c>
      <c r="L659" s="250"/>
      <c r="M659" s="250"/>
      <c r="N659" s="250"/>
      <c r="O659" s="250"/>
      <c r="P659" s="250"/>
      <c r="Q659" s="215"/>
      <c r="R659" s="215"/>
    </row>
    <row r="660" spans="1:18">
      <c r="A660" s="1">
        <v>90331000</v>
      </c>
      <c r="B660" s="31">
        <v>6</v>
      </c>
      <c r="C660" s="215" t="s">
        <v>459</v>
      </c>
      <c r="D660" s="216" t="s">
        <v>143</v>
      </c>
      <c r="E660" s="246">
        <v>40044</v>
      </c>
      <c r="F660" s="214" t="s">
        <v>37</v>
      </c>
      <c r="G660" s="247">
        <v>2000</v>
      </c>
      <c r="H660" s="214" t="s">
        <v>51</v>
      </c>
      <c r="I660" s="248">
        <v>3.75</v>
      </c>
      <c r="J660" s="210" t="s">
        <v>68</v>
      </c>
      <c r="K660" s="248">
        <v>21</v>
      </c>
      <c r="L660" s="250">
        <v>1000000</v>
      </c>
      <c r="M660" s="250">
        <v>1000000</v>
      </c>
      <c r="N660" s="250">
        <f>ROUND((M660*$E$8/1000),0)</f>
        <v>21975540</v>
      </c>
      <c r="O660" s="250">
        <v>22680</v>
      </c>
      <c r="P660" s="250">
        <v>21998220</v>
      </c>
      <c r="Q660" s="215"/>
      <c r="R660" s="215"/>
    </row>
    <row r="661" spans="1:18">
      <c r="A661" s="1">
        <v>61704000</v>
      </c>
      <c r="B661" s="31" t="s">
        <v>75</v>
      </c>
      <c r="C661" s="215" t="s">
        <v>460</v>
      </c>
      <c r="D661" s="216">
        <v>608</v>
      </c>
      <c r="E661" s="246">
        <v>40051</v>
      </c>
      <c r="F661" s="214" t="s">
        <v>37</v>
      </c>
      <c r="G661" s="247">
        <v>11000</v>
      </c>
      <c r="H661" s="214"/>
      <c r="I661" s="248"/>
      <c r="J661" s="210" t="s">
        <v>455</v>
      </c>
      <c r="K661" s="248">
        <v>25</v>
      </c>
      <c r="L661" s="250"/>
      <c r="M661" s="250"/>
      <c r="N661" s="250"/>
      <c r="O661" s="250"/>
      <c r="P661" s="250"/>
      <c r="Q661" s="215"/>
      <c r="R661" s="215"/>
    </row>
    <row r="662" spans="1:18">
      <c r="A662" s="1">
        <v>96719210</v>
      </c>
      <c r="B662" s="31">
        <v>4</v>
      </c>
      <c r="C662" s="215" t="s">
        <v>191</v>
      </c>
      <c r="D662" s="216">
        <v>609</v>
      </c>
      <c r="E662" s="246">
        <v>40060</v>
      </c>
      <c r="F662" s="214" t="s">
        <v>37</v>
      </c>
      <c r="G662" s="247">
        <v>3000</v>
      </c>
      <c r="H662" s="214"/>
      <c r="I662" s="248"/>
      <c r="J662" s="210" t="s">
        <v>81</v>
      </c>
      <c r="K662" s="248">
        <v>10</v>
      </c>
      <c r="L662" s="250"/>
      <c r="M662" s="250"/>
      <c r="N662" s="250"/>
      <c r="O662" s="250"/>
      <c r="P662" s="250"/>
      <c r="Q662" s="215"/>
      <c r="R662" s="215"/>
    </row>
    <row r="663" spans="1:18">
      <c r="A663" s="1">
        <v>96719210</v>
      </c>
      <c r="B663" s="31">
        <v>4</v>
      </c>
      <c r="C663" s="215" t="s">
        <v>461</v>
      </c>
      <c r="D663" s="216" t="s">
        <v>143</v>
      </c>
      <c r="E663" s="246">
        <v>40065</v>
      </c>
      <c r="F663" s="214" t="s">
        <v>37</v>
      </c>
      <c r="G663" s="247">
        <v>1000</v>
      </c>
      <c r="H663" s="214" t="s">
        <v>92</v>
      </c>
      <c r="I663" s="248">
        <v>3</v>
      </c>
      <c r="J663" s="210" t="s">
        <v>81</v>
      </c>
      <c r="K663" s="248">
        <v>7</v>
      </c>
      <c r="L663" s="250"/>
      <c r="M663" s="250"/>
      <c r="N663" s="250"/>
      <c r="O663" s="250"/>
      <c r="P663" s="250"/>
      <c r="Q663" s="215"/>
      <c r="R663" s="215"/>
    </row>
    <row r="664" spans="1:18">
      <c r="A664" s="1">
        <v>96719210</v>
      </c>
      <c r="B664" s="31">
        <v>4</v>
      </c>
      <c r="C664" s="215" t="s">
        <v>191</v>
      </c>
      <c r="D664" s="216">
        <v>610</v>
      </c>
      <c r="E664" s="246">
        <v>40060</v>
      </c>
      <c r="F664" s="214" t="s">
        <v>37</v>
      </c>
      <c r="G664" s="247">
        <v>5000</v>
      </c>
      <c r="H664" s="214"/>
      <c r="I664" s="248"/>
      <c r="J664" s="210" t="s">
        <v>81</v>
      </c>
      <c r="K664" s="248">
        <v>30</v>
      </c>
      <c r="L664" s="250"/>
      <c r="M664" s="250"/>
      <c r="N664" s="250"/>
      <c r="O664" s="250"/>
      <c r="P664" s="250"/>
      <c r="Q664" s="215"/>
      <c r="R664" s="215"/>
    </row>
    <row r="665" spans="1:18">
      <c r="A665" s="1">
        <v>96719210</v>
      </c>
      <c r="B665" s="31">
        <v>4</v>
      </c>
      <c r="C665" s="215" t="s">
        <v>462</v>
      </c>
      <c r="D665" s="216" t="s">
        <v>143</v>
      </c>
      <c r="E665" s="246">
        <v>40065</v>
      </c>
      <c r="F665" s="214" t="s">
        <v>37</v>
      </c>
      <c r="G665" s="247">
        <v>3500</v>
      </c>
      <c r="H665" s="214" t="s">
        <v>63</v>
      </c>
      <c r="I665" s="248">
        <v>4.3</v>
      </c>
      <c r="J665" s="210" t="s">
        <v>81</v>
      </c>
      <c r="K665" s="248">
        <v>21</v>
      </c>
      <c r="L665" s="250">
        <v>3500000</v>
      </c>
      <c r="M665" s="250">
        <v>3500000</v>
      </c>
      <c r="N665" s="250">
        <f>ROUND((M665*$E$8/1000),0)</f>
        <v>76914390</v>
      </c>
      <c r="O665" s="250">
        <v>1556241</v>
      </c>
      <c r="P665" s="250">
        <v>78470631</v>
      </c>
      <c r="Q665" s="215"/>
      <c r="R665" s="215"/>
    </row>
    <row r="666" spans="1:18">
      <c r="A666" s="1">
        <v>76045822</v>
      </c>
      <c r="B666" s="31">
        <v>8</v>
      </c>
      <c r="C666" s="215" t="s">
        <v>463</v>
      </c>
      <c r="D666" s="216">
        <v>611</v>
      </c>
      <c r="E666" s="246">
        <v>40067</v>
      </c>
      <c r="F666" s="214" t="s">
        <v>66</v>
      </c>
      <c r="G666" s="247">
        <v>300000</v>
      </c>
      <c r="H666" s="214"/>
      <c r="I666" s="248"/>
      <c r="J666" s="210" t="s">
        <v>374</v>
      </c>
      <c r="K666" s="248">
        <v>10</v>
      </c>
      <c r="L666" s="250"/>
      <c r="M666" s="250"/>
      <c r="N666" s="250"/>
      <c r="O666" s="250"/>
      <c r="P666" s="250"/>
      <c r="Q666" s="215"/>
      <c r="R666" s="215"/>
    </row>
    <row r="667" spans="1:18">
      <c r="A667" s="1">
        <v>76045822</v>
      </c>
      <c r="B667" s="31">
        <v>8</v>
      </c>
      <c r="C667" s="215" t="s">
        <v>464</v>
      </c>
      <c r="D667" s="216" t="s">
        <v>143</v>
      </c>
      <c r="E667" s="246">
        <v>40095</v>
      </c>
      <c r="F667" s="214" t="s">
        <v>37</v>
      </c>
      <c r="G667" s="247">
        <v>2700</v>
      </c>
      <c r="H667" s="214" t="s">
        <v>46</v>
      </c>
      <c r="I667" s="248">
        <v>3.5</v>
      </c>
      <c r="J667" s="210" t="s">
        <v>374</v>
      </c>
      <c r="K667" s="248">
        <v>5</v>
      </c>
      <c r="L667" s="250">
        <v>2700000</v>
      </c>
      <c r="M667" s="250">
        <v>2700000</v>
      </c>
      <c r="N667" s="250">
        <f>ROUND((M667*$E$8/1000),0)</f>
        <v>59333958</v>
      </c>
      <c r="O667" s="250">
        <v>697113</v>
      </c>
      <c r="P667" s="250">
        <v>60031071</v>
      </c>
      <c r="Q667" s="215"/>
      <c r="R667" s="215"/>
    </row>
    <row r="668" spans="1:18">
      <c r="A668" s="1">
        <v>76045822</v>
      </c>
      <c r="B668" s="31">
        <v>8</v>
      </c>
      <c r="C668" s="215" t="s">
        <v>465</v>
      </c>
      <c r="D668" s="216" t="s">
        <v>143</v>
      </c>
      <c r="E668" s="246">
        <v>40095</v>
      </c>
      <c r="F668" s="214" t="s">
        <v>171</v>
      </c>
      <c r="G668" s="247">
        <v>41000000</v>
      </c>
      <c r="H668" s="214" t="s">
        <v>90</v>
      </c>
      <c r="I668" s="248">
        <v>6.5</v>
      </c>
      <c r="J668" s="210" t="s">
        <v>374</v>
      </c>
      <c r="K668" s="248">
        <v>5</v>
      </c>
      <c r="L668" s="250"/>
      <c r="M668" s="250"/>
      <c r="N668" s="250"/>
      <c r="O668" s="250"/>
      <c r="P668" s="250"/>
      <c r="Q668" s="215"/>
      <c r="R668" s="215"/>
    </row>
    <row r="669" spans="1:18">
      <c r="A669" s="1">
        <v>96686870</v>
      </c>
      <c r="B669" s="31">
        <v>8</v>
      </c>
      <c r="C669" s="215" t="s">
        <v>466</v>
      </c>
      <c r="D669" s="216">
        <v>613</v>
      </c>
      <c r="E669" s="246">
        <v>40094</v>
      </c>
      <c r="F669" s="214" t="s">
        <v>37</v>
      </c>
      <c r="G669" s="247">
        <v>1000</v>
      </c>
      <c r="H669" s="214"/>
      <c r="I669" s="248"/>
      <c r="J669" s="210" t="s">
        <v>81</v>
      </c>
      <c r="K669" s="248">
        <v>10</v>
      </c>
      <c r="L669" s="250"/>
      <c r="M669" s="250"/>
      <c r="N669" s="250"/>
      <c r="O669" s="250"/>
      <c r="P669" s="250"/>
      <c r="Q669" s="215"/>
      <c r="R669" s="215"/>
    </row>
    <row r="670" spans="1:18">
      <c r="A670" s="1">
        <v>96686870</v>
      </c>
      <c r="B670" s="31">
        <v>8</v>
      </c>
      <c r="C670" s="215" t="s">
        <v>467</v>
      </c>
      <c r="D670" s="216" t="s">
        <v>143</v>
      </c>
      <c r="E670" s="246">
        <v>40106</v>
      </c>
      <c r="F670" s="214" t="s">
        <v>171</v>
      </c>
      <c r="G670" s="247">
        <v>15000000</v>
      </c>
      <c r="H670" s="214" t="s">
        <v>46</v>
      </c>
      <c r="I670" s="248">
        <v>7</v>
      </c>
      <c r="J670" s="210" t="s">
        <v>81</v>
      </c>
      <c r="K670" s="248">
        <v>6</v>
      </c>
      <c r="L670" s="250"/>
      <c r="M670" s="250"/>
      <c r="N670" s="250"/>
      <c r="O670" s="250"/>
      <c r="P670" s="250"/>
      <c r="Q670" s="215"/>
      <c r="R670" s="215"/>
    </row>
    <row r="671" spans="1:18">
      <c r="A671" s="1">
        <v>96686870</v>
      </c>
      <c r="B671" s="31">
        <v>8</v>
      </c>
      <c r="C671" s="215" t="s">
        <v>467</v>
      </c>
      <c r="D671" s="216" t="s">
        <v>143</v>
      </c>
      <c r="E671" s="246">
        <v>40106</v>
      </c>
      <c r="F671" s="214" t="s">
        <v>37</v>
      </c>
      <c r="G671" s="247">
        <v>750</v>
      </c>
      <c r="H671" s="214" t="s">
        <v>90</v>
      </c>
      <c r="I671" s="248">
        <v>4</v>
      </c>
      <c r="J671" s="210" t="s">
        <v>81</v>
      </c>
      <c r="K671" s="248">
        <v>6</v>
      </c>
      <c r="L671" s="250"/>
      <c r="M671" s="250"/>
      <c r="N671" s="250"/>
      <c r="O671" s="250"/>
      <c r="P671" s="250"/>
      <c r="Q671" s="215"/>
      <c r="R671" s="215"/>
    </row>
    <row r="672" spans="1:18">
      <c r="A672" s="1">
        <v>96686870</v>
      </c>
      <c r="B672" s="31">
        <v>8</v>
      </c>
      <c r="C672" s="215" t="s">
        <v>467</v>
      </c>
      <c r="D672" s="216" t="s">
        <v>152</v>
      </c>
      <c r="E672" s="246">
        <v>40651</v>
      </c>
      <c r="F672" s="214" t="s">
        <v>171</v>
      </c>
      <c r="G672" s="247">
        <v>15000000</v>
      </c>
      <c r="H672" s="214" t="s">
        <v>92</v>
      </c>
      <c r="I672" s="248" t="s">
        <v>731</v>
      </c>
      <c r="J672" s="210" t="s">
        <v>81</v>
      </c>
      <c r="K672" s="248">
        <v>5</v>
      </c>
      <c r="L672" s="250"/>
      <c r="M672" s="250"/>
      <c r="N672" s="250"/>
      <c r="O672" s="250"/>
      <c r="P672" s="250"/>
      <c r="Q672" s="215"/>
      <c r="R672" s="215"/>
    </row>
    <row r="673" spans="1:18">
      <c r="A673" s="1">
        <v>96686870</v>
      </c>
      <c r="B673" s="31">
        <v>8</v>
      </c>
      <c r="C673" s="215" t="s">
        <v>732</v>
      </c>
      <c r="D673" s="216" t="s">
        <v>152</v>
      </c>
      <c r="E673" s="246">
        <v>40651</v>
      </c>
      <c r="F673" s="214" t="s">
        <v>37</v>
      </c>
      <c r="G673" s="247">
        <v>750</v>
      </c>
      <c r="H673" s="214" t="s">
        <v>63</v>
      </c>
      <c r="I673" s="248">
        <v>4.5</v>
      </c>
      <c r="J673" s="210" t="s">
        <v>81</v>
      </c>
      <c r="K673" s="248">
        <v>5</v>
      </c>
      <c r="L673" s="250">
        <v>650000</v>
      </c>
      <c r="M673" s="250">
        <v>650000</v>
      </c>
      <c r="N673" s="250">
        <f>ROUND((M673*$E$8/1000),0)</f>
        <v>14284101</v>
      </c>
      <c r="O673" s="250">
        <v>269730</v>
      </c>
      <c r="P673" s="250">
        <v>14553831</v>
      </c>
      <c r="Q673" s="215"/>
      <c r="R673" s="215"/>
    </row>
    <row r="674" spans="1:18">
      <c r="A674" s="1">
        <v>86547900</v>
      </c>
      <c r="B674" s="31" t="s">
        <v>75</v>
      </c>
      <c r="C674" s="215" t="s">
        <v>468</v>
      </c>
      <c r="D674" s="216">
        <v>615</v>
      </c>
      <c r="E674" s="246">
        <v>40099</v>
      </c>
      <c r="F674" s="214" t="s">
        <v>37</v>
      </c>
      <c r="G674" s="247">
        <v>2000</v>
      </c>
      <c r="H674" s="214"/>
      <c r="I674" s="248"/>
      <c r="J674" s="210" t="s">
        <v>81</v>
      </c>
      <c r="K674" s="248">
        <v>10</v>
      </c>
      <c r="L674" s="250"/>
      <c r="M674" s="250"/>
      <c r="N674" s="250"/>
      <c r="O674" s="250"/>
      <c r="P674" s="250"/>
      <c r="Q674" s="215"/>
      <c r="R674" s="215"/>
    </row>
    <row r="675" spans="1:18">
      <c r="A675" s="1">
        <v>86547900</v>
      </c>
      <c r="B675" s="31" t="s">
        <v>75</v>
      </c>
      <c r="C675" s="215" t="s">
        <v>469</v>
      </c>
      <c r="D675" s="216" t="s">
        <v>143</v>
      </c>
      <c r="E675" s="246">
        <v>40108</v>
      </c>
      <c r="F675" s="214" t="s">
        <v>37</v>
      </c>
      <c r="G675" s="247">
        <v>2000</v>
      </c>
      <c r="H675" s="214" t="s">
        <v>56</v>
      </c>
      <c r="I675" s="248">
        <v>3.1</v>
      </c>
      <c r="J675" s="210" t="s">
        <v>81</v>
      </c>
      <c r="K675" s="248">
        <v>7</v>
      </c>
      <c r="L675" s="250"/>
      <c r="M675" s="250"/>
      <c r="N675" s="250"/>
      <c r="O675" s="250"/>
      <c r="P675" s="250"/>
      <c r="Q675" s="215"/>
      <c r="R675" s="215"/>
    </row>
    <row r="676" spans="1:18">
      <c r="A676" s="1">
        <v>86547900</v>
      </c>
      <c r="B676" s="31" t="s">
        <v>75</v>
      </c>
      <c r="C676" s="215" t="s">
        <v>468</v>
      </c>
      <c r="D676" s="216">
        <v>616</v>
      </c>
      <c r="E676" s="246">
        <v>40099</v>
      </c>
      <c r="F676" s="214" t="s">
        <v>37</v>
      </c>
      <c r="G676" s="247">
        <v>2000</v>
      </c>
      <c r="H676" s="214"/>
      <c r="I676" s="248"/>
      <c r="J676" s="210" t="s">
        <v>81</v>
      </c>
      <c r="K676" s="248">
        <v>30</v>
      </c>
      <c r="L676" s="250"/>
      <c r="M676" s="250"/>
      <c r="N676" s="250"/>
      <c r="O676" s="250"/>
      <c r="P676" s="250"/>
      <c r="Q676" s="215"/>
      <c r="R676" s="215"/>
    </row>
    <row r="677" spans="1:18">
      <c r="A677" s="1">
        <v>86547900</v>
      </c>
      <c r="B677" s="31" t="s">
        <v>75</v>
      </c>
      <c r="C677" s="215" t="s">
        <v>470</v>
      </c>
      <c r="D677" s="216" t="s">
        <v>143</v>
      </c>
      <c r="E677" s="246">
        <v>40108</v>
      </c>
      <c r="F677" s="214" t="s">
        <v>37</v>
      </c>
      <c r="G677" s="247">
        <v>2000</v>
      </c>
      <c r="H677" s="214" t="s">
        <v>51</v>
      </c>
      <c r="I677" s="248">
        <v>4.4000000000000004</v>
      </c>
      <c r="J677" s="210" t="s">
        <v>81</v>
      </c>
      <c r="K677" s="248">
        <v>21</v>
      </c>
      <c r="L677" s="250">
        <v>1750000</v>
      </c>
      <c r="M677" s="250">
        <v>1750000</v>
      </c>
      <c r="N677" s="250">
        <f>ROUND((M677*$E$8/1000),0)</f>
        <v>38457195</v>
      </c>
      <c r="O677" s="250">
        <v>768710</v>
      </c>
      <c r="P677" s="250">
        <v>39225905</v>
      </c>
      <c r="Q677" s="215"/>
      <c r="R677" s="215"/>
    </row>
    <row r="678" spans="1:18">
      <c r="A678" s="1">
        <v>96751830</v>
      </c>
      <c r="B678" s="31">
        <v>1</v>
      </c>
      <c r="C678" s="215" t="s">
        <v>471</v>
      </c>
      <c r="D678" s="216">
        <v>617</v>
      </c>
      <c r="E678" s="246">
        <v>40102</v>
      </c>
      <c r="F678" s="214" t="s">
        <v>37</v>
      </c>
      <c r="G678" s="247">
        <v>6000</v>
      </c>
      <c r="H678" s="214"/>
      <c r="I678" s="248"/>
      <c r="J678" s="210" t="s">
        <v>390</v>
      </c>
      <c r="K678" s="248">
        <v>10</v>
      </c>
      <c r="L678" s="250"/>
      <c r="M678" s="250"/>
      <c r="N678" s="250"/>
      <c r="O678" s="250"/>
      <c r="P678" s="250"/>
      <c r="Q678" s="215"/>
      <c r="R678" s="215"/>
    </row>
    <row r="679" spans="1:18">
      <c r="A679" s="1">
        <v>96751830</v>
      </c>
      <c r="B679" s="31">
        <v>1</v>
      </c>
      <c r="C679" s="215" t="s">
        <v>472</v>
      </c>
      <c r="D679" s="216" t="s">
        <v>143</v>
      </c>
      <c r="E679" s="246">
        <v>40107</v>
      </c>
      <c r="F679" s="214" t="s">
        <v>37</v>
      </c>
      <c r="G679" s="247">
        <v>6000</v>
      </c>
      <c r="H679" s="214" t="s">
        <v>46</v>
      </c>
      <c r="I679" s="248">
        <v>3.2</v>
      </c>
      <c r="J679" s="210" t="s">
        <v>39</v>
      </c>
      <c r="K679" s="248">
        <v>7.5</v>
      </c>
      <c r="L679" s="250">
        <v>2500000</v>
      </c>
      <c r="M679" s="250">
        <v>2142857</v>
      </c>
      <c r="N679" s="250">
        <f>ROUND((M679*$E$8/1000),0)</f>
        <v>47090440</v>
      </c>
      <c r="O679" s="250">
        <v>703222</v>
      </c>
      <c r="P679" s="250">
        <v>47793662</v>
      </c>
      <c r="Q679" s="215"/>
      <c r="R679" s="215"/>
    </row>
    <row r="680" spans="1:18">
      <c r="A680" s="1">
        <v>96751830</v>
      </c>
      <c r="B680" s="31">
        <v>1</v>
      </c>
      <c r="C680" s="215" t="s">
        <v>471</v>
      </c>
      <c r="D680" s="216">
        <v>618</v>
      </c>
      <c r="E680" s="246">
        <v>40102</v>
      </c>
      <c r="F680" s="214" t="s">
        <v>37</v>
      </c>
      <c r="G680" s="247">
        <v>6000</v>
      </c>
      <c r="H680" s="214"/>
      <c r="I680" s="248"/>
      <c r="J680" s="210" t="s">
        <v>390</v>
      </c>
      <c r="K680" s="248">
        <v>30</v>
      </c>
      <c r="L680" s="250"/>
      <c r="M680" s="250"/>
      <c r="N680" s="250"/>
      <c r="O680" s="250"/>
      <c r="P680" s="250"/>
      <c r="Q680" s="215"/>
      <c r="R680" s="215"/>
    </row>
    <row r="681" spans="1:18">
      <c r="A681" s="1">
        <v>96751830</v>
      </c>
      <c r="B681" s="31">
        <v>1</v>
      </c>
      <c r="C681" s="215" t="s">
        <v>473</v>
      </c>
      <c r="D681" s="216" t="s">
        <v>143</v>
      </c>
      <c r="E681" s="246">
        <v>40107</v>
      </c>
      <c r="F681" s="214" t="s">
        <v>37</v>
      </c>
      <c r="G681" s="247">
        <v>6000</v>
      </c>
      <c r="H681" s="214" t="s">
        <v>90</v>
      </c>
      <c r="I681" s="248">
        <v>4.5</v>
      </c>
      <c r="J681" s="210" t="s">
        <v>39</v>
      </c>
      <c r="K681" s="248">
        <v>20.5</v>
      </c>
      <c r="L681" s="250">
        <v>3200000</v>
      </c>
      <c r="M681" s="250">
        <v>3200000</v>
      </c>
      <c r="N681" s="250">
        <f>ROUND((M681*$E$8/1000),0)</f>
        <v>70321728</v>
      </c>
      <c r="O681" s="250">
        <v>1476756</v>
      </c>
      <c r="P681" s="250">
        <v>71798484</v>
      </c>
      <c r="Q681" s="215"/>
      <c r="R681" s="215"/>
    </row>
    <row r="682" spans="1:18">
      <c r="A682" s="1">
        <v>61219000</v>
      </c>
      <c r="B682" s="31">
        <v>3</v>
      </c>
      <c r="C682" s="215" t="s">
        <v>345</v>
      </c>
      <c r="D682" s="216">
        <v>619</v>
      </c>
      <c r="E682" s="246">
        <v>40116</v>
      </c>
      <c r="F682" s="214" t="s">
        <v>37</v>
      </c>
      <c r="G682" s="247">
        <v>4000</v>
      </c>
      <c r="H682" s="214"/>
      <c r="I682" s="248"/>
      <c r="J682" s="210" t="s">
        <v>81</v>
      </c>
      <c r="K682" s="248">
        <v>30</v>
      </c>
      <c r="L682" s="250"/>
      <c r="M682" s="250"/>
      <c r="N682" s="250"/>
      <c r="O682" s="250"/>
      <c r="P682" s="250"/>
      <c r="Q682" s="215"/>
      <c r="R682" s="215"/>
    </row>
    <row r="683" spans="1:18">
      <c r="A683" s="1">
        <v>61219000</v>
      </c>
      <c r="B683" s="31">
        <v>3</v>
      </c>
      <c r="C683" s="215" t="s">
        <v>474</v>
      </c>
      <c r="D683" s="216" t="s">
        <v>143</v>
      </c>
      <c r="E683" s="246">
        <v>40126</v>
      </c>
      <c r="F683" s="214" t="s">
        <v>37</v>
      </c>
      <c r="G683" s="247">
        <v>4000</v>
      </c>
      <c r="H683" s="214" t="s">
        <v>64</v>
      </c>
      <c r="I683" s="248">
        <v>4.5</v>
      </c>
      <c r="J683" s="210" t="s">
        <v>81</v>
      </c>
      <c r="K683" s="248">
        <v>25</v>
      </c>
      <c r="L683" s="250">
        <v>4000000</v>
      </c>
      <c r="M683" s="250">
        <v>4000000</v>
      </c>
      <c r="N683" s="250">
        <f>ROUND((M683*$E$8/1000),0)</f>
        <v>87902160</v>
      </c>
      <c r="O683" s="250">
        <v>1119266</v>
      </c>
      <c r="P683" s="250">
        <v>89021426</v>
      </c>
      <c r="Q683" s="215"/>
      <c r="R683" s="215"/>
    </row>
    <row r="684" spans="1:18">
      <c r="A684" s="1">
        <v>96604380</v>
      </c>
      <c r="B684" s="31">
        <v>6</v>
      </c>
      <c r="C684" s="215" t="s">
        <v>338</v>
      </c>
      <c r="D684" s="216">
        <v>620</v>
      </c>
      <c r="E684" s="246">
        <v>40137</v>
      </c>
      <c r="F684" s="214" t="s">
        <v>37</v>
      </c>
      <c r="G684" s="247">
        <v>1250</v>
      </c>
      <c r="H684" s="214"/>
      <c r="I684" s="248"/>
      <c r="J684" s="210" t="s">
        <v>81</v>
      </c>
      <c r="K684" s="248">
        <v>25</v>
      </c>
      <c r="L684" s="250"/>
      <c r="M684" s="250"/>
      <c r="N684" s="250"/>
      <c r="O684" s="250"/>
      <c r="P684" s="250"/>
      <c r="Q684" s="215"/>
      <c r="R684" s="215"/>
    </row>
    <row r="685" spans="1:18">
      <c r="A685" s="1">
        <v>96604380</v>
      </c>
      <c r="B685" s="31">
        <v>6</v>
      </c>
      <c r="C685" s="215" t="s">
        <v>208</v>
      </c>
      <c r="D685" s="216" t="s">
        <v>143</v>
      </c>
      <c r="E685" s="246">
        <v>40137</v>
      </c>
      <c r="F685" s="214" t="s">
        <v>37</v>
      </c>
      <c r="G685" s="247">
        <v>1250</v>
      </c>
      <c r="H685" s="214" t="s">
        <v>51</v>
      </c>
      <c r="I685" s="248">
        <v>4.5</v>
      </c>
      <c r="J685" s="210" t="s">
        <v>81</v>
      </c>
      <c r="K685" s="248">
        <v>23</v>
      </c>
      <c r="L685" s="250">
        <v>750000</v>
      </c>
      <c r="M685" s="250">
        <v>750000</v>
      </c>
      <c r="N685" s="250">
        <f>ROUND((M685*$E$8/1000),0)</f>
        <v>16481655</v>
      </c>
      <c r="O685" s="250">
        <v>336852</v>
      </c>
      <c r="P685" s="250">
        <v>16818507</v>
      </c>
      <c r="Q685" s="215"/>
      <c r="R685" s="215"/>
    </row>
    <row r="686" spans="1:18">
      <c r="A686" s="1">
        <v>83628100</v>
      </c>
      <c r="B686" s="31">
        <v>4</v>
      </c>
      <c r="C686" s="215" t="s">
        <v>475</v>
      </c>
      <c r="D686" s="216">
        <v>621</v>
      </c>
      <c r="E686" s="246">
        <v>40148</v>
      </c>
      <c r="F686" s="214" t="s">
        <v>37</v>
      </c>
      <c r="G686" s="247">
        <v>3000</v>
      </c>
      <c r="H686" s="214"/>
      <c r="I686" s="248"/>
      <c r="J686" s="210" t="s">
        <v>81</v>
      </c>
      <c r="K686" s="248">
        <v>25</v>
      </c>
      <c r="L686" s="250"/>
      <c r="M686" s="250"/>
      <c r="N686" s="250"/>
      <c r="O686" s="250"/>
      <c r="P686" s="250"/>
      <c r="Q686" s="215"/>
      <c r="R686" s="215"/>
    </row>
    <row r="687" spans="1:18">
      <c r="A687" s="1">
        <v>83628100</v>
      </c>
      <c r="B687" s="31">
        <v>4</v>
      </c>
      <c r="C687" s="215" t="s">
        <v>476</v>
      </c>
      <c r="D687" s="216" t="s">
        <v>143</v>
      </c>
      <c r="E687" s="246">
        <v>40154</v>
      </c>
      <c r="F687" s="214" t="s">
        <v>37</v>
      </c>
      <c r="G687" s="247">
        <v>3000</v>
      </c>
      <c r="H687" s="214" t="s">
        <v>92</v>
      </c>
      <c r="I687" s="248">
        <v>4.5</v>
      </c>
      <c r="J687" s="210" t="s">
        <v>39</v>
      </c>
      <c r="K687" s="248">
        <v>21</v>
      </c>
      <c r="L687" s="250">
        <v>1500000</v>
      </c>
      <c r="M687" s="250">
        <v>1500000</v>
      </c>
      <c r="N687" s="250">
        <f>ROUND((M687*$E$8/1000),0)</f>
        <v>32963310</v>
      </c>
      <c r="O687" s="250">
        <v>364746</v>
      </c>
      <c r="P687" s="250">
        <v>33328056</v>
      </c>
      <c r="Q687" s="215"/>
      <c r="R687" s="215"/>
    </row>
    <row r="688" spans="1:18">
      <c r="A688" s="1">
        <v>83628100</v>
      </c>
      <c r="B688" s="31">
        <v>4</v>
      </c>
      <c r="C688" s="215" t="s">
        <v>475</v>
      </c>
      <c r="D688" s="216">
        <v>622</v>
      </c>
      <c r="E688" s="246">
        <v>40148</v>
      </c>
      <c r="F688" s="214" t="s">
        <v>37</v>
      </c>
      <c r="G688" s="247">
        <v>3000</v>
      </c>
      <c r="H688" s="214"/>
      <c r="I688" s="248"/>
      <c r="J688" s="210" t="s">
        <v>81</v>
      </c>
      <c r="K688" s="248">
        <v>10</v>
      </c>
      <c r="L688" s="250"/>
      <c r="M688" s="250"/>
      <c r="N688" s="250"/>
      <c r="O688" s="250"/>
      <c r="P688" s="250"/>
      <c r="Q688" s="215"/>
      <c r="R688" s="215"/>
    </row>
    <row r="689" spans="1:18">
      <c r="A689" s="1">
        <v>83628100</v>
      </c>
      <c r="B689" s="31">
        <v>4</v>
      </c>
      <c r="C689" s="215" t="s">
        <v>476</v>
      </c>
      <c r="D689" s="216" t="s">
        <v>143</v>
      </c>
      <c r="E689" s="246">
        <v>40154</v>
      </c>
      <c r="F689" s="214" t="s">
        <v>37</v>
      </c>
      <c r="G689" s="247">
        <v>3000</v>
      </c>
      <c r="H689" s="214" t="s">
        <v>46</v>
      </c>
      <c r="I689" s="248">
        <v>3.5</v>
      </c>
      <c r="J689" s="210" t="s">
        <v>39</v>
      </c>
      <c r="K689" s="248">
        <v>5</v>
      </c>
      <c r="L689" s="250">
        <v>1500000</v>
      </c>
      <c r="M689" s="250">
        <v>1500000</v>
      </c>
      <c r="N689" s="250">
        <f>ROUND((M689*$E$8/1000),0)</f>
        <v>32963310</v>
      </c>
      <c r="O689" s="250">
        <v>284378</v>
      </c>
      <c r="P689" s="250">
        <v>33247688</v>
      </c>
      <c r="Q689" s="215"/>
      <c r="R689" s="215"/>
    </row>
    <row r="690" spans="1:18">
      <c r="A690" s="1">
        <v>83628100</v>
      </c>
      <c r="B690" s="31">
        <v>4</v>
      </c>
      <c r="C690" s="215" t="s">
        <v>477</v>
      </c>
      <c r="D690" s="216" t="s">
        <v>143</v>
      </c>
      <c r="E690" s="246">
        <v>40154</v>
      </c>
      <c r="F690" s="214" t="s">
        <v>171</v>
      </c>
      <c r="G690" s="247">
        <v>60000000</v>
      </c>
      <c r="H690" s="214" t="s">
        <v>90</v>
      </c>
      <c r="I690" s="248">
        <v>6</v>
      </c>
      <c r="J690" s="210" t="s">
        <v>39</v>
      </c>
      <c r="K690" s="248">
        <v>5</v>
      </c>
      <c r="L690" s="250"/>
      <c r="M690" s="250"/>
      <c r="N690" s="250"/>
      <c r="O690" s="250"/>
      <c r="P690" s="250"/>
      <c r="Q690" s="215"/>
      <c r="R690" s="215"/>
    </row>
    <row r="691" spans="1:18">
      <c r="A691" s="1">
        <v>90690000</v>
      </c>
      <c r="B691" s="31">
        <v>9</v>
      </c>
      <c r="C691" s="215" t="s">
        <v>478</v>
      </c>
      <c r="D691" s="216">
        <v>623</v>
      </c>
      <c r="E691" s="246">
        <v>40158</v>
      </c>
      <c r="F691" s="214" t="s">
        <v>37</v>
      </c>
      <c r="G691" s="247">
        <v>10000</v>
      </c>
      <c r="H691" s="214"/>
      <c r="I691" s="248"/>
      <c r="J691" s="210" t="s">
        <v>390</v>
      </c>
      <c r="K691" s="248">
        <v>10</v>
      </c>
      <c r="L691" s="250"/>
      <c r="M691" s="250"/>
      <c r="N691" s="250"/>
      <c r="O691" s="250"/>
      <c r="P691" s="250"/>
      <c r="Q691" s="215"/>
      <c r="R691" s="215"/>
    </row>
    <row r="692" spans="1:18">
      <c r="A692" s="1">
        <v>90690000</v>
      </c>
      <c r="B692" s="31">
        <v>9</v>
      </c>
      <c r="C692" s="215" t="s">
        <v>479</v>
      </c>
      <c r="D692" s="216" t="s">
        <v>143</v>
      </c>
      <c r="E692" s="246">
        <v>40158</v>
      </c>
      <c r="F692" s="214" t="s">
        <v>37</v>
      </c>
      <c r="G692" s="247">
        <v>10000</v>
      </c>
      <c r="H692" s="214" t="s">
        <v>46</v>
      </c>
      <c r="I692" s="248">
        <v>3.25</v>
      </c>
      <c r="J692" s="210" t="s">
        <v>81</v>
      </c>
      <c r="K692" s="248">
        <v>5</v>
      </c>
      <c r="L692" s="250"/>
      <c r="M692" s="250"/>
      <c r="N692" s="250"/>
      <c r="O692" s="250"/>
      <c r="P692" s="250"/>
      <c r="Q692" s="215"/>
      <c r="R692" s="215"/>
    </row>
    <row r="693" spans="1:18">
      <c r="A693" s="1">
        <v>90690000</v>
      </c>
      <c r="B693" s="31">
        <v>9</v>
      </c>
      <c r="C693" s="215" t="s">
        <v>479</v>
      </c>
      <c r="D693" s="216" t="s">
        <v>143</v>
      </c>
      <c r="E693" s="246">
        <v>40158</v>
      </c>
      <c r="F693" s="214" t="s">
        <v>171</v>
      </c>
      <c r="G693" s="247">
        <v>209500000</v>
      </c>
      <c r="H693" s="214" t="s">
        <v>90</v>
      </c>
      <c r="I693" s="248">
        <v>5.75</v>
      </c>
      <c r="J693" s="210" t="s">
        <v>81</v>
      </c>
      <c r="K693" s="248">
        <v>5</v>
      </c>
      <c r="L693" s="250"/>
      <c r="M693" s="250"/>
      <c r="N693" s="250"/>
      <c r="O693" s="250"/>
      <c r="P693" s="250"/>
      <c r="Q693" s="215"/>
      <c r="R693" s="215"/>
    </row>
    <row r="694" spans="1:18">
      <c r="A694" s="1">
        <v>90690000</v>
      </c>
      <c r="B694" s="31">
        <v>9</v>
      </c>
      <c r="C694" s="215" t="s">
        <v>478</v>
      </c>
      <c r="D694" s="216">
        <v>624</v>
      </c>
      <c r="E694" s="246">
        <v>40158</v>
      </c>
      <c r="F694" s="214" t="s">
        <v>37</v>
      </c>
      <c r="G694" s="247">
        <v>10000</v>
      </c>
      <c r="H694" s="214"/>
      <c r="I694" s="248"/>
      <c r="J694" s="210" t="s">
        <v>390</v>
      </c>
      <c r="K694" s="248">
        <v>30</v>
      </c>
      <c r="L694" s="250"/>
      <c r="M694" s="250"/>
      <c r="N694" s="250"/>
      <c r="O694" s="250"/>
      <c r="P694" s="250"/>
      <c r="Q694" s="215"/>
      <c r="R694" s="215"/>
    </row>
    <row r="695" spans="1:18">
      <c r="A695" s="1">
        <v>90690000</v>
      </c>
      <c r="B695" s="31">
        <v>9</v>
      </c>
      <c r="C695" s="215" t="s">
        <v>480</v>
      </c>
      <c r="D695" s="216" t="s">
        <v>143</v>
      </c>
      <c r="E695" s="246">
        <v>40158</v>
      </c>
      <c r="F695" s="214" t="s">
        <v>37</v>
      </c>
      <c r="G695" s="247">
        <v>10000</v>
      </c>
      <c r="H695" s="214" t="s">
        <v>92</v>
      </c>
      <c r="I695" s="248">
        <v>4.25</v>
      </c>
      <c r="J695" s="210" t="s">
        <v>81</v>
      </c>
      <c r="K695" s="248">
        <v>21</v>
      </c>
      <c r="L695" s="250">
        <v>7000000</v>
      </c>
      <c r="M695" s="250">
        <v>7000000</v>
      </c>
      <c r="N695" s="250">
        <f>ROUND((M695*$E$8/1000),0)</f>
        <v>153828780</v>
      </c>
      <c r="O695" s="250">
        <v>1635014</v>
      </c>
      <c r="P695" s="250">
        <v>155463794</v>
      </c>
      <c r="Q695" s="215"/>
      <c r="R695" s="215"/>
    </row>
    <row r="696" spans="1:18">
      <c r="A696" s="1">
        <v>90690000</v>
      </c>
      <c r="B696" s="31">
        <v>9</v>
      </c>
      <c r="C696" s="215" t="s">
        <v>479</v>
      </c>
      <c r="D696" s="216" t="s">
        <v>143</v>
      </c>
      <c r="E696" s="246">
        <v>40158</v>
      </c>
      <c r="F696" s="214" t="s">
        <v>37</v>
      </c>
      <c r="G696" s="247">
        <v>10000</v>
      </c>
      <c r="H696" s="214" t="s">
        <v>63</v>
      </c>
      <c r="I696" s="248">
        <v>4.25</v>
      </c>
      <c r="J696" s="210" t="s">
        <v>81</v>
      </c>
      <c r="K696" s="248">
        <v>21</v>
      </c>
      <c r="L696" s="250"/>
      <c r="M696" s="250"/>
      <c r="N696" s="250"/>
      <c r="O696" s="250"/>
      <c r="P696" s="250"/>
      <c r="Q696" s="215"/>
      <c r="R696" s="215"/>
    </row>
    <row r="697" spans="1:18">
      <c r="A697" s="1">
        <v>96667560</v>
      </c>
      <c r="B697" s="31">
        <v>8</v>
      </c>
      <c r="C697" s="215" t="s">
        <v>339</v>
      </c>
      <c r="D697" s="216">
        <v>625</v>
      </c>
      <c r="E697" s="246">
        <v>40162</v>
      </c>
      <c r="F697" s="214" t="s">
        <v>37</v>
      </c>
      <c r="G697" s="247">
        <v>2000</v>
      </c>
      <c r="H697" s="214"/>
      <c r="I697" s="248"/>
      <c r="J697" s="210" t="s">
        <v>81</v>
      </c>
      <c r="K697" s="248">
        <v>10</v>
      </c>
      <c r="L697" s="250"/>
      <c r="M697" s="250"/>
      <c r="N697" s="250"/>
      <c r="O697" s="250"/>
      <c r="P697" s="250"/>
      <c r="Q697" s="215"/>
      <c r="R697" s="215"/>
    </row>
    <row r="698" spans="1:18">
      <c r="A698" s="1">
        <v>96667560</v>
      </c>
      <c r="B698" s="31">
        <v>8</v>
      </c>
      <c r="C698" s="215" t="s">
        <v>340</v>
      </c>
      <c r="D698" s="216" t="s">
        <v>143</v>
      </c>
      <c r="E698" s="246">
        <v>40164</v>
      </c>
      <c r="F698" s="214" t="s">
        <v>171</v>
      </c>
      <c r="G698" s="247">
        <v>20000000</v>
      </c>
      <c r="H698" s="214" t="s">
        <v>92</v>
      </c>
      <c r="I698" s="248">
        <v>6.5</v>
      </c>
      <c r="J698" s="210" t="s">
        <v>39</v>
      </c>
      <c r="K698" s="248">
        <v>4.5</v>
      </c>
      <c r="L698" s="250">
        <v>20000000000</v>
      </c>
      <c r="M698" s="250">
        <v>20000000000</v>
      </c>
      <c r="N698" s="250">
        <f>ROUND((M698/1000),0)</f>
        <v>20000000</v>
      </c>
      <c r="O698" s="250">
        <v>266567</v>
      </c>
      <c r="P698" s="250">
        <v>20266567</v>
      </c>
      <c r="Q698" s="215"/>
      <c r="R698" s="215"/>
    </row>
    <row r="699" spans="1:18">
      <c r="A699" s="1">
        <v>96667560</v>
      </c>
      <c r="B699" s="31">
        <v>8</v>
      </c>
      <c r="C699" s="215" t="s">
        <v>481</v>
      </c>
      <c r="D699" s="216" t="s">
        <v>152</v>
      </c>
      <c r="E699" s="246">
        <v>40399</v>
      </c>
      <c r="F699" s="214" t="s">
        <v>171</v>
      </c>
      <c r="G699" s="247">
        <v>20000000</v>
      </c>
      <c r="H699" s="214" t="s">
        <v>56</v>
      </c>
      <c r="I699" s="248">
        <v>7</v>
      </c>
      <c r="J699" s="210" t="s">
        <v>39</v>
      </c>
      <c r="K699" s="248">
        <v>5</v>
      </c>
      <c r="L699" s="250">
        <v>20000000000</v>
      </c>
      <c r="M699" s="250">
        <v>20000000000</v>
      </c>
      <c r="N699" s="250">
        <f>ROUND((M699/1000),0)</f>
        <v>20000000</v>
      </c>
      <c r="O699" s="250">
        <v>61170</v>
      </c>
      <c r="P699" s="250">
        <v>20061170</v>
      </c>
      <c r="Q699" s="215"/>
      <c r="R699" s="215"/>
    </row>
    <row r="700" spans="1:18">
      <c r="A700" s="1">
        <v>96667560</v>
      </c>
      <c r="B700" s="31">
        <v>8</v>
      </c>
      <c r="C700" s="215" t="s">
        <v>482</v>
      </c>
      <c r="D700" s="216" t="s">
        <v>152</v>
      </c>
      <c r="E700" s="246">
        <v>40399</v>
      </c>
      <c r="F700" s="214" t="s">
        <v>37</v>
      </c>
      <c r="G700" s="247">
        <v>1000</v>
      </c>
      <c r="H700" s="214" t="s">
        <v>63</v>
      </c>
      <c r="I700" s="248">
        <v>3.3</v>
      </c>
      <c r="J700" s="210" t="s">
        <v>39</v>
      </c>
      <c r="K700" s="248">
        <v>5</v>
      </c>
      <c r="L700" s="250"/>
      <c r="M700" s="250"/>
      <c r="N700" s="250"/>
      <c r="O700" s="250"/>
      <c r="P700" s="250"/>
      <c r="Q700" s="215"/>
      <c r="R700" s="215"/>
    </row>
    <row r="701" spans="1:18">
      <c r="A701" s="1">
        <v>95819000</v>
      </c>
      <c r="B701" s="31" t="s">
        <v>75</v>
      </c>
      <c r="C701" s="215" t="s">
        <v>483</v>
      </c>
      <c r="D701" s="216">
        <v>627</v>
      </c>
      <c r="E701" s="246">
        <v>40199</v>
      </c>
      <c r="F701" s="214" t="s">
        <v>37</v>
      </c>
      <c r="G701" s="247">
        <v>1000</v>
      </c>
      <c r="H701" s="214"/>
      <c r="I701" s="248"/>
      <c r="J701" s="210" t="s">
        <v>484</v>
      </c>
      <c r="K701" s="248">
        <v>10</v>
      </c>
      <c r="L701" s="250"/>
      <c r="M701" s="250"/>
      <c r="N701" s="250"/>
      <c r="O701" s="250"/>
      <c r="P701" s="250"/>
      <c r="Q701" s="215"/>
      <c r="R701" s="215"/>
    </row>
    <row r="702" spans="1:18">
      <c r="A702" s="1">
        <v>95819000</v>
      </c>
      <c r="B702" s="31" t="s">
        <v>75</v>
      </c>
      <c r="C702" s="215" t="s">
        <v>485</v>
      </c>
      <c r="D702" s="216" t="s">
        <v>143</v>
      </c>
      <c r="E702" s="246">
        <v>40210</v>
      </c>
      <c r="F702" s="214" t="s">
        <v>171</v>
      </c>
      <c r="G702" s="247">
        <v>20900000</v>
      </c>
      <c r="H702" s="214" t="s">
        <v>46</v>
      </c>
      <c r="I702" s="248">
        <v>6.5</v>
      </c>
      <c r="J702" s="210" t="s">
        <v>81</v>
      </c>
      <c r="K702" s="248">
        <v>5</v>
      </c>
      <c r="L702" s="250"/>
      <c r="M702" s="250"/>
      <c r="N702" s="250"/>
      <c r="O702" s="250"/>
      <c r="P702" s="250"/>
      <c r="Q702" s="215"/>
      <c r="R702" s="215"/>
    </row>
    <row r="703" spans="1:18">
      <c r="A703" s="1">
        <v>61808000</v>
      </c>
      <c r="B703" s="31">
        <v>5</v>
      </c>
      <c r="C703" s="215" t="s">
        <v>360</v>
      </c>
      <c r="D703" s="216">
        <v>629</v>
      </c>
      <c r="E703" s="246">
        <v>40252</v>
      </c>
      <c r="F703" s="214" t="s">
        <v>37</v>
      </c>
      <c r="G703" s="247">
        <v>4000</v>
      </c>
      <c r="H703" s="214"/>
      <c r="I703" s="248"/>
      <c r="J703" s="210" t="s">
        <v>81</v>
      </c>
      <c r="K703" s="248">
        <v>10</v>
      </c>
      <c r="L703" s="250"/>
      <c r="M703" s="250"/>
      <c r="N703" s="250"/>
      <c r="O703" s="250"/>
      <c r="P703" s="250"/>
      <c r="Q703" s="215"/>
      <c r="R703" s="215"/>
    </row>
    <row r="704" spans="1:18">
      <c r="A704" s="1">
        <v>61808000</v>
      </c>
      <c r="B704" s="31">
        <v>5</v>
      </c>
      <c r="C704" s="215" t="s">
        <v>158</v>
      </c>
      <c r="D704" s="216" t="s">
        <v>143</v>
      </c>
      <c r="E704" s="246">
        <v>40267</v>
      </c>
      <c r="F704" s="214" t="s">
        <v>37</v>
      </c>
      <c r="G704" s="247">
        <v>4000</v>
      </c>
      <c r="H704" s="214" t="s">
        <v>75</v>
      </c>
      <c r="I704" s="248">
        <v>20.9</v>
      </c>
      <c r="J704" s="210" t="s">
        <v>39</v>
      </c>
      <c r="K704" s="248">
        <v>6.5</v>
      </c>
      <c r="L704" s="250">
        <v>1000000</v>
      </c>
      <c r="M704" s="250">
        <v>1000000</v>
      </c>
      <c r="N704" s="250">
        <f>ROUND((M704*$E$8/1000),0)</f>
        <v>21975540</v>
      </c>
      <c r="O704" s="250">
        <v>263633</v>
      </c>
      <c r="P704" s="250">
        <v>22239173</v>
      </c>
      <c r="Q704" s="215"/>
      <c r="R704" s="215"/>
    </row>
    <row r="705" spans="1:18">
      <c r="A705" s="1">
        <v>61808000</v>
      </c>
      <c r="B705" s="31">
        <v>5</v>
      </c>
      <c r="C705" s="215" t="s">
        <v>486</v>
      </c>
      <c r="D705" s="216" t="s">
        <v>143</v>
      </c>
      <c r="E705" s="246">
        <v>40267</v>
      </c>
      <c r="F705" s="214" t="s">
        <v>37</v>
      </c>
      <c r="G705" s="247">
        <v>4000</v>
      </c>
      <c r="H705" s="214" t="s">
        <v>125</v>
      </c>
      <c r="I705" s="248">
        <v>3.9</v>
      </c>
      <c r="J705" s="210" t="s">
        <v>39</v>
      </c>
      <c r="K705" s="248">
        <v>9.5</v>
      </c>
      <c r="L705" s="250"/>
      <c r="M705" s="250"/>
      <c r="N705" s="250"/>
      <c r="O705" s="250"/>
      <c r="P705" s="250"/>
      <c r="Q705" s="215"/>
      <c r="R705" s="215"/>
    </row>
    <row r="706" spans="1:18">
      <c r="A706" s="1">
        <v>61808000</v>
      </c>
      <c r="B706" s="31">
        <v>5</v>
      </c>
      <c r="C706" s="215" t="s">
        <v>156</v>
      </c>
      <c r="D706" s="216">
        <v>630</v>
      </c>
      <c r="E706" s="246">
        <v>40252</v>
      </c>
      <c r="F706" s="214" t="s">
        <v>37</v>
      </c>
      <c r="G706" s="247">
        <v>4000</v>
      </c>
      <c r="H706" s="214"/>
      <c r="I706" s="248"/>
      <c r="J706" s="210" t="s">
        <v>81</v>
      </c>
      <c r="K706" s="248">
        <v>30</v>
      </c>
      <c r="L706" s="250"/>
      <c r="M706" s="250"/>
      <c r="N706" s="250"/>
      <c r="O706" s="250"/>
      <c r="P706" s="250"/>
      <c r="Q706" s="215"/>
      <c r="R706" s="215"/>
    </row>
    <row r="707" spans="1:18">
      <c r="A707" s="1">
        <v>61808000</v>
      </c>
      <c r="B707" s="31">
        <v>5</v>
      </c>
      <c r="C707" s="215" t="s">
        <v>118</v>
      </c>
      <c r="D707" s="216" t="s">
        <v>143</v>
      </c>
      <c r="E707" s="246">
        <v>40267</v>
      </c>
      <c r="F707" s="214" t="s">
        <v>37</v>
      </c>
      <c r="G707" s="247">
        <v>4000</v>
      </c>
      <c r="H707" s="214" t="s">
        <v>132</v>
      </c>
      <c r="I707" s="248">
        <v>4.2</v>
      </c>
      <c r="J707" s="210" t="s">
        <v>39</v>
      </c>
      <c r="K707" s="248">
        <v>21</v>
      </c>
      <c r="L707" s="250">
        <v>1750000</v>
      </c>
      <c r="M707" s="250">
        <v>1750000</v>
      </c>
      <c r="N707" s="250">
        <f>ROUND((M707*$E$8/1000),0)</f>
        <v>38457195</v>
      </c>
      <c r="O707" s="250">
        <v>666079</v>
      </c>
      <c r="P707" s="250">
        <v>39123274</v>
      </c>
      <c r="Q707" s="215"/>
      <c r="R707" s="215"/>
    </row>
    <row r="708" spans="1:18">
      <c r="A708" s="1">
        <v>90299000</v>
      </c>
      <c r="B708" s="31">
        <v>3</v>
      </c>
      <c r="C708" s="215" t="s">
        <v>487</v>
      </c>
      <c r="D708" s="216">
        <v>632</v>
      </c>
      <c r="E708" s="246">
        <v>40324</v>
      </c>
      <c r="F708" s="214" t="s">
        <v>37</v>
      </c>
      <c r="G708" s="247">
        <v>2000</v>
      </c>
      <c r="H708" s="214"/>
      <c r="I708" s="248"/>
      <c r="J708" s="210" t="s">
        <v>390</v>
      </c>
      <c r="K708" s="248">
        <v>10</v>
      </c>
      <c r="L708" s="250"/>
      <c r="M708" s="250"/>
      <c r="N708" s="250"/>
      <c r="O708" s="250"/>
      <c r="P708" s="250"/>
      <c r="Q708" s="215"/>
      <c r="R708" s="215"/>
    </row>
    <row r="709" spans="1:18">
      <c r="A709" s="1">
        <v>90299000</v>
      </c>
      <c r="B709" s="31">
        <v>3</v>
      </c>
      <c r="C709" s="215" t="s">
        <v>488</v>
      </c>
      <c r="D709" s="216" t="s">
        <v>143</v>
      </c>
      <c r="E709" s="246">
        <v>40325</v>
      </c>
      <c r="F709" s="214" t="s">
        <v>37</v>
      </c>
      <c r="G709" s="247">
        <v>2000</v>
      </c>
      <c r="H709" s="214" t="s">
        <v>60</v>
      </c>
      <c r="I709" s="248">
        <v>2.75</v>
      </c>
      <c r="J709" s="210" t="s">
        <v>68</v>
      </c>
      <c r="K709" s="248">
        <v>5</v>
      </c>
      <c r="L709" s="250"/>
      <c r="M709" s="250"/>
      <c r="N709" s="250"/>
      <c r="O709" s="250"/>
      <c r="P709" s="250"/>
      <c r="Q709" s="215"/>
      <c r="R709" s="215"/>
    </row>
    <row r="710" spans="1:18">
      <c r="A710" s="1">
        <v>90299000</v>
      </c>
      <c r="B710" s="31">
        <v>3</v>
      </c>
      <c r="C710" s="215" t="s">
        <v>488</v>
      </c>
      <c r="D710" s="216" t="s">
        <v>143</v>
      </c>
      <c r="E710" s="246">
        <v>40325</v>
      </c>
      <c r="F710" s="214" t="s">
        <v>171</v>
      </c>
      <c r="G710" s="247">
        <v>42000000</v>
      </c>
      <c r="H710" s="214" t="s">
        <v>64</v>
      </c>
      <c r="I710" s="248">
        <v>6.25</v>
      </c>
      <c r="J710" s="210" t="s">
        <v>68</v>
      </c>
      <c r="K710" s="248">
        <v>5</v>
      </c>
      <c r="L710" s="250"/>
      <c r="M710" s="250"/>
      <c r="N710" s="250"/>
      <c r="O710" s="250"/>
      <c r="P710" s="250"/>
      <c r="Q710" s="215"/>
      <c r="R710" s="215"/>
    </row>
    <row r="711" spans="1:18">
      <c r="A711" s="1">
        <v>90299000</v>
      </c>
      <c r="B711" s="31">
        <v>3</v>
      </c>
      <c r="C711" s="215" t="s">
        <v>488</v>
      </c>
      <c r="D711" s="216" t="s">
        <v>152</v>
      </c>
      <c r="E711" s="246">
        <v>40690</v>
      </c>
      <c r="F711" s="214" t="s">
        <v>171</v>
      </c>
      <c r="G711" s="247">
        <v>43000000</v>
      </c>
      <c r="H711" s="214" t="s">
        <v>132</v>
      </c>
      <c r="I711" s="248">
        <v>7</v>
      </c>
      <c r="J711" s="210" t="s">
        <v>68</v>
      </c>
      <c r="K711" s="248">
        <v>5</v>
      </c>
      <c r="L711" s="250"/>
      <c r="M711" s="250"/>
      <c r="N711" s="250"/>
      <c r="O711" s="250"/>
      <c r="P711" s="250"/>
      <c r="Q711" s="215"/>
      <c r="R711" s="215"/>
    </row>
    <row r="712" spans="1:18">
      <c r="A712" s="1">
        <v>90299000</v>
      </c>
      <c r="B712" s="31">
        <v>3</v>
      </c>
      <c r="C712" s="215" t="s">
        <v>488</v>
      </c>
      <c r="D712" s="216" t="s">
        <v>152</v>
      </c>
      <c r="E712" s="246">
        <v>40690</v>
      </c>
      <c r="F712" s="214" t="s">
        <v>37</v>
      </c>
      <c r="G712" s="247">
        <v>2000</v>
      </c>
      <c r="H712" s="214" t="s">
        <v>176</v>
      </c>
      <c r="I712" s="248">
        <v>3.25</v>
      </c>
      <c r="J712" s="210" t="s">
        <v>68</v>
      </c>
      <c r="K712" s="248">
        <v>5</v>
      </c>
      <c r="L712" s="250"/>
      <c r="M712" s="250"/>
      <c r="N712" s="250"/>
      <c r="O712" s="250"/>
      <c r="P712" s="250"/>
      <c r="Q712" s="215"/>
      <c r="R712" s="215"/>
    </row>
    <row r="713" spans="1:18">
      <c r="A713" s="1">
        <v>90299000</v>
      </c>
      <c r="B713" s="31">
        <v>3</v>
      </c>
      <c r="C713" s="215" t="s">
        <v>489</v>
      </c>
      <c r="D713" s="216">
        <v>633</v>
      </c>
      <c r="E713" s="246">
        <v>40324</v>
      </c>
      <c r="F713" s="214" t="s">
        <v>37</v>
      </c>
      <c r="G713" s="247">
        <v>2000</v>
      </c>
      <c r="H713" s="214"/>
      <c r="I713" s="248"/>
      <c r="J713" s="210" t="s">
        <v>390</v>
      </c>
      <c r="K713" s="248">
        <v>30</v>
      </c>
      <c r="L713" s="250"/>
      <c r="M713" s="250"/>
      <c r="N713" s="250"/>
      <c r="O713" s="250"/>
      <c r="P713" s="250"/>
      <c r="Q713" s="215"/>
      <c r="R713" s="215"/>
    </row>
    <row r="714" spans="1:18">
      <c r="A714" s="1">
        <v>90299000</v>
      </c>
      <c r="B714" s="31">
        <v>3</v>
      </c>
      <c r="C714" s="215" t="s">
        <v>490</v>
      </c>
      <c r="D714" s="216" t="s">
        <v>143</v>
      </c>
      <c r="E714" s="246">
        <v>40325</v>
      </c>
      <c r="F714" s="214" t="s">
        <v>37</v>
      </c>
      <c r="G714" s="247">
        <v>2000</v>
      </c>
      <c r="H714" s="214" t="s">
        <v>75</v>
      </c>
      <c r="I714" s="248">
        <v>4.2</v>
      </c>
      <c r="J714" s="210" t="s">
        <v>68</v>
      </c>
      <c r="K714" s="248">
        <v>21</v>
      </c>
      <c r="L714" s="250">
        <v>1770000</v>
      </c>
      <c r="M714" s="250">
        <v>1770000</v>
      </c>
      <c r="N714" s="250">
        <f>ROUND((M714*$E$8/1000),0)</f>
        <v>38896706</v>
      </c>
      <c r="O714" s="250">
        <v>404215</v>
      </c>
      <c r="P714" s="250">
        <v>39300921</v>
      </c>
      <c r="Q714" s="215"/>
      <c r="R714" s="215"/>
    </row>
    <row r="715" spans="1:18">
      <c r="A715" s="1">
        <v>91755000</v>
      </c>
      <c r="B715" s="31" t="s">
        <v>75</v>
      </c>
      <c r="C715" s="215" t="s">
        <v>491</v>
      </c>
      <c r="D715" s="216">
        <v>635</v>
      </c>
      <c r="E715" s="246">
        <v>40346</v>
      </c>
      <c r="F715" s="214" t="s">
        <v>37</v>
      </c>
      <c r="G715" s="247">
        <v>5000</v>
      </c>
      <c r="H715" s="214"/>
      <c r="I715" s="248"/>
      <c r="J715" s="210" t="s">
        <v>492</v>
      </c>
      <c r="K715" s="248">
        <v>10</v>
      </c>
      <c r="L715" s="250"/>
      <c r="M715" s="250"/>
      <c r="N715" s="250"/>
      <c r="O715" s="250"/>
      <c r="P715" s="250"/>
      <c r="Q715" s="215"/>
      <c r="R715" s="215"/>
    </row>
    <row r="716" spans="1:18">
      <c r="A716" s="1">
        <v>91755000</v>
      </c>
      <c r="B716" s="31" t="s">
        <v>75</v>
      </c>
      <c r="C716" s="215" t="s">
        <v>491</v>
      </c>
      <c r="D716" s="216">
        <v>636</v>
      </c>
      <c r="E716" s="246">
        <v>40346</v>
      </c>
      <c r="F716" s="214" t="s">
        <v>37</v>
      </c>
      <c r="G716" s="247">
        <v>5000</v>
      </c>
      <c r="H716" s="214"/>
      <c r="I716" s="248"/>
      <c r="J716" s="210" t="s">
        <v>492</v>
      </c>
      <c r="K716" s="248">
        <v>30</v>
      </c>
      <c r="L716" s="250"/>
      <c r="M716" s="250"/>
      <c r="N716" s="250"/>
      <c r="O716" s="250"/>
      <c r="P716" s="250"/>
      <c r="Q716" s="215"/>
      <c r="R716" s="215"/>
    </row>
    <row r="717" spans="1:18">
      <c r="A717" s="1">
        <v>96970380</v>
      </c>
      <c r="B717" s="31">
        <v>7</v>
      </c>
      <c r="C717" s="215" t="s">
        <v>493</v>
      </c>
      <c r="D717" s="216">
        <v>637</v>
      </c>
      <c r="E717" s="246">
        <v>40346</v>
      </c>
      <c r="F717" s="214" t="s">
        <v>37</v>
      </c>
      <c r="G717" s="247">
        <v>3000</v>
      </c>
      <c r="H717" s="214"/>
      <c r="I717" s="248"/>
      <c r="J717" s="210" t="s">
        <v>390</v>
      </c>
      <c r="K717" s="248">
        <v>10</v>
      </c>
      <c r="L717" s="250"/>
      <c r="M717" s="250"/>
      <c r="N717" s="250"/>
      <c r="O717" s="250"/>
      <c r="P717" s="250"/>
      <c r="Q717" s="215"/>
      <c r="R717" s="215"/>
    </row>
    <row r="718" spans="1:18">
      <c r="A718" s="1">
        <v>96970380</v>
      </c>
      <c r="B718" s="31">
        <v>7</v>
      </c>
      <c r="C718" s="215" t="s">
        <v>494</v>
      </c>
      <c r="D718" s="216" t="s">
        <v>143</v>
      </c>
      <c r="E718" s="246">
        <v>40346</v>
      </c>
      <c r="F718" s="214" t="s">
        <v>37</v>
      </c>
      <c r="G718" s="247">
        <v>3000</v>
      </c>
      <c r="H718" s="214" t="s">
        <v>46</v>
      </c>
      <c r="I718" s="248">
        <v>4</v>
      </c>
      <c r="J718" s="210" t="s">
        <v>68</v>
      </c>
      <c r="K718" s="248">
        <v>5</v>
      </c>
      <c r="L718" s="250">
        <v>1000000</v>
      </c>
      <c r="M718" s="250">
        <v>1000000</v>
      </c>
      <c r="N718" s="250">
        <f>ROUND((M718*$E$8/1000),0)</f>
        <v>21975540</v>
      </c>
      <c r="O718" s="250">
        <v>171228</v>
      </c>
      <c r="P718" s="250">
        <v>22146768</v>
      </c>
      <c r="Q718" s="215"/>
      <c r="R718" s="215"/>
    </row>
    <row r="719" spans="1:18">
      <c r="A719" s="1">
        <v>96970380</v>
      </c>
      <c r="B719" s="31">
        <v>7</v>
      </c>
      <c r="C719" s="215" t="s">
        <v>495</v>
      </c>
      <c r="D719" s="216" t="s">
        <v>143</v>
      </c>
      <c r="E719" s="246">
        <v>40346</v>
      </c>
      <c r="F719" s="214" t="s">
        <v>171</v>
      </c>
      <c r="G719" s="247">
        <v>63400000</v>
      </c>
      <c r="H719" s="214" t="s">
        <v>90</v>
      </c>
      <c r="I719" s="248">
        <v>7.25</v>
      </c>
      <c r="J719" s="210" t="s">
        <v>68</v>
      </c>
      <c r="K719" s="248">
        <v>5</v>
      </c>
      <c r="L719" s="250"/>
      <c r="M719" s="250"/>
      <c r="N719" s="250"/>
      <c r="O719" s="250"/>
      <c r="P719" s="250"/>
      <c r="Q719" s="215"/>
      <c r="R719" s="215"/>
    </row>
    <row r="720" spans="1:18">
      <c r="A720" s="1">
        <v>96970380</v>
      </c>
      <c r="B720" s="31">
        <v>7</v>
      </c>
      <c r="C720" s="215" t="s">
        <v>494</v>
      </c>
      <c r="D720" s="216" t="s">
        <v>152</v>
      </c>
      <c r="E720" s="246">
        <v>40423</v>
      </c>
      <c r="F720" s="214" t="s">
        <v>171</v>
      </c>
      <c r="G720" s="247">
        <v>42630000</v>
      </c>
      <c r="H720" s="214" t="s">
        <v>63</v>
      </c>
      <c r="I720" s="248">
        <v>7</v>
      </c>
      <c r="J720" s="210" t="s">
        <v>81</v>
      </c>
      <c r="K720" s="248">
        <v>5</v>
      </c>
      <c r="L720" s="250">
        <v>21300000000</v>
      </c>
      <c r="M720" s="250">
        <v>21300000000</v>
      </c>
      <c r="N720" s="250">
        <f>ROUND((M720/1000),0)</f>
        <v>21300000</v>
      </c>
      <c r="O720" s="250">
        <v>288350</v>
      </c>
      <c r="P720" s="250">
        <v>21588350</v>
      </c>
      <c r="Q720" s="215"/>
      <c r="R720" s="215"/>
    </row>
    <row r="721" spans="1:18">
      <c r="A721" s="1">
        <v>96970380</v>
      </c>
      <c r="B721" s="31">
        <v>7</v>
      </c>
      <c r="C721" s="215" t="s">
        <v>493</v>
      </c>
      <c r="D721" s="216">
        <v>638</v>
      </c>
      <c r="E721" s="246">
        <v>40346</v>
      </c>
      <c r="F721" s="214" t="s">
        <v>37</v>
      </c>
      <c r="G721" s="247">
        <v>3000</v>
      </c>
      <c r="H721" s="214"/>
      <c r="I721" s="248"/>
      <c r="J721" s="210" t="s">
        <v>390</v>
      </c>
      <c r="K721" s="248">
        <v>30</v>
      </c>
      <c r="L721" s="250"/>
      <c r="M721" s="250"/>
      <c r="N721" s="250"/>
      <c r="O721" s="250"/>
      <c r="P721" s="250"/>
      <c r="Q721" s="215"/>
      <c r="R721" s="215"/>
    </row>
    <row r="722" spans="1:18">
      <c r="A722" s="1">
        <v>96970380</v>
      </c>
      <c r="B722" s="31">
        <v>7</v>
      </c>
      <c r="C722" s="215" t="s">
        <v>494</v>
      </c>
      <c r="D722" s="216" t="s">
        <v>143</v>
      </c>
      <c r="E722" s="246">
        <v>40346</v>
      </c>
      <c r="F722" s="214" t="s">
        <v>37</v>
      </c>
      <c r="G722" s="247">
        <v>3000</v>
      </c>
      <c r="H722" s="214" t="s">
        <v>92</v>
      </c>
      <c r="I722" s="248">
        <v>4.75</v>
      </c>
      <c r="J722" s="210" t="s">
        <v>68</v>
      </c>
      <c r="K722" s="248">
        <v>14</v>
      </c>
      <c r="L722" s="250">
        <v>2000000</v>
      </c>
      <c r="M722" s="250">
        <v>2000000</v>
      </c>
      <c r="N722" s="250">
        <f>ROUND((M722*$E$8/1000),0)</f>
        <v>43951080</v>
      </c>
      <c r="O722" s="250">
        <v>405918</v>
      </c>
      <c r="P722" s="250">
        <v>44356998</v>
      </c>
      <c r="Q722" s="215"/>
      <c r="R722" s="215"/>
    </row>
    <row r="723" spans="1:18">
      <c r="A723" s="1">
        <v>96970380</v>
      </c>
      <c r="B723" s="31">
        <v>7</v>
      </c>
      <c r="C723" s="215" t="s">
        <v>496</v>
      </c>
      <c r="D723" s="216" t="s">
        <v>152</v>
      </c>
      <c r="E723" s="246">
        <v>40423</v>
      </c>
      <c r="F723" s="214" t="s">
        <v>37</v>
      </c>
      <c r="G723" s="247">
        <v>1000</v>
      </c>
      <c r="H723" s="214" t="s">
        <v>56</v>
      </c>
      <c r="I723" s="248">
        <v>4.25</v>
      </c>
      <c r="J723" s="210" t="s">
        <v>81</v>
      </c>
      <c r="K723" s="248">
        <v>14</v>
      </c>
      <c r="L723" s="250">
        <v>1000000</v>
      </c>
      <c r="M723" s="250">
        <v>1000000</v>
      </c>
      <c r="N723" s="250">
        <f>ROUND((M723*$E$8/1000),0)</f>
        <v>21975540</v>
      </c>
      <c r="O723" s="250">
        <v>181819</v>
      </c>
      <c r="P723" s="250">
        <v>22157359</v>
      </c>
      <c r="Q723" s="215"/>
      <c r="R723" s="215"/>
    </row>
    <row r="724" spans="1:18">
      <c r="A724" s="1">
        <v>76100458</v>
      </c>
      <c r="B724" s="31">
        <v>1</v>
      </c>
      <c r="C724" s="215" t="s">
        <v>497</v>
      </c>
      <c r="D724" s="216">
        <v>639</v>
      </c>
      <c r="E724" s="246">
        <v>40382</v>
      </c>
      <c r="F724" s="214" t="s">
        <v>66</v>
      </c>
      <c r="G724" s="247">
        <v>200000</v>
      </c>
      <c r="H724" s="214"/>
      <c r="I724" s="248"/>
      <c r="J724" s="210" t="s">
        <v>390</v>
      </c>
      <c r="K724" s="248">
        <v>10</v>
      </c>
      <c r="L724" s="250"/>
      <c r="M724" s="250"/>
      <c r="N724" s="250"/>
      <c r="O724" s="250"/>
      <c r="P724" s="250"/>
      <c r="Q724" s="215"/>
      <c r="R724" s="215"/>
    </row>
    <row r="725" spans="1:18">
      <c r="A725" s="1">
        <v>76100458</v>
      </c>
      <c r="B725" s="31">
        <v>1</v>
      </c>
      <c r="C725" s="215" t="s">
        <v>498</v>
      </c>
      <c r="D725" s="216" t="s">
        <v>143</v>
      </c>
      <c r="E725" s="246">
        <v>40555</v>
      </c>
      <c r="F725" s="214" t="s">
        <v>37</v>
      </c>
      <c r="G725" s="247">
        <v>2500</v>
      </c>
      <c r="H725" s="214" t="s">
        <v>46</v>
      </c>
      <c r="I725" s="248">
        <v>3.3</v>
      </c>
      <c r="J725" s="210" t="s">
        <v>499</v>
      </c>
      <c r="K725" s="248">
        <v>3</v>
      </c>
      <c r="L725" s="250"/>
      <c r="M725" s="250"/>
      <c r="N725" s="250"/>
      <c r="O725" s="250"/>
      <c r="P725" s="250"/>
      <c r="Q725" s="215"/>
      <c r="R725" s="215"/>
    </row>
    <row r="726" spans="1:18">
      <c r="A726" s="1">
        <v>76100458</v>
      </c>
      <c r="B726" s="31">
        <v>1</v>
      </c>
      <c r="C726" s="215" t="s">
        <v>498</v>
      </c>
      <c r="D726" s="216" t="s">
        <v>143</v>
      </c>
      <c r="E726" s="246">
        <v>40555</v>
      </c>
      <c r="F726" s="214" t="s">
        <v>37</v>
      </c>
      <c r="G726" s="247">
        <v>2500</v>
      </c>
      <c r="H726" s="214" t="s">
        <v>90</v>
      </c>
      <c r="I726" s="248">
        <v>3.85</v>
      </c>
      <c r="J726" s="210" t="s">
        <v>499</v>
      </c>
      <c r="K726" s="248">
        <v>5</v>
      </c>
      <c r="L726" s="250"/>
      <c r="M726" s="250"/>
      <c r="N726" s="250"/>
      <c r="O726" s="250"/>
      <c r="P726" s="250"/>
      <c r="Q726" s="215"/>
      <c r="R726" s="215"/>
    </row>
    <row r="727" spans="1:18">
      <c r="A727" s="1">
        <v>93473000</v>
      </c>
      <c r="B727" s="31">
        <v>3</v>
      </c>
      <c r="C727" s="215" t="s">
        <v>256</v>
      </c>
      <c r="D727" s="216">
        <v>640</v>
      </c>
      <c r="E727" s="246">
        <v>40413</v>
      </c>
      <c r="F727" s="214" t="s">
        <v>37</v>
      </c>
      <c r="G727" s="247">
        <v>2500</v>
      </c>
      <c r="H727" s="214"/>
      <c r="I727" s="248"/>
      <c r="J727" s="210" t="s">
        <v>390</v>
      </c>
      <c r="K727" s="248">
        <v>10</v>
      </c>
      <c r="L727" s="250"/>
      <c r="M727" s="250"/>
      <c r="N727" s="250"/>
      <c r="O727" s="250"/>
      <c r="P727" s="250"/>
      <c r="Q727" s="215"/>
      <c r="R727" s="215"/>
    </row>
    <row r="728" spans="1:18">
      <c r="A728" s="1">
        <v>93473000</v>
      </c>
      <c r="B728" s="31">
        <v>3</v>
      </c>
      <c r="C728" s="215" t="s">
        <v>500</v>
      </c>
      <c r="D728" s="216" t="s">
        <v>143</v>
      </c>
      <c r="E728" s="246">
        <v>40413</v>
      </c>
      <c r="F728" s="214" t="s">
        <v>37</v>
      </c>
      <c r="G728" s="247">
        <v>2500</v>
      </c>
      <c r="H728" s="214" t="s">
        <v>46</v>
      </c>
      <c r="I728" s="248">
        <v>3</v>
      </c>
      <c r="J728" s="210" t="s">
        <v>81</v>
      </c>
      <c r="K728" s="248">
        <v>7</v>
      </c>
      <c r="L728" s="250">
        <v>1000000</v>
      </c>
      <c r="M728" s="250">
        <v>1000000</v>
      </c>
      <c r="N728" s="250">
        <f>ROUND((M728*$E$8/1000),0)</f>
        <v>21975540</v>
      </c>
      <c r="O728" s="250">
        <v>28452</v>
      </c>
      <c r="P728" s="250">
        <v>22003992</v>
      </c>
      <c r="Q728" s="215"/>
      <c r="R728" s="215"/>
    </row>
    <row r="729" spans="1:18">
      <c r="A729" s="1">
        <v>93473000</v>
      </c>
      <c r="B729" s="31">
        <v>3</v>
      </c>
      <c r="C729" s="215" t="s">
        <v>501</v>
      </c>
      <c r="D729" s="216" t="s">
        <v>143</v>
      </c>
      <c r="E729" s="246">
        <v>40413</v>
      </c>
      <c r="F729" s="214" t="s">
        <v>171</v>
      </c>
      <c r="G729" s="247">
        <v>53000000</v>
      </c>
      <c r="H729" s="214" t="s">
        <v>90</v>
      </c>
      <c r="I729" s="248">
        <v>6.5</v>
      </c>
      <c r="J729" s="210" t="s">
        <v>81</v>
      </c>
      <c r="K729" s="248">
        <v>7</v>
      </c>
      <c r="L729" s="250"/>
      <c r="M729" s="250"/>
      <c r="N729" s="250"/>
      <c r="O729" s="250"/>
      <c r="P729" s="250"/>
      <c r="Q729" s="215"/>
      <c r="R729" s="215"/>
    </row>
    <row r="730" spans="1:18">
      <c r="A730" s="1">
        <v>93473000</v>
      </c>
      <c r="B730" s="31">
        <v>3</v>
      </c>
      <c r="C730" s="215" t="s">
        <v>256</v>
      </c>
      <c r="D730" s="216">
        <v>641</v>
      </c>
      <c r="E730" s="246">
        <v>40413</v>
      </c>
      <c r="F730" s="214" t="s">
        <v>37</v>
      </c>
      <c r="G730" s="247">
        <v>2500</v>
      </c>
      <c r="H730" s="214"/>
      <c r="I730" s="248"/>
      <c r="J730" s="210" t="s">
        <v>390</v>
      </c>
      <c r="K730" s="248">
        <v>30</v>
      </c>
      <c r="L730" s="250"/>
      <c r="M730" s="250"/>
      <c r="N730" s="250"/>
      <c r="O730" s="250"/>
      <c r="P730" s="250"/>
      <c r="Q730" s="215"/>
      <c r="R730" s="215"/>
    </row>
    <row r="731" spans="1:18">
      <c r="A731" s="1">
        <v>93473000</v>
      </c>
      <c r="B731" s="31">
        <v>3</v>
      </c>
      <c r="C731" s="215" t="s">
        <v>500</v>
      </c>
      <c r="D731" s="216" t="s">
        <v>143</v>
      </c>
      <c r="E731" s="246">
        <v>40413</v>
      </c>
      <c r="F731" s="214" t="s">
        <v>37</v>
      </c>
      <c r="G731" s="247">
        <v>2500</v>
      </c>
      <c r="H731" s="214" t="s">
        <v>92</v>
      </c>
      <c r="I731" s="248">
        <v>4</v>
      </c>
      <c r="J731" s="210" t="s">
        <v>81</v>
      </c>
      <c r="K731" s="248">
        <v>21</v>
      </c>
      <c r="L731" s="250">
        <v>1500000</v>
      </c>
      <c r="M731" s="250">
        <v>1500000</v>
      </c>
      <c r="N731" s="250">
        <f>ROUND((M731*$E$8/1000),0)</f>
        <v>32963310</v>
      </c>
      <c r="O731" s="250">
        <v>56766</v>
      </c>
      <c r="P731" s="250">
        <v>33020076</v>
      </c>
      <c r="Q731" s="215"/>
      <c r="R731" s="215"/>
    </row>
    <row r="732" spans="1:18">
      <c r="A732" s="1">
        <v>96885880</v>
      </c>
      <c r="B732" s="31">
        <v>7</v>
      </c>
      <c r="C732" s="215" t="s">
        <v>502</v>
      </c>
      <c r="D732" s="216">
        <v>642</v>
      </c>
      <c r="E732" s="246">
        <v>40423</v>
      </c>
      <c r="F732" s="214" t="s">
        <v>37</v>
      </c>
      <c r="G732" s="247">
        <v>2000</v>
      </c>
      <c r="H732" s="214"/>
      <c r="I732" s="248"/>
      <c r="J732" s="210" t="s">
        <v>371</v>
      </c>
      <c r="K732" s="248">
        <v>10</v>
      </c>
      <c r="L732" s="250"/>
      <c r="M732" s="250"/>
      <c r="N732" s="250"/>
      <c r="O732" s="250"/>
      <c r="P732" s="250"/>
      <c r="Q732" s="215"/>
      <c r="R732" s="215"/>
    </row>
    <row r="733" spans="1:18">
      <c r="A733" s="1">
        <v>96885880</v>
      </c>
      <c r="B733" s="31">
        <v>7</v>
      </c>
      <c r="C733" s="215" t="s">
        <v>369</v>
      </c>
      <c r="D733" s="216" t="s">
        <v>143</v>
      </c>
      <c r="E733" s="246">
        <v>40424</v>
      </c>
      <c r="F733" s="214" t="s">
        <v>37</v>
      </c>
      <c r="G733" s="247">
        <v>2000</v>
      </c>
      <c r="H733" s="214" t="s">
        <v>51</v>
      </c>
      <c r="I733" s="248">
        <v>3.25</v>
      </c>
      <c r="J733" s="210" t="s">
        <v>68</v>
      </c>
      <c r="K733" s="248">
        <v>5</v>
      </c>
      <c r="L733" s="250">
        <v>1000000</v>
      </c>
      <c r="M733" s="250">
        <v>1000000</v>
      </c>
      <c r="N733" s="250">
        <f>ROUND((M733*$E$8/1000),0)</f>
        <v>21975540</v>
      </c>
      <c r="O733" s="250">
        <v>267136</v>
      </c>
      <c r="P733" s="250">
        <v>22242676</v>
      </c>
      <c r="Q733" s="215"/>
      <c r="R733" s="215"/>
    </row>
    <row r="734" spans="1:18">
      <c r="A734" s="1">
        <v>96885880</v>
      </c>
      <c r="B734" s="31">
        <v>7</v>
      </c>
      <c r="C734" s="215" t="s">
        <v>639</v>
      </c>
      <c r="D734" s="216" t="s">
        <v>152</v>
      </c>
      <c r="E734" s="246">
        <v>40590</v>
      </c>
      <c r="F734" s="214" t="s">
        <v>37</v>
      </c>
      <c r="G734" s="247">
        <v>1000</v>
      </c>
      <c r="H734" s="214" t="s">
        <v>59</v>
      </c>
      <c r="I734" s="248">
        <v>3.5</v>
      </c>
      <c r="J734" s="210" t="s">
        <v>68</v>
      </c>
      <c r="K734" s="248">
        <v>5</v>
      </c>
      <c r="L734" s="250"/>
      <c r="M734" s="250"/>
      <c r="N734" s="250"/>
      <c r="O734" s="250"/>
      <c r="P734" s="250"/>
      <c r="Q734" s="215"/>
      <c r="R734" s="215"/>
    </row>
    <row r="735" spans="1:18">
      <c r="A735" s="1">
        <v>96885880</v>
      </c>
      <c r="B735" s="31">
        <v>7</v>
      </c>
      <c r="C735" s="215" t="s">
        <v>368</v>
      </c>
      <c r="D735" s="216">
        <v>643</v>
      </c>
      <c r="E735" s="246">
        <v>40423</v>
      </c>
      <c r="F735" s="214" t="s">
        <v>37</v>
      </c>
      <c r="G735" s="247">
        <v>2000</v>
      </c>
      <c r="H735" s="214"/>
      <c r="I735" s="248"/>
      <c r="J735" s="210" t="s">
        <v>371</v>
      </c>
      <c r="K735" s="248">
        <v>30</v>
      </c>
      <c r="L735" s="250"/>
      <c r="M735" s="250"/>
      <c r="N735" s="250"/>
      <c r="O735" s="250"/>
      <c r="P735" s="250"/>
      <c r="Q735" s="215"/>
      <c r="R735" s="215"/>
    </row>
    <row r="736" spans="1:18">
      <c r="A736" s="1">
        <v>96885880</v>
      </c>
      <c r="B736" s="31">
        <v>7</v>
      </c>
      <c r="C736" s="215" t="s">
        <v>370</v>
      </c>
      <c r="D736" s="216" t="s">
        <v>143</v>
      </c>
      <c r="E736" s="246">
        <v>40424</v>
      </c>
      <c r="F736" s="214" t="s">
        <v>37</v>
      </c>
      <c r="G736" s="247">
        <v>2000</v>
      </c>
      <c r="H736" s="214" t="s">
        <v>53</v>
      </c>
      <c r="I736" s="248">
        <v>4</v>
      </c>
      <c r="J736" s="210" t="s">
        <v>68</v>
      </c>
      <c r="K736" s="248">
        <v>21</v>
      </c>
      <c r="L736" s="250">
        <v>1000000</v>
      </c>
      <c r="M736" s="250">
        <v>1000000</v>
      </c>
      <c r="N736" s="250">
        <f>ROUND((M736*$E$8/1000),0)</f>
        <v>21975540</v>
      </c>
      <c r="O736" s="250">
        <v>328186</v>
      </c>
      <c r="P736" s="250">
        <v>22303726</v>
      </c>
      <c r="Q736" s="215"/>
      <c r="R736" s="215"/>
    </row>
    <row r="737" spans="1:18">
      <c r="A737" s="1">
        <v>96885880</v>
      </c>
      <c r="B737" s="31">
        <v>7</v>
      </c>
      <c r="C737" s="215" t="s">
        <v>640</v>
      </c>
      <c r="D737" s="216" t="s">
        <v>152</v>
      </c>
      <c r="E737" s="246">
        <v>40590</v>
      </c>
      <c r="F737" s="214" t="s">
        <v>37</v>
      </c>
      <c r="G737" s="247">
        <v>1000</v>
      </c>
      <c r="H737" s="214" t="s">
        <v>60</v>
      </c>
      <c r="I737" s="248">
        <v>4</v>
      </c>
      <c r="J737" s="210" t="s">
        <v>68</v>
      </c>
      <c r="K737" s="248">
        <v>14</v>
      </c>
      <c r="L737" s="250"/>
      <c r="M737" s="250"/>
      <c r="N737" s="250"/>
      <c r="O737" s="250"/>
      <c r="P737" s="250"/>
      <c r="Q737" s="215"/>
      <c r="R737" s="215"/>
    </row>
    <row r="738" spans="1:18">
      <c r="A738" s="1">
        <v>96885880</v>
      </c>
      <c r="B738" s="31">
        <v>7</v>
      </c>
      <c r="C738" s="215" t="s">
        <v>640</v>
      </c>
      <c r="D738" s="216" t="s">
        <v>152</v>
      </c>
      <c r="E738" s="246">
        <v>40590</v>
      </c>
      <c r="F738" s="214" t="s">
        <v>37</v>
      </c>
      <c r="G738" s="247">
        <v>1000</v>
      </c>
      <c r="H738" s="214" t="s">
        <v>64</v>
      </c>
      <c r="I738" s="248">
        <v>4.25</v>
      </c>
      <c r="J738" s="210" t="s">
        <v>68</v>
      </c>
      <c r="K738" s="248">
        <v>21</v>
      </c>
      <c r="L738" s="250"/>
      <c r="M738" s="250"/>
      <c r="N738" s="250"/>
      <c r="O738" s="250"/>
      <c r="P738" s="250"/>
      <c r="Q738" s="215"/>
      <c r="R738" s="215"/>
    </row>
    <row r="739" spans="1:18">
      <c r="A739" s="1">
        <v>91550000</v>
      </c>
      <c r="B739" s="31">
        <v>5</v>
      </c>
      <c r="C739" s="215" t="s">
        <v>503</v>
      </c>
      <c r="D739" s="216">
        <v>644</v>
      </c>
      <c r="E739" s="246">
        <v>40485</v>
      </c>
      <c r="F739" s="214" t="s">
        <v>37</v>
      </c>
      <c r="G739" s="247">
        <v>2000</v>
      </c>
      <c r="H739" s="214"/>
      <c r="I739" s="248"/>
      <c r="J739" s="210" t="s">
        <v>445</v>
      </c>
      <c r="K739" s="248">
        <v>10</v>
      </c>
      <c r="L739" s="250"/>
      <c r="M739" s="250"/>
      <c r="N739" s="250"/>
      <c r="O739" s="250"/>
      <c r="P739" s="250"/>
      <c r="Q739" s="215"/>
      <c r="R739" s="215"/>
    </row>
    <row r="740" spans="1:18">
      <c r="A740" s="1">
        <v>91550000</v>
      </c>
      <c r="B740" s="31">
        <v>5</v>
      </c>
      <c r="C740" s="215" t="s">
        <v>504</v>
      </c>
      <c r="D740" s="216" t="s">
        <v>143</v>
      </c>
      <c r="E740" s="246">
        <v>40486</v>
      </c>
      <c r="F740" s="214" t="s">
        <v>37</v>
      </c>
      <c r="G740" s="247">
        <v>2000</v>
      </c>
      <c r="H740" s="214" t="s">
        <v>46</v>
      </c>
      <c r="I740" s="248">
        <v>4</v>
      </c>
      <c r="J740" s="210" t="s">
        <v>68</v>
      </c>
      <c r="K740" s="248">
        <v>7</v>
      </c>
      <c r="L740" s="250">
        <v>1590000</v>
      </c>
      <c r="M740" s="250">
        <v>1590000</v>
      </c>
      <c r="N740" s="250">
        <f>ROUND((M740*$E$8/1000),0)</f>
        <v>34941109</v>
      </c>
      <c r="O740" s="250">
        <v>401920</v>
      </c>
      <c r="P740" s="250">
        <v>35343029</v>
      </c>
      <c r="Q740" s="215"/>
      <c r="R740" s="215"/>
    </row>
    <row r="741" spans="1:18">
      <c r="A741" s="1">
        <v>70016160</v>
      </c>
      <c r="B741" s="31">
        <v>9</v>
      </c>
      <c r="C741" s="215" t="s">
        <v>505</v>
      </c>
      <c r="D741" s="216">
        <v>645</v>
      </c>
      <c r="E741" s="246">
        <v>40498</v>
      </c>
      <c r="F741" s="214" t="s">
        <v>171</v>
      </c>
      <c r="G741" s="247">
        <v>45000000</v>
      </c>
      <c r="H741" s="214"/>
      <c r="I741" s="248"/>
      <c r="J741" s="210" t="s">
        <v>250</v>
      </c>
      <c r="K741" s="248">
        <v>10</v>
      </c>
      <c r="L741" s="250"/>
      <c r="M741" s="250"/>
      <c r="N741" s="250"/>
      <c r="O741" s="250"/>
      <c r="P741" s="250"/>
      <c r="Q741" s="215"/>
      <c r="R741" s="215"/>
    </row>
    <row r="742" spans="1:18">
      <c r="A742" s="1">
        <v>70016160</v>
      </c>
      <c r="B742" s="31">
        <v>9</v>
      </c>
      <c r="C742" s="215" t="s">
        <v>506</v>
      </c>
      <c r="D742" s="216" t="s">
        <v>143</v>
      </c>
      <c r="E742" s="246">
        <v>40501</v>
      </c>
      <c r="F742" s="214" t="s">
        <v>171</v>
      </c>
      <c r="G742" s="247">
        <v>45000000</v>
      </c>
      <c r="H742" s="214" t="s">
        <v>46</v>
      </c>
      <c r="I742" s="248">
        <v>7</v>
      </c>
      <c r="J742" s="210" t="s">
        <v>250</v>
      </c>
      <c r="K742" s="248">
        <v>5</v>
      </c>
      <c r="L742" s="250">
        <v>45000000000</v>
      </c>
      <c r="M742" s="250">
        <v>45000000000</v>
      </c>
      <c r="N742" s="250">
        <f>ROUND((M742/1000),0)</f>
        <v>45000000</v>
      </c>
      <c r="O742" s="250">
        <v>918046</v>
      </c>
      <c r="P742" s="250">
        <v>45918046</v>
      </c>
      <c r="Q742" s="215"/>
      <c r="R742" s="215"/>
    </row>
    <row r="743" spans="1:18">
      <c r="A743" s="1">
        <v>76022072</v>
      </c>
      <c r="B743" s="31">
        <v>8</v>
      </c>
      <c r="C743" s="215" t="s">
        <v>407</v>
      </c>
      <c r="D743" s="216">
        <v>646</v>
      </c>
      <c r="E743" s="246">
        <v>40499</v>
      </c>
      <c r="F743" s="214" t="s">
        <v>37</v>
      </c>
      <c r="G743" s="247">
        <v>10000</v>
      </c>
      <c r="H743" s="214"/>
      <c r="I743" s="248"/>
      <c r="J743" s="210" t="s">
        <v>390</v>
      </c>
      <c r="K743" s="248">
        <v>30</v>
      </c>
      <c r="L743" s="250"/>
      <c r="M743" s="250"/>
      <c r="N743" s="250"/>
      <c r="O743" s="250"/>
      <c r="P743" s="250"/>
      <c r="Q743" s="215"/>
      <c r="R743" s="215"/>
    </row>
    <row r="744" spans="1:18">
      <c r="A744" s="1">
        <v>76022072</v>
      </c>
      <c r="B744" s="31">
        <v>8</v>
      </c>
      <c r="C744" s="215" t="s">
        <v>337</v>
      </c>
      <c r="D744" s="216" t="s">
        <v>143</v>
      </c>
      <c r="E744" s="246">
        <v>40504</v>
      </c>
      <c r="F744" s="214" t="s">
        <v>37</v>
      </c>
      <c r="G744" s="247">
        <v>4500</v>
      </c>
      <c r="H744" s="214" t="s">
        <v>56</v>
      </c>
      <c r="I744" s="248">
        <v>4</v>
      </c>
      <c r="J744" s="210" t="s">
        <v>68</v>
      </c>
      <c r="K744" s="248">
        <v>21</v>
      </c>
      <c r="L744" s="250">
        <v>4000000</v>
      </c>
      <c r="M744" s="250">
        <v>4000000</v>
      </c>
      <c r="N744" s="250">
        <f>ROUND((M744*$E$8/1000),0)</f>
        <v>87902160</v>
      </c>
      <c r="O744" s="250">
        <v>576480</v>
      </c>
      <c r="P744" s="250">
        <v>88478640</v>
      </c>
      <c r="Q744" s="215"/>
      <c r="R744" s="215"/>
    </row>
    <row r="745" spans="1:18">
      <c r="A745" s="1">
        <v>96874030</v>
      </c>
      <c r="B745" s="31" t="s">
        <v>75</v>
      </c>
      <c r="C745" s="215" t="s">
        <v>341</v>
      </c>
      <c r="D745" s="216">
        <v>647</v>
      </c>
      <c r="E745" s="246">
        <v>40528</v>
      </c>
      <c r="F745" s="214" t="s">
        <v>37</v>
      </c>
      <c r="G745" s="247">
        <v>5000</v>
      </c>
      <c r="H745" s="214"/>
      <c r="I745" s="248"/>
      <c r="J745" s="210" t="s">
        <v>390</v>
      </c>
      <c r="K745" s="248">
        <v>10</v>
      </c>
      <c r="L745" s="250"/>
      <c r="M745" s="250"/>
      <c r="N745" s="250"/>
      <c r="O745" s="250"/>
      <c r="P745" s="250"/>
      <c r="Q745" s="215"/>
      <c r="R745" s="215"/>
    </row>
    <row r="746" spans="1:18">
      <c r="A746" s="1">
        <v>96874030</v>
      </c>
      <c r="B746" s="31" t="s">
        <v>75</v>
      </c>
      <c r="C746" s="215" t="s">
        <v>507</v>
      </c>
      <c r="D746" s="216" t="s">
        <v>143</v>
      </c>
      <c r="E746" s="246">
        <v>40534</v>
      </c>
      <c r="F746" s="214" t="s">
        <v>37</v>
      </c>
      <c r="G746" s="247">
        <v>5000</v>
      </c>
      <c r="H746" s="214" t="s">
        <v>92</v>
      </c>
      <c r="I746" s="248">
        <v>3.85</v>
      </c>
      <c r="J746" s="210" t="s">
        <v>68</v>
      </c>
      <c r="K746" s="248">
        <v>6</v>
      </c>
      <c r="L746" s="250">
        <v>1000000</v>
      </c>
      <c r="M746" s="250">
        <v>1000000</v>
      </c>
      <c r="N746" s="250">
        <f>ROUND((M746*$E$8/1000),0)</f>
        <v>21975540</v>
      </c>
      <c r="O746" s="250">
        <v>186235</v>
      </c>
      <c r="P746" s="250">
        <v>22161775</v>
      </c>
      <c r="Q746" s="215"/>
      <c r="R746" s="215"/>
    </row>
    <row r="747" spans="1:18">
      <c r="A747" s="1">
        <v>96874030</v>
      </c>
      <c r="B747" s="31" t="s">
        <v>75</v>
      </c>
      <c r="C747" s="215" t="s">
        <v>507</v>
      </c>
      <c r="D747" s="216" t="s">
        <v>143</v>
      </c>
      <c r="E747" s="246">
        <v>40534</v>
      </c>
      <c r="F747" s="214" t="s">
        <v>37</v>
      </c>
      <c r="G747" s="247">
        <v>5000</v>
      </c>
      <c r="H747" s="214" t="s">
        <v>63</v>
      </c>
      <c r="I747" s="248">
        <v>4.25</v>
      </c>
      <c r="J747" s="210" t="s">
        <v>68</v>
      </c>
      <c r="K747" s="248">
        <v>10</v>
      </c>
      <c r="L747" s="250">
        <v>1000000</v>
      </c>
      <c r="M747" s="250">
        <v>1000000</v>
      </c>
      <c r="N747" s="250">
        <f>ROUND((M747*$E$8/1000),0)</f>
        <v>21975540</v>
      </c>
      <c r="O747" s="250">
        <v>205388</v>
      </c>
      <c r="P747" s="250">
        <v>22180928</v>
      </c>
      <c r="Q747" s="215"/>
      <c r="R747" s="215"/>
    </row>
    <row r="748" spans="1:18">
      <c r="A748" s="1">
        <v>96874030</v>
      </c>
      <c r="B748" s="31" t="s">
        <v>75</v>
      </c>
      <c r="C748" s="215" t="s">
        <v>341</v>
      </c>
      <c r="D748" s="216">
        <v>648</v>
      </c>
      <c r="E748" s="246">
        <v>40528</v>
      </c>
      <c r="F748" s="214" t="s">
        <v>37</v>
      </c>
      <c r="G748" s="247">
        <v>5000</v>
      </c>
      <c r="H748" s="214"/>
      <c r="I748" s="248"/>
      <c r="J748" s="210" t="s">
        <v>390</v>
      </c>
      <c r="K748" s="248">
        <v>25</v>
      </c>
      <c r="L748" s="250"/>
      <c r="M748" s="250"/>
      <c r="N748" s="250"/>
      <c r="O748" s="250"/>
      <c r="P748" s="250"/>
      <c r="Q748" s="215"/>
      <c r="R748" s="215"/>
    </row>
    <row r="749" spans="1:18">
      <c r="A749" s="1">
        <v>96874030</v>
      </c>
      <c r="B749" s="31" t="s">
        <v>75</v>
      </c>
      <c r="C749" s="215" t="s">
        <v>507</v>
      </c>
      <c r="D749" s="216" t="s">
        <v>143</v>
      </c>
      <c r="E749" s="246">
        <v>40534</v>
      </c>
      <c r="F749" s="214" t="s">
        <v>37</v>
      </c>
      <c r="G749" s="247">
        <v>5000</v>
      </c>
      <c r="H749" s="214" t="s">
        <v>56</v>
      </c>
      <c r="I749" s="248">
        <v>4.55</v>
      </c>
      <c r="J749" s="210" t="s">
        <v>68</v>
      </c>
      <c r="K749" s="248">
        <v>21</v>
      </c>
      <c r="L749" s="250">
        <v>3000000</v>
      </c>
      <c r="M749" s="250">
        <v>3000000</v>
      </c>
      <c r="N749" s="250">
        <f>ROUND((M749*$E$8/1000),0)</f>
        <v>65926620</v>
      </c>
      <c r="O749" s="250">
        <v>659178</v>
      </c>
      <c r="P749" s="250">
        <v>66585798</v>
      </c>
      <c r="Q749" s="215"/>
      <c r="R749" s="215"/>
    </row>
    <row r="750" spans="1:18">
      <c r="A750" s="1">
        <v>76007675</v>
      </c>
      <c r="B750" s="31">
        <v>9</v>
      </c>
      <c r="C750" s="215" t="s">
        <v>508</v>
      </c>
      <c r="D750" s="216">
        <v>649</v>
      </c>
      <c r="E750" s="246">
        <v>40532</v>
      </c>
      <c r="F750" s="214" t="s">
        <v>37</v>
      </c>
      <c r="G750" s="247">
        <v>5500</v>
      </c>
      <c r="H750" s="214"/>
      <c r="I750" s="248"/>
      <c r="J750" s="210" t="s">
        <v>509</v>
      </c>
      <c r="K750" s="248">
        <v>10</v>
      </c>
      <c r="L750" s="250"/>
      <c r="M750" s="250"/>
      <c r="N750" s="250"/>
      <c r="O750" s="250"/>
      <c r="P750" s="250"/>
      <c r="Q750" s="215"/>
      <c r="R750" s="215"/>
    </row>
    <row r="751" spans="1:18">
      <c r="A751" s="1">
        <v>76007675</v>
      </c>
      <c r="B751" s="31">
        <v>9</v>
      </c>
      <c r="C751" s="215" t="s">
        <v>510</v>
      </c>
      <c r="D751" s="216" t="s">
        <v>143</v>
      </c>
      <c r="E751" s="246">
        <v>40556</v>
      </c>
      <c r="F751" s="214" t="s">
        <v>37</v>
      </c>
      <c r="G751" s="247">
        <v>3000</v>
      </c>
      <c r="H751" s="214" t="s">
        <v>46</v>
      </c>
      <c r="I751" s="248">
        <v>4.0999999999999996</v>
      </c>
      <c r="J751" s="210" t="s">
        <v>492</v>
      </c>
      <c r="K751" s="248">
        <v>4.8</v>
      </c>
      <c r="L751" s="250">
        <v>2000000</v>
      </c>
      <c r="M751" s="250">
        <v>2000000</v>
      </c>
      <c r="N751" s="250">
        <f>ROUND((M751*$E$8/1000),0)</f>
        <v>43951080</v>
      </c>
      <c r="O751" s="250">
        <v>570632</v>
      </c>
      <c r="P751" s="250">
        <v>44521712</v>
      </c>
      <c r="Q751" s="215"/>
      <c r="R751" s="215"/>
    </row>
    <row r="752" spans="1:18">
      <c r="A752" s="1">
        <v>76007675</v>
      </c>
      <c r="B752" s="31">
        <v>9</v>
      </c>
      <c r="C752" s="215" t="s">
        <v>511</v>
      </c>
      <c r="D752" s="216" t="s">
        <v>143</v>
      </c>
      <c r="E752" s="246">
        <v>40556</v>
      </c>
      <c r="F752" s="214" t="s">
        <v>171</v>
      </c>
      <c r="G752" s="247">
        <v>60000000</v>
      </c>
      <c r="H752" s="214" t="s">
        <v>90</v>
      </c>
      <c r="I752" s="248">
        <v>7.2</v>
      </c>
      <c r="J752" s="210" t="s">
        <v>492</v>
      </c>
      <c r="K752" s="248">
        <v>4.8</v>
      </c>
      <c r="L752" s="250"/>
      <c r="M752" s="250"/>
      <c r="N752" s="250"/>
      <c r="O752" s="250"/>
      <c r="P752" s="250"/>
      <c r="Q752" s="215"/>
      <c r="R752" s="215"/>
    </row>
    <row r="753" spans="1:18">
      <c r="A753" s="1">
        <v>76007675</v>
      </c>
      <c r="B753" s="31">
        <v>9</v>
      </c>
      <c r="C753" s="215" t="s">
        <v>511</v>
      </c>
      <c r="D753" s="216" t="s">
        <v>143</v>
      </c>
      <c r="E753" s="246">
        <v>40556</v>
      </c>
      <c r="F753" s="214" t="s">
        <v>37</v>
      </c>
      <c r="G753" s="247">
        <v>3000</v>
      </c>
      <c r="H753" s="214" t="s">
        <v>92</v>
      </c>
      <c r="I753" s="248">
        <v>4.3</v>
      </c>
      <c r="J753" s="210" t="s">
        <v>492</v>
      </c>
      <c r="K753" s="248">
        <v>9.8000000000000007</v>
      </c>
      <c r="L753" s="250"/>
      <c r="M753" s="250"/>
      <c r="N753" s="250"/>
      <c r="O753" s="250"/>
      <c r="P753" s="250"/>
      <c r="Q753" s="215"/>
      <c r="R753" s="215"/>
    </row>
    <row r="754" spans="1:18">
      <c r="A754" s="1">
        <v>76007675</v>
      </c>
      <c r="B754" s="31">
        <v>9</v>
      </c>
      <c r="C754" s="215" t="s">
        <v>511</v>
      </c>
      <c r="D754" s="216" t="s">
        <v>152</v>
      </c>
      <c r="E754" s="246">
        <v>40680</v>
      </c>
      <c r="F754" s="214" t="s">
        <v>37</v>
      </c>
      <c r="G754" s="247">
        <v>2500</v>
      </c>
      <c r="H754" s="214" t="s">
        <v>56</v>
      </c>
      <c r="I754" s="248">
        <v>3.7</v>
      </c>
      <c r="J754" s="210" t="s">
        <v>798</v>
      </c>
      <c r="K754" s="248">
        <v>4</v>
      </c>
      <c r="L754" s="250"/>
      <c r="M754" s="250"/>
      <c r="N754" s="250"/>
      <c r="O754" s="250"/>
      <c r="P754" s="250"/>
      <c r="Q754" s="215"/>
      <c r="R754" s="215"/>
    </row>
    <row r="755" spans="1:18">
      <c r="A755" s="1">
        <v>76007675</v>
      </c>
      <c r="B755" s="31">
        <v>9</v>
      </c>
      <c r="C755" s="215" t="s">
        <v>508</v>
      </c>
      <c r="D755" s="216">
        <v>650</v>
      </c>
      <c r="E755" s="246">
        <v>40532</v>
      </c>
      <c r="F755" s="214" t="s">
        <v>37</v>
      </c>
      <c r="G755" s="247">
        <v>5500</v>
      </c>
      <c r="H755" s="214"/>
      <c r="I755" s="248"/>
      <c r="J755" s="210" t="s">
        <v>509</v>
      </c>
      <c r="K755" s="248">
        <v>30</v>
      </c>
      <c r="L755" s="250"/>
      <c r="M755" s="250"/>
      <c r="N755" s="250"/>
      <c r="O755" s="250"/>
      <c r="P755" s="250"/>
      <c r="Q755" s="215"/>
      <c r="R755" s="215"/>
    </row>
    <row r="756" spans="1:18">
      <c r="A756" s="1">
        <v>76007675</v>
      </c>
      <c r="B756" s="31">
        <v>9</v>
      </c>
      <c r="C756" s="215" t="s">
        <v>510</v>
      </c>
      <c r="D756" s="216" t="s">
        <v>143</v>
      </c>
      <c r="E756" s="246">
        <v>40556</v>
      </c>
      <c r="F756" s="214" t="s">
        <v>37</v>
      </c>
      <c r="G756" s="247">
        <v>3000</v>
      </c>
      <c r="H756" s="214" t="s">
        <v>63</v>
      </c>
      <c r="I756" s="248">
        <v>4.7</v>
      </c>
      <c r="J756" s="210" t="s">
        <v>492</v>
      </c>
      <c r="K756" s="248">
        <v>27.8</v>
      </c>
      <c r="L756" s="250">
        <v>1000000</v>
      </c>
      <c r="M756" s="250">
        <v>1000000</v>
      </c>
      <c r="N756" s="250">
        <f>ROUND((M756*$E$8/1000),0)</f>
        <v>21975540</v>
      </c>
      <c r="O756" s="250">
        <v>327069</v>
      </c>
      <c r="P756" s="250">
        <v>22302609</v>
      </c>
      <c r="Q756" s="215"/>
      <c r="R756" s="215"/>
    </row>
    <row r="757" spans="1:18">
      <c r="A757" s="1">
        <v>76007675</v>
      </c>
      <c r="B757" s="31">
        <v>9</v>
      </c>
      <c r="C757" s="215" t="s">
        <v>511</v>
      </c>
      <c r="D757" s="216" t="s">
        <v>152</v>
      </c>
      <c r="E757" s="246">
        <v>40680</v>
      </c>
      <c r="F757" s="214" t="s">
        <v>37</v>
      </c>
      <c r="G757" s="247">
        <v>2500</v>
      </c>
      <c r="H757" s="214" t="s">
        <v>51</v>
      </c>
      <c r="I757" s="248">
        <v>4.4000000000000004</v>
      </c>
      <c r="J757" s="210" t="s">
        <v>798</v>
      </c>
      <c r="K757" s="248">
        <v>17</v>
      </c>
      <c r="L757" s="250"/>
      <c r="M757" s="250"/>
      <c r="N757" s="250"/>
      <c r="O757" s="250"/>
      <c r="P757" s="250"/>
      <c r="Q757" s="215"/>
      <c r="R757" s="215"/>
    </row>
    <row r="758" spans="1:18">
      <c r="A758" s="1">
        <v>90146000</v>
      </c>
      <c r="B758" s="31">
        <v>0</v>
      </c>
      <c r="C758" s="215" t="s">
        <v>873</v>
      </c>
      <c r="D758" s="216">
        <v>651</v>
      </c>
      <c r="E758" s="246">
        <v>40561</v>
      </c>
      <c r="F758" s="214" t="s">
        <v>37</v>
      </c>
      <c r="G758" s="247">
        <v>1000</v>
      </c>
      <c r="H758" s="214"/>
      <c r="I758" s="248"/>
      <c r="J758" s="210" t="s">
        <v>513</v>
      </c>
      <c r="K758" s="248">
        <v>10</v>
      </c>
      <c r="L758" s="250"/>
      <c r="M758" s="250"/>
      <c r="N758" s="250"/>
      <c r="O758" s="250"/>
      <c r="P758" s="250"/>
      <c r="Q758" s="215"/>
      <c r="R758" s="215"/>
    </row>
    <row r="759" spans="1:18">
      <c r="A759" s="1">
        <v>90146000</v>
      </c>
      <c r="B759" s="31">
        <v>0</v>
      </c>
      <c r="C759" s="215" t="s">
        <v>874</v>
      </c>
      <c r="D759" s="216" t="s">
        <v>143</v>
      </c>
      <c r="E759" s="246">
        <v>40703</v>
      </c>
      <c r="F759" s="214" t="s">
        <v>37</v>
      </c>
      <c r="G759" s="247">
        <v>500</v>
      </c>
      <c r="H759" s="214" t="s">
        <v>46</v>
      </c>
      <c r="I759" s="248">
        <v>3.7</v>
      </c>
      <c r="J759" s="210" t="s">
        <v>39</v>
      </c>
      <c r="K759" s="248">
        <v>4</v>
      </c>
      <c r="L759" s="250"/>
      <c r="M759" s="250"/>
      <c r="N759" s="250"/>
      <c r="O759" s="250"/>
      <c r="P759" s="250"/>
      <c r="Q759" s="215"/>
      <c r="R759" s="215"/>
    </row>
    <row r="760" spans="1:18">
      <c r="A760" s="1">
        <v>76038659</v>
      </c>
      <c r="B760" s="31">
        <v>6</v>
      </c>
      <c r="C760" s="215" t="s">
        <v>514</v>
      </c>
      <c r="D760" s="216">
        <v>652</v>
      </c>
      <c r="E760" s="246">
        <v>40564</v>
      </c>
      <c r="F760" s="214" t="s">
        <v>37</v>
      </c>
      <c r="G760" s="247">
        <v>5500</v>
      </c>
      <c r="H760" s="214"/>
      <c r="I760" s="248"/>
      <c r="J760" s="210" t="s">
        <v>68</v>
      </c>
      <c r="K760" s="248">
        <v>24</v>
      </c>
      <c r="L760" s="250"/>
      <c r="M760" s="250"/>
      <c r="N760" s="250"/>
      <c r="O760" s="250"/>
      <c r="P760" s="250"/>
      <c r="Q760" s="215"/>
      <c r="R760" s="215"/>
    </row>
    <row r="761" spans="1:18">
      <c r="A761" s="1">
        <v>76038659</v>
      </c>
      <c r="B761" s="31">
        <v>6</v>
      </c>
      <c r="C761" s="215" t="s">
        <v>515</v>
      </c>
      <c r="D761" s="216" t="s">
        <v>143</v>
      </c>
      <c r="E761" s="246">
        <v>40564</v>
      </c>
      <c r="F761" s="214" t="s">
        <v>37</v>
      </c>
      <c r="G761" s="247">
        <v>5500</v>
      </c>
      <c r="H761" s="214" t="s">
        <v>46</v>
      </c>
      <c r="I761" s="248">
        <v>4.7</v>
      </c>
      <c r="J761" s="210" t="s">
        <v>68</v>
      </c>
      <c r="K761" s="248">
        <v>21</v>
      </c>
      <c r="L761" s="250">
        <v>5500000</v>
      </c>
      <c r="M761" s="250">
        <v>5500000</v>
      </c>
      <c r="N761" s="250">
        <f>ROUND((M761*$E$8/1000),0)</f>
        <v>120865470</v>
      </c>
      <c r="O761" s="250">
        <v>1201083</v>
      </c>
      <c r="P761" s="250">
        <v>122066553</v>
      </c>
      <c r="Q761" s="215"/>
      <c r="R761" s="215"/>
    </row>
    <row r="762" spans="1:18">
      <c r="A762" s="1">
        <v>96678790</v>
      </c>
      <c r="B762" s="31">
        <v>2</v>
      </c>
      <c r="C762" s="215" t="s">
        <v>293</v>
      </c>
      <c r="D762" s="216">
        <v>653</v>
      </c>
      <c r="E762" s="246">
        <v>40568</v>
      </c>
      <c r="F762" s="214" t="s">
        <v>37</v>
      </c>
      <c r="G762" s="247">
        <v>1000</v>
      </c>
      <c r="H762" s="214"/>
      <c r="I762" s="248"/>
      <c r="J762" s="210" t="s">
        <v>390</v>
      </c>
      <c r="K762" s="248">
        <v>10</v>
      </c>
      <c r="L762" s="250"/>
      <c r="M762" s="250"/>
      <c r="N762" s="250"/>
      <c r="O762" s="250"/>
      <c r="P762" s="250"/>
      <c r="Q762" s="215"/>
      <c r="R762" s="215"/>
    </row>
    <row r="763" spans="1:18">
      <c r="A763" s="1">
        <v>96678790</v>
      </c>
      <c r="B763" s="144">
        <v>2</v>
      </c>
      <c r="C763" s="145" t="s">
        <v>677</v>
      </c>
      <c r="D763" s="216" t="s">
        <v>143</v>
      </c>
      <c r="E763" s="246">
        <v>40603</v>
      </c>
      <c r="F763" s="214" t="s">
        <v>171</v>
      </c>
      <c r="G763" s="247">
        <v>20000000</v>
      </c>
      <c r="H763" s="214" t="s">
        <v>292</v>
      </c>
      <c r="I763" s="248">
        <v>7.25</v>
      </c>
      <c r="J763" s="210" t="s">
        <v>39</v>
      </c>
      <c r="K763" s="248">
        <v>4.5</v>
      </c>
      <c r="L763" s="250"/>
      <c r="M763" s="250"/>
      <c r="N763" s="250"/>
      <c r="O763" s="250"/>
      <c r="P763" s="250"/>
      <c r="Q763" s="215"/>
      <c r="R763" s="215"/>
    </row>
    <row r="764" spans="1:18">
      <c r="A764" s="1">
        <v>96678790</v>
      </c>
      <c r="B764" s="144">
        <v>2</v>
      </c>
      <c r="C764" s="145" t="s">
        <v>327</v>
      </c>
      <c r="D764" s="216" t="s">
        <v>143</v>
      </c>
      <c r="E764" s="246">
        <v>40603</v>
      </c>
      <c r="F764" s="214" t="s">
        <v>171</v>
      </c>
      <c r="G764" s="247">
        <v>20000000</v>
      </c>
      <c r="H764" s="214" t="s">
        <v>265</v>
      </c>
      <c r="I764" s="248">
        <v>6.75</v>
      </c>
      <c r="J764" s="210" t="s">
        <v>39</v>
      </c>
      <c r="K764" s="248">
        <v>2.5</v>
      </c>
      <c r="L764" s="250">
        <v>20000000000</v>
      </c>
      <c r="M764" s="250">
        <v>20000000000</v>
      </c>
      <c r="N764" s="250">
        <f>ROUND((M764/1000),0)</f>
        <v>20000000</v>
      </c>
      <c r="O764" s="250">
        <v>660371</v>
      </c>
      <c r="P764" s="250">
        <v>20660371</v>
      </c>
      <c r="Q764" s="215"/>
      <c r="R764" s="215"/>
    </row>
    <row r="765" spans="1:18">
      <c r="A765" s="1">
        <v>96678790</v>
      </c>
      <c r="B765" s="144">
        <v>2</v>
      </c>
      <c r="C765" s="145" t="s">
        <v>677</v>
      </c>
      <c r="D765" s="216" t="s">
        <v>143</v>
      </c>
      <c r="E765" s="246">
        <v>40603</v>
      </c>
      <c r="F765" s="214" t="s">
        <v>37</v>
      </c>
      <c r="G765" s="247">
        <v>1000</v>
      </c>
      <c r="H765" s="214" t="s">
        <v>678</v>
      </c>
      <c r="I765" s="248">
        <v>3.5</v>
      </c>
      <c r="J765" s="210" t="s">
        <v>39</v>
      </c>
      <c r="K765" s="248">
        <v>5</v>
      </c>
      <c r="L765" s="250"/>
      <c r="M765" s="250"/>
      <c r="N765" s="250"/>
      <c r="O765" s="250"/>
      <c r="P765" s="250"/>
      <c r="Q765" s="215"/>
      <c r="R765" s="215"/>
    </row>
    <row r="766" spans="1:18">
      <c r="A766" s="1">
        <v>61808000</v>
      </c>
      <c r="B766" s="144">
        <v>5</v>
      </c>
      <c r="C766" s="145" t="s">
        <v>360</v>
      </c>
      <c r="D766" s="216">
        <v>654</v>
      </c>
      <c r="E766" s="246">
        <v>40617</v>
      </c>
      <c r="F766" s="214" t="s">
        <v>37</v>
      </c>
      <c r="G766" s="247">
        <v>4400</v>
      </c>
      <c r="H766" s="214"/>
      <c r="I766" s="248"/>
      <c r="J766" s="210" t="s">
        <v>81</v>
      </c>
      <c r="K766" s="248">
        <v>10</v>
      </c>
      <c r="L766" s="250"/>
      <c r="M766" s="250"/>
      <c r="N766" s="250"/>
      <c r="O766" s="250"/>
      <c r="P766" s="250"/>
      <c r="Q766" s="215"/>
      <c r="R766" s="215"/>
    </row>
    <row r="767" spans="1:18">
      <c r="A767" s="1">
        <v>61808000</v>
      </c>
      <c r="B767" s="144">
        <v>5</v>
      </c>
      <c r="C767" s="145" t="s">
        <v>158</v>
      </c>
      <c r="D767" s="216" t="s">
        <v>143</v>
      </c>
      <c r="E767" s="246">
        <v>40633</v>
      </c>
      <c r="F767" s="214" t="s">
        <v>37</v>
      </c>
      <c r="G767" s="247">
        <v>4400</v>
      </c>
      <c r="H767" s="214" t="s">
        <v>176</v>
      </c>
      <c r="I767" s="248">
        <v>3.17</v>
      </c>
      <c r="J767" s="210" t="s">
        <v>39</v>
      </c>
      <c r="K767" s="248">
        <v>5</v>
      </c>
      <c r="L767" s="250">
        <v>1250000</v>
      </c>
      <c r="M767" s="250">
        <v>1250000</v>
      </c>
      <c r="N767" s="250">
        <f>ROUND((M767*$E$8/1000),0)</f>
        <v>27469425</v>
      </c>
      <c r="O767" s="250">
        <v>359987</v>
      </c>
      <c r="P767" s="250">
        <v>27829412</v>
      </c>
      <c r="Q767" s="215"/>
      <c r="R767" s="215"/>
    </row>
    <row r="768" spans="1:18">
      <c r="A768" s="1">
        <v>61808000</v>
      </c>
      <c r="B768" s="144">
        <v>5</v>
      </c>
      <c r="C768" s="145" t="s">
        <v>486</v>
      </c>
      <c r="D768" s="216" t="s">
        <v>143</v>
      </c>
      <c r="E768" s="246">
        <v>40633</v>
      </c>
      <c r="F768" s="214" t="s">
        <v>37</v>
      </c>
      <c r="G768" s="247">
        <v>4400</v>
      </c>
      <c r="H768" s="214" t="s">
        <v>177</v>
      </c>
      <c r="I768" s="248">
        <v>3.44</v>
      </c>
      <c r="J768" s="210" t="s">
        <v>39</v>
      </c>
      <c r="K768" s="248">
        <v>8</v>
      </c>
      <c r="L768" s="250"/>
      <c r="M768" s="250"/>
      <c r="N768" s="250"/>
      <c r="O768" s="250"/>
      <c r="P768" s="250"/>
      <c r="Q768" s="215"/>
      <c r="R768" s="215"/>
    </row>
    <row r="769" spans="1:18">
      <c r="A769" s="1">
        <v>61808000</v>
      </c>
      <c r="B769" s="144">
        <v>5</v>
      </c>
      <c r="C769" s="145" t="s">
        <v>360</v>
      </c>
      <c r="D769" s="216">
        <v>655</v>
      </c>
      <c r="E769" s="246">
        <v>40617</v>
      </c>
      <c r="F769" s="214" t="s">
        <v>37</v>
      </c>
      <c r="G769" s="247">
        <v>4400</v>
      </c>
      <c r="H769" s="214"/>
      <c r="I769" s="248"/>
      <c r="J769" s="210" t="s">
        <v>81</v>
      </c>
      <c r="K769" s="248">
        <v>30</v>
      </c>
      <c r="L769" s="250"/>
      <c r="M769" s="250"/>
      <c r="N769" s="250"/>
      <c r="O769" s="250"/>
      <c r="P769" s="250"/>
      <c r="Q769" s="215"/>
      <c r="R769" s="215"/>
    </row>
    <row r="770" spans="1:18">
      <c r="A770" s="1">
        <v>61808000</v>
      </c>
      <c r="B770" s="144">
        <v>5</v>
      </c>
      <c r="C770" s="145" t="s">
        <v>158</v>
      </c>
      <c r="D770" s="216" t="s">
        <v>143</v>
      </c>
      <c r="E770" s="246">
        <v>40633</v>
      </c>
      <c r="F770" s="214" t="s">
        <v>37</v>
      </c>
      <c r="G770" s="247">
        <v>4400</v>
      </c>
      <c r="H770" s="214" t="s">
        <v>201</v>
      </c>
      <c r="I770" s="248">
        <v>3.86</v>
      </c>
      <c r="J770" s="210" t="s">
        <v>39</v>
      </c>
      <c r="K770" s="248">
        <v>22.5</v>
      </c>
      <c r="L770" s="250">
        <v>1500000</v>
      </c>
      <c r="M770" s="250">
        <v>1500000</v>
      </c>
      <c r="N770" s="250">
        <f>ROUND((M770*$E$8/1000),0)</f>
        <v>32963310</v>
      </c>
      <c r="O770" s="250">
        <v>525133</v>
      </c>
      <c r="P770" s="250">
        <v>33488443</v>
      </c>
      <c r="Q770" s="215"/>
      <c r="R770" s="215"/>
    </row>
    <row r="771" spans="1:18">
      <c r="A771" s="1">
        <v>96667560</v>
      </c>
      <c r="B771" s="144">
        <v>8</v>
      </c>
      <c r="C771" s="145" t="s">
        <v>679</v>
      </c>
      <c r="D771" s="216">
        <v>656</v>
      </c>
      <c r="E771" s="246">
        <v>40625</v>
      </c>
      <c r="F771" s="214" t="s">
        <v>171</v>
      </c>
      <c r="G771" s="247">
        <v>50000000</v>
      </c>
      <c r="H771" s="214"/>
      <c r="I771" s="248"/>
      <c r="J771" s="210" t="s">
        <v>250</v>
      </c>
      <c r="K771" s="248">
        <v>10</v>
      </c>
      <c r="L771" s="250"/>
      <c r="M771" s="250"/>
      <c r="N771" s="250"/>
      <c r="O771" s="250"/>
      <c r="P771" s="250"/>
      <c r="Q771" s="215"/>
      <c r="R771" s="215"/>
    </row>
    <row r="772" spans="1:18">
      <c r="A772" s="1">
        <v>96667560</v>
      </c>
      <c r="B772" s="144">
        <v>8</v>
      </c>
      <c r="C772" s="145" t="s">
        <v>733</v>
      </c>
      <c r="D772" s="216" t="s">
        <v>143</v>
      </c>
      <c r="E772" s="246">
        <v>40631</v>
      </c>
      <c r="F772" s="214" t="s">
        <v>37</v>
      </c>
      <c r="G772" s="247">
        <v>2300</v>
      </c>
      <c r="H772" s="214" t="s">
        <v>60</v>
      </c>
      <c r="I772" s="248">
        <v>3.8</v>
      </c>
      <c r="J772" s="210" t="s">
        <v>250</v>
      </c>
      <c r="K772" s="248">
        <v>10</v>
      </c>
      <c r="L772" s="250">
        <v>1600000</v>
      </c>
      <c r="M772" s="250">
        <v>1600000</v>
      </c>
      <c r="N772" s="250">
        <f>ROUND((M772*$E$8/1000),0)</f>
        <v>35160864</v>
      </c>
      <c r="O772" s="250">
        <v>389743</v>
      </c>
      <c r="P772" s="250">
        <v>35550607</v>
      </c>
      <c r="Q772" s="215"/>
      <c r="R772" s="215"/>
    </row>
    <row r="773" spans="1:18">
      <c r="A773" s="1">
        <v>96667560</v>
      </c>
      <c r="B773" s="144">
        <v>8</v>
      </c>
      <c r="C773" s="145" t="s">
        <v>733</v>
      </c>
      <c r="D773" s="216" t="s">
        <v>143</v>
      </c>
      <c r="E773" s="246">
        <v>40631</v>
      </c>
      <c r="F773" s="214" t="s">
        <v>171</v>
      </c>
      <c r="G773" s="247">
        <v>25000000</v>
      </c>
      <c r="H773" s="214" t="s">
        <v>53</v>
      </c>
      <c r="I773" s="248">
        <v>7</v>
      </c>
      <c r="J773" s="210" t="s">
        <v>250</v>
      </c>
      <c r="K773" s="248">
        <v>5</v>
      </c>
      <c r="L773" s="250">
        <v>15000000000</v>
      </c>
      <c r="M773" s="250">
        <v>15000000000</v>
      </c>
      <c r="N773" s="250">
        <f>ROUND((M773/1000),0)</f>
        <v>15000000</v>
      </c>
      <c r="O773" s="250">
        <v>395692</v>
      </c>
      <c r="P773" s="250">
        <v>15395692</v>
      </c>
      <c r="Q773" s="215"/>
      <c r="R773" s="215"/>
    </row>
    <row r="774" spans="1:18">
      <c r="A774" s="1">
        <v>96667560</v>
      </c>
      <c r="B774" s="144">
        <v>8</v>
      </c>
      <c r="C774" s="145" t="s">
        <v>680</v>
      </c>
      <c r="D774" s="216" t="s">
        <v>143</v>
      </c>
      <c r="E774" s="246">
        <v>40631</v>
      </c>
      <c r="F774" s="214" t="s">
        <v>37</v>
      </c>
      <c r="G774" s="247">
        <v>2300</v>
      </c>
      <c r="H774" s="214" t="s">
        <v>59</v>
      </c>
      <c r="I774" s="248">
        <v>3.5</v>
      </c>
      <c r="J774" s="210" t="s">
        <v>250</v>
      </c>
      <c r="K774" s="248">
        <v>7</v>
      </c>
      <c r="L774" s="250"/>
      <c r="M774" s="250"/>
      <c r="N774" s="250"/>
      <c r="O774" s="250"/>
      <c r="P774" s="250"/>
      <c r="Q774" s="215"/>
      <c r="R774" s="215"/>
    </row>
    <row r="775" spans="1:18">
      <c r="A775" s="1">
        <v>95134000</v>
      </c>
      <c r="B775" s="144">
        <v>6</v>
      </c>
      <c r="C775" s="145" t="s">
        <v>734</v>
      </c>
      <c r="D775" s="216">
        <v>659</v>
      </c>
      <c r="E775" s="246">
        <v>40645</v>
      </c>
      <c r="F775" s="214" t="s">
        <v>37</v>
      </c>
      <c r="G775" s="247">
        <v>2000</v>
      </c>
      <c r="H775" s="214"/>
      <c r="I775" s="248"/>
      <c r="J775" s="210" t="s">
        <v>513</v>
      </c>
      <c r="K775" s="248">
        <v>30</v>
      </c>
      <c r="L775" s="250"/>
      <c r="M775" s="250"/>
      <c r="N775" s="250"/>
      <c r="O775" s="250"/>
      <c r="P775" s="250"/>
      <c r="Q775" s="215"/>
      <c r="R775" s="215"/>
    </row>
    <row r="776" spans="1:18">
      <c r="A776" s="1">
        <v>95134000</v>
      </c>
      <c r="B776" s="144">
        <v>6</v>
      </c>
      <c r="C776" s="145" t="s">
        <v>735</v>
      </c>
      <c r="D776" s="216" t="s">
        <v>143</v>
      </c>
      <c r="E776" s="246">
        <v>40647</v>
      </c>
      <c r="F776" s="214" t="s">
        <v>37</v>
      </c>
      <c r="G776" s="247">
        <v>1200</v>
      </c>
      <c r="H776" s="214" t="s">
        <v>46</v>
      </c>
      <c r="I776" s="248">
        <v>4.2</v>
      </c>
      <c r="J776" s="210" t="s">
        <v>513</v>
      </c>
      <c r="K776" s="248">
        <v>14</v>
      </c>
      <c r="L776" s="250">
        <v>1200000</v>
      </c>
      <c r="M776" s="250">
        <v>1200000</v>
      </c>
      <c r="N776" s="250">
        <f>ROUND((M776*$E$8/1000),0)</f>
        <v>26370648</v>
      </c>
      <c r="O776" s="250">
        <v>45172</v>
      </c>
      <c r="P776" s="250">
        <v>26415820</v>
      </c>
      <c r="Q776" s="215"/>
      <c r="R776" s="215"/>
    </row>
    <row r="777" spans="1:18">
      <c r="A777" s="1">
        <v>92236000</v>
      </c>
      <c r="B777" s="31">
        <v>6</v>
      </c>
      <c r="C777" s="213" t="s">
        <v>801</v>
      </c>
      <c r="D777" s="216">
        <v>660</v>
      </c>
      <c r="E777" s="246">
        <v>40668</v>
      </c>
      <c r="F777" s="214" t="s">
        <v>37</v>
      </c>
      <c r="G777" s="247">
        <v>3000</v>
      </c>
      <c r="H777" s="214"/>
      <c r="I777" s="248"/>
      <c r="J777" s="210" t="s">
        <v>492</v>
      </c>
      <c r="K777" s="248">
        <v>10</v>
      </c>
      <c r="L777" s="250"/>
      <c r="M777" s="250"/>
      <c r="N777" s="250"/>
      <c r="O777" s="250"/>
      <c r="P777" s="250"/>
      <c r="Q777" s="215"/>
      <c r="R777" s="215"/>
    </row>
    <row r="778" spans="1:18">
      <c r="A778" s="1">
        <v>92236000</v>
      </c>
      <c r="B778" s="31">
        <v>6</v>
      </c>
      <c r="C778" s="213" t="s">
        <v>800</v>
      </c>
      <c r="D778" s="216" t="s">
        <v>143</v>
      </c>
      <c r="E778" s="246">
        <v>40672</v>
      </c>
      <c r="F778" s="214" t="s">
        <v>37</v>
      </c>
      <c r="G778" s="247">
        <v>2000</v>
      </c>
      <c r="H778" s="214" t="s">
        <v>53</v>
      </c>
      <c r="I778" s="248">
        <v>3.4</v>
      </c>
      <c r="J778" s="210" t="s">
        <v>68</v>
      </c>
      <c r="K778" s="248">
        <v>5</v>
      </c>
      <c r="L778" s="250">
        <v>1000000</v>
      </c>
      <c r="M778" s="250">
        <v>1000000</v>
      </c>
      <c r="N778" s="250">
        <f>ROUND((M778*$E$8/1000),0)</f>
        <v>21975540</v>
      </c>
      <c r="O778" s="250">
        <v>307708</v>
      </c>
      <c r="P778" s="250">
        <v>22283248</v>
      </c>
      <c r="Q778" s="215"/>
      <c r="R778" s="215"/>
    </row>
    <row r="779" spans="1:18">
      <c r="A779" s="1">
        <v>92236000</v>
      </c>
      <c r="B779" s="31">
        <v>6</v>
      </c>
      <c r="C779" s="213" t="s">
        <v>395</v>
      </c>
      <c r="D779" s="216" t="s">
        <v>143</v>
      </c>
      <c r="E779" s="246">
        <v>40672</v>
      </c>
      <c r="F779" s="214" t="s">
        <v>37</v>
      </c>
      <c r="G779" s="247">
        <v>2000</v>
      </c>
      <c r="H779" s="214" t="s">
        <v>59</v>
      </c>
      <c r="I779" s="248">
        <v>3.8</v>
      </c>
      <c r="J779" s="210" t="s">
        <v>68</v>
      </c>
      <c r="K779" s="248">
        <v>10</v>
      </c>
      <c r="L779" s="250"/>
      <c r="M779" s="250"/>
      <c r="N779" s="250"/>
      <c r="O779" s="250"/>
      <c r="P779" s="250"/>
      <c r="Q779" s="215"/>
      <c r="R779" s="215"/>
    </row>
    <row r="780" spans="1:18">
      <c r="A780" s="1">
        <v>92236000</v>
      </c>
      <c r="B780" s="31">
        <v>6</v>
      </c>
      <c r="C780" s="213" t="s">
        <v>801</v>
      </c>
      <c r="D780" s="216">
        <v>661</v>
      </c>
      <c r="E780" s="246">
        <v>40668</v>
      </c>
      <c r="F780" s="214" t="s">
        <v>37</v>
      </c>
      <c r="G780" s="247">
        <v>3000</v>
      </c>
      <c r="H780" s="214"/>
      <c r="I780" s="248"/>
      <c r="J780" s="210" t="s">
        <v>492</v>
      </c>
      <c r="K780" s="248">
        <v>30</v>
      </c>
      <c r="L780" s="250"/>
      <c r="M780" s="250"/>
      <c r="N780" s="250"/>
      <c r="O780" s="250"/>
      <c r="P780" s="250"/>
      <c r="Q780" s="215"/>
      <c r="R780" s="215"/>
    </row>
    <row r="781" spans="1:18">
      <c r="A781" s="1">
        <v>92236000</v>
      </c>
      <c r="B781" s="31">
        <v>6</v>
      </c>
      <c r="C781" s="213" t="s">
        <v>394</v>
      </c>
      <c r="D781" s="216" t="s">
        <v>143</v>
      </c>
      <c r="E781" s="246">
        <v>40672</v>
      </c>
      <c r="F781" s="214" t="s">
        <v>37</v>
      </c>
      <c r="G781" s="247">
        <v>2000</v>
      </c>
      <c r="H781" s="214" t="s">
        <v>60</v>
      </c>
      <c r="I781" s="248">
        <v>4.2</v>
      </c>
      <c r="J781" s="210" t="s">
        <v>68</v>
      </c>
      <c r="K781" s="248">
        <v>20</v>
      </c>
      <c r="L781" s="250">
        <v>1000000</v>
      </c>
      <c r="M781" s="250">
        <v>1000000</v>
      </c>
      <c r="N781" s="250">
        <f>ROUND((M781*$E$8/1000),0)</f>
        <v>21975540</v>
      </c>
      <c r="O781" s="250">
        <v>379368</v>
      </c>
      <c r="P781" s="250">
        <v>22354908</v>
      </c>
      <c r="Q781" s="215"/>
      <c r="R781" s="215"/>
    </row>
    <row r="782" spans="1:18">
      <c r="A782" s="1">
        <v>76073164</v>
      </c>
      <c r="B782" s="31">
        <v>1</v>
      </c>
      <c r="C782" s="215" t="s">
        <v>875</v>
      </c>
      <c r="D782" s="216">
        <v>662</v>
      </c>
      <c r="E782" s="246">
        <v>40682</v>
      </c>
      <c r="F782" s="214" t="s">
        <v>37</v>
      </c>
      <c r="G782" s="247">
        <v>3000</v>
      </c>
      <c r="H782" s="214"/>
      <c r="I782" s="248"/>
      <c r="J782" s="210" t="s">
        <v>513</v>
      </c>
      <c r="K782" s="248">
        <v>10</v>
      </c>
      <c r="L782" s="250"/>
      <c r="M782" s="250"/>
      <c r="N782" s="250"/>
      <c r="O782" s="250"/>
      <c r="P782" s="250"/>
      <c r="Q782" s="215"/>
      <c r="R782" s="215"/>
    </row>
    <row r="783" spans="1:18">
      <c r="A783" s="1">
        <v>76073164</v>
      </c>
      <c r="B783" s="31">
        <v>1</v>
      </c>
      <c r="C783" s="215" t="s">
        <v>875</v>
      </c>
      <c r="D783" s="216">
        <v>663</v>
      </c>
      <c r="E783" s="246">
        <v>40682</v>
      </c>
      <c r="F783" s="214" t="s">
        <v>37</v>
      </c>
      <c r="G783" s="247">
        <v>3000</v>
      </c>
      <c r="H783" s="214"/>
      <c r="I783" s="248"/>
      <c r="J783" s="210" t="s">
        <v>513</v>
      </c>
      <c r="K783" s="248">
        <v>30</v>
      </c>
      <c r="L783" s="250"/>
      <c r="M783" s="250"/>
      <c r="N783" s="250"/>
      <c r="O783" s="250"/>
      <c r="P783" s="250"/>
      <c r="Q783" s="215"/>
      <c r="R783" s="215"/>
    </row>
    <row r="784" spans="1:18">
      <c r="A784" s="1">
        <v>76073162</v>
      </c>
      <c r="B784" s="31">
        <v>5</v>
      </c>
      <c r="C784" s="1" t="s">
        <v>876</v>
      </c>
      <c r="D784" s="216">
        <v>664</v>
      </c>
      <c r="E784" s="246">
        <v>40682</v>
      </c>
      <c r="F784" s="214" t="s">
        <v>37</v>
      </c>
      <c r="G784" s="247">
        <v>10000</v>
      </c>
      <c r="H784" s="214"/>
      <c r="I784" s="248"/>
      <c r="J784" s="210" t="s">
        <v>513</v>
      </c>
      <c r="K784" s="248">
        <v>10</v>
      </c>
      <c r="L784" s="250"/>
      <c r="M784" s="250"/>
      <c r="N784" s="250"/>
      <c r="O784" s="250"/>
      <c r="P784" s="250"/>
      <c r="Q784" s="215"/>
      <c r="R784" s="215"/>
    </row>
    <row r="785" spans="1:18">
      <c r="A785" s="1">
        <v>76073162</v>
      </c>
      <c r="B785" s="31">
        <v>5</v>
      </c>
      <c r="C785" s="1" t="s">
        <v>866</v>
      </c>
      <c r="D785" s="216">
        <v>665</v>
      </c>
      <c r="E785" s="246">
        <v>40682</v>
      </c>
      <c r="F785" s="214" t="s">
        <v>37</v>
      </c>
      <c r="G785" s="247">
        <v>10000</v>
      </c>
      <c r="H785" s="214"/>
      <c r="I785" s="248"/>
      <c r="J785" s="210" t="s">
        <v>513</v>
      </c>
      <c r="K785" s="248">
        <v>30</v>
      </c>
      <c r="L785" s="250"/>
      <c r="M785" s="250"/>
      <c r="N785" s="250"/>
      <c r="O785" s="250"/>
      <c r="P785" s="250"/>
      <c r="Q785" s="215"/>
      <c r="R785" s="215"/>
    </row>
    <row r="786" spans="1:18">
      <c r="A786" s="1">
        <v>76073162</v>
      </c>
      <c r="B786" s="31">
        <v>5</v>
      </c>
      <c r="C786" s="1" t="s">
        <v>990</v>
      </c>
      <c r="D786" s="216" t="s">
        <v>143</v>
      </c>
      <c r="E786" s="246">
        <v>40777</v>
      </c>
      <c r="F786" s="214" t="s">
        <v>37</v>
      </c>
      <c r="G786" s="247">
        <v>2000</v>
      </c>
      <c r="H786" s="214" t="s">
        <v>59</v>
      </c>
      <c r="I786" s="248">
        <v>3.35</v>
      </c>
      <c r="J786" s="210" t="s">
        <v>68</v>
      </c>
      <c r="K786" s="248">
        <v>21</v>
      </c>
      <c r="L786" s="250"/>
      <c r="M786" s="250"/>
      <c r="N786" s="250"/>
      <c r="O786" s="250"/>
      <c r="P786" s="250"/>
      <c r="Q786" s="215"/>
      <c r="R786" s="215"/>
    </row>
    <row r="787" spans="1:18">
      <c r="A787" s="1">
        <v>90299000</v>
      </c>
      <c r="B787" s="31">
        <v>3</v>
      </c>
      <c r="C787" s="1" t="s">
        <v>489</v>
      </c>
      <c r="D787" s="216">
        <v>666</v>
      </c>
      <c r="E787" s="246">
        <v>40689</v>
      </c>
      <c r="F787" s="214" t="s">
        <v>37</v>
      </c>
      <c r="G787" s="247">
        <v>2000</v>
      </c>
      <c r="H787" s="214"/>
      <c r="I787" s="248"/>
      <c r="J787" s="210" t="s">
        <v>513</v>
      </c>
      <c r="K787" s="248">
        <v>30</v>
      </c>
      <c r="L787" s="250"/>
      <c r="M787" s="250"/>
      <c r="N787" s="250"/>
      <c r="O787" s="250"/>
      <c r="P787" s="250"/>
      <c r="Q787" s="215"/>
      <c r="R787" s="215"/>
    </row>
    <row r="788" spans="1:18">
      <c r="A788" s="1">
        <v>90299000</v>
      </c>
      <c r="B788" s="31">
        <v>3</v>
      </c>
      <c r="C788" s="1" t="s">
        <v>490</v>
      </c>
      <c r="D788" s="216" t="s">
        <v>143</v>
      </c>
      <c r="E788" s="246">
        <v>40690</v>
      </c>
      <c r="F788" s="214" t="s">
        <v>37</v>
      </c>
      <c r="G788" s="247">
        <v>2000</v>
      </c>
      <c r="H788" s="214" t="s">
        <v>125</v>
      </c>
      <c r="I788" s="248">
        <v>4</v>
      </c>
      <c r="J788" s="210" t="s">
        <v>68</v>
      </c>
      <c r="K788" s="248">
        <v>21</v>
      </c>
      <c r="L788" s="250">
        <v>440000</v>
      </c>
      <c r="M788" s="250">
        <v>440000</v>
      </c>
      <c r="N788" s="250">
        <f>ROUND((M788*$E$8/1000),0)</f>
        <v>9669238</v>
      </c>
      <c r="O788" s="250">
        <v>111702</v>
      </c>
      <c r="P788" s="250">
        <v>9780940</v>
      </c>
      <c r="Q788" s="215"/>
      <c r="R788" s="215"/>
    </row>
    <row r="789" spans="1:18">
      <c r="A789" s="1">
        <v>76012676</v>
      </c>
      <c r="B789" s="31">
        <v>4</v>
      </c>
      <c r="C789" s="1" t="s">
        <v>877</v>
      </c>
      <c r="D789" s="216">
        <v>667</v>
      </c>
      <c r="E789" s="246">
        <v>40689</v>
      </c>
      <c r="F789" s="214" t="s">
        <v>37</v>
      </c>
      <c r="G789" s="247">
        <v>7000</v>
      </c>
      <c r="H789" s="214"/>
      <c r="I789" s="248"/>
      <c r="J789" s="210" t="s">
        <v>513</v>
      </c>
      <c r="K789" s="248">
        <v>10</v>
      </c>
      <c r="L789" s="250"/>
      <c r="M789" s="250"/>
      <c r="N789" s="250"/>
      <c r="O789" s="250"/>
      <c r="P789" s="250"/>
      <c r="Q789" s="215"/>
      <c r="R789" s="215"/>
    </row>
    <row r="790" spans="1:18">
      <c r="A790" s="1">
        <v>76012676</v>
      </c>
      <c r="B790" s="31">
        <v>4</v>
      </c>
      <c r="C790" s="1" t="s">
        <v>878</v>
      </c>
      <c r="D790" s="216" t="s">
        <v>143</v>
      </c>
      <c r="E790" s="246">
        <v>40695</v>
      </c>
      <c r="F790" s="214" t="s">
        <v>37</v>
      </c>
      <c r="G790" s="247">
        <v>2000</v>
      </c>
      <c r="H790" s="214" t="s">
        <v>46</v>
      </c>
      <c r="I790" s="248">
        <v>3.4</v>
      </c>
      <c r="J790" s="210" t="s">
        <v>68</v>
      </c>
      <c r="K790" s="248">
        <v>5</v>
      </c>
      <c r="L790" s="250">
        <v>2000000</v>
      </c>
      <c r="M790" s="250">
        <v>2000000</v>
      </c>
      <c r="N790" s="250">
        <f>ROUND((M790*$E$8/1000),0)</f>
        <v>43951080</v>
      </c>
      <c r="O790" s="250">
        <v>368439</v>
      </c>
      <c r="P790" s="250">
        <v>44319519</v>
      </c>
      <c r="Q790" s="215"/>
      <c r="R790" s="215"/>
    </row>
    <row r="791" spans="1:18">
      <c r="A791" s="1">
        <v>76012676</v>
      </c>
      <c r="B791" s="31">
        <v>4</v>
      </c>
      <c r="C791" s="1" t="s">
        <v>877</v>
      </c>
      <c r="D791" s="216">
        <v>668</v>
      </c>
      <c r="E791" s="246">
        <v>40689</v>
      </c>
      <c r="F791" s="214" t="s">
        <v>37</v>
      </c>
      <c r="G791" s="247">
        <v>7000</v>
      </c>
      <c r="H791" s="214"/>
      <c r="I791" s="248"/>
      <c r="J791" s="210" t="s">
        <v>513</v>
      </c>
      <c r="K791" s="248">
        <v>30</v>
      </c>
      <c r="L791" s="250"/>
      <c r="M791" s="250"/>
      <c r="N791" s="250"/>
      <c r="O791" s="250"/>
      <c r="P791" s="250"/>
      <c r="Q791" s="215"/>
      <c r="R791" s="215"/>
    </row>
    <row r="792" spans="1:18">
      <c r="A792" s="1">
        <v>76012676</v>
      </c>
      <c r="B792" s="31">
        <v>4</v>
      </c>
      <c r="C792" s="1" t="s">
        <v>878</v>
      </c>
      <c r="D792" s="216" t="s">
        <v>143</v>
      </c>
      <c r="E792" s="246">
        <v>40695</v>
      </c>
      <c r="F792" s="214" t="s">
        <v>37</v>
      </c>
      <c r="G792" s="247">
        <v>3000</v>
      </c>
      <c r="H792" s="214" t="s">
        <v>90</v>
      </c>
      <c r="I792" s="248">
        <v>3.8</v>
      </c>
      <c r="J792" s="210" t="s">
        <v>68</v>
      </c>
      <c r="K792" s="248">
        <v>21</v>
      </c>
      <c r="L792" s="250">
        <v>3000000</v>
      </c>
      <c r="M792" s="250">
        <v>3000000</v>
      </c>
      <c r="N792" s="250">
        <f>ROUND((M792*$E$8/1000),0)</f>
        <v>65926620</v>
      </c>
      <c r="O792" s="250">
        <v>617078</v>
      </c>
      <c r="P792" s="250">
        <v>66543698</v>
      </c>
      <c r="Q792" s="215"/>
      <c r="R792" s="215"/>
    </row>
    <row r="793" spans="1:18">
      <c r="A793" s="1">
        <v>76017019</v>
      </c>
      <c r="B793" s="31">
        <v>4</v>
      </c>
      <c r="C793" s="215" t="s">
        <v>438</v>
      </c>
      <c r="D793" s="216">
        <v>669</v>
      </c>
      <c r="E793" s="246">
        <v>40693</v>
      </c>
      <c r="F793" s="214" t="s">
        <v>37</v>
      </c>
      <c r="G793" s="247">
        <v>3000</v>
      </c>
      <c r="H793" s="214"/>
      <c r="I793" s="248"/>
      <c r="J793" s="210" t="s">
        <v>492</v>
      </c>
      <c r="K793" s="248">
        <v>10</v>
      </c>
      <c r="L793" s="250"/>
      <c r="M793" s="250"/>
      <c r="N793" s="250"/>
      <c r="O793" s="250"/>
      <c r="P793" s="250"/>
      <c r="Q793" s="215"/>
      <c r="R793" s="215"/>
    </row>
    <row r="794" spans="1:18">
      <c r="A794" s="1">
        <v>76017019</v>
      </c>
      <c r="B794" s="31">
        <v>4</v>
      </c>
      <c r="C794" s="215" t="s">
        <v>439</v>
      </c>
      <c r="D794" s="216" t="s">
        <v>143</v>
      </c>
      <c r="E794" s="246">
        <v>40694</v>
      </c>
      <c r="F794" s="214" t="s">
        <v>37</v>
      </c>
      <c r="G794" s="247">
        <v>3000</v>
      </c>
      <c r="H794" s="214" t="s">
        <v>53</v>
      </c>
      <c r="I794" s="248">
        <v>3</v>
      </c>
      <c r="J794" s="210" t="s">
        <v>68</v>
      </c>
      <c r="K794" s="248">
        <v>5</v>
      </c>
      <c r="L794" s="250">
        <v>1000000</v>
      </c>
      <c r="M794" s="250">
        <v>1000000</v>
      </c>
      <c r="N794" s="250">
        <f>ROUND((M794*$E$8/1000),0)</f>
        <v>21975540</v>
      </c>
      <c r="O794" s="250">
        <v>197780</v>
      </c>
      <c r="P794" s="250">
        <v>22173320</v>
      </c>
      <c r="Q794" s="215"/>
      <c r="R794" s="215"/>
    </row>
    <row r="795" spans="1:18">
      <c r="A795" s="1">
        <v>76017019</v>
      </c>
      <c r="B795" s="31">
        <v>4</v>
      </c>
      <c r="C795" s="215" t="s">
        <v>806</v>
      </c>
      <c r="D795" s="216">
        <v>670</v>
      </c>
      <c r="E795" s="246">
        <v>40693</v>
      </c>
      <c r="F795" s="214" t="s">
        <v>37</v>
      </c>
      <c r="G795" s="247">
        <v>6000</v>
      </c>
      <c r="H795" s="214"/>
      <c r="I795" s="248"/>
      <c r="J795" s="210" t="s">
        <v>492</v>
      </c>
      <c r="K795" s="248">
        <v>30</v>
      </c>
      <c r="L795" s="250"/>
      <c r="M795" s="250"/>
      <c r="N795" s="250"/>
      <c r="O795" s="250"/>
      <c r="P795" s="250"/>
      <c r="Q795" s="215"/>
      <c r="R795" s="215"/>
    </row>
    <row r="796" spans="1:18">
      <c r="A796" s="1">
        <v>76017019</v>
      </c>
      <c r="B796" s="31">
        <v>4</v>
      </c>
      <c r="C796" s="215" t="s">
        <v>439</v>
      </c>
      <c r="D796" s="216" t="s">
        <v>143</v>
      </c>
      <c r="E796" s="246">
        <v>40694</v>
      </c>
      <c r="F796" s="214" t="s">
        <v>37</v>
      </c>
      <c r="G796" s="247">
        <v>4000</v>
      </c>
      <c r="H796" s="214" t="s">
        <v>59</v>
      </c>
      <c r="I796" s="248">
        <v>3.5</v>
      </c>
      <c r="J796" s="210" t="s">
        <v>68</v>
      </c>
      <c r="K796" s="248">
        <v>22</v>
      </c>
      <c r="L796" s="250">
        <v>2500000</v>
      </c>
      <c r="M796" s="250">
        <v>2500000</v>
      </c>
      <c r="N796" s="250">
        <f>ROUND((M796*$E$8/1000),0)</f>
        <v>54938850</v>
      </c>
      <c r="O796" s="250">
        <v>576858</v>
      </c>
      <c r="P796" s="250">
        <v>55515708</v>
      </c>
      <c r="Q796" s="215"/>
      <c r="R796" s="215"/>
    </row>
    <row r="797" spans="1:18">
      <c r="A797" s="1">
        <v>94139000</v>
      </c>
      <c r="B797" s="31">
        <v>5</v>
      </c>
      <c r="C797" s="215" t="s">
        <v>973</v>
      </c>
      <c r="D797" s="216">
        <v>671</v>
      </c>
      <c r="E797" s="246">
        <v>40736</v>
      </c>
      <c r="F797" s="214" t="s">
        <v>37</v>
      </c>
      <c r="G797" s="247">
        <v>2500</v>
      </c>
      <c r="H797" s="214"/>
      <c r="I797" s="248"/>
      <c r="J797" s="210" t="s">
        <v>492</v>
      </c>
      <c r="K797" s="248">
        <v>10</v>
      </c>
      <c r="L797" s="260"/>
      <c r="M797" s="260"/>
      <c r="N797" s="260"/>
      <c r="O797" s="260"/>
      <c r="P797" s="260"/>
      <c r="Q797" s="261"/>
      <c r="R797" s="261"/>
    </row>
    <row r="798" spans="1:18">
      <c r="A798" s="1">
        <v>94139000</v>
      </c>
      <c r="B798" s="31">
        <v>5</v>
      </c>
      <c r="C798" s="215" t="s">
        <v>974</v>
      </c>
      <c r="D798" s="216" t="s">
        <v>143</v>
      </c>
      <c r="E798" s="246">
        <v>40743</v>
      </c>
      <c r="F798" s="214" t="s">
        <v>171</v>
      </c>
      <c r="G798" s="247">
        <v>54400000</v>
      </c>
      <c r="H798" s="214" t="s">
        <v>46</v>
      </c>
      <c r="I798" s="248">
        <v>6.8</v>
      </c>
      <c r="J798" s="210" t="s">
        <v>68</v>
      </c>
      <c r="K798" s="248">
        <v>5</v>
      </c>
      <c r="L798" s="250">
        <v>21800000000</v>
      </c>
      <c r="M798" s="250">
        <v>21800000000</v>
      </c>
      <c r="N798" s="250">
        <f>ROUND((M798/1000),0)</f>
        <v>21800000</v>
      </c>
      <c r="O798" s="250">
        <v>312951</v>
      </c>
      <c r="P798" s="250">
        <v>22112951</v>
      </c>
      <c r="Q798" s="261"/>
      <c r="R798" s="261"/>
    </row>
    <row r="799" spans="1:18">
      <c r="A799" s="1">
        <v>94139000</v>
      </c>
      <c r="B799" s="31">
        <v>5</v>
      </c>
      <c r="C799" s="215" t="s">
        <v>975</v>
      </c>
      <c r="D799" s="216" t="s">
        <v>143</v>
      </c>
      <c r="E799" s="246">
        <v>40743</v>
      </c>
      <c r="F799" s="214" t="s">
        <v>37</v>
      </c>
      <c r="G799" s="247">
        <v>2500</v>
      </c>
      <c r="H799" s="214" t="s">
        <v>90</v>
      </c>
      <c r="I799" s="248">
        <v>3.2</v>
      </c>
      <c r="J799" s="210" t="s">
        <v>68</v>
      </c>
      <c r="K799" s="248">
        <v>5</v>
      </c>
      <c r="L799" s="260"/>
      <c r="M799" s="260"/>
      <c r="N799" s="260"/>
      <c r="O799" s="260"/>
      <c r="P799" s="260"/>
      <c r="Q799" s="261"/>
      <c r="R799" s="261"/>
    </row>
    <row r="800" spans="1:18">
      <c r="A800" s="1">
        <v>94139000</v>
      </c>
      <c r="B800" s="31">
        <v>5</v>
      </c>
      <c r="C800" s="215" t="s">
        <v>973</v>
      </c>
      <c r="D800" s="216">
        <v>672</v>
      </c>
      <c r="E800" s="246">
        <v>40736</v>
      </c>
      <c r="F800" s="214" t="s">
        <v>37</v>
      </c>
      <c r="G800" s="247">
        <v>2500</v>
      </c>
      <c r="H800" s="214"/>
      <c r="I800" s="248"/>
      <c r="J800" s="210" t="s">
        <v>492</v>
      </c>
      <c r="K800" s="248">
        <v>30</v>
      </c>
      <c r="L800" s="260"/>
      <c r="M800" s="260"/>
      <c r="N800" s="260"/>
      <c r="O800" s="260"/>
      <c r="P800" s="260"/>
      <c r="Q800" s="261"/>
      <c r="R800" s="261"/>
    </row>
    <row r="801" spans="1:22">
      <c r="A801" s="1">
        <v>94139000</v>
      </c>
      <c r="B801" s="31">
        <v>5</v>
      </c>
      <c r="C801" s="215" t="s">
        <v>976</v>
      </c>
      <c r="D801" s="216" t="s">
        <v>143</v>
      </c>
      <c r="E801" s="246">
        <v>40743</v>
      </c>
      <c r="F801" s="214" t="s">
        <v>37</v>
      </c>
      <c r="G801" s="247">
        <v>2500</v>
      </c>
      <c r="H801" s="214" t="s">
        <v>92</v>
      </c>
      <c r="I801" s="248">
        <v>3.6</v>
      </c>
      <c r="J801" s="210" t="s">
        <v>68</v>
      </c>
      <c r="K801" s="248">
        <v>21</v>
      </c>
      <c r="L801" s="250">
        <v>1500000</v>
      </c>
      <c r="M801" s="250">
        <v>1500000</v>
      </c>
      <c r="N801" s="250">
        <f>ROUND((M801*$E$8/1000),0)</f>
        <v>32963310</v>
      </c>
      <c r="O801" s="250">
        <v>250521</v>
      </c>
      <c r="P801" s="250">
        <v>33213831</v>
      </c>
      <c r="Q801" s="261"/>
      <c r="R801" s="261"/>
    </row>
    <row r="802" spans="1:22">
      <c r="A802" s="1">
        <v>76022072</v>
      </c>
      <c r="B802" s="31">
        <v>8</v>
      </c>
      <c r="C802" s="215" t="s">
        <v>408</v>
      </c>
      <c r="D802" s="216">
        <v>673</v>
      </c>
      <c r="E802" s="246">
        <v>40738</v>
      </c>
      <c r="F802" s="214" t="s">
        <v>37</v>
      </c>
      <c r="G802" s="247">
        <v>1500</v>
      </c>
      <c r="H802" s="214"/>
      <c r="I802" s="248"/>
      <c r="J802" s="210" t="s">
        <v>513</v>
      </c>
      <c r="K802" s="248">
        <v>10</v>
      </c>
      <c r="L802" s="260"/>
      <c r="M802" s="260"/>
      <c r="N802" s="260"/>
      <c r="O802" s="260"/>
      <c r="P802" s="260"/>
      <c r="Q802" s="261"/>
      <c r="R802" s="261"/>
    </row>
    <row r="803" spans="1:22">
      <c r="A803" s="1">
        <v>92580000</v>
      </c>
      <c r="B803" s="31">
        <v>7</v>
      </c>
      <c r="C803" s="215" t="s">
        <v>991</v>
      </c>
      <c r="D803" s="216">
        <v>674</v>
      </c>
      <c r="E803" s="246">
        <v>40779</v>
      </c>
      <c r="F803" s="214" t="s">
        <v>37</v>
      </c>
      <c r="G803" s="247">
        <v>5000</v>
      </c>
      <c r="H803" s="214"/>
      <c r="I803" s="248"/>
      <c r="J803" s="210" t="s">
        <v>992</v>
      </c>
      <c r="K803" s="248">
        <v>10</v>
      </c>
      <c r="L803" s="260"/>
      <c r="M803" s="260"/>
      <c r="N803" s="260"/>
      <c r="O803" s="260"/>
      <c r="P803" s="260"/>
      <c r="Q803" s="261"/>
      <c r="R803" s="261"/>
    </row>
    <row r="804" spans="1:22">
      <c r="A804" s="1">
        <v>92580000</v>
      </c>
      <c r="B804" s="31">
        <v>7</v>
      </c>
      <c r="C804" s="215" t="s">
        <v>993</v>
      </c>
      <c r="D804" s="216" t="s">
        <v>143</v>
      </c>
      <c r="E804" s="246">
        <v>40780</v>
      </c>
      <c r="F804" s="214" t="s">
        <v>171</v>
      </c>
      <c r="G804" s="247">
        <v>105000000</v>
      </c>
      <c r="H804" s="214" t="s">
        <v>59</v>
      </c>
      <c r="I804" s="248">
        <v>6.1</v>
      </c>
      <c r="J804" s="210" t="s">
        <v>992</v>
      </c>
      <c r="K804" s="248">
        <v>5</v>
      </c>
      <c r="L804" s="260"/>
      <c r="M804" s="260"/>
      <c r="N804" s="260"/>
      <c r="O804" s="260"/>
      <c r="P804" s="260"/>
      <c r="Q804" s="261"/>
      <c r="R804" s="261"/>
    </row>
    <row r="805" spans="1:22">
      <c r="A805" s="1">
        <v>92580000</v>
      </c>
      <c r="B805" s="31">
        <v>7</v>
      </c>
      <c r="C805" s="215" t="s">
        <v>993</v>
      </c>
      <c r="D805" s="216" t="s">
        <v>143</v>
      </c>
      <c r="E805" s="246">
        <v>40780</v>
      </c>
      <c r="F805" s="214" t="s">
        <v>37</v>
      </c>
      <c r="G805" s="247">
        <v>5000</v>
      </c>
      <c r="H805" s="214" t="s">
        <v>60</v>
      </c>
      <c r="I805" s="248">
        <v>3.2</v>
      </c>
      <c r="J805" s="210" t="s">
        <v>992</v>
      </c>
      <c r="K805" s="248">
        <v>5</v>
      </c>
      <c r="L805" s="260"/>
      <c r="M805" s="260"/>
      <c r="N805" s="260"/>
      <c r="O805" s="260"/>
      <c r="P805" s="260"/>
      <c r="Q805" s="261"/>
      <c r="R805" s="261"/>
    </row>
    <row r="806" spans="1:22">
      <c r="A806" s="1">
        <v>92580000</v>
      </c>
      <c r="B806" s="31">
        <v>7</v>
      </c>
      <c r="C806" s="215" t="s">
        <v>994</v>
      </c>
      <c r="D806" s="216">
        <v>675</v>
      </c>
      <c r="E806" s="246">
        <v>40779</v>
      </c>
      <c r="F806" s="214" t="s">
        <v>37</v>
      </c>
      <c r="G806" s="247">
        <v>5000</v>
      </c>
      <c r="H806" s="214"/>
      <c r="I806" s="248"/>
      <c r="J806" s="210" t="s">
        <v>992</v>
      </c>
      <c r="K806" s="248">
        <v>30</v>
      </c>
      <c r="L806" s="260"/>
      <c r="M806" s="260"/>
      <c r="N806" s="260"/>
      <c r="O806" s="260"/>
      <c r="P806" s="260"/>
      <c r="Q806" s="261"/>
      <c r="R806" s="261"/>
    </row>
    <row r="807" spans="1:22">
      <c r="A807" s="1">
        <v>92580000</v>
      </c>
      <c r="B807" s="144">
        <v>7</v>
      </c>
      <c r="C807" s="215" t="s">
        <v>993</v>
      </c>
      <c r="D807" s="216" t="s">
        <v>143</v>
      </c>
      <c r="E807" s="246">
        <v>40780</v>
      </c>
      <c r="F807" s="214" t="s">
        <v>37</v>
      </c>
      <c r="G807" s="247">
        <v>5000</v>
      </c>
      <c r="H807" s="214" t="s">
        <v>64</v>
      </c>
      <c r="I807" s="248">
        <v>3.5</v>
      </c>
      <c r="J807" s="210" t="s">
        <v>992</v>
      </c>
      <c r="K807" s="248">
        <v>21</v>
      </c>
      <c r="L807" s="260"/>
      <c r="M807" s="260"/>
      <c r="N807" s="260"/>
      <c r="O807" s="260"/>
      <c r="P807" s="260"/>
      <c r="Q807" s="261"/>
      <c r="R807" s="261"/>
    </row>
    <row r="808" spans="1:22">
      <c r="A808" s="262"/>
      <c r="B808" s="263"/>
      <c r="C808" s="220" t="s">
        <v>517</v>
      </c>
      <c r="D808" s="218"/>
      <c r="E808" s="218"/>
      <c r="F808" s="219"/>
      <c r="G808" s="264"/>
      <c r="H808" s="219"/>
      <c r="I808" s="219"/>
      <c r="J808" s="219" t="s">
        <v>1</v>
      </c>
      <c r="K808" s="265"/>
      <c r="L808" s="219"/>
      <c r="M808" s="266"/>
      <c r="N808" s="266">
        <f>SUM(N10:N807)</f>
        <v>15317818991</v>
      </c>
      <c r="O808" s="266">
        <f>SUM(O10:O807)</f>
        <v>193627986</v>
      </c>
      <c r="P808" s="266">
        <f>SUM(P10:P807)</f>
        <v>15511446977</v>
      </c>
      <c r="Q808" s="266"/>
      <c r="R808" s="267"/>
    </row>
    <row r="809" spans="1:22" ht="36" customHeight="1">
      <c r="A809" s="262"/>
      <c r="B809" s="263"/>
      <c r="C809" s="367" t="s">
        <v>807</v>
      </c>
      <c r="D809" s="367"/>
      <c r="E809" s="367"/>
      <c r="F809" s="367"/>
      <c r="G809" s="367"/>
      <c r="H809" s="367"/>
      <c r="I809" s="367"/>
      <c r="J809" s="367"/>
      <c r="K809" s="367"/>
      <c r="L809" s="368"/>
      <c r="M809" s="368"/>
      <c r="N809" s="368"/>
      <c r="O809" s="368"/>
      <c r="P809" s="368"/>
      <c r="Q809" s="268"/>
      <c r="R809" s="269">
        <v>0</v>
      </c>
      <c r="S809" s="269">
        <v>0</v>
      </c>
      <c r="T809" s="269">
        <v>0</v>
      </c>
      <c r="U809" s="268"/>
      <c r="V809" s="267"/>
    </row>
    <row r="810" spans="1:22">
      <c r="A810" s="267"/>
      <c r="B810" s="270"/>
      <c r="C810" s="369" t="s">
        <v>518</v>
      </c>
      <c r="D810" s="370"/>
      <c r="E810" s="370"/>
      <c r="F810" s="370"/>
      <c r="G810" s="370"/>
      <c r="H810" s="370"/>
      <c r="I810" s="370"/>
      <c r="J810" s="370"/>
      <c r="K810" s="370"/>
      <c r="L810" s="370"/>
      <c r="M810" s="271"/>
      <c r="N810" s="271"/>
      <c r="O810" s="272"/>
      <c r="P810" s="273"/>
      <c r="Q810" s="273"/>
      <c r="R810" s="269">
        <v>0</v>
      </c>
      <c r="S810" s="269">
        <v>0</v>
      </c>
      <c r="T810" s="269">
        <v>0</v>
      </c>
      <c r="U810" s="274"/>
      <c r="V810" s="267"/>
    </row>
    <row r="811" spans="1:22">
      <c r="A811" s="267"/>
      <c r="B811" s="270"/>
      <c r="C811" s="370"/>
      <c r="D811" s="370"/>
      <c r="E811" s="370"/>
      <c r="F811" s="370"/>
      <c r="G811" s="370"/>
      <c r="H811" s="370"/>
      <c r="I811" s="370"/>
      <c r="J811" s="370"/>
      <c r="K811" s="370"/>
      <c r="L811" s="370"/>
      <c r="M811" s="271"/>
      <c r="N811" s="271"/>
      <c r="O811" s="272"/>
      <c r="P811" s="273"/>
      <c r="Q811" s="273"/>
      <c r="R811" s="269">
        <v>0</v>
      </c>
      <c r="S811" s="269">
        <v>0</v>
      </c>
      <c r="T811" s="269">
        <v>0</v>
      </c>
      <c r="U811" s="274"/>
      <c r="V811" s="267"/>
    </row>
    <row r="812" spans="1:22">
      <c r="A812" s="267"/>
      <c r="B812" s="270"/>
      <c r="C812" s="371" t="s">
        <v>995</v>
      </c>
      <c r="D812" s="372"/>
      <c r="E812" s="275"/>
      <c r="F812" s="275"/>
      <c r="G812" s="275"/>
      <c r="H812" s="275"/>
      <c r="I812" s="275"/>
      <c r="J812" s="267"/>
      <c r="K812" s="276"/>
      <c r="L812" s="267"/>
      <c r="M812" s="277"/>
      <c r="N812" s="278"/>
      <c r="O812" s="272"/>
      <c r="P812" s="273"/>
      <c r="Q812" s="273"/>
      <c r="R812" s="269">
        <v>0</v>
      </c>
      <c r="S812" s="269">
        <v>0</v>
      </c>
      <c r="T812" s="269">
        <v>0</v>
      </c>
      <c r="U812" s="267"/>
      <c r="V812" s="267"/>
    </row>
    <row r="813" spans="1:22">
      <c r="A813" s="267"/>
      <c r="B813" s="270"/>
      <c r="C813" s="279" t="s">
        <v>996</v>
      </c>
      <c r="D813" s="275"/>
      <c r="E813" s="275"/>
      <c r="F813" s="275"/>
      <c r="G813" s="275"/>
      <c r="H813" s="275"/>
      <c r="I813" s="275"/>
      <c r="J813" s="267"/>
      <c r="K813" s="276"/>
      <c r="L813" s="267"/>
      <c r="M813" s="267"/>
      <c r="N813" s="267"/>
      <c r="O813" s="267"/>
      <c r="P813" s="273"/>
      <c r="Q813" s="273"/>
      <c r="R813" s="269">
        <v>0</v>
      </c>
      <c r="S813" s="269">
        <v>0</v>
      </c>
      <c r="T813" s="269">
        <v>0</v>
      </c>
      <c r="U813" s="267"/>
      <c r="V813" s="267"/>
    </row>
    <row r="814" spans="1:22">
      <c r="A814" s="267"/>
      <c r="B814" s="270"/>
      <c r="C814" s="279" t="s">
        <v>521</v>
      </c>
      <c r="D814" s="275"/>
      <c r="E814" s="275"/>
      <c r="F814" s="275"/>
      <c r="G814" s="275"/>
      <c r="H814" s="275"/>
      <c r="I814" s="275"/>
      <c r="J814" s="267"/>
      <c r="K814" s="276"/>
      <c r="L814" s="267"/>
      <c r="M814" s="267"/>
      <c r="N814" s="267"/>
      <c r="O814" s="267"/>
      <c r="P814" s="273"/>
      <c r="Q814" s="273"/>
      <c r="R814" s="269">
        <v>0</v>
      </c>
      <c r="S814" s="269">
        <v>0</v>
      </c>
      <c r="T814" s="269">
        <v>0</v>
      </c>
      <c r="U814" s="267"/>
      <c r="V814" s="267"/>
    </row>
    <row r="815" spans="1:22">
      <c r="A815" s="267"/>
      <c r="B815" s="270"/>
      <c r="C815" s="279" t="s">
        <v>522</v>
      </c>
      <c r="D815" s="275"/>
      <c r="E815" s="275"/>
      <c r="F815" s="275"/>
      <c r="G815" s="275"/>
      <c r="H815" s="275"/>
      <c r="I815" s="275"/>
      <c r="J815" s="267"/>
      <c r="K815" s="276"/>
      <c r="L815" s="267"/>
      <c r="M815" s="267"/>
      <c r="N815" s="267"/>
      <c r="O815" s="267"/>
      <c r="P815" s="273"/>
      <c r="Q815" s="273"/>
      <c r="R815" s="269">
        <v>0</v>
      </c>
      <c r="S815" s="269">
        <v>0</v>
      </c>
      <c r="T815" s="269">
        <v>0</v>
      </c>
      <c r="U815" s="267"/>
      <c r="V815" s="267"/>
    </row>
    <row r="816" spans="1:22">
      <c r="A816" s="267"/>
      <c r="B816" s="270"/>
      <c r="C816" s="279" t="s">
        <v>523</v>
      </c>
      <c r="D816" s="275"/>
      <c r="E816" s="275"/>
      <c r="F816" s="275"/>
      <c r="G816" s="275"/>
      <c r="H816" s="275"/>
      <c r="I816" s="275"/>
      <c r="J816" s="267"/>
      <c r="K816" s="276"/>
      <c r="L816" s="267"/>
      <c r="M816" s="267"/>
      <c r="N816" s="267"/>
      <c r="O816" s="280"/>
      <c r="P816" s="273"/>
      <c r="Q816" s="273"/>
      <c r="R816" s="269">
        <v>0</v>
      </c>
      <c r="S816" s="269">
        <v>0</v>
      </c>
      <c r="T816" s="269">
        <v>0</v>
      </c>
      <c r="U816" s="267"/>
      <c r="V816" s="267"/>
    </row>
    <row r="817" spans="1:22">
      <c r="A817" s="267"/>
      <c r="B817" s="270"/>
      <c r="C817" s="279" t="s">
        <v>881</v>
      </c>
      <c r="D817" s="275"/>
      <c r="E817" s="275"/>
      <c r="F817" s="275"/>
      <c r="G817" s="275"/>
      <c r="H817" s="275"/>
      <c r="I817" s="275"/>
      <c r="J817" s="267"/>
      <c r="K817" s="276"/>
      <c r="L817" s="267"/>
      <c r="M817" s="267"/>
      <c r="N817" s="267"/>
      <c r="O817" s="267"/>
      <c r="P817" s="273"/>
      <c r="Q817" s="273"/>
      <c r="R817" s="269">
        <v>0</v>
      </c>
      <c r="S817" s="269">
        <v>0</v>
      </c>
      <c r="T817" s="269">
        <v>0</v>
      </c>
      <c r="U817" s="267"/>
      <c r="V817" s="267"/>
    </row>
    <row r="818" spans="1:22">
      <c r="A818" s="267"/>
      <c r="B818" s="270"/>
      <c r="C818" s="279" t="s">
        <v>525</v>
      </c>
      <c r="D818" s="275"/>
      <c r="E818" s="275"/>
      <c r="F818" s="275"/>
      <c r="G818" s="275"/>
      <c r="H818" s="275"/>
      <c r="I818" s="275"/>
      <c r="J818" s="267"/>
      <c r="K818" s="276"/>
      <c r="L818" s="267"/>
      <c r="M818" s="267"/>
      <c r="N818" s="267"/>
      <c r="O818" s="267"/>
      <c r="P818" s="273"/>
      <c r="Q818" s="273"/>
      <c r="R818" s="269">
        <v>0</v>
      </c>
      <c r="S818" s="269">
        <v>0</v>
      </c>
      <c r="T818" s="269">
        <v>0</v>
      </c>
      <c r="U818" s="267"/>
      <c r="V818" s="267"/>
    </row>
    <row r="819" spans="1:22">
      <c r="A819" s="267"/>
      <c r="B819" s="270"/>
      <c r="C819" s="279" t="s">
        <v>526</v>
      </c>
      <c r="D819" s="275"/>
      <c r="E819" s="275"/>
      <c r="F819" s="275"/>
      <c r="G819" s="275"/>
      <c r="H819" s="275"/>
      <c r="I819" s="275"/>
      <c r="J819" s="267"/>
      <c r="K819" s="276"/>
      <c r="L819" s="267"/>
      <c r="M819" s="267"/>
      <c r="N819" s="267"/>
      <c r="O819" s="267"/>
      <c r="P819" s="273"/>
      <c r="Q819" s="273"/>
      <c r="R819" s="269">
        <v>0</v>
      </c>
      <c r="S819" s="269">
        <v>0</v>
      </c>
      <c r="T819" s="269">
        <v>0</v>
      </c>
      <c r="U819" s="267"/>
      <c r="V819" s="267"/>
    </row>
    <row r="820" spans="1:22">
      <c r="A820" s="267"/>
      <c r="B820" s="270"/>
      <c r="C820" s="279" t="s">
        <v>527</v>
      </c>
      <c r="D820" s="275"/>
      <c r="E820" s="275"/>
      <c r="F820" s="275"/>
      <c r="G820" s="275"/>
      <c r="H820" s="275"/>
      <c r="I820" s="275"/>
      <c r="J820" s="267"/>
      <c r="K820" s="276"/>
      <c r="L820" s="267"/>
      <c r="M820" s="267"/>
      <c r="N820" s="267"/>
      <c r="O820" s="267"/>
      <c r="P820" s="273"/>
      <c r="Q820" s="273"/>
      <c r="R820" s="269">
        <v>0</v>
      </c>
      <c r="S820" s="269">
        <v>0</v>
      </c>
      <c r="T820" s="269">
        <v>0</v>
      </c>
      <c r="U820" s="267"/>
      <c r="V820" s="267"/>
    </row>
    <row r="821" spans="1:22">
      <c r="A821" s="267"/>
      <c r="B821" s="270"/>
      <c r="C821" s="279" t="s">
        <v>528</v>
      </c>
      <c r="D821" s="275"/>
      <c r="E821" s="275"/>
      <c r="F821" s="275"/>
      <c r="G821" s="275"/>
      <c r="H821" s="275"/>
      <c r="I821" s="275"/>
      <c r="J821" s="267"/>
      <c r="K821" s="276"/>
      <c r="L821" s="267"/>
      <c r="M821" s="267"/>
      <c r="N821" s="267"/>
      <c r="O821" s="267"/>
      <c r="P821" s="273"/>
      <c r="Q821" s="273"/>
      <c r="R821" s="269">
        <v>0</v>
      </c>
      <c r="S821" s="269">
        <v>0</v>
      </c>
      <c r="T821" s="269">
        <v>0</v>
      </c>
      <c r="U821" s="267"/>
      <c r="V821" s="267"/>
    </row>
    <row r="822" spans="1:22">
      <c r="A822" s="267"/>
      <c r="B822" s="270"/>
      <c r="C822" s="281" t="s">
        <v>529</v>
      </c>
      <c r="D822" s="275"/>
      <c r="E822" s="275"/>
      <c r="F822" s="275"/>
      <c r="G822" s="275"/>
      <c r="H822" s="275"/>
      <c r="I822" s="275"/>
      <c r="J822" s="267"/>
      <c r="K822" s="276"/>
      <c r="L822" s="267"/>
      <c r="M822" s="267"/>
      <c r="N822" s="267"/>
      <c r="O822" s="267"/>
      <c r="P822" s="273"/>
      <c r="Q822" s="273"/>
      <c r="R822" s="269">
        <v>0</v>
      </c>
      <c r="S822" s="269">
        <v>0</v>
      </c>
      <c r="T822" s="269">
        <v>0</v>
      </c>
      <c r="U822" s="267"/>
      <c r="V822" s="267"/>
    </row>
    <row r="823" spans="1:22">
      <c r="A823" s="267"/>
      <c r="B823" s="270"/>
      <c r="C823" s="279" t="s">
        <v>530</v>
      </c>
      <c r="D823" s="275"/>
      <c r="E823" s="275"/>
      <c r="F823" s="275"/>
      <c r="G823" s="275"/>
      <c r="H823" s="275"/>
      <c r="I823" s="275"/>
      <c r="J823" s="267"/>
      <c r="K823" s="276"/>
      <c r="L823" s="267"/>
      <c r="M823" s="267"/>
      <c r="N823" s="267"/>
      <c r="O823" s="267"/>
      <c r="P823" s="273"/>
      <c r="Q823" s="273"/>
      <c r="R823" s="269">
        <v>0</v>
      </c>
      <c r="S823" s="269">
        <v>0</v>
      </c>
      <c r="T823" s="269">
        <v>0</v>
      </c>
      <c r="U823" s="267"/>
      <c r="V823" s="267"/>
    </row>
    <row r="824" spans="1:22">
      <c r="A824" s="267"/>
      <c r="B824" s="270"/>
      <c r="C824" s="279" t="s">
        <v>531</v>
      </c>
      <c r="D824" s="275"/>
      <c r="E824" s="275"/>
      <c r="F824" s="275"/>
      <c r="G824" s="275"/>
      <c r="H824" s="275"/>
      <c r="I824" s="275"/>
      <c r="J824" s="267"/>
      <c r="K824" s="276"/>
      <c r="L824" s="267"/>
      <c r="M824" s="267"/>
      <c r="N824" s="267"/>
      <c r="O824" s="267"/>
      <c r="P824" s="273"/>
      <c r="Q824" s="273"/>
      <c r="R824" s="269">
        <v>0</v>
      </c>
      <c r="S824" s="269">
        <v>0</v>
      </c>
      <c r="T824" s="269">
        <v>0</v>
      </c>
      <c r="U824" s="267"/>
      <c r="V824" s="267"/>
    </row>
    <row r="825" spans="1:22">
      <c r="A825" s="267"/>
      <c r="B825" s="270"/>
      <c r="C825" s="281" t="s">
        <v>532</v>
      </c>
      <c r="D825" s="275"/>
      <c r="E825" s="275"/>
      <c r="F825" s="275"/>
      <c r="G825" s="275"/>
      <c r="H825" s="275"/>
      <c r="I825" s="275"/>
      <c r="J825" s="267"/>
      <c r="K825" s="276"/>
      <c r="L825" s="267"/>
      <c r="M825" s="267"/>
      <c r="N825" s="267"/>
      <c r="O825" s="267"/>
      <c r="P825" s="273"/>
      <c r="Q825" s="273"/>
      <c r="R825" s="269">
        <v>0</v>
      </c>
      <c r="S825" s="269">
        <v>0</v>
      </c>
      <c r="T825" s="269">
        <v>0</v>
      </c>
      <c r="U825" s="267"/>
      <c r="V825" s="267"/>
    </row>
    <row r="826" spans="1:22">
      <c r="A826" s="267"/>
      <c r="B826" s="270"/>
      <c r="C826" s="281" t="s">
        <v>533</v>
      </c>
      <c r="D826" s="275"/>
      <c r="E826" s="275"/>
      <c r="F826" s="275"/>
      <c r="G826" s="275"/>
      <c r="H826" s="275"/>
      <c r="I826" s="275"/>
      <c r="J826" s="267"/>
      <c r="K826" s="276"/>
      <c r="L826" s="267"/>
      <c r="M826" s="267"/>
      <c r="N826" s="267"/>
      <c r="O826" s="267"/>
      <c r="P826" s="273"/>
      <c r="Q826" s="273"/>
      <c r="R826" s="269">
        <v>0</v>
      </c>
      <c r="S826" s="269">
        <v>0</v>
      </c>
      <c r="T826" s="269">
        <v>0</v>
      </c>
      <c r="U826" s="267"/>
      <c r="V826" s="267"/>
    </row>
    <row r="827" spans="1:22">
      <c r="A827" s="267"/>
      <c r="B827" s="270"/>
      <c r="C827" s="279" t="s">
        <v>534</v>
      </c>
      <c r="D827" s="275"/>
      <c r="E827" s="275"/>
      <c r="F827" s="275"/>
      <c r="G827" s="275"/>
      <c r="H827" s="275"/>
      <c r="I827" s="275"/>
      <c r="J827" s="267"/>
      <c r="K827" s="276"/>
      <c r="L827" s="267"/>
      <c r="M827" s="267"/>
      <c r="N827" s="267"/>
      <c r="O827" s="267"/>
      <c r="P827" s="273"/>
      <c r="Q827" s="273"/>
      <c r="R827" s="269">
        <v>0</v>
      </c>
      <c r="S827" s="269">
        <v>0</v>
      </c>
      <c r="T827" s="269">
        <v>0</v>
      </c>
      <c r="U827" s="267"/>
      <c r="V827" s="267"/>
    </row>
    <row r="828" spans="1:22">
      <c r="A828" s="267"/>
      <c r="B828" s="270"/>
      <c r="C828" s="279" t="s">
        <v>535</v>
      </c>
      <c r="D828" s="275"/>
      <c r="E828" s="275"/>
      <c r="F828" s="275"/>
      <c r="G828" s="275"/>
      <c r="H828" s="275"/>
      <c r="I828" s="275"/>
      <c r="J828" s="267"/>
      <c r="K828" s="276"/>
      <c r="L828" s="267"/>
      <c r="M828" s="267"/>
      <c r="N828" s="267"/>
      <c r="O828" s="267"/>
      <c r="P828" s="273"/>
      <c r="Q828" s="273"/>
      <c r="R828" s="269">
        <v>0</v>
      </c>
      <c r="S828" s="269">
        <v>0</v>
      </c>
      <c r="T828" s="269">
        <v>0</v>
      </c>
      <c r="U828" s="267"/>
      <c r="V828" s="267"/>
    </row>
    <row r="829" spans="1:22">
      <c r="A829" s="267"/>
      <c r="B829" s="270"/>
      <c r="C829" s="281" t="s">
        <v>643</v>
      </c>
      <c r="D829" s="275"/>
      <c r="E829" s="275"/>
      <c r="F829" s="275"/>
      <c r="G829" s="275"/>
      <c r="H829" s="275"/>
      <c r="I829" s="275"/>
      <c r="J829" s="267"/>
      <c r="K829" s="276"/>
      <c r="L829" s="267"/>
      <c r="M829" s="267"/>
      <c r="N829" s="267"/>
      <c r="O829" s="267"/>
      <c r="P829" s="273"/>
      <c r="Q829" s="273"/>
      <c r="R829" s="269">
        <v>0</v>
      </c>
      <c r="S829" s="269">
        <v>0</v>
      </c>
      <c r="T829" s="269">
        <v>0</v>
      </c>
      <c r="U829" s="267"/>
      <c r="V829" s="267"/>
    </row>
    <row r="830" spans="1:22">
      <c r="A830" s="267"/>
      <c r="B830" s="270"/>
      <c r="C830" s="281" t="s">
        <v>882</v>
      </c>
      <c r="D830" s="275"/>
      <c r="E830" s="275"/>
      <c r="F830" s="275"/>
      <c r="G830" s="275"/>
      <c r="H830" s="275"/>
      <c r="I830" s="275"/>
      <c r="J830" s="267"/>
      <c r="K830" s="276"/>
      <c r="L830" s="267"/>
      <c r="M830" s="267"/>
      <c r="N830" s="267"/>
      <c r="O830" s="267"/>
      <c r="P830" s="273"/>
      <c r="Q830" s="273"/>
      <c r="R830" s="269"/>
      <c r="S830" s="269">
        <v>0</v>
      </c>
      <c r="T830" s="269">
        <v>0</v>
      </c>
      <c r="U830" s="267"/>
      <c r="V830" s="267"/>
    </row>
    <row r="831" spans="1:22">
      <c r="A831" s="267"/>
      <c r="B831" s="270"/>
      <c r="C831" s="281" t="s">
        <v>883</v>
      </c>
      <c r="D831" s="275"/>
      <c r="E831" s="275"/>
      <c r="F831" s="275"/>
      <c r="G831" s="275"/>
      <c r="H831" s="275"/>
      <c r="I831" s="275"/>
      <c r="J831" s="267"/>
      <c r="K831" s="276"/>
      <c r="L831" s="267"/>
      <c r="M831" s="267"/>
      <c r="N831" s="267"/>
      <c r="O831" s="267"/>
      <c r="P831" s="273"/>
      <c r="Q831" s="273"/>
      <c r="R831" s="269"/>
      <c r="S831" s="269">
        <v>0</v>
      </c>
      <c r="T831" s="269">
        <v>0</v>
      </c>
      <c r="U831" s="267"/>
      <c r="V831" s="267"/>
    </row>
    <row r="832" spans="1:22">
      <c r="A832" s="267"/>
      <c r="B832" s="270"/>
      <c r="C832" s="281" t="s">
        <v>884</v>
      </c>
      <c r="D832" s="275"/>
      <c r="E832" s="275"/>
      <c r="F832" s="275"/>
      <c r="G832" s="275"/>
      <c r="H832" s="275"/>
      <c r="I832" s="275"/>
      <c r="J832" s="267"/>
      <c r="K832" s="276"/>
      <c r="L832" s="267"/>
      <c r="M832" s="267"/>
      <c r="N832" s="267"/>
      <c r="O832" s="267"/>
      <c r="P832" s="273"/>
      <c r="Q832" s="273"/>
      <c r="R832" s="269"/>
      <c r="S832" s="269">
        <v>0</v>
      </c>
      <c r="T832" s="269">
        <v>0</v>
      </c>
      <c r="U832" s="267"/>
      <c r="V832" s="267"/>
    </row>
    <row r="833" spans="1:22">
      <c r="A833" s="267"/>
      <c r="B833" s="270"/>
      <c r="C833" s="281" t="s">
        <v>997</v>
      </c>
      <c r="D833" s="275"/>
      <c r="E833" s="275"/>
      <c r="F833" s="275"/>
      <c r="G833" s="275"/>
      <c r="H833" s="275"/>
      <c r="I833" s="275"/>
      <c r="J833" s="267"/>
      <c r="K833" s="276"/>
      <c r="L833" s="267"/>
      <c r="M833" s="267"/>
      <c r="N833" s="267"/>
      <c r="O833" s="267"/>
      <c r="P833" s="273"/>
      <c r="Q833" s="273"/>
      <c r="R833" s="269"/>
      <c r="S833" s="269"/>
      <c r="T833" s="269"/>
      <c r="U833" s="267"/>
      <c r="V833" s="267"/>
    </row>
    <row r="834" spans="1:22">
      <c r="A834" s="267"/>
      <c r="B834" s="270"/>
      <c r="C834" s="282" t="s">
        <v>536</v>
      </c>
      <c r="D834" s="275"/>
      <c r="E834" s="275"/>
      <c r="F834" s="275"/>
      <c r="G834" s="275"/>
      <c r="H834" s="275"/>
      <c r="I834" s="275"/>
      <c r="J834" s="267"/>
      <c r="K834" s="276"/>
      <c r="L834" s="267"/>
      <c r="M834" s="267"/>
      <c r="N834" s="267"/>
      <c r="O834" s="267"/>
      <c r="P834" s="273"/>
      <c r="Q834" s="273"/>
      <c r="R834" s="269">
        <v>0</v>
      </c>
      <c r="S834" s="269">
        <v>0</v>
      </c>
      <c r="T834" s="269">
        <v>0</v>
      </c>
      <c r="U834" s="267"/>
      <c r="V834" s="267"/>
    </row>
    <row r="835" spans="1:22">
      <c r="A835" s="267"/>
      <c r="B835" s="270"/>
      <c r="C835" s="283" t="s">
        <v>537</v>
      </c>
      <c r="D835" s="275"/>
      <c r="E835" s="275"/>
      <c r="F835" s="275"/>
      <c r="G835" s="275"/>
      <c r="H835" s="275"/>
      <c r="I835" s="275"/>
      <c r="J835" s="267"/>
      <c r="K835" s="276"/>
      <c r="L835" s="267"/>
      <c r="M835" s="267"/>
      <c r="N835" s="267"/>
      <c r="O835" s="267"/>
      <c r="P835" s="273"/>
      <c r="Q835" s="273"/>
      <c r="R835" s="269">
        <v>0</v>
      </c>
      <c r="S835" s="269">
        <v>0</v>
      </c>
      <c r="T835" s="269">
        <v>0</v>
      </c>
      <c r="U835" s="267"/>
      <c r="V835" s="267"/>
    </row>
    <row r="836" spans="1:22">
      <c r="A836" s="267"/>
      <c r="B836" s="270"/>
      <c r="C836" s="282" t="s">
        <v>538</v>
      </c>
      <c r="D836" s="275"/>
      <c r="E836" s="275"/>
      <c r="F836" s="275"/>
      <c r="G836" s="275"/>
      <c r="H836" s="275"/>
      <c r="I836" s="275"/>
      <c r="J836" s="267"/>
      <c r="K836" s="276"/>
      <c r="L836" s="267"/>
      <c r="M836" s="267"/>
      <c r="N836" s="267"/>
      <c r="O836" s="267"/>
      <c r="P836" s="273"/>
      <c r="Q836" s="273"/>
      <c r="R836" s="269">
        <v>0</v>
      </c>
      <c r="S836" s="269">
        <v>0</v>
      </c>
      <c r="T836" s="269">
        <v>0</v>
      </c>
      <c r="U836" s="267"/>
      <c r="V836" s="267"/>
    </row>
    <row r="837" spans="1:22">
      <c r="A837" s="267"/>
      <c r="B837" s="270"/>
      <c r="C837" s="283" t="s">
        <v>539</v>
      </c>
      <c r="D837" s="284"/>
      <c r="E837" s="275"/>
      <c r="F837" s="275"/>
      <c r="G837" s="275"/>
      <c r="H837" s="275"/>
      <c r="I837" s="275"/>
      <c r="J837" s="267"/>
      <c r="K837" s="276"/>
      <c r="L837" s="267"/>
      <c r="M837" s="267"/>
      <c r="N837" s="267"/>
      <c r="O837" s="267"/>
      <c r="P837" s="273"/>
      <c r="Q837" s="273"/>
      <c r="R837" s="269">
        <v>0</v>
      </c>
      <c r="S837" s="269">
        <v>0</v>
      </c>
      <c r="T837" s="269">
        <v>0</v>
      </c>
      <c r="U837" s="267"/>
      <c r="V837" s="267"/>
    </row>
    <row r="838" spans="1:22">
      <c r="A838" s="267"/>
      <c r="B838" s="270"/>
      <c r="C838" s="283" t="s">
        <v>540</v>
      </c>
      <c r="D838" s="284"/>
      <c r="E838" s="285"/>
      <c r="F838" s="285"/>
      <c r="G838" s="285"/>
      <c r="H838" s="285"/>
      <c r="I838" s="285"/>
      <c r="J838" s="267"/>
      <c r="K838" s="276"/>
      <c r="L838" s="267"/>
      <c r="M838" s="267"/>
      <c r="N838" s="267"/>
      <c r="O838" s="267"/>
      <c r="P838" s="273"/>
      <c r="Q838" s="273"/>
      <c r="R838" s="269">
        <v>0</v>
      </c>
      <c r="S838" s="269">
        <v>0</v>
      </c>
      <c r="T838" s="269">
        <v>0</v>
      </c>
      <c r="U838" s="267"/>
      <c r="V838" s="267"/>
    </row>
    <row r="839" spans="1:22">
      <c r="A839" s="267"/>
      <c r="B839" s="270"/>
      <c r="C839" s="282" t="s">
        <v>541</v>
      </c>
      <c r="D839" s="275"/>
      <c r="E839" s="275"/>
      <c r="F839" s="275"/>
      <c r="G839" s="275"/>
      <c r="H839" s="275"/>
      <c r="I839" s="275"/>
      <c r="J839" s="267"/>
      <c r="K839" s="276"/>
      <c r="L839" s="267"/>
      <c r="M839" s="267"/>
      <c r="N839" s="267"/>
      <c r="O839" s="267"/>
      <c r="P839" s="273"/>
      <c r="Q839" s="273"/>
      <c r="R839" s="269">
        <v>0</v>
      </c>
      <c r="S839" s="269">
        <v>0</v>
      </c>
      <c r="T839" s="269">
        <v>0</v>
      </c>
      <c r="U839" s="267"/>
      <c r="V839" s="267"/>
    </row>
    <row r="840" spans="1:22">
      <c r="A840" s="267"/>
      <c r="B840" s="270"/>
      <c r="C840" s="282" t="s">
        <v>542</v>
      </c>
      <c r="D840" s="275"/>
      <c r="E840" s="275"/>
      <c r="F840" s="275"/>
      <c r="G840" s="275"/>
      <c r="H840" s="275"/>
      <c r="I840" s="275"/>
      <c r="J840" s="267"/>
      <c r="K840" s="276"/>
      <c r="L840" s="267"/>
      <c r="M840" s="267"/>
      <c r="N840" s="267"/>
      <c r="O840" s="267"/>
      <c r="P840" s="273"/>
      <c r="Q840" s="273"/>
      <c r="R840" s="269">
        <v>0</v>
      </c>
      <c r="S840" s="269">
        <v>0</v>
      </c>
      <c r="T840" s="269">
        <v>0</v>
      </c>
      <c r="U840" s="267"/>
      <c r="V840" s="267"/>
    </row>
    <row r="841" spans="1:22">
      <c r="A841" s="267"/>
      <c r="B841" s="270"/>
      <c r="C841" s="283" t="s">
        <v>543</v>
      </c>
      <c r="D841" s="275"/>
      <c r="E841" s="275"/>
      <c r="F841" s="275"/>
      <c r="G841" s="275"/>
      <c r="H841" s="275"/>
      <c r="I841" s="275"/>
      <c r="J841" s="267"/>
      <c r="K841" s="276"/>
      <c r="L841" s="267"/>
      <c r="M841" s="267"/>
      <c r="N841" s="267"/>
      <c r="O841" s="267"/>
      <c r="P841" s="273"/>
      <c r="Q841" s="273"/>
      <c r="R841" s="269">
        <v>0</v>
      </c>
      <c r="S841" s="269">
        <v>0</v>
      </c>
      <c r="T841" s="269">
        <v>0</v>
      </c>
      <c r="U841" s="267"/>
      <c r="V841" s="267"/>
    </row>
    <row r="842" spans="1:22">
      <c r="A842" s="267"/>
      <c r="B842" s="270"/>
      <c r="C842" s="283" t="s">
        <v>544</v>
      </c>
      <c r="D842" s="275"/>
      <c r="E842" s="275"/>
      <c r="F842" s="275"/>
      <c r="G842" s="275"/>
      <c r="H842" s="275"/>
      <c r="I842" s="275"/>
      <c r="J842" s="267"/>
      <c r="K842" s="276"/>
      <c r="L842" s="267"/>
      <c r="M842" s="267"/>
      <c r="N842" s="267"/>
      <c r="O842" s="267"/>
      <c r="P842" s="273"/>
      <c r="Q842" s="273"/>
      <c r="R842" s="269">
        <v>0</v>
      </c>
      <c r="S842" s="269">
        <v>0</v>
      </c>
      <c r="T842" s="269">
        <v>0</v>
      </c>
      <c r="U842" s="267"/>
      <c r="V842" s="267"/>
    </row>
    <row r="843" spans="1:22">
      <c r="A843" s="267"/>
      <c r="B843" s="270"/>
      <c r="C843" s="267"/>
      <c r="D843" s="267"/>
      <c r="E843" s="267"/>
      <c r="F843" s="267"/>
      <c r="G843" s="267"/>
      <c r="H843" s="267"/>
      <c r="I843" s="267"/>
      <c r="J843" s="267"/>
      <c r="K843" s="267"/>
      <c r="L843" s="267"/>
      <c r="M843" s="267"/>
      <c r="N843" s="267"/>
      <c r="O843" s="267"/>
      <c r="P843" s="273"/>
      <c r="Q843" s="273"/>
      <c r="R843" s="269">
        <v>0</v>
      </c>
      <c r="S843" s="269">
        <v>0</v>
      </c>
      <c r="T843" s="269">
        <v>0</v>
      </c>
      <c r="U843" s="267"/>
      <c r="V843" s="267"/>
    </row>
    <row r="844" spans="1:22">
      <c r="A844" s="267"/>
      <c r="B844" s="270"/>
      <c r="C844" s="286"/>
      <c r="D844" s="275"/>
      <c r="E844" s="275"/>
      <c r="F844" s="275"/>
      <c r="G844" s="275"/>
      <c r="H844" s="275"/>
      <c r="I844" s="275"/>
      <c r="J844" s="267"/>
      <c r="K844" s="276"/>
      <c r="L844" s="267"/>
      <c r="M844" s="267"/>
      <c r="N844" s="267"/>
      <c r="O844" s="267"/>
      <c r="P844" s="273"/>
      <c r="Q844" s="273"/>
      <c r="R844" s="269">
        <v>0</v>
      </c>
      <c r="S844" s="269">
        <v>0</v>
      </c>
      <c r="T844" s="269">
        <v>0</v>
      </c>
      <c r="U844" s="267"/>
      <c r="V844" s="267"/>
    </row>
    <row r="845" spans="1:22">
      <c r="C845" s="287" t="s">
        <v>545</v>
      </c>
      <c r="D845" s="288"/>
      <c r="E845" s="288"/>
      <c r="F845" s="289"/>
      <c r="G845" s="289"/>
      <c r="H845" s="289"/>
      <c r="I845" s="290"/>
      <c r="J845" s="291"/>
      <c r="K845" s="289"/>
      <c r="L845" s="289"/>
      <c r="M845" s="289"/>
      <c r="N845" s="289"/>
      <c r="O845" s="292"/>
    </row>
    <row r="846" spans="1:22">
      <c r="C846" s="193" t="s">
        <v>2</v>
      </c>
      <c r="D846" s="288"/>
      <c r="E846" s="288"/>
      <c r="F846" s="289"/>
      <c r="G846" s="289"/>
      <c r="H846" s="289"/>
      <c r="I846" s="290"/>
      <c r="J846" s="291"/>
      <c r="K846" s="289"/>
      <c r="L846" s="289"/>
      <c r="M846" s="289"/>
      <c r="N846" s="289"/>
      <c r="O846" s="292"/>
    </row>
    <row r="847" spans="1:22">
      <c r="C847" s="194" t="s">
        <v>998</v>
      </c>
      <c r="D847" s="289"/>
      <c r="E847" s="289"/>
      <c r="F847" s="289"/>
      <c r="G847" s="289"/>
      <c r="H847" s="289"/>
      <c r="I847" s="290"/>
      <c r="J847" s="291"/>
      <c r="K847" s="289"/>
      <c r="L847" s="289"/>
      <c r="M847" s="289"/>
      <c r="N847" s="289"/>
      <c r="O847" s="292"/>
    </row>
    <row r="848" spans="1:22">
      <c r="C848" s="293"/>
      <c r="D848" s="293"/>
      <c r="E848" s="293"/>
      <c r="F848" s="293"/>
      <c r="G848" s="293"/>
      <c r="H848" s="293"/>
      <c r="I848" s="294"/>
      <c r="J848" s="295"/>
      <c r="K848" s="293"/>
      <c r="L848" s="293"/>
      <c r="M848" s="293"/>
      <c r="N848" s="293"/>
      <c r="O848" s="292"/>
    </row>
    <row r="849" spans="2:15">
      <c r="C849" s="197"/>
      <c r="D849" s="198" t="s">
        <v>546</v>
      </c>
      <c r="E849" s="198"/>
      <c r="F849" s="198"/>
      <c r="G849" s="198"/>
      <c r="H849" s="296"/>
      <c r="I849" s="297" t="s">
        <v>547</v>
      </c>
      <c r="J849" s="198" t="s">
        <v>548</v>
      </c>
      <c r="K849" s="198" t="s">
        <v>549</v>
      </c>
      <c r="L849" s="198" t="s">
        <v>550</v>
      </c>
      <c r="M849" s="198" t="s">
        <v>549</v>
      </c>
      <c r="N849" s="198" t="s">
        <v>551</v>
      </c>
      <c r="O849" s="200" t="s">
        <v>552</v>
      </c>
    </row>
    <row r="850" spans="2:15">
      <c r="C850" s="201" t="s">
        <v>5</v>
      </c>
      <c r="D850" s="202" t="s">
        <v>553</v>
      </c>
      <c r="E850" s="202" t="s">
        <v>554</v>
      </c>
      <c r="F850" s="202" t="s">
        <v>6</v>
      </c>
      <c r="G850" s="202" t="s">
        <v>6</v>
      </c>
      <c r="H850" s="202" t="s">
        <v>8</v>
      </c>
      <c r="I850" s="298" t="s">
        <v>555</v>
      </c>
      <c r="J850" s="202" t="s">
        <v>556</v>
      </c>
      <c r="K850" s="202" t="s">
        <v>557</v>
      </c>
      <c r="L850" s="202" t="s">
        <v>558</v>
      </c>
      <c r="M850" s="202" t="s">
        <v>559</v>
      </c>
      <c r="N850" s="202" t="s">
        <v>560</v>
      </c>
      <c r="O850" s="204" t="s">
        <v>561</v>
      </c>
    </row>
    <row r="851" spans="2:15">
      <c r="C851" s="201" t="s">
        <v>562</v>
      </c>
      <c r="D851" s="202" t="s">
        <v>563</v>
      </c>
      <c r="E851" s="202" t="s">
        <v>564</v>
      </c>
      <c r="F851" s="202" t="s">
        <v>565</v>
      </c>
      <c r="G851" s="202" t="s">
        <v>565</v>
      </c>
      <c r="H851" s="203"/>
      <c r="I851" s="298" t="s">
        <v>566</v>
      </c>
      <c r="J851" s="202" t="s">
        <v>567</v>
      </c>
      <c r="K851" s="202" t="s">
        <v>559</v>
      </c>
      <c r="L851" s="202" t="s">
        <v>568</v>
      </c>
      <c r="M851" s="202" t="s">
        <v>21</v>
      </c>
      <c r="N851" s="299" t="s">
        <v>21</v>
      </c>
      <c r="O851" s="300" t="s">
        <v>569</v>
      </c>
    </row>
    <row r="852" spans="2:15">
      <c r="C852" s="205"/>
      <c r="D852" s="206" t="s">
        <v>570</v>
      </c>
      <c r="E852" s="206"/>
      <c r="F852" s="206"/>
      <c r="G852" s="206"/>
      <c r="H852" s="207"/>
      <c r="I852" s="301"/>
      <c r="J852" s="206"/>
      <c r="K852" s="206"/>
      <c r="L852" s="206" t="s">
        <v>34</v>
      </c>
      <c r="M852" s="206"/>
      <c r="N852" s="302"/>
      <c r="O852" s="303" t="s">
        <v>571</v>
      </c>
    </row>
    <row r="853" spans="2:15">
      <c r="C853" s="11"/>
      <c r="D853" s="11"/>
      <c r="E853" s="11"/>
      <c r="F853" s="11"/>
      <c r="G853" s="11"/>
      <c r="H853" s="11"/>
      <c r="I853" s="93"/>
      <c r="J853" s="4"/>
      <c r="K853" s="11"/>
      <c r="L853" s="11"/>
      <c r="M853" s="11"/>
      <c r="N853" s="11"/>
      <c r="O853" s="91"/>
    </row>
    <row r="854" spans="2:15">
      <c r="C854" s="304" t="s">
        <v>517</v>
      </c>
      <c r="D854" s="305" t="s">
        <v>644</v>
      </c>
      <c r="E854" s="219"/>
      <c r="F854" s="219"/>
      <c r="G854" s="219"/>
      <c r="H854" s="219"/>
      <c r="I854" s="306"/>
      <c r="J854" s="218"/>
      <c r="K854" s="220"/>
      <c r="L854" s="220"/>
      <c r="M854" s="220"/>
      <c r="N854" s="220"/>
      <c r="O854" s="307"/>
    </row>
    <row r="855" spans="2:15">
      <c r="B855" s="308"/>
      <c r="C855" s="308" t="s">
        <v>581</v>
      </c>
      <c r="D855" s="308"/>
      <c r="E855" s="308"/>
      <c r="F855" s="308"/>
      <c r="G855" s="308"/>
      <c r="H855" s="308"/>
      <c r="I855" s="309"/>
      <c r="J855" s="310">
        <v>0</v>
      </c>
      <c r="K855" s="310">
        <v>0</v>
      </c>
      <c r="L855" s="310">
        <v>0</v>
      </c>
      <c r="M855" s="310">
        <v>0</v>
      </c>
    </row>
    <row r="856" spans="2:15">
      <c r="C856" s="267"/>
      <c r="D856" s="267"/>
      <c r="E856" s="267"/>
      <c r="F856" s="267"/>
      <c r="G856" s="267"/>
      <c r="H856" s="267"/>
      <c r="I856" s="267"/>
      <c r="J856" s="267"/>
      <c r="K856" s="267"/>
      <c r="L856" s="310">
        <v>0</v>
      </c>
      <c r="M856" s="310">
        <v>0</v>
      </c>
      <c r="N856" s="310">
        <v>0</v>
      </c>
      <c r="O856" s="310">
        <v>0</v>
      </c>
    </row>
    <row r="857" spans="2:15">
      <c r="C857" s="311"/>
      <c r="D857" s="262"/>
      <c r="E857" s="262"/>
      <c r="F857" s="262"/>
      <c r="G857" s="262"/>
      <c r="H857" s="262"/>
      <c r="I857" s="312"/>
      <c r="J857" s="313"/>
      <c r="K857" s="314"/>
      <c r="L857" s="310">
        <v>0</v>
      </c>
      <c r="M857" s="310">
        <v>0</v>
      </c>
      <c r="N857" s="310">
        <v>0</v>
      </c>
      <c r="O857" s="310">
        <v>0</v>
      </c>
    </row>
    <row r="858" spans="2:15">
      <c r="C858" s="190" t="s">
        <v>582</v>
      </c>
      <c r="D858" s="191"/>
      <c r="E858" s="192"/>
      <c r="F858" s="192"/>
      <c r="G858" s="192"/>
      <c r="H858" s="192"/>
      <c r="I858" s="312"/>
      <c r="J858" s="313"/>
      <c r="K858" s="274"/>
      <c r="L858" s="310">
        <v>0</v>
      </c>
      <c r="M858" s="310">
        <v>0</v>
      </c>
      <c r="N858" s="310">
        <v>0</v>
      </c>
      <c r="O858" s="310">
        <v>0</v>
      </c>
    </row>
    <row r="859" spans="2:15">
      <c r="C859" s="193" t="s">
        <v>2</v>
      </c>
      <c r="D859" s="191"/>
      <c r="E859" s="192"/>
      <c r="F859" s="192"/>
      <c r="G859" s="192"/>
      <c r="H859" s="192"/>
      <c r="I859" s="312"/>
      <c r="J859" s="313"/>
      <c r="K859" s="274"/>
      <c r="L859" s="310">
        <v>0</v>
      </c>
      <c r="M859" s="310">
        <v>0</v>
      </c>
      <c r="N859" s="310">
        <v>0</v>
      </c>
      <c r="O859" s="310">
        <v>0</v>
      </c>
    </row>
    <row r="860" spans="2:15">
      <c r="C860" s="194" t="s">
        <v>998</v>
      </c>
      <c r="D860" s="191"/>
      <c r="E860" s="192"/>
      <c r="F860" s="192"/>
      <c r="G860" s="192"/>
      <c r="H860" s="192"/>
      <c r="I860" s="312"/>
      <c r="J860" s="313"/>
      <c r="K860" s="262"/>
      <c r="L860" s="310">
        <v>0</v>
      </c>
      <c r="M860" s="310">
        <v>0</v>
      </c>
      <c r="N860" s="310">
        <v>0</v>
      </c>
      <c r="O860" s="310">
        <v>0</v>
      </c>
    </row>
    <row r="861" spans="2:15">
      <c r="C861" s="195"/>
      <c r="D861" s="196"/>
      <c r="E861" s="195"/>
      <c r="F861" s="195"/>
      <c r="G861" s="195"/>
      <c r="H861" s="195"/>
      <c r="I861" s="312"/>
      <c r="J861" s="313"/>
      <c r="K861" s="274"/>
      <c r="L861" s="310">
        <v>0</v>
      </c>
      <c r="M861" s="310">
        <v>0</v>
      </c>
      <c r="N861" s="310">
        <v>0</v>
      </c>
      <c r="O861" s="310">
        <v>0</v>
      </c>
    </row>
    <row r="862" spans="2:15">
      <c r="C862" s="197"/>
      <c r="D862" s="198"/>
      <c r="E862" s="198"/>
      <c r="F862" s="198" t="s">
        <v>584</v>
      </c>
      <c r="G862" s="198"/>
      <c r="H862" s="200" t="s">
        <v>585</v>
      </c>
      <c r="I862" s="312"/>
      <c r="J862" s="313"/>
      <c r="K862" s="274"/>
      <c r="L862" s="310">
        <v>0</v>
      </c>
      <c r="M862" s="310">
        <v>0</v>
      </c>
      <c r="N862" s="310">
        <v>0</v>
      </c>
      <c r="O862" s="310">
        <v>0</v>
      </c>
    </row>
    <row r="863" spans="2:15">
      <c r="C863" s="201" t="s">
        <v>5</v>
      </c>
      <c r="D863" s="202" t="s">
        <v>6</v>
      </c>
      <c r="E863" s="203"/>
      <c r="F863" s="202" t="s">
        <v>586</v>
      </c>
      <c r="G863" s="202" t="s">
        <v>587</v>
      </c>
      <c r="H863" s="204" t="s">
        <v>588</v>
      </c>
      <c r="I863" s="312"/>
      <c r="J863" s="313"/>
      <c r="K863" s="274"/>
      <c r="L863" s="310">
        <v>0</v>
      </c>
      <c r="M863" s="310">
        <v>0</v>
      </c>
      <c r="N863" s="310">
        <v>0</v>
      </c>
      <c r="O863" s="310">
        <v>0</v>
      </c>
    </row>
    <row r="864" spans="2:15">
      <c r="C864" s="201" t="s">
        <v>562</v>
      </c>
      <c r="D864" s="202" t="s">
        <v>589</v>
      </c>
      <c r="E864" s="202" t="s">
        <v>8</v>
      </c>
      <c r="F864" s="202" t="s">
        <v>590</v>
      </c>
      <c r="G864" s="202" t="s">
        <v>591</v>
      </c>
      <c r="H864" s="204" t="s">
        <v>592</v>
      </c>
      <c r="I864" s="290"/>
      <c r="J864" s="291"/>
      <c r="K864" s="289"/>
      <c r="L864" s="289"/>
      <c r="M864" s="289"/>
      <c r="N864" s="289"/>
      <c r="O864" s="292"/>
    </row>
    <row r="865" spans="3:15">
      <c r="C865" s="205"/>
      <c r="D865" s="206"/>
      <c r="E865" s="207"/>
      <c r="F865" s="206" t="s">
        <v>34</v>
      </c>
      <c r="G865" s="206" t="s">
        <v>34</v>
      </c>
      <c r="H865" s="208" t="s">
        <v>34</v>
      </c>
      <c r="I865" s="290"/>
      <c r="J865" s="291"/>
      <c r="K865" s="289"/>
      <c r="L865" s="289"/>
      <c r="M865" s="289"/>
      <c r="N865" s="289"/>
      <c r="O865" s="292"/>
    </row>
    <row r="866" spans="3:15">
      <c r="C866" s="11"/>
      <c r="D866" s="4"/>
      <c r="E866" s="11"/>
      <c r="F866" s="11"/>
      <c r="G866" s="11"/>
      <c r="H866" s="11"/>
      <c r="I866" s="290"/>
      <c r="J866" s="291"/>
      <c r="K866" s="289"/>
      <c r="L866" s="289"/>
      <c r="M866" s="289"/>
      <c r="N866" s="289"/>
      <c r="O866" s="292"/>
    </row>
    <row r="867" spans="3:15">
      <c r="C867" s="209" t="s">
        <v>593</v>
      </c>
      <c r="D867" s="210">
        <v>169</v>
      </c>
      <c r="E867" s="143" t="s">
        <v>48</v>
      </c>
      <c r="F867" s="211">
        <v>824083</v>
      </c>
      <c r="G867" s="211">
        <v>191511</v>
      </c>
      <c r="H867" s="212"/>
      <c r="I867" s="290"/>
      <c r="J867" s="291"/>
      <c r="K867" s="289"/>
      <c r="L867" s="289"/>
      <c r="M867" s="289"/>
      <c r="N867" s="289"/>
      <c r="O867" s="292"/>
    </row>
    <row r="868" spans="3:15">
      <c r="C868" s="209" t="s">
        <v>100</v>
      </c>
      <c r="D868" s="210">
        <v>198</v>
      </c>
      <c r="E868" s="143" t="s">
        <v>51</v>
      </c>
      <c r="F868" s="211">
        <v>373127</v>
      </c>
      <c r="G868" s="211">
        <v>104732</v>
      </c>
      <c r="H868" s="212"/>
      <c r="I868" s="290"/>
      <c r="J868" s="291"/>
      <c r="K868" s="289"/>
      <c r="L868" s="289"/>
      <c r="M868" s="289"/>
      <c r="N868" s="289"/>
      <c r="O868" s="292"/>
    </row>
    <row r="869" spans="3:15">
      <c r="C869" s="213" t="s">
        <v>646</v>
      </c>
      <c r="D869" s="214">
        <v>209</v>
      </c>
      <c r="E869" s="214" t="s">
        <v>63</v>
      </c>
      <c r="F869" s="211"/>
      <c r="G869" s="211">
        <v>809211</v>
      </c>
      <c r="H869" s="212"/>
      <c r="I869" s="290"/>
      <c r="J869" s="291"/>
      <c r="K869" s="289"/>
      <c r="L869" s="289"/>
      <c r="M869" s="289"/>
      <c r="N869" s="289"/>
      <c r="O869" s="292"/>
    </row>
    <row r="870" spans="3:15">
      <c r="C870" s="213" t="s">
        <v>79</v>
      </c>
      <c r="D870" s="214">
        <v>224</v>
      </c>
      <c r="E870" s="214" t="s">
        <v>71</v>
      </c>
      <c r="F870" s="211">
        <v>41551</v>
      </c>
      <c r="G870" s="211">
        <v>45061</v>
      </c>
      <c r="H870" s="212"/>
      <c r="I870" s="290"/>
      <c r="J870" s="291"/>
      <c r="K870" s="289"/>
      <c r="L870" s="289"/>
      <c r="M870" s="289"/>
      <c r="N870" s="289"/>
      <c r="O870" s="292"/>
    </row>
    <row r="871" spans="3:15">
      <c r="C871" s="213" t="s">
        <v>79</v>
      </c>
      <c r="D871" s="214">
        <v>224</v>
      </c>
      <c r="E871" s="214" t="s">
        <v>72</v>
      </c>
      <c r="F871" s="211">
        <v>193902</v>
      </c>
      <c r="G871" s="211">
        <v>210286</v>
      </c>
      <c r="H871" s="212"/>
      <c r="I871" s="290"/>
      <c r="J871" s="291"/>
      <c r="K871" s="289"/>
      <c r="L871" s="289"/>
      <c r="M871" s="289"/>
      <c r="N871" s="289"/>
      <c r="O871" s="292"/>
    </row>
    <row r="872" spans="3:15">
      <c r="C872" s="213" t="s">
        <v>120</v>
      </c>
      <c r="D872" s="214">
        <v>268</v>
      </c>
      <c r="E872" s="214" t="s">
        <v>71</v>
      </c>
      <c r="F872" s="211">
        <v>121752</v>
      </c>
      <c r="G872" s="211">
        <v>270564</v>
      </c>
      <c r="H872" s="212"/>
      <c r="I872" s="290"/>
      <c r="J872" s="291"/>
      <c r="K872" s="289"/>
      <c r="L872" s="289"/>
      <c r="M872" s="289"/>
      <c r="N872" s="289"/>
      <c r="O872" s="292"/>
    </row>
    <row r="873" spans="3:15">
      <c r="C873" s="213" t="s">
        <v>120</v>
      </c>
      <c r="D873" s="214">
        <v>268</v>
      </c>
      <c r="E873" s="214" t="s">
        <v>72</v>
      </c>
      <c r="F873" s="211">
        <v>608746</v>
      </c>
      <c r="G873" s="211">
        <v>1352786</v>
      </c>
      <c r="H873" s="212"/>
      <c r="I873" s="290"/>
      <c r="J873" s="291"/>
      <c r="K873" s="289"/>
      <c r="L873" s="289"/>
      <c r="M873" s="289"/>
      <c r="N873" s="289"/>
      <c r="O873" s="292"/>
    </row>
    <row r="874" spans="3:15">
      <c r="C874" s="213" t="s">
        <v>165</v>
      </c>
      <c r="D874" s="214">
        <v>308</v>
      </c>
      <c r="E874" s="214" t="s">
        <v>46</v>
      </c>
      <c r="F874" s="211"/>
      <c r="G874" s="211">
        <v>3046410</v>
      </c>
      <c r="H874" s="212"/>
      <c r="I874" s="290"/>
      <c r="J874" s="291"/>
      <c r="K874" s="289"/>
      <c r="L874" s="289"/>
      <c r="M874" s="289"/>
      <c r="N874" s="289"/>
      <c r="O874" s="292"/>
    </row>
    <row r="875" spans="3:15">
      <c r="C875" s="213" t="s">
        <v>608</v>
      </c>
      <c r="D875" s="216">
        <v>333</v>
      </c>
      <c r="E875" s="214" t="s">
        <v>177</v>
      </c>
      <c r="F875" s="211"/>
      <c r="G875" s="211">
        <v>1148780</v>
      </c>
      <c r="H875" s="212"/>
      <c r="I875" s="290"/>
      <c r="J875" s="291"/>
      <c r="K875" s="289"/>
      <c r="L875" s="289"/>
      <c r="M875" s="289"/>
      <c r="N875" s="289"/>
      <c r="O875" s="292"/>
    </row>
    <row r="876" spans="3:15">
      <c r="C876" s="213" t="s">
        <v>185</v>
      </c>
      <c r="D876" s="216">
        <v>344</v>
      </c>
      <c r="E876" s="214" t="s">
        <v>51</v>
      </c>
      <c r="F876" s="211">
        <v>1829057</v>
      </c>
      <c r="G876" s="211">
        <v>1459958</v>
      </c>
      <c r="H876" s="212"/>
      <c r="I876" s="290"/>
      <c r="J876" s="291"/>
      <c r="K876" s="289"/>
      <c r="L876" s="289"/>
      <c r="M876" s="289"/>
      <c r="N876" s="289"/>
      <c r="O876" s="292"/>
    </row>
    <row r="877" spans="3:15">
      <c r="C877" s="213" t="s">
        <v>647</v>
      </c>
      <c r="D877" s="216" t="s">
        <v>648</v>
      </c>
      <c r="E877" s="214" t="s">
        <v>46</v>
      </c>
      <c r="F877" s="211">
        <v>627873</v>
      </c>
      <c r="G877" s="211">
        <v>280452</v>
      </c>
      <c r="H877" s="212"/>
      <c r="I877" s="290"/>
      <c r="J877" s="291"/>
      <c r="K877" s="289"/>
      <c r="L877" s="289"/>
      <c r="M877" s="289"/>
      <c r="N877" s="289"/>
      <c r="O877" s="292"/>
    </row>
    <row r="878" spans="3:15">
      <c r="C878" s="213" t="s">
        <v>207</v>
      </c>
      <c r="D878" s="216" t="s">
        <v>649</v>
      </c>
      <c r="E878" s="214" t="s">
        <v>59</v>
      </c>
      <c r="F878" s="211">
        <v>1831293</v>
      </c>
      <c r="G878" s="211">
        <v>953162</v>
      </c>
      <c r="H878" s="212"/>
      <c r="I878" s="290"/>
      <c r="J878" s="291"/>
      <c r="K878" s="289"/>
      <c r="L878" s="289"/>
      <c r="M878" s="289"/>
      <c r="N878" s="289"/>
      <c r="O878" s="292"/>
    </row>
    <row r="879" spans="3:15">
      <c r="C879" s="213" t="s">
        <v>327</v>
      </c>
      <c r="D879" s="216" t="s">
        <v>650</v>
      </c>
      <c r="E879" s="214" t="s">
        <v>56</v>
      </c>
      <c r="F879" s="211">
        <v>1752500</v>
      </c>
      <c r="G879" s="211">
        <v>53511</v>
      </c>
      <c r="H879" s="212"/>
      <c r="I879" s="290"/>
      <c r="J879" s="291"/>
      <c r="K879" s="289"/>
      <c r="L879" s="289"/>
      <c r="M879" s="289"/>
      <c r="N879" s="289"/>
      <c r="O879" s="292"/>
    </row>
    <row r="880" spans="3:15">
      <c r="C880" s="213" t="s">
        <v>94</v>
      </c>
      <c r="D880" s="216" t="s">
        <v>651</v>
      </c>
      <c r="E880" s="214" t="s">
        <v>53</v>
      </c>
      <c r="F880" s="211">
        <v>5494060</v>
      </c>
      <c r="G880" s="211">
        <v>204755</v>
      </c>
      <c r="H880" s="212"/>
      <c r="I880" s="290"/>
      <c r="J880" s="291"/>
      <c r="K880" s="289"/>
      <c r="L880" s="289"/>
      <c r="M880" s="289"/>
      <c r="N880" s="289"/>
      <c r="O880" s="292"/>
    </row>
    <row r="881" spans="3:15">
      <c r="C881" s="213" t="s">
        <v>94</v>
      </c>
      <c r="D881" s="216" t="s">
        <v>652</v>
      </c>
      <c r="E881" s="214" t="s">
        <v>59</v>
      </c>
      <c r="F881" s="211"/>
      <c r="G881" s="211">
        <v>571915</v>
      </c>
      <c r="H881" s="212"/>
      <c r="I881" s="290"/>
      <c r="J881" s="291"/>
      <c r="K881" s="289"/>
      <c r="L881" s="289"/>
      <c r="M881" s="289"/>
      <c r="N881" s="289"/>
      <c r="O881" s="292"/>
    </row>
    <row r="882" spans="3:15">
      <c r="C882" s="213" t="s">
        <v>653</v>
      </c>
      <c r="D882" s="216" t="s">
        <v>654</v>
      </c>
      <c r="E882" s="214" t="s">
        <v>63</v>
      </c>
      <c r="F882" s="211"/>
      <c r="G882" s="211">
        <v>1560901</v>
      </c>
      <c r="H882" s="212"/>
      <c r="I882" s="290"/>
      <c r="J882" s="291"/>
      <c r="K882" s="289"/>
      <c r="L882" s="289"/>
      <c r="M882" s="289"/>
      <c r="N882" s="289"/>
      <c r="O882" s="292"/>
    </row>
    <row r="883" spans="3:15">
      <c r="C883" s="213" t="s">
        <v>315</v>
      </c>
      <c r="D883" s="216" t="s">
        <v>655</v>
      </c>
      <c r="E883" s="214" t="s">
        <v>92</v>
      </c>
      <c r="F883" s="211"/>
      <c r="G883" s="211">
        <v>2287587</v>
      </c>
      <c r="H883" s="212"/>
      <c r="I883" s="290"/>
      <c r="J883" s="291"/>
      <c r="K883" s="289"/>
      <c r="L883" s="289"/>
      <c r="M883" s="289"/>
      <c r="N883" s="289"/>
      <c r="O883" s="292"/>
    </row>
    <row r="884" spans="3:15">
      <c r="C884" s="213" t="s">
        <v>324</v>
      </c>
      <c r="D884" s="216" t="s">
        <v>656</v>
      </c>
      <c r="E884" s="214" t="s">
        <v>56</v>
      </c>
      <c r="F884" s="211"/>
      <c r="G884" s="211">
        <v>202952</v>
      </c>
      <c r="H884" s="212"/>
      <c r="I884" s="290"/>
      <c r="J884" s="291"/>
      <c r="K884" s="289"/>
      <c r="L884" s="289"/>
      <c r="M884" s="289"/>
      <c r="N884" s="289"/>
      <c r="O884" s="292"/>
    </row>
    <row r="885" spans="3:15">
      <c r="C885" s="215" t="s">
        <v>350</v>
      </c>
      <c r="D885" s="216" t="s">
        <v>772</v>
      </c>
      <c r="E885" s="214" t="s">
        <v>202</v>
      </c>
      <c r="F885" s="211">
        <v>43447222</v>
      </c>
      <c r="G885" s="211">
        <v>1140825</v>
      </c>
      <c r="H885" s="212"/>
      <c r="I885" s="290"/>
      <c r="J885" s="291"/>
      <c r="K885" s="289"/>
      <c r="L885" s="289"/>
      <c r="M885" s="289"/>
      <c r="N885" s="289"/>
      <c r="O885" s="292"/>
    </row>
    <row r="886" spans="3:15">
      <c r="C886" s="209" t="s">
        <v>617</v>
      </c>
      <c r="D886" s="216" t="s">
        <v>657</v>
      </c>
      <c r="E886" s="214" t="s">
        <v>59</v>
      </c>
      <c r="F886" s="211"/>
      <c r="G886" s="211">
        <v>816479</v>
      </c>
      <c r="H886" s="212"/>
      <c r="I886" s="290"/>
      <c r="J886" s="291"/>
      <c r="K886" s="289"/>
      <c r="L886" s="289"/>
      <c r="M886" s="289"/>
      <c r="N886" s="289"/>
      <c r="O886" s="292"/>
    </row>
    <row r="887" spans="3:15">
      <c r="C887" s="209" t="s">
        <v>658</v>
      </c>
      <c r="D887" s="216" t="s">
        <v>659</v>
      </c>
      <c r="E887" s="214" t="s">
        <v>60</v>
      </c>
      <c r="F887" s="211"/>
      <c r="G887" s="211">
        <v>2778214</v>
      </c>
      <c r="H887" s="212"/>
      <c r="I887" s="290"/>
      <c r="J887" s="291"/>
      <c r="K887" s="289"/>
      <c r="L887" s="289"/>
      <c r="M887" s="289"/>
      <c r="N887" s="289"/>
      <c r="O887" s="292"/>
    </row>
    <row r="888" spans="3:15">
      <c r="C888" s="213" t="s">
        <v>665</v>
      </c>
      <c r="D888" s="216" t="s">
        <v>852</v>
      </c>
      <c r="E888" s="214" t="s">
        <v>51</v>
      </c>
      <c r="F888" s="211"/>
      <c r="G888" s="211">
        <v>155100</v>
      </c>
      <c r="H888" s="212"/>
      <c r="I888" s="290"/>
      <c r="J888" s="291"/>
      <c r="K888" s="289"/>
      <c r="L888" s="289"/>
      <c r="M888" s="289"/>
      <c r="N888" s="289"/>
      <c r="O888" s="292"/>
    </row>
    <row r="889" spans="3:15">
      <c r="C889" s="213" t="s">
        <v>120</v>
      </c>
      <c r="D889" s="216" t="s">
        <v>660</v>
      </c>
      <c r="E889" s="214" t="s">
        <v>75</v>
      </c>
      <c r="F889" s="211"/>
      <c r="G889" s="211">
        <v>1032240</v>
      </c>
      <c r="H889" s="212"/>
      <c r="I889" s="290"/>
      <c r="J889" s="291"/>
      <c r="K889" s="289"/>
      <c r="L889" s="289"/>
      <c r="M889" s="289"/>
      <c r="N889" s="289"/>
      <c r="O889" s="292"/>
    </row>
    <row r="890" spans="3:15">
      <c r="C890" s="215" t="s">
        <v>315</v>
      </c>
      <c r="D890" s="216" t="s">
        <v>661</v>
      </c>
      <c r="E890" s="214" t="s">
        <v>60</v>
      </c>
      <c r="F890" s="211"/>
      <c r="G890" s="211">
        <v>571881</v>
      </c>
      <c r="H890" s="212"/>
      <c r="I890" s="290"/>
      <c r="J890" s="291"/>
      <c r="K890" s="289"/>
      <c r="L890" s="289"/>
      <c r="M890" s="289"/>
      <c r="N890" s="289"/>
      <c r="O890" s="292"/>
    </row>
    <row r="891" spans="3:15">
      <c r="C891" s="215" t="s">
        <v>315</v>
      </c>
      <c r="D891" s="216" t="s">
        <v>662</v>
      </c>
      <c r="E891" s="214" t="s">
        <v>75</v>
      </c>
      <c r="F891" s="211"/>
      <c r="G891" s="211">
        <v>799592</v>
      </c>
      <c r="H891" s="212"/>
      <c r="I891" s="290"/>
      <c r="J891" s="291"/>
      <c r="K891" s="289"/>
      <c r="L891" s="289"/>
      <c r="M891" s="289"/>
      <c r="N891" s="289"/>
      <c r="O891" s="292"/>
    </row>
    <row r="892" spans="3:15">
      <c r="C892" s="215" t="s">
        <v>255</v>
      </c>
      <c r="D892" s="216" t="s">
        <v>663</v>
      </c>
      <c r="E892" s="216" t="s">
        <v>53</v>
      </c>
      <c r="F892" s="215"/>
      <c r="G892" s="211">
        <v>354143</v>
      </c>
      <c r="H892" s="212"/>
    </row>
    <row r="893" spans="3:15">
      <c r="C893" s="215" t="s">
        <v>255</v>
      </c>
      <c r="D893" s="216" t="s">
        <v>664</v>
      </c>
      <c r="E893" s="216" t="s">
        <v>51</v>
      </c>
      <c r="F893" s="215"/>
      <c r="G893" s="211">
        <v>408121</v>
      </c>
      <c r="H893" s="212"/>
    </row>
    <row r="894" spans="3:15">
      <c r="C894" s="215" t="s">
        <v>665</v>
      </c>
      <c r="D894" s="216" t="s">
        <v>666</v>
      </c>
      <c r="E894" s="216" t="s">
        <v>56</v>
      </c>
      <c r="F894" s="215"/>
      <c r="G894" s="211">
        <v>688160</v>
      </c>
      <c r="H894" s="212"/>
    </row>
    <row r="895" spans="3:15">
      <c r="C895" s="213" t="s">
        <v>667</v>
      </c>
      <c r="D895" s="216" t="s">
        <v>668</v>
      </c>
      <c r="E895" s="216" t="s">
        <v>46</v>
      </c>
      <c r="F895" s="215"/>
      <c r="G895" s="211">
        <v>327036</v>
      </c>
      <c r="H895" s="212"/>
    </row>
    <row r="896" spans="3:15">
      <c r="C896" s="213" t="s">
        <v>667</v>
      </c>
      <c r="D896" s="216" t="s">
        <v>669</v>
      </c>
      <c r="E896" s="216" t="s">
        <v>92</v>
      </c>
      <c r="F896" s="215"/>
      <c r="G896" s="211">
        <v>652490</v>
      </c>
      <c r="H896" s="212"/>
    </row>
    <row r="897" spans="2:8">
      <c r="C897" s="1" t="s">
        <v>735</v>
      </c>
      <c r="D897" s="5" t="s">
        <v>748</v>
      </c>
      <c r="E897" s="5" t="s">
        <v>46</v>
      </c>
      <c r="F897" s="1"/>
      <c r="G897" s="154">
        <v>548088</v>
      </c>
      <c r="H897" s="151"/>
    </row>
    <row r="898" spans="2:8">
      <c r="C898" s="217" t="s">
        <v>517</v>
      </c>
      <c r="D898" s="218"/>
      <c r="E898" s="219"/>
      <c r="F898" s="220">
        <f>SUM(F867:F897)</f>
        <v>57145166</v>
      </c>
      <c r="G898" s="220">
        <f>SUM(G867:G897)</f>
        <v>25026903</v>
      </c>
      <c r="H898" s="220">
        <f>SUM(H867:H897)</f>
        <v>0</v>
      </c>
    </row>
    <row r="899" spans="2:8" ht="76.5" customHeight="1">
      <c r="B899" s="221"/>
      <c r="C899" s="221" t="s">
        <v>518</v>
      </c>
      <c r="D899" s="222">
        <v>0</v>
      </c>
      <c r="E899" s="222">
        <v>0</v>
      </c>
      <c r="F899" s="222">
        <v>0</v>
      </c>
    </row>
    <row r="900" spans="2:8">
      <c r="C900" s="315"/>
      <c r="D900" s="315"/>
      <c r="E900" s="315"/>
      <c r="F900" s="273">
        <v>0</v>
      </c>
      <c r="G900" s="273">
        <v>0</v>
      </c>
      <c r="H900" s="273">
        <v>0</v>
      </c>
    </row>
    <row r="901" spans="2:8">
      <c r="C901" s="267"/>
      <c r="D901" s="267"/>
      <c r="E901" s="267"/>
      <c r="F901" s="273">
        <v>0</v>
      </c>
      <c r="G901" s="273">
        <v>0</v>
      </c>
      <c r="H901" s="273">
        <v>0</v>
      </c>
    </row>
    <row r="902" spans="2:8">
      <c r="C902" s="316"/>
      <c r="D902" s="317"/>
      <c r="E902" s="318"/>
      <c r="F902" s="273">
        <v>0</v>
      </c>
      <c r="G902" s="273">
        <v>0</v>
      </c>
      <c r="H902" s="273">
        <v>0</v>
      </c>
    </row>
    <row r="903" spans="2:8">
      <c r="C903" s="319"/>
      <c r="D903" s="317"/>
      <c r="E903" s="318"/>
      <c r="F903" s="273">
        <v>0</v>
      </c>
      <c r="G903" s="273">
        <v>0</v>
      </c>
      <c r="H903" s="273">
        <v>0</v>
      </c>
    </row>
    <row r="904" spans="2:8">
      <c r="C904" s="267"/>
      <c r="D904" s="275"/>
      <c r="E904" s="267"/>
      <c r="F904" s="273">
        <v>0</v>
      </c>
      <c r="G904" s="273">
        <v>0</v>
      </c>
      <c r="H904" s="273">
        <v>0</v>
      </c>
    </row>
    <row r="905" spans="2:8">
      <c r="C905" s="267"/>
      <c r="D905" s="317"/>
      <c r="E905" s="318"/>
      <c r="F905" s="273">
        <v>0</v>
      </c>
      <c r="G905" s="273">
        <v>0</v>
      </c>
      <c r="H905" s="273">
        <v>0</v>
      </c>
    </row>
    <row r="906" spans="2:8">
      <c r="C906" s="192"/>
      <c r="D906" s="191"/>
      <c r="E906" s="192"/>
      <c r="F906" s="192"/>
      <c r="G906" s="192"/>
      <c r="H906" s="192"/>
    </row>
    <row r="907" spans="2:8">
      <c r="C907" s="192"/>
      <c r="D907" s="191"/>
      <c r="E907" s="192"/>
      <c r="F907" s="192"/>
      <c r="G907" s="192"/>
      <c r="H907" s="192"/>
    </row>
    <row r="908" spans="2:8">
      <c r="C908" s="192"/>
      <c r="D908" s="191"/>
      <c r="E908" s="192"/>
      <c r="F908" s="192"/>
      <c r="G908" s="192"/>
      <c r="H908" s="192"/>
    </row>
    <row r="909" spans="2:8">
      <c r="C909" s="192"/>
      <c r="D909" s="191"/>
      <c r="E909" s="192"/>
      <c r="F909" s="192"/>
      <c r="G909" s="192"/>
      <c r="H909" s="192"/>
    </row>
    <row r="910" spans="2:8">
      <c r="C910" s="192"/>
      <c r="D910" s="191"/>
      <c r="E910" s="192"/>
      <c r="F910" s="192"/>
      <c r="G910" s="192"/>
      <c r="H910" s="192"/>
    </row>
  </sheetData>
  <mergeCells count="8">
    <mergeCell ref="A5:B8"/>
    <mergeCell ref="C5:C7"/>
    <mergeCell ref="D5:E5"/>
    <mergeCell ref="F5:G5"/>
    <mergeCell ref="F7:G7"/>
    <mergeCell ref="C809:P809"/>
    <mergeCell ref="C810:L811"/>
    <mergeCell ref="C812:D81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982"/>
  <sheetViews>
    <sheetView topLeftCell="A854" workbookViewId="0">
      <selection activeCell="C870" sqref="C870"/>
    </sheetView>
  </sheetViews>
  <sheetFormatPr baseColWidth="10" defaultColWidth="11.7109375" defaultRowHeight="12.75"/>
  <cols>
    <col min="1" max="1" width="10.85546875" style="1" bestFit="1" customWidth="1"/>
    <col min="2" max="2" width="2.85546875" style="2" bestFit="1" customWidth="1"/>
    <col min="3" max="3" width="52" style="1" customWidth="1"/>
    <col min="4" max="4" width="82" style="5" bestFit="1" customWidth="1"/>
    <col min="5" max="5" width="22.42578125" style="5" bestFit="1" customWidth="1"/>
    <col min="6" max="6" width="24" style="1" bestFit="1" customWidth="1"/>
    <col min="7" max="7" width="12.28515625" style="10" customWidth="1"/>
    <col min="8" max="8" width="16.5703125" style="1" bestFit="1" customWidth="1"/>
    <col min="9" max="9" width="12.7109375" style="1" customWidth="1"/>
    <col min="10" max="10" width="17.28515625" style="1" customWidth="1"/>
    <col min="11" max="11" width="13.85546875" style="1" customWidth="1"/>
    <col min="12" max="13" width="15" style="1" bestFit="1" customWidth="1"/>
    <col min="14" max="14" width="17.5703125" style="1" customWidth="1"/>
    <col min="15" max="15" width="15.28515625" style="1" customWidth="1"/>
    <col min="16" max="16" width="17.85546875" style="1" customWidth="1"/>
    <col min="17" max="17" width="3.140625" style="1" customWidth="1"/>
    <col min="18" max="256" width="11.7109375" style="8"/>
    <col min="257" max="257" width="10.85546875" style="8" bestFit="1" customWidth="1"/>
    <col min="258" max="258" width="2.85546875" style="8" bestFit="1" customWidth="1"/>
    <col min="259" max="259" width="59.5703125" style="8" customWidth="1"/>
    <col min="260" max="260" width="6.7109375" style="8" customWidth="1"/>
    <col min="261" max="261" width="11" style="8" customWidth="1"/>
    <col min="262" max="262" width="5.7109375" style="8" customWidth="1"/>
    <col min="263" max="263" width="12.28515625" style="8" customWidth="1"/>
    <col min="264" max="264" width="9.7109375" style="8" customWidth="1"/>
    <col min="265" max="265" width="12.7109375" style="8" customWidth="1"/>
    <col min="266" max="266" width="17.28515625" style="8" customWidth="1"/>
    <col min="267" max="267" width="13.85546875" style="8" customWidth="1"/>
    <col min="268" max="269" width="15" style="8" bestFit="1" customWidth="1"/>
    <col min="270" max="270" width="17.5703125" style="8" customWidth="1"/>
    <col min="271" max="271" width="15.28515625" style="8" customWidth="1"/>
    <col min="272" max="272" width="17.85546875" style="8" customWidth="1"/>
    <col min="273" max="273" width="3.140625" style="8" customWidth="1"/>
    <col min="274" max="512" width="11.7109375" style="8"/>
    <col min="513" max="513" width="10.85546875" style="8" bestFit="1" customWidth="1"/>
    <col min="514" max="514" width="2.85546875" style="8" bestFit="1" customWidth="1"/>
    <col min="515" max="515" width="59.5703125" style="8" customWidth="1"/>
    <col min="516" max="516" width="6.7109375" style="8" customWidth="1"/>
    <col min="517" max="517" width="11" style="8" customWidth="1"/>
    <col min="518" max="518" width="5.7109375" style="8" customWidth="1"/>
    <col min="519" max="519" width="12.28515625" style="8" customWidth="1"/>
    <col min="520" max="520" width="9.7109375" style="8" customWidth="1"/>
    <col min="521" max="521" width="12.7109375" style="8" customWidth="1"/>
    <col min="522" max="522" width="17.28515625" style="8" customWidth="1"/>
    <col min="523" max="523" width="13.85546875" style="8" customWidth="1"/>
    <col min="524" max="525" width="15" style="8" bestFit="1" customWidth="1"/>
    <col min="526" max="526" width="17.5703125" style="8" customWidth="1"/>
    <col min="527" max="527" width="15.28515625" style="8" customWidth="1"/>
    <col min="528" max="528" width="17.85546875" style="8" customWidth="1"/>
    <col min="529" max="529" width="3.140625" style="8" customWidth="1"/>
    <col min="530" max="768" width="11.7109375" style="8"/>
    <col min="769" max="769" width="10.85546875" style="8" bestFit="1" customWidth="1"/>
    <col min="770" max="770" width="2.85546875" style="8" bestFit="1" customWidth="1"/>
    <col min="771" max="771" width="59.5703125" style="8" customWidth="1"/>
    <col min="772" max="772" width="6.7109375" style="8" customWidth="1"/>
    <col min="773" max="773" width="11" style="8" customWidth="1"/>
    <col min="774" max="774" width="5.7109375" style="8" customWidth="1"/>
    <col min="775" max="775" width="12.28515625" style="8" customWidth="1"/>
    <col min="776" max="776" width="9.7109375" style="8" customWidth="1"/>
    <col min="777" max="777" width="12.7109375" style="8" customWidth="1"/>
    <col min="778" max="778" width="17.28515625" style="8" customWidth="1"/>
    <col min="779" max="779" width="13.85546875" style="8" customWidth="1"/>
    <col min="780" max="781" width="15" style="8" bestFit="1" customWidth="1"/>
    <col min="782" max="782" width="17.5703125" style="8" customWidth="1"/>
    <col min="783" max="783" width="15.28515625" style="8" customWidth="1"/>
    <col min="784" max="784" width="17.85546875" style="8" customWidth="1"/>
    <col min="785" max="785" width="3.140625" style="8" customWidth="1"/>
    <col min="786" max="1024" width="11.7109375" style="8"/>
    <col min="1025" max="1025" width="10.85546875" style="8" bestFit="1" customWidth="1"/>
    <col min="1026" max="1026" width="2.85546875" style="8" bestFit="1" customWidth="1"/>
    <col min="1027" max="1027" width="59.5703125" style="8" customWidth="1"/>
    <col min="1028" max="1028" width="6.7109375" style="8" customWidth="1"/>
    <col min="1029" max="1029" width="11" style="8" customWidth="1"/>
    <col min="1030" max="1030" width="5.7109375" style="8" customWidth="1"/>
    <col min="1031" max="1031" width="12.28515625" style="8" customWidth="1"/>
    <col min="1032" max="1032" width="9.7109375" style="8" customWidth="1"/>
    <col min="1033" max="1033" width="12.7109375" style="8" customWidth="1"/>
    <col min="1034" max="1034" width="17.28515625" style="8" customWidth="1"/>
    <col min="1035" max="1035" width="13.85546875" style="8" customWidth="1"/>
    <col min="1036" max="1037" width="15" style="8" bestFit="1" customWidth="1"/>
    <col min="1038" max="1038" width="17.5703125" style="8" customWidth="1"/>
    <col min="1039" max="1039" width="15.28515625" style="8" customWidth="1"/>
    <col min="1040" max="1040" width="17.85546875" style="8" customWidth="1"/>
    <col min="1041" max="1041" width="3.140625" style="8" customWidth="1"/>
    <col min="1042" max="1280" width="11.7109375" style="8"/>
    <col min="1281" max="1281" width="10.85546875" style="8" bestFit="1" customWidth="1"/>
    <col min="1282" max="1282" width="2.85546875" style="8" bestFit="1" customWidth="1"/>
    <col min="1283" max="1283" width="59.5703125" style="8" customWidth="1"/>
    <col min="1284" max="1284" width="6.7109375" style="8" customWidth="1"/>
    <col min="1285" max="1285" width="11" style="8" customWidth="1"/>
    <col min="1286" max="1286" width="5.7109375" style="8" customWidth="1"/>
    <col min="1287" max="1287" width="12.28515625" style="8" customWidth="1"/>
    <col min="1288" max="1288" width="9.7109375" style="8" customWidth="1"/>
    <col min="1289" max="1289" width="12.7109375" style="8" customWidth="1"/>
    <col min="1290" max="1290" width="17.28515625" style="8" customWidth="1"/>
    <col min="1291" max="1291" width="13.85546875" style="8" customWidth="1"/>
    <col min="1292" max="1293" width="15" style="8" bestFit="1" customWidth="1"/>
    <col min="1294" max="1294" width="17.5703125" style="8" customWidth="1"/>
    <col min="1295" max="1295" width="15.28515625" style="8" customWidth="1"/>
    <col min="1296" max="1296" width="17.85546875" style="8" customWidth="1"/>
    <col min="1297" max="1297" width="3.140625" style="8" customWidth="1"/>
    <col min="1298" max="1536" width="11.7109375" style="8"/>
    <col min="1537" max="1537" width="10.85546875" style="8" bestFit="1" customWidth="1"/>
    <col min="1538" max="1538" width="2.85546875" style="8" bestFit="1" customWidth="1"/>
    <col min="1539" max="1539" width="59.5703125" style="8" customWidth="1"/>
    <col min="1540" max="1540" width="6.7109375" style="8" customWidth="1"/>
    <col min="1541" max="1541" width="11" style="8" customWidth="1"/>
    <col min="1542" max="1542" width="5.7109375" style="8" customWidth="1"/>
    <col min="1543" max="1543" width="12.28515625" style="8" customWidth="1"/>
    <col min="1544" max="1544" width="9.7109375" style="8" customWidth="1"/>
    <col min="1545" max="1545" width="12.7109375" style="8" customWidth="1"/>
    <col min="1546" max="1546" width="17.28515625" style="8" customWidth="1"/>
    <col min="1547" max="1547" width="13.85546875" style="8" customWidth="1"/>
    <col min="1548" max="1549" width="15" style="8" bestFit="1" customWidth="1"/>
    <col min="1550" max="1550" width="17.5703125" style="8" customWidth="1"/>
    <col min="1551" max="1551" width="15.28515625" style="8" customWidth="1"/>
    <col min="1552" max="1552" width="17.85546875" style="8" customWidth="1"/>
    <col min="1553" max="1553" width="3.140625" style="8" customWidth="1"/>
    <col min="1554" max="1792" width="11.7109375" style="8"/>
    <col min="1793" max="1793" width="10.85546875" style="8" bestFit="1" customWidth="1"/>
    <col min="1794" max="1794" width="2.85546875" style="8" bestFit="1" customWidth="1"/>
    <col min="1795" max="1795" width="59.5703125" style="8" customWidth="1"/>
    <col min="1796" max="1796" width="6.7109375" style="8" customWidth="1"/>
    <col min="1797" max="1797" width="11" style="8" customWidth="1"/>
    <col min="1798" max="1798" width="5.7109375" style="8" customWidth="1"/>
    <col min="1799" max="1799" width="12.28515625" style="8" customWidth="1"/>
    <col min="1800" max="1800" width="9.7109375" style="8" customWidth="1"/>
    <col min="1801" max="1801" width="12.7109375" style="8" customWidth="1"/>
    <col min="1802" max="1802" width="17.28515625" style="8" customWidth="1"/>
    <col min="1803" max="1803" width="13.85546875" style="8" customWidth="1"/>
    <col min="1804" max="1805" width="15" style="8" bestFit="1" customWidth="1"/>
    <col min="1806" max="1806" width="17.5703125" style="8" customWidth="1"/>
    <col min="1807" max="1807" width="15.28515625" style="8" customWidth="1"/>
    <col min="1808" max="1808" width="17.85546875" style="8" customWidth="1"/>
    <col min="1809" max="1809" width="3.140625" style="8" customWidth="1"/>
    <col min="1810" max="2048" width="11.7109375" style="8"/>
    <col min="2049" max="2049" width="10.85546875" style="8" bestFit="1" customWidth="1"/>
    <col min="2050" max="2050" width="2.85546875" style="8" bestFit="1" customWidth="1"/>
    <col min="2051" max="2051" width="59.5703125" style="8" customWidth="1"/>
    <col min="2052" max="2052" width="6.7109375" style="8" customWidth="1"/>
    <col min="2053" max="2053" width="11" style="8" customWidth="1"/>
    <col min="2054" max="2054" width="5.7109375" style="8" customWidth="1"/>
    <col min="2055" max="2055" width="12.28515625" style="8" customWidth="1"/>
    <col min="2056" max="2056" width="9.7109375" style="8" customWidth="1"/>
    <col min="2057" max="2057" width="12.7109375" style="8" customWidth="1"/>
    <col min="2058" max="2058" width="17.28515625" style="8" customWidth="1"/>
    <col min="2059" max="2059" width="13.85546875" style="8" customWidth="1"/>
    <col min="2060" max="2061" width="15" style="8" bestFit="1" customWidth="1"/>
    <col min="2062" max="2062" width="17.5703125" style="8" customWidth="1"/>
    <col min="2063" max="2063" width="15.28515625" style="8" customWidth="1"/>
    <col min="2064" max="2064" width="17.85546875" style="8" customWidth="1"/>
    <col min="2065" max="2065" width="3.140625" style="8" customWidth="1"/>
    <col min="2066" max="2304" width="11.7109375" style="8"/>
    <col min="2305" max="2305" width="10.85546875" style="8" bestFit="1" customWidth="1"/>
    <col min="2306" max="2306" width="2.85546875" style="8" bestFit="1" customWidth="1"/>
    <col min="2307" max="2307" width="59.5703125" style="8" customWidth="1"/>
    <col min="2308" max="2308" width="6.7109375" style="8" customWidth="1"/>
    <col min="2309" max="2309" width="11" style="8" customWidth="1"/>
    <col min="2310" max="2310" width="5.7109375" style="8" customWidth="1"/>
    <col min="2311" max="2311" width="12.28515625" style="8" customWidth="1"/>
    <col min="2312" max="2312" width="9.7109375" style="8" customWidth="1"/>
    <col min="2313" max="2313" width="12.7109375" style="8" customWidth="1"/>
    <col min="2314" max="2314" width="17.28515625" style="8" customWidth="1"/>
    <col min="2315" max="2315" width="13.85546875" style="8" customWidth="1"/>
    <col min="2316" max="2317" width="15" style="8" bestFit="1" customWidth="1"/>
    <col min="2318" max="2318" width="17.5703125" style="8" customWidth="1"/>
    <col min="2319" max="2319" width="15.28515625" style="8" customWidth="1"/>
    <col min="2320" max="2320" width="17.85546875" style="8" customWidth="1"/>
    <col min="2321" max="2321" width="3.140625" style="8" customWidth="1"/>
    <col min="2322" max="2560" width="11.7109375" style="8"/>
    <col min="2561" max="2561" width="10.85546875" style="8" bestFit="1" customWidth="1"/>
    <col min="2562" max="2562" width="2.85546875" style="8" bestFit="1" customWidth="1"/>
    <col min="2563" max="2563" width="59.5703125" style="8" customWidth="1"/>
    <col min="2564" max="2564" width="6.7109375" style="8" customWidth="1"/>
    <col min="2565" max="2565" width="11" style="8" customWidth="1"/>
    <col min="2566" max="2566" width="5.7109375" style="8" customWidth="1"/>
    <col min="2567" max="2567" width="12.28515625" style="8" customWidth="1"/>
    <col min="2568" max="2568" width="9.7109375" style="8" customWidth="1"/>
    <col min="2569" max="2569" width="12.7109375" style="8" customWidth="1"/>
    <col min="2570" max="2570" width="17.28515625" style="8" customWidth="1"/>
    <col min="2571" max="2571" width="13.85546875" style="8" customWidth="1"/>
    <col min="2572" max="2573" width="15" style="8" bestFit="1" customWidth="1"/>
    <col min="2574" max="2574" width="17.5703125" style="8" customWidth="1"/>
    <col min="2575" max="2575" width="15.28515625" style="8" customWidth="1"/>
    <col min="2576" max="2576" width="17.85546875" style="8" customWidth="1"/>
    <col min="2577" max="2577" width="3.140625" style="8" customWidth="1"/>
    <col min="2578" max="2816" width="11.7109375" style="8"/>
    <col min="2817" max="2817" width="10.85546875" style="8" bestFit="1" customWidth="1"/>
    <col min="2818" max="2818" width="2.85546875" style="8" bestFit="1" customWidth="1"/>
    <col min="2819" max="2819" width="59.5703125" style="8" customWidth="1"/>
    <col min="2820" max="2820" width="6.7109375" style="8" customWidth="1"/>
    <col min="2821" max="2821" width="11" style="8" customWidth="1"/>
    <col min="2822" max="2822" width="5.7109375" style="8" customWidth="1"/>
    <col min="2823" max="2823" width="12.28515625" style="8" customWidth="1"/>
    <col min="2824" max="2824" width="9.7109375" style="8" customWidth="1"/>
    <col min="2825" max="2825" width="12.7109375" style="8" customWidth="1"/>
    <col min="2826" max="2826" width="17.28515625" style="8" customWidth="1"/>
    <col min="2827" max="2827" width="13.85546875" style="8" customWidth="1"/>
    <col min="2828" max="2829" width="15" style="8" bestFit="1" customWidth="1"/>
    <col min="2830" max="2830" width="17.5703125" style="8" customWidth="1"/>
    <col min="2831" max="2831" width="15.28515625" style="8" customWidth="1"/>
    <col min="2832" max="2832" width="17.85546875" style="8" customWidth="1"/>
    <col min="2833" max="2833" width="3.140625" style="8" customWidth="1"/>
    <col min="2834" max="3072" width="11.7109375" style="8"/>
    <col min="3073" max="3073" width="10.85546875" style="8" bestFit="1" customWidth="1"/>
    <col min="3074" max="3074" width="2.85546875" style="8" bestFit="1" customWidth="1"/>
    <col min="3075" max="3075" width="59.5703125" style="8" customWidth="1"/>
    <col min="3076" max="3076" width="6.7109375" style="8" customWidth="1"/>
    <col min="3077" max="3077" width="11" style="8" customWidth="1"/>
    <col min="3078" max="3078" width="5.7109375" style="8" customWidth="1"/>
    <col min="3079" max="3079" width="12.28515625" style="8" customWidth="1"/>
    <col min="3080" max="3080" width="9.7109375" style="8" customWidth="1"/>
    <col min="3081" max="3081" width="12.7109375" style="8" customWidth="1"/>
    <col min="3082" max="3082" width="17.28515625" style="8" customWidth="1"/>
    <col min="3083" max="3083" width="13.85546875" style="8" customWidth="1"/>
    <col min="3084" max="3085" width="15" style="8" bestFit="1" customWidth="1"/>
    <col min="3086" max="3086" width="17.5703125" style="8" customWidth="1"/>
    <col min="3087" max="3087" width="15.28515625" style="8" customWidth="1"/>
    <col min="3088" max="3088" width="17.85546875" style="8" customWidth="1"/>
    <col min="3089" max="3089" width="3.140625" style="8" customWidth="1"/>
    <col min="3090" max="3328" width="11.7109375" style="8"/>
    <col min="3329" max="3329" width="10.85546875" style="8" bestFit="1" customWidth="1"/>
    <col min="3330" max="3330" width="2.85546875" style="8" bestFit="1" customWidth="1"/>
    <col min="3331" max="3331" width="59.5703125" style="8" customWidth="1"/>
    <col min="3332" max="3332" width="6.7109375" style="8" customWidth="1"/>
    <col min="3333" max="3333" width="11" style="8" customWidth="1"/>
    <col min="3334" max="3334" width="5.7109375" style="8" customWidth="1"/>
    <col min="3335" max="3335" width="12.28515625" style="8" customWidth="1"/>
    <col min="3336" max="3336" width="9.7109375" style="8" customWidth="1"/>
    <col min="3337" max="3337" width="12.7109375" style="8" customWidth="1"/>
    <col min="3338" max="3338" width="17.28515625" style="8" customWidth="1"/>
    <col min="3339" max="3339" width="13.85546875" style="8" customWidth="1"/>
    <col min="3340" max="3341" width="15" style="8" bestFit="1" customWidth="1"/>
    <col min="3342" max="3342" width="17.5703125" style="8" customWidth="1"/>
    <col min="3343" max="3343" width="15.28515625" style="8" customWidth="1"/>
    <col min="3344" max="3344" width="17.85546875" style="8" customWidth="1"/>
    <col min="3345" max="3345" width="3.140625" style="8" customWidth="1"/>
    <col min="3346" max="3584" width="11.7109375" style="8"/>
    <col min="3585" max="3585" width="10.85546875" style="8" bestFit="1" customWidth="1"/>
    <col min="3586" max="3586" width="2.85546875" style="8" bestFit="1" customWidth="1"/>
    <col min="3587" max="3587" width="59.5703125" style="8" customWidth="1"/>
    <col min="3588" max="3588" width="6.7109375" style="8" customWidth="1"/>
    <col min="3589" max="3589" width="11" style="8" customWidth="1"/>
    <col min="3590" max="3590" width="5.7109375" style="8" customWidth="1"/>
    <col min="3591" max="3591" width="12.28515625" style="8" customWidth="1"/>
    <col min="3592" max="3592" width="9.7109375" style="8" customWidth="1"/>
    <col min="3593" max="3593" width="12.7109375" style="8" customWidth="1"/>
    <col min="3594" max="3594" width="17.28515625" style="8" customWidth="1"/>
    <col min="3595" max="3595" width="13.85546875" style="8" customWidth="1"/>
    <col min="3596" max="3597" width="15" style="8" bestFit="1" customWidth="1"/>
    <col min="3598" max="3598" width="17.5703125" style="8" customWidth="1"/>
    <col min="3599" max="3599" width="15.28515625" style="8" customWidth="1"/>
    <col min="3600" max="3600" width="17.85546875" style="8" customWidth="1"/>
    <col min="3601" max="3601" width="3.140625" style="8" customWidth="1"/>
    <col min="3602" max="3840" width="11.7109375" style="8"/>
    <col min="3841" max="3841" width="10.85546875" style="8" bestFit="1" customWidth="1"/>
    <col min="3842" max="3842" width="2.85546875" style="8" bestFit="1" customWidth="1"/>
    <col min="3843" max="3843" width="59.5703125" style="8" customWidth="1"/>
    <col min="3844" max="3844" width="6.7109375" style="8" customWidth="1"/>
    <col min="3845" max="3845" width="11" style="8" customWidth="1"/>
    <col min="3846" max="3846" width="5.7109375" style="8" customWidth="1"/>
    <col min="3847" max="3847" width="12.28515625" style="8" customWidth="1"/>
    <col min="3848" max="3848" width="9.7109375" style="8" customWidth="1"/>
    <col min="3849" max="3849" width="12.7109375" style="8" customWidth="1"/>
    <col min="3850" max="3850" width="17.28515625" style="8" customWidth="1"/>
    <col min="3851" max="3851" width="13.85546875" style="8" customWidth="1"/>
    <col min="3852" max="3853" width="15" style="8" bestFit="1" customWidth="1"/>
    <col min="3854" max="3854" width="17.5703125" style="8" customWidth="1"/>
    <col min="3855" max="3855" width="15.28515625" style="8" customWidth="1"/>
    <col min="3856" max="3856" width="17.85546875" style="8" customWidth="1"/>
    <col min="3857" max="3857" width="3.140625" style="8" customWidth="1"/>
    <col min="3858" max="4096" width="11.7109375" style="8"/>
    <col min="4097" max="4097" width="10.85546875" style="8" bestFit="1" customWidth="1"/>
    <col min="4098" max="4098" width="2.85546875" style="8" bestFit="1" customWidth="1"/>
    <col min="4099" max="4099" width="59.5703125" style="8" customWidth="1"/>
    <col min="4100" max="4100" width="6.7109375" style="8" customWidth="1"/>
    <col min="4101" max="4101" width="11" style="8" customWidth="1"/>
    <col min="4102" max="4102" width="5.7109375" style="8" customWidth="1"/>
    <col min="4103" max="4103" width="12.28515625" style="8" customWidth="1"/>
    <col min="4104" max="4104" width="9.7109375" style="8" customWidth="1"/>
    <col min="4105" max="4105" width="12.7109375" style="8" customWidth="1"/>
    <col min="4106" max="4106" width="17.28515625" style="8" customWidth="1"/>
    <col min="4107" max="4107" width="13.85546875" style="8" customWidth="1"/>
    <col min="4108" max="4109" width="15" style="8" bestFit="1" customWidth="1"/>
    <col min="4110" max="4110" width="17.5703125" style="8" customWidth="1"/>
    <col min="4111" max="4111" width="15.28515625" style="8" customWidth="1"/>
    <col min="4112" max="4112" width="17.85546875" style="8" customWidth="1"/>
    <col min="4113" max="4113" width="3.140625" style="8" customWidth="1"/>
    <col min="4114" max="4352" width="11.7109375" style="8"/>
    <col min="4353" max="4353" width="10.85546875" style="8" bestFit="1" customWidth="1"/>
    <col min="4354" max="4354" width="2.85546875" style="8" bestFit="1" customWidth="1"/>
    <col min="4355" max="4355" width="59.5703125" style="8" customWidth="1"/>
    <col min="4356" max="4356" width="6.7109375" style="8" customWidth="1"/>
    <col min="4357" max="4357" width="11" style="8" customWidth="1"/>
    <col min="4358" max="4358" width="5.7109375" style="8" customWidth="1"/>
    <col min="4359" max="4359" width="12.28515625" style="8" customWidth="1"/>
    <col min="4360" max="4360" width="9.7109375" style="8" customWidth="1"/>
    <col min="4361" max="4361" width="12.7109375" style="8" customWidth="1"/>
    <col min="4362" max="4362" width="17.28515625" style="8" customWidth="1"/>
    <col min="4363" max="4363" width="13.85546875" style="8" customWidth="1"/>
    <col min="4364" max="4365" width="15" style="8" bestFit="1" customWidth="1"/>
    <col min="4366" max="4366" width="17.5703125" style="8" customWidth="1"/>
    <col min="4367" max="4367" width="15.28515625" style="8" customWidth="1"/>
    <col min="4368" max="4368" width="17.85546875" style="8" customWidth="1"/>
    <col min="4369" max="4369" width="3.140625" style="8" customWidth="1"/>
    <col min="4370" max="4608" width="11.7109375" style="8"/>
    <col min="4609" max="4609" width="10.85546875" style="8" bestFit="1" customWidth="1"/>
    <col min="4610" max="4610" width="2.85546875" style="8" bestFit="1" customWidth="1"/>
    <col min="4611" max="4611" width="59.5703125" style="8" customWidth="1"/>
    <col min="4612" max="4612" width="6.7109375" style="8" customWidth="1"/>
    <col min="4613" max="4613" width="11" style="8" customWidth="1"/>
    <col min="4614" max="4614" width="5.7109375" style="8" customWidth="1"/>
    <col min="4615" max="4615" width="12.28515625" style="8" customWidth="1"/>
    <col min="4616" max="4616" width="9.7109375" style="8" customWidth="1"/>
    <col min="4617" max="4617" width="12.7109375" style="8" customWidth="1"/>
    <col min="4618" max="4618" width="17.28515625" style="8" customWidth="1"/>
    <col min="4619" max="4619" width="13.85546875" style="8" customWidth="1"/>
    <col min="4620" max="4621" width="15" style="8" bestFit="1" customWidth="1"/>
    <col min="4622" max="4622" width="17.5703125" style="8" customWidth="1"/>
    <col min="4623" max="4623" width="15.28515625" style="8" customWidth="1"/>
    <col min="4624" max="4624" width="17.85546875" style="8" customWidth="1"/>
    <col min="4625" max="4625" width="3.140625" style="8" customWidth="1"/>
    <col min="4626" max="4864" width="11.7109375" style="8"/>
    <col min="4865" max="4865" width="10.85546875" style="8" bestFit="1" customWidth="1"/>
    <col min="4866" max="4866" width="2.85546875" style="8" bestFit="1" customWidth="1"/>
    <col min="4867" max="4867" width="59.5703125" style="8" customWidth="1"/>
    <col min="4868" max="4868" width="6.7109375" style="8" customWidth="1"/>
    <col min="4869" max="4869" width="11" style="8" customWidth="1"/>
    <col min="4870" max="4870" width="5.7109375" style="8" customWidth="1"/>
    <col min="4871" max="4871" width="12.28515625" style="8" customWidth="1"/>
    <col min="4872" max="4872" width="9.7109375" style="8" customWidth="1"/>
    <col min="4873" max="4873" width="12.7109375" style="8" customWidth="1"/>
    <col min="4874" max="4874" width="17.28515625" style="8" customWidth="1"/>
    <col min="4875" max="4875" width="13.85546875" style="8" customWidth="1"/>
    <col min="4876" max="4877" width="15" style="8" bestFit="1" customWidth="1"/>
    <col min="4878" max="4878" width="17.5703125" style="8" customWidth="1"/>
    <col min="4879" max="4879" width="15.28515625" style="8" customWidth="1"/>
    <col min="4880" max="4880" width="17.85546875" style="8" customWidth="1"/>
    <col min="4881" max="4881" width="3.140625" style="8" customWidth="1"/>
    <col min="4882" max="5120" width="11.7109375" style="8"/>
    <col min="5121" max="5121" width="10.85546875" style="8" bestFit="1" customWidth="1"/>
    <col min="5122" max="5122" width="2.85546875" style="8" bestFit="1" customWidth="1"/>
    <col min="5123" max="5123" width="59.5703125" style="8" customWidth="1"/>
    <col min="5124" max="5124" width="6.7109375" style="8" customWidth="1"/>
    <col min="5125" max="5125" width="11" style="8" customWidth="1"/>
    <col min="5126" max="5126" width="5.7109375" style="8" customWidth="1"/>
    <col min="5127" max="5127" width="12.28515625" style="8" customWidth="1"/>
    <col min="5128" max="5128" width="9.7109375" style="8" customWidth="1"/>
    <col min="5129" max="5129" width="12.7109375" style="8" customWidth="1"/>
    <col min="5130" max="5130" width="17.28515625" style="8" customWidth="1"/>
    <col min="5131" max="5131" width="13.85546875" style="8" customWidth="1"/>
    <col min="5132" max="5133" width="15" style="8" bestFit="1" customWidth="1"/>
    <col min="5134" max="5134" width="17.5703125" style="8" customWidth="1"/>
    <col min="5135" max="5135" width="15.28515625" style="8" customWidth="1"/>
    <col min="5136" max="5136" width="17.85546875" style="8" customWidth="1"/>
    <col min="5137" max="5137" width="3.140625" style="8" customWidth="1"/>
    <col min="5138" max="5376" width="11.7109375" style="8"/>
    <col min="5377" max="5377" width="10.85546875" style="8" bestFit="1" customWidth="1"/>
    <col min="5378" max="5378" width="2.85546875" style="8" bestFit="1" customWidth="1"/>
    <col min="5379" max="5379" width="59.5703125" style="8" customWidth="1"/>
    <col min="5380" max="5380" width="6.7109375" style="8" customWidth="1"/>
    <col min="5381" max="5381" width="11" style="8" customWidth="1"/>
    <col min="5382" max="5382" width="5.7109375" style="8" customWidth="1"/>
    <col min="5383" max="5383" width="12.28515625" style="8" customWidth="1"/>
    <col min="5384" max="5384" width="9.7109375" style="8" customWidth="1"/>
    <col min="5385" max="5385" width="12.7109375" style="8" customWidth="1"/>
    <col min="5386" max="5386" width="17.28515625" style="8" customWidth="1"/>
    <col min="5387" max="5387" width="13.85546875" style="8" customWidth="1"/>
    <col min="5388" max="5389" width="15" style="8" bestFit="1" customWidth="1"/>
    <col min="5390" max="5390" width="17.5703125" style="8" customWidth="1"/>
    <col min="5391" max="5391" width="15.28515625" style="8" customWidth="1"/>
    <col min="5392" max="5392" width="17.85546875" style="8" customWidth="1"/>
    <col min="5393" max="5393" width="3.140625" style="8" customWidth="1"/>
    <col min="5394" max="5632" width="11.7109375" style="8"/>
    <col min="5633" max="5633" width="10.85546875" style="8" bestFit="1" customWidth="1"/>
    <col min="5634" max="5634" width="2.85546875" style="8" bestFit="1" customWidth="1"/>
    <col min="5635" max="5635" width="59.5703125" style="8" customWidth="1"/>
    <col min="5636" max="5636" width="6.7109375" style="8" customWidth="1"/>
    <col min="5637" max="5637" width="11" style="8" customWidth="1"/>
    <col min="5638" max="5638" width="5.7109375" style="8" customWidth="1"/>
    <col min="5639" max="5639" width="12.28515625" style="8" customWidth="1"/>
    <col min="5640" max="5640" width="9.7109375" style="8" customWidth="1"/>
    <col min="5641" max="5641" width="12.7109375" style="8" customWidth="1"/>
    <col min="5642" max="5642" width="17.28515625" style="8" customWidth="1"/>
    <col min="5643" max="5643" width="13.85546875" style="8" customWidth="1"/>
    <col min="5644" max="5645" width="15" style="8" bestFit="1" customWidth="1"/>
    <col min="5646" max="5646" width="17.5703125" style="8" customWidth="1"/>
    <col min="5647" max="5647" width="15.28515625" style="8" customWidth="1"/>
    <col min="5648" max="5648" width="17.85546875" style="8" customWidth="1"/>
    <col min="5649" max="5649" width="3.140625" style="8" customWidth="1"/>
    <col min="5650" max="5888" width="11.7109375" style="8"/>
    <col min="5889" max="5889" width="10.85546875" style="8" bestFit="1" customWidth="1"/>
    <col min="5890" max="5890" width="2.85546875" style="8" bestFit="1" customWidth="1"/>
    <col min="5891" max="5891" width="59.5703125" style="8" customWidth="1"/>
    <col min="5892" max="5892" width="6.7109375" style="8" customWidth="1"/>
    <col min="5893" max="5893" width="11" style="8" customWidth="1"/>
    <col min="5894" max="5894" width="5.7109375" style="8" customWidth="1"/>
    <col min="5895" max="5895" width="12.28515625" style="8" customWidth="1"/>
    <col min="5896" max="5896" width="9.7109375" style="8" customWidth="1"/>
    <col min="5897" max="5897" width="12.7109375" style="8" customWidth="1"/>
    <col min="5898" max="5898" width="17.28515625" style="8" customWidth="1"/>
    <col min="5899" max="5899" width="13.85546875" style="8" customWidth="1"/>
    <col min="5900" max="5901" width="15" style="8" bestFit="1" customWidth="1"/>
    <col min="5902" max="5902" width="17.5703125" style="8" customWidth="1"/>
    <col min="5903" max="5903" width="15.28515625" style="8" customWidth="1"/>
    <col min="5904" max="5904" width="17.85546875" style="8" customWidth="1"/>
    <col min="5905" max="5905" width="3.140625" style="8" customWidth="1"/>
    <col min="5906" max="6144" width="11.7109375" style="8"/>
    <col min="6145" max="6145" width="10.85546875" style="8" bestFit="1" customWidth="1"/>
    <col min="6146" max="6146" width="2.85546875" style="8" bestFit="1" customWidth="1"/>
    <col min="6147" max="6147" width="59.5703125" style="8" customWidth="1"/>
    <col min="6148" max="6148" width="6.7109375" style="8" customWidth="1"/>
    <col min="6149" max="6149" width="11" style="8" customWidth="1"/>
    <col min="6150" max="6150" width="5.7109375" style="8" customWidth="1"/>
    <col min="6151" max="6151" width="12.28515625" style="8" customWidth="1"/>
    <col min="6152" max="6152" width="9.7109375" style="8" customWidth="1"/>
    <col min="6153" max="6153" width="12.7109375" style="8" customWidth="1"/>
    <col min="6154" max="6154" width="17.28515625" style="8" customWidth="1"/>
    <col min="6155" max="6155" width="13.85546875" style="8" customWidth="1"/>
    <col min="6156" max="6157" width="15" style="8" bestFit="1" customWidth="1"/>
    <col min="6158" max="6158" width="17.5703125" style="8" customWidth="1"/>
    <col min="6159" max="6159" width="15.28515625" style="8" customWidth="1"/>
    <col min="6160" max="6160" width="17.85546875" style="8" customWidth="1"/>
    <col min="6161" max="6161" width="3.140625" style="8" customWidth="1"/>
    <col min="6162" max="6400" width="11.7109375" style="8"/>
    <col min="6401" max="6401" width="10.85546875" style="8" bestFit="1" customWidth="1"/>
    <col min="6402" max="6402" width="2.85546875" style="8" bestFit="1" customWidth="1"/>
    <col min="6403" max="6403" width="59.5703125" style="8" customWidth="1"/>
    <col min="6404" max="6404" width="6.7109375" style="8" customWidth="1"/>
    <col min="6405" max="6405" width="11" style="8" customWidth="1"/>
    <col min="6406" max="6406" width="5.7109375" style="8" customWidth="1"/>
    <col min="6407" max="6407" width="12.28515625" style="8" customWidth="1"/>
    <col min="6408" max="6408" width="9.7109375" style="8" customWidth="1"/>
    <col min="6409" max="6409" width="12.7109375" style="8" customWidth="1"/>
    <col min="6410" max="6410" width="17.28515625" style="8" customWidth="1"/>
    <col min="6411" max="6411" width="13.85546875" style="8" customWidth="1"/>
    <col min="6412" max="6413" width="15" style="8" bestFit="1" customWidth="1"/>
    <col min="6414" max="6414" width="17.5703125" style="8" customWidth="1"/>
    <col min="6415" max="6415" width="15.28515625" style="8" customWidth="1"/>
    <col min="6416" max="6416" width="17.85546875" style="8" customWidth="1"/>
    <col min="6417" max="6417" width="3.140625" style="8" customWidth="1"/>
    <col min="6418" max="6656" width="11.7109375" style="8"/>
    <col min="6657" max="6657" width="10.85546875" style="8" bestFit="1" customWidth="1"/>
    <col min="6658" max="6658" width="2.85546875" style="8" bestFit="1" customWidth="1"/>
    <col min="6659" max="6659" width="59.5703125" style="8" customWidth="1"/>
    <col min="6660" max="6660" width="6.7109375" style="8" customWidth="1"/>
    <col min="6661" max="6661" width="11" style="8" customWidth="1"/>
    <col min="6662" max="6662" width="5.7109375" style="8" customWidth="1"/>
    <col min="6663" max="6663" width="12.28515625" style="8" customWidth="1"/>
    <col min="6664" max="6664" width="9.7109375" style="8" customWidth="1"/>
    <col min="6665" max="6665" width="12.7109375" style="8" customWidth="1"/>
    <col min="6666" max="6666" width="17.28515625" style="8" customWidth="1"/>
    <col min="6667" max="6667" width="13.85546875" style="8" customWidth="1"/>
    <col min="6668" max="6669" width="15" style="8" bestFit="1" customWidth="1"/>
    <col min="6670" max="6670" width="17.5703125" style="8" customWidth="1"/>
    <col min="6671" max="6671" width="15.28515625" style="8" customWidth="1"/>
    <col min="6672" max="6672" width="17.85546875" style="8" customWidth="1"/>
    <col min="6673" max="6673" width="3.140625" style="8" customWidth="1"/>
    <col min="6674" max="6912" width="11.7109375" style="8"/>
    <col min="6913" max="6913" width="10.85546875" style="8" bestFit="1" customWidth="1"/>
    <col min="6914" max="6914" width="2.85546875" style="8" bestFit="1" customWidth="1"/>
    <col min="6915" max="6915" width="59.5703125" style="8" customWidth="1"/>
    <col min="6916" max="6916" width="6.7109375" style="8" customWidth="1"/>
    <col min="6917" max="6917" width="11" style="8" customWidth="1"/>
    <col min="6918" max="6918" width="5.7109375" style="8" customWidth="1"/>
    <col min="6919" max="6919" width="12.28515625" style="8" customWidth="1"/>
    <col min="6920" max="6920" width="9.7109375" style="8" customWidth="1"/>
    <col min="6921" max="6921" width="12.7109375" style="8" customWidth="1"/>
    <col min="6922" max="6922" width="17.28515625" style="8" customWidth="1"/>
    <col min="6923" max="6923" width="13.85546875" style="8" customWidth="1"/>
    <col min="6924" max="6925" width="15" style="8" bestFit="1" customWidth="1"/>
    <col min="6926" max="6926" width="17.5703125" style="8" customWidth="1"/>
    <col min="6927" max="6927" width="15.28515625" style="8" customWidth="1"/>
    <col min="6928" max="6928" width="17.85546875" style="8" customWidth="1"/>
    <col min="6929" max="6929" width="3.140625" style="8" customWidth="1"/>
    <col min="6930" max="7168" width="11.7109375" style="8"/>
    <col min="7169" max="7169" width="10.85546875" style="8" bestFit="1" customWidth="1"/>
    <col min="7170" max="7170" width="2.85546875" style="8" bestFit="1" customWidth="1"/>
    <col min="7171" max="7171" width="59.5703125" style="8" customWidth="1"/>
    <col min="7172" max="7172" width="6.7109375" style="8" customWidth="1"/>
    <col min="7173" max="7173" width="11" style="8" customWidth="1"/>
    <col min="7174" max="7174" width="5.7109375" style="8" customWidth="1"/>
    <col min="7175" max="7175" width="12.28515625" style="8" customWidth="1"/>
    <col min="7176" max="7176" width="9.7109375" style="8" customWidth="1"/>
    <col min="7177" max="7177" width="12.7109375" style="8" customWidth="1"/>
    <col min="7178" max="7178" width="17.28515625" style="8" customWidth="1"/>
    <col min="7179" max="7179" width="13.85546875" style="8" customWidth="1"/>
    <col min="7180" max="7181" width="15" style="8" bestFit="1" customWidth="1"/>
    <col min="7182" max="7182" width="17.5703125" style="8" customWidth="1"/>
    <col min="7183" max="7183" width="15.28515625" style="8" customWidth="1"/>
    <col min="7184" max="7184" width="17.85546875" style="8" customWidth="1"/>
    <col min="7185" max="7185" width="3.140625" style="8" customWidth="1"/>
    <col min="7186" max="7424" width="11.7109375" style="8"/>
    <col min="7425" max="7425" width="10.85546875" style="8" bestFit="1" customWidth="1"/>
    <col min="7426" max="7426" width="2.85546875" style="8" bestFit="1" customWidth="1"/>
    <col min="7427" max="7427" width="59.5703125" style="8" customWidth="1"/>
    <col min="7428" max="7428" width="6.7109375" style="8" customWidth="1"/>
    <col min="7429" max="7429" width="11" style="8" customWidth="1"/>
    <col min="7430" max="7430" width="5.7109375" style="8" customWidth="1"/>
    <col min="7431" max="7431" width="12.28515625" style="8" customWidth="1"/>
    <col min="7432" max="7432" width="9.7109375" style="8" customWidth="1"/>
    <col min="7433" max="7433" width="12.7109375" style="8" customWidth="1"/>
    <col min="7434" max="7434" width="17.28515625" style="8" customWidth="1"/>
    <col min="7435" max="7435" width="13.85546875" style="8" customWidth="1"/>
    <col min="7436" max="7437" width="15" style="8" bestFit="1" customWidth="1"/>
    <col min="7438" max="7438" width="17.5703125" style="8" customWidth="1"/>
    <col min="7439" max="7439" width="15.28515625" style="8" customWidth="1"/>
    <col min="7440" max="7440" width="17.85546875" style="8" customWidth="1"/>
    <col min="7441" max="7441" width="3.140625" style="8" customWidth="1"/>
    <col min="7442" max="7680" width="11.7109375" style="8"/>
    <col min="7681" max="7681" width="10.85546875" style="8" bestFit="1" customWidth="1"/>
    <col min="7682" max="7682" width="2.85546875" style="8" bestFit="1" customWidth="1"/>
    <col min="7683" max="7683" width="59.5703125" style="8" customWidth="1"/>
    <col min="7684" max="7684" width="6.7109375" style="8" customWidth="1"/>
    <col min="7685" max="7685" width="11" style="8" customWidth="1"/>
    <col min="7686" max="7686" width="5.7109375" style="8" customWidth="1"/>
    <col min="7687" max="7687" width="12.28515625" style="8" customWidth="1"/>
    <col min="7688" max="7688" width="9.7109375" style="8" customWidth="1"/>
    <col min="7689" max="7689" width="12.7109375" style="8" customWidth="1"/>
    <col min="7690" max="7690" width="17.28515625" style="8" customWidth="1"/>
    <col min="7691" max="7691" width="13.85546875" style="8" customWidth="1"/>
    <col min="7692" max="7693" width="15" style="8" bestFit="1" customWidth="1"/>
    <col min="7694" max="7694" width="17.5703125" style="8" customWidth="1"/>
    <col min="7695" max="7695" width="15.28515625" style="8" customWidth="1"/>
    <col min="7696" max="7696" width="17.85546875" style="8" customWidth="1"/>
    <col min="7697" max="7697" width="3.140625" style="8" customWidth="1"/>
    <col min="7698" max="7936" width="11.7109375" style="8"/>
    <col min="7937" max="7937" width="10.85546875" style="8" bestFit="1" customWidth="1"/>
    <col min="7938" max="7938" width="2.85546875" style="8" bestFit="1" customWidth="1"/>
    <col min="7939" max="7939" width="59.5703125" style="8" customWidth="1"/>
    <col min="7940" max="7940" width="6.7109375" style="8" customWidth="1"/>
    <col min="7941" max="7941" width="11" style="8" customWidth="1"/>
    <col min="7942" max="7942" width="5.7109375" style="8" customWidth="1"/>
    <col min="7943" max="7943" width="12.28515625" style="8" customWidth="1"/>
    <col min="7944" max="7944" width="9.7109375" style="8" customWidth="1"/>
    <col min="7945" max="7945" width="12.7109375" style="8" customWidth="1"/>
    <col min="7946" max="7946" width="17.28515625" style="8" customWidth="1"/>
    <col min="7947" max="7947" width="13.85546875" style="8" customWidth="1"/>
    <col min="7948" max="7949" width="15" style="8" bestFit="1" customWidth="1"/>
    <col min="7950" max="7950" width="17.5703125" style="8" customWidth="1"/>
    <col min="7951" max="7951" width="15.28515625" style="8" customWidth="1"/>
    <col min="7952" max="7952" width="17.85546875" style="8" customWidth="1"/>
    <col min="7953" max="7953" width="3.140625" style="8" customWidth="1"/>
    <col min="7954" max="8192" width="11.7109375" style="8"/>
    <col min="8193" max="8193" width="10.85546875" style="8" bestFit="1" customWidth="1"/>
    <col min="8194" max="8194" width="2.85546875" style="8" bestFit="1" customWidth="1"/>
    <col min="8195" max="8195" width="59.5703125" style="8" customWidth="1"/>
    <col min="8196" max="8196" width="6.7109375" style="8" customWidth="1"/>
    <col min="8197" max="8197" width="11" style="8" customWidth="1"/>
    <col min="8198" max="8198" width="5.7109375" style="8" customWidth="1"/>
    <col min="8199" max="8199" width="12.28515625" style="8" customWidth="1"/>
    <col min="8200" max="8200" width="9.7109375" style="8" customWidth="1"/>
    <col min="8201" max="8201" width="12.7109375" style="8" customWidth="1"/>
    <col min="8202" max="8202" width="17.28515625" style="8" customWidth="1"/>
    <col min="8203" max="8203" width="13.85546875" style="8" customWidth="1"/>
    <col min="8204" max="8205" width="15" style="8" bestFit="1" customWidth="1"/>
    <col min="8206" max="8206" width="17.5703125" style="8" customWidth="1"/>
    <col min="8207" max="8207" width="15.28515625" style="8" customWidth="1"/>
    <col min="8208" max="8208" width="17.85546875" style="8" customWidth="1"/>
    <col min="8209" max="8209" width="3.140625" style="8" customWidth="1"/>
    <col min="8210" max="8448" width="11.7109375" style="8"/>
    <col min="8449" max="8449" width="10.85546875" style="8" bestFit="1" customWidth="1"/>
    <col min="8450" max="8450" width="2.85546875" style="8" bestFit="1" customWidth="1"/>
    <col min="8451" max="8451" width="59.5703125" style="8" customWidth="1"/>
    <col min="8452" max="8452" width="6.7109375" style="8" customWidth="1"/>
    <col min="8453" max="8453" width="11" style="8" customWidth="1"/>
    <col min="8454" max="8454" width="5.7109375" style="8" customWidth="1"/>
    <col min="8455" max="8455" width="12.28515625" style="8" customWidth="1"/>
    <col min="8456" max="8456" width="9.7109375" style="8" customWidth="1"/>
    <col min="8457" max="8457" width="12.7109375" style="8" customWidth="1"/>
    <col min="8458" max="8458" width="17.28515625" style="8" customWidth="1"/>
    <col min="8459" max="8459" width="13.85546875" style="8" customWidth="1"/>
    <col min="8460" max="8461" width="15" style="8" bestFit="1" customWidth="1"/>
    <col min="8462" max="8462" width="17.5703125" style="8" customWidth="1"/>
    <col min="8463" max="8463" width="15.28515625" style="8" customWidth="1"/>
    <col min="8464" max="8464" width="17.85546875" style="8" customWidth="1"/>
    <col min="8465" max="8465" width="3.140625" style="8" customWidth="1"/>
    <col min="8466" max="8704" width="11.7109375" style="8"/>
    <col min="8705" max="8705" width="10.85546875" style="8" bestFit="1" customWidth="1"/>
    <col min="8706" max="8706" width="2.85546875" style="8" bestFit="1" customWidth="1"/>
    <col min="8707" max="8707" width="59.5703125" style="8" customWidth="1"/>
    <col min="8708" max="8708" width="6.7109375" style="8" customWidth="1"/>
    <col min="8709" max="8709" width="11" style="8" customWidth="1"/>
    <col min="8710" max="8710" width="5.7109375" style="8" customWidth="1"/>
    <col min="8711" max="8711" width="12.28515625" style="8" customWidth="1"/>
    <col min="8712" max="8712" width="9.7109375" style="8" customWidth="1"/>
    <col min="8713" max="8713" width="12.7109375" style="8" customWidth="1"/>
    <col min="8714" max="8714" width="17.28515625" style="8" customWidth="1"/>
    <col min="8715" max="8715" width="13.85546875" style="8" customWidth="1"/>
    <col min="8716" max="8717" width="15" style="8" bestFit="1" customWidth="1"/>
    <col min="8718" max="8718" width="17.5703125" style="8" customWidth="1"/>
    <col min="8719" max="8719" width="15.28515625" style="8" customWidth="1"/>
    <col min="8720" max="8720" width="17.85546875" style="8" customWidth="1"/>
    <col min="8721" max="8721" width="3.140625" style="8" customWidth="1"/>
    <col min="8722" max="8960" width="11.7109375" style="8"/>
    <col min="8961" max="8961" width="10.85546875" style="8" bestFit="1" customWidth="1"/>
    <col min="8962" max="8962" width="2.85546875" style="8" bestFit="1" customWidth="1"/>
    <col min="8963" max="8963" width="59.5703125" style="8" customWidth="1"/>
    <col min="8964" max="8964" width="6.7109375" style="8" customWidth="1"/>
    <col min="8965" max="8965" width="11" style="8" customWidth="1"/>
    <col min="8966" max="8966" width="5.7109375" style="8" customWidth="1"/>
    <col min="8967" max="8967" width="12.28515625" style="8" customWidth="1"/>
    <col min="8968" max="8968" width="9.7109375" style="8" customWidth="1"/>
    <col min="8969" max="8969" width="12.7109375" style="8" customWidth="1"/>
    <col min="8970" max="8970" width="17.28515625" style="8" customWidth="1"/>
    <col min="8971" max="8971" width="13.85546875" style="8" customWidth="1"/>
    <col min="8972" max="8973" width="15" style="8" bestFit="1" customWidth="1"/>
    <col min="8974" max="8974" width="17.5703125" style="8" customWidth="1"/>
    <col min="8975" max="8975" width="15.28515625" style="8" customWidth="1"/>
    <col min="8976" max="8976" width="17.85546875" style="8" customWidth="1"/>
    <col min="8977" max="8977" width="3.140625" style="8" customWidth="1"/>
    <col min="8978" max="9216" width="11.7109375" style="8"/>
    <col min="9217" max="9217" width="10.85546875" style="8" bestFit="1" customWidth="1"/>
    <col min="9218" max="9218" width="2.85546875" style="8" bestFit="1" customWidth="1"/>
    <col min="9219" max="9219" width="59.5703125" style="8" customWidth="1"/>
    <col min="9220" max="9220" width="6.7109375" style="8" customWidth="1"/>
    <col min="9221" max="9221" width="11" style="8" customWidth="1"/>
    <col min="9222" max="9222" width="5.7109375" style="8" customWidth="1"/>
    <col min="9223" max="9223" width="12.28515625" style="8" customWidth="1"/>
    <col min="9224" max="9224" width="9.7109375" style="8" customWidth="1"/>
    <col min="9225" max="9225" width="12.7109375" style="8" customWidth="1"/>
    <col min="9226" max="9226" width="17.28515625" style="8" customWidth="1"/>
    <col min="9227" max="9227" width="13.85546875" style="8" customWidth="1"/>
    <col min="9228" max="9229" width="15" style="8" bestFit="1" customWidth="1"/>
    <col min="9230" max="9230" width="17.5703125" style="8" customWidth="1"/>
    <col min="9231" max="9231" width="15.28515625" style="8" customWidth="1"/>
    <col min="9232" max="9232" width="17.85546875" style="8" customWidth="1"/>
    <col min="9233" max="9233" width="3.140625" style="8" customWidth="1"/>
    <col min="9234" max="9472" width="11.7109375" style="8"/>
    <col min="9473" max="9473" width="10.85546875" style="8" bestFit="1" customWidth="1"/>
    <col min="9474" max="9474" width="2.85546875" style="8" bestFit="1" customWidth="1"/>
    <col min="9475" max="9475" width="59.5703125" style="8" customWidth="1"/>
    <col min="9476" max="9476" width="6.7109375" style="8" customWidth="1"/>
    <col min="9477" max="9477" width="11" style="8" customWidth="1"/>
    <col min="9478" max="9478" width="5.7109375" style="8" customWidth="1"/>
    <col min="9479" max="9479" width="12.28515625" style="8" customWidth="1"/>
    <col min="9480" max="9480" width="9.7109375" style="8" customWidth="1"/>
    <col min="9481" max="9481" width="12.7109375" style="8" customWidth="1"/>
    <col min="9482" max="9482" width="17.28515625" style="8" customWidth="1"/>
    <col min="9483" max="9483" width="13.85546875" style="8" customWidth="1"/>
    <col min="9484" max="9485" width="15" style="8" bestFit="1" customWidth="1"/>
    <col min="9486" max="9486" width="17.5703125" style="8" customWidth="1"/>
    <col min="9487" max="9487" width="15.28515625" style="8" customWidth="1"/>
    <col min="9488" max="9488" width="17.85546875" style="8" customWidth="1"/>
    <col min="9489" max="9489" width="3.140625" style="8" customWidth="1"/>
    <col min="9490" max="9728" width="11.7109375" style="8"/>
    <col min="9729" max="9729" width="10.85546875" style="8" bestFit="1" customWidth="1"/>
    <col min="9730" max="9730" width="2.85546875" style="8" bestFit="1" customWidth="1"/>
    <col min="9731" max="9731" width="59.5703125" style="8" customWidth="1"/>
    <col min="9732" max="9732" width="6.7109375" style="8" customWidth="1"/>
    <col min="9733" max="9733" width="11" style="8" customWidth="1"/>
    <col min="9734" max="9734" width="5.7109375" style="8" customWidth="1"/>
    <col min="9735" max="9735" width="12.28515625" style="8" customWidth="1"/>
    <col min="9736" max="9736" width="9.7109375" style="8" customWidth="1"/>
    <col min="9737" max="9737" width="12.7109375" style="8" customWidth="1"/>
    <col min="9738" max="9738" width="17.28515625" style="8" customWidth="1"/>
    <col min="9739" max="9739" width="13.85546875" style="8" customWidth="1"/>
    <col min="9740" max="9741" width="15" style="8" bestFit="1" customWidth="1"/>
    <col min="9742" max="9742" width="17.5703125" style="8" customWidth="1"/>
    <col min="9743" max="9743" width="15.28515625" style="8" customWidth="1"/>
    <col min="9744" max="9744" width="17.85546875" style="8" customWidth="1"/>
    <col min="9745" max="9745" width="3.140625" style="8" customWidth="1"/>
    <col min="9746" max="9984" width="11.7109375" style="8"/>
    <col min="9985" max="9985" width="10.85546875" style="8" bestFit="1" customWidth="1"/>
    <col min="9986" max="9986" width="2.85546875" style="8" bestFit="1" customWidth="1"/>
    <col min="9987" max="9987" width="59.5703125" style="8" customWidth="1"/>
    <col min="9988" max="9988" width="6.7109375" style="8" customWidth="1"/>
    <col min="9989" max="9989" width="11" style="8" customWidth="1"/>
    <col min="9990" max="9990" width="5.7109375" style="8" customWidth="1"/>
    <col min="9991" max="9991" width="12.28515625" style="8" customWidth="1"/>
    <col min="9992" max="9992" width="9.7109375" style="8" customWidth="1"/>
    <col min="9993" max="9993" width="12.7109375" style="8" customWidth="1"/>
    <col min="9994" max="9994" width="17.28515625" style="8" customWidth="1"/>
    <col min="9995" max="9995" width="13.85546875" style="8" customWidth="1"/>
    <col min="9996" max="9997" width="15" style="8" bestFit="1" customWidth="1"/>
    <col min="9998" max="9998" width="17.5703125" style="8" customWidth="1"/>
    <col min="9999" max="9999" width="15.28515625" style="8" customWidth="1"/>
    <col min="10000" max="10000" width="17.85546875" style="8" customWidth="1"/>
    <col min="10001" max="10001" width="3.140625" style="8" customWidth="1"/>
    <col min="10002" max="10240" width="11.7109375" style="8"/>
    <col min="10241" max="10241" width="10.85546875" style="8" bestFit="1" customWidth="1"/>
    <col min="10242" max="10242" width="2.85546875" style="8" bestFit="1" customWidth="1"/>
    <col min="10243" max="10243" width="59.5703125" style="8" customWidth="1"/>
    <col min="10244" max="10244" width="6.7109375" style="8" customWidth="1"/>
    <col min="10245" max="10245" width="11" style="8" customWidth="1"/>
    <col min="10246" max="10246" width="5.7109375" style="8" customWidth="1"/>
    <col min="10247" max="10247" width="12.28515625" style="8" customWidth="1"/>
    <col min="10248" max="10248" width="9.7109375" style="8" customWidth="1"/>
    <col min="10249" max="10249" width="12.7109375" style="8" customWidth="1"/>
    <col min="10250" max="10250" width="17.28515625" style="8" customWidth="1"/>
    <col min="10251" max="10251" width="13.85546875" style="8" customWidth="1"/>
    <col min="10252" max="10253" width="15" style="8" bestFit="1" customWidth="1"/>
    <col min="10254" max="10254" width="17.5703125" style="8" customWidth="1"/>
    <col min="10255" max="10255" width="15.28515625" style="8" customWidth="1"/>
    <col min="10256" max="10256" width="17.85546875" style="8" customWidth="1"/>
    <col min="10257" max="10257" width="3.140625" style="8" customWidth="1"/>
    <col min="10258" max="10496" width="11.7109375" style="8"/>
    <col min="10497" max="10497" width="10.85546875" style="8" bestFit="1" customWidth="1"/>
    <col min="10498" max="10498" width="2.85546875" style="8" bestFit="1" customWidth="1"/>
    <col min="10499" max="10499" width="59.5703125" style="8" customWidth="1"/>
    <col min="10500" max="10500" width="6.7109375" style="8" customWidth="1"/>
    <col min="10501" max="10501" width="11" style="8" customWidth="1"/>
    <col min="10502" max="10502" width="5.7109375" style="8" customWidth="1"/>
    <col min="10503" max="10503" width="12.28515625" style="8" customWidth="1"/>
    <col min="10504" max="10504" width="9.7109375" style="8" customWidth="1"/>
    <col min="10505" max="10505" width="12.7109375" style="8" customWidth="1"/>
    <col min="10506" max="10506" width="17.28515625" style="8" customWidth="1"/>
    <col min="10507" max="10507" width="13.85546875" style="8" customWidth="1"/>
    <col min="10508" max="10509" width="15" style="8" bestFit="1" customWidth="1"/>
    <col min="10510" max="10510" width="17.5703125" style="8" customWidth="1"/>
    <col min="10511" max="10511" width="15.28515625" style="8" customWidth="1"/>
    <col min="10512" max="10512" width="17.85546875" style="8" customWidth="1"/>
    <col min="10513" max="10513" width="3.140625" style="8" customWidth="1"/>
    <col min="10514" max="10752" width="11.7109375" style="8"/>
    <col min="10753" max="10753" width="10.85546875" style="8" bestFit="1" customWidth="1"/>
    <col min="10754" max="10754" width="2.85546875" style="8" bestFit="1" customWidth="1"/>
    <col min="10755" max="10755" width="59.5703125" style="8" customWidth="1"/>
    <col min="10756" max="10756" width="6.7109375" style="8" customWidth="1"/>
    <col min="10757" max="10757" width="11" style="8" customWidth="1"/>
    <col min="10758" max="10758" width="5.7109375" style="8" customWidth="1"/>
    <col min="10759" max="10759" width="12.28515625" style="8" customWidth="1"/>
    <col min="10760" max="10760" width="9.7109375" style="8" customWidth="1"/>
    <col min="10761" max="10761" width="12.7109375" style="8" customWidth="1"/>
    <col min="10762" max="10762" width="17.28515625" style="8" customWidth="1"/>
    <col min="10763" max="10763" width="13.85546875" style="8" customWidth="1"/>
    <col min="10764" max="10765" width="15" style="8" bestFit="1" customWidth="1"/>
    <col min="10766" max="10766" width="17.5703125" style="8" customWidth="1"/>
    <col min="10767" max="10767" width="15.28515625" style="8" customWidth="1"/>
    <col min="10768" max="10768" width="17.85546875" style="8" customWidth="1"/>
    <col min="10769" max="10769" width="3.140625" style="8" customWidth="1"/>
    <col min="10770" max="11008" width="11.7109375" style="8"/>
    <col min="11009" max="11009" width="10.85546875" style="8" bestFit="1" customWidth="1"/>
    <col min="11010" max="11010" width="2.85546875" style="8" bestFit="1" customWidth="1"/>
    <col min="11011" max="11011" width="59.5703125" style="8" customWidth="1"/>
    <col min="11012" max="11012" width="6.7109375" style="8" customWidth="1"/>
    <col min="11013" max="11013" width="11" style="8" customWidth="1"/>
    <col min="11014" max="11014" width="5.7109375" style="8" customWidth="1"/>
    <col min="11015" max="11015" width="12.28515625" style="8" customWidth="1"/>
    <col min="11016" max="11016" width="9.7109375" style="8" customWidth="1"/>
    <col min="11017" max="11017" width="12.7109375" style="8" customWidth="1"/>
    <col min="11018" max="11018" width="17.28515625" style="8" customWidth="1"/>
    <col min="11019" max="11019" width="13.85546875" style="8" customWidth="1"/>
    <col min="11020" max="11021" width="15" style="8" bestFit="1" customWidth="1"/>
    <col min="11022" max="11022" width="17.5703125" style="8" customWidth="1"/>
    <col min="11023" max="11023" width="15.28515625" style="8" customWidth="1"/>
    <col min="11024" max="11024" width="17.85546875" style="8" customWidth="1"/>
    <col min="11025" max="11025" width="3.140625" style="8" customWidth="1"/>
    <col min="11026" max="11264" width="11.7109375" style="8"/>
    <col min="11265" max="11265" width="10.85546875" style="8" bestFit="1" customWidth="1"/>
    <col min="11266" max="11266" width="2.85546875" style="8" bestFit="1" customWidth="1"/>
    <col min="11267" max="11267" width="59.5703125" style="8" customWidth="1"/>
    <col min="11268" max="11268" width="6.7109375" style="8" customWidth="1"/>
    <col min="11269" max="11269" width="11" style="8" customWidth="1"/>
    <col min="11270" max="11270" width="5.7109375" style="8" customWidth="1"/>
    <col min="11271" max="11271" width="12.28515625" style="8" customWidth="1"/>
    <col min="11272" max="11272" width="9.7109375" style="8" customWidth="1"/>
    <col min="11273" max="11273" width="12.7109375" style="8" customWidth="1"/>
    <col min="11274" max="11274" width="17.28515625" style="8" customWidth="1"/>
    <col min="11275" max="11275" width="13.85546875" style="8" customWidth="1"/>
    <col min="11276" max="11277" width="15" style="8" bestFit="1" customWidth="1"/>
    <col min="11278" max="11278" width="17.5703125" style="8" customWidth="1"/>
    <col min="11279" max="11279" width="15.28515625" style="8" customWidth="1"/>
    <col min="11280" max="11280" width="17.85546875" style="8" customWidth="1"/>
    <col min="11281" max="11281" width="3.140625" style="8" customWidth="1"/>
    <col min="11282" max="11520" width="11.7109375" style="8"/>
    <col min="11521" max="11521" width="10.85546875" style="8" bestFit="1" customWidth="1"/>
    <col min="11522" max="11522" width="2.85546875" style="8" bestFit="1" customWidth="1"/>
    <col min="11523" max="11523" width="59.5703125" style="8" customWidth="1"/>
    <col min="11524" max="11524" width="6.7109375" style="8" customWidth="1"/>
    <col min="11525" max="11525" width="11" style="8" customWidth="1"/>
    <col min="11526" max="11526" width="5.7109375" style="8" customWidth="1"/>
    <col min="11527" max="11527" width="12.28515625" style="8" customWidth="1"/>
    <col min="11528" max="11528" width="9.7109375" style="8" customWidth="1"/>
    <col min="11529" max="11529" width="12.7109375" style="8" customWidth="1"/>
    <col min="11530" max="11530" width="17.28515625" style="8" customWidth="1"/>
    <col min="11531" max="11531" width="13.85546875" style="8" customWidth="1"/>
    <col min="11532" max="11533" width="15" style="8" bestFit="1" customWidth="1"/>
    <col min="11534" max="11534" width="17.5703125" style="8" customWidth="1"/>
    <col min="11535" max="11535" width="15.28515625" style="8" customWidth="1"/>
    <col min="11536" max="11536" width="17.85546875" style="8" customWidth="1"/>
    <col min="11537" max="11537" width="3.140625" style="8" customWidth="1"/>
    <col min="11538" max="11776" width="11.7109375" style="8"/>
    <col min="11777" max="11777" width="10.85546875" style="8" bestFit="1" customWidth="1"/>
    <col min="11778" max="11778" width="2.85546875" style="8" bestFit="1" customWidth="1"/>
    <col min="11779" max="11779" width="59.5703125" style="8" customWidth="1"/>
    <col min="11780" max="11780" width="6.7109375" style="8" customWidth="1"/>
    <col min="11781" max="11781" width="11" style="8" customWidth="1"/>
    <col min="11782" max="11782" width="5.7109375" style="8" customWidth="1"/>
    <col min="11783" max="11783" width="12.28515625" style="8" customWidth="1"/>
    <col min="11784" max="11784" width="9.7109375" style="8" customWidth="1"/>
    <col min="11785" max="11785" width="12.7109375" style="8" customWidth="1"/>
    <col min="11786" max="11786" width="17.28515625" style="8" customWidth="1"/>
    <col min="11787" max="11787" width="13.85546875" style="8" customWidth="1"/>
    <col min="11788" max="11789" width="15" style="8" bestFit="1" customWidth="1"/>
    <col min="11790" max="11790" width="17.5703125" style="8" customWidth="1"/>
    <col min="11791" max="11791" width="15.28515625" style="8" customWidth="1"/>
    <col min="11792" max="11792" width="17.85546875" style="8" customWidth="1"/>
    <col min="11793" max="11793" width="3.140625" style="8" customWidth="1"/>
    <col min="11794" max="12032" width="11.7109375" style="8"/>
    <col min="12033" max="12033" width="10.85546875" style="8" bestFit="1" customWidth="1"/>
    <col min="12034" max="12034" width="2.85546875" style="8" bestFit="1" customWidth="1"/>
    <col min="12035" max="12035" width="59.5703125" style="8" customWidth="1"/>
    <col min="12036" max="12036" width="6.7109375" style="8" customWidth="1"/>
    <col min="12037" max="12037" width="11" style="8" customWidth="1"/>
    <col min="12038" max="12038" width="5.7109375" style="8" customWidth="1"/>
    <col min="12039" max="12039" width="12.28515625" style="8" customWidth="1"/>
    <col min="12040" max="12040" width="9.7109375" style="8" customWidth="1"/>
    <col min="12041" max="12041" width="12.7109375" style="8" customWidth="1"/>
    <col min="12042" max="12042" width="17.28515625" style="8" customWidth="1"/>
    <col min="12043" max="12043" width="13.85546875" style="8" customWidth="1"/>
    <col min="12044" max="12045" width="15" style="8" bestFit="1" customWidth="1"/>
    <col min="12046" max="12046" width="17.5703125" style="8" customWidth="1"/>
    <col min="12047" max="12047" width="15.28515625" style="8" customWidth="1"/>
    <col min="12048" max="12048" width="17.85546875" style="8" customWidth="1"/>
    <col min="12049" max="12049" width="3.140625" style="8" customWidth="1"/>
    <col min="12050" max="12288" width="11.7109375" style="8"/>
    <col min="12289" max="12289" width="10.85546875" style="8" bestFit="1" customWidth="1"/>
    <col min="12290" max="12290" width="2.85546875" style="8" bestFit="1" customWidth="1"/>
    <col min="12291" max="12291" width="59.5703125" style="8" customWidth="1"/>
    <col min="12292" max="12292" width="6.7109375" style="8" customWidth="1"/>
    <col min="12293" max="12293" width="11" style="8" customWidth="1"/>
    <col min="12294" max="12294" width="5.7109375" style="8" customWidth="1"/>
    <col min="12295" max="12295" width="12.28515625" style="8" customWidth="1"/>
    <col min="12296" max="12296" width="9.7109375" style="8" customWidth="1"/>
    <col min="12297" max="12297" width="12.7109375" style="8" customWidth="1"/>
    <col min="12298" max="12298" width="17.28515625" style="8" customWidth="1"/>
    <col min="12299" max="12299" width="13.85546875" style="8" customWidth="1"/>
    <col min="12300" max="12301" width="15" style="8" bestFit="1" customWidth="1"/>
    <col min="12302" max="12302" width="17.5703125" style="8" customWidth="1"/>
    <col min="12303" max="12303" width="15.28515625" style="8" customWidth="1"/>
    <col min="12304" max="12304" width="17.85546875" style="8" customWidth="1"/>
    <col min="12305" max="12305" width="3.140625" style="8" customWidth="1"/>
    <col min="12306" max="12544" width="11.7109375" style="8"/>
    <col min="12545" max="12545" width="10.85546875" style="8" bestFit="1" customWidth="1"/>
    <col min="12546" max="12546" width="2.85546875" style="8" bestFit="1" customWidth="1"/>
    <col min="12547" max="12547" width="59.5703125" style="8" customWidth="1"/>
    <col min="12548" max="12548" width="6.7109375" style="8" customWidth="1"/>
    <col min="12549" max="12549" width="11" style="8" customWidth="1"/>
    <col min="12550" max="12550" width="5.7109375" style="8" customWidth="1"/>
    <col min="12551" max="12551" width="12.28515625" style="8" customWidth="1"/>
    <col min="12552" max="12552" width="9.7109375" style="8" customWidth="1"/>
    <col min="12553" max="12553" width="12.7109375" style="8" customWidth="1"/>
    <col min="12554" max="12554" width="17.28515625" style="8" customWidth="1"/>
    <col min="12555" max="12555" width="13.85546875" style="8" customWidth="1"/>
    <col min="12556" max="12557" width="15" style="8" bestFit="1" customWidth="1"/>
    <col min="12558" max="12558" width="17.5703125" style="8" customWidth="1"/>
    <col min="12559" max="12559" width="15.28515625" style="8" customWidth="1"/>
    <col min="12560" max="12560" width="17.85546875" style="8" customWidth="1"/>
    <col min="12561" max="12561" width="3.140625" style="8" customWidth="1"/>
    <col min="12562" max="12800" width="11.7109375" style="8"/>
    <col min="12801" max="12801" width="10.85546875" style="8" bestFit="1" customWidth="1"/>
    <col min="12802" max="12802" width="2.85546875" style="8" bestFit="1" customWidth="1"/>
    <col min="12803" max="12803" width="59.5703125" style="8" customWidth="1"/>
    <col min="12804" max="12804" width="6.7109375" style="8" customWidth="1"/>
    <col min="12805" max="12805" width="11" style="8" customWidth="1"/>
    <col min="12806" max="12806" width="5.7109375" style="8" customWidth="1"/>
    <col min="12807" max="12807" width="12.28515625" style="8" customWidth="1"/>
    <col min="12808" max="12808" width="9.7109375" style="8" customWidth="1"/>
    <col min="12809" max="12809" width="12.7109375" style="8" customWidth="1"/>
    <col min="12810" max="12810" width="17.28515625" style="8" customWidth="1"/>
    <col min="12811" max="12811" width="13.85546875" style="8" customWidth="1"/>
    <col min="12812" max="12813" width="15" style="8" bestFit="1" customWidth="1"/>
    <col min="12814" max="12814" width="17.5703125" style="8" customWidth="1"/>
    <col min="12815" max="12815" width="15.28515625" style="8" customWidth="1"/>
    <col min="12816" max="12816" width="17.85546875" style="8" customWidth="1"/>
    <col min="12817" max="12817" width="3.140625" style="8" customWidth="1"/>
    <col min="12818" max="13056" width="11.7109375" style="8"/>
    <col min="13057" max="13057" width="10.85546875" style="8" bestFit="1" customWidth="1"/>
    <col min="13058" max="13058" width="2.85546875" style="8" bestFit="1" customWidth="1"/>
    <col min="13059" max="13059" width="59.5703125" style="8" customWidth="1"/>
    <col min="13060" max="13060" width="6.7109375" style="8" customWidth="1"/>
    <col min="13061" max="13061" width="11" style="8" customWidth="1"/>
    <col min="13062" max="13062" width="5.7109375" style="8" customWidth="1"/>
    <col min="13063" max="13063" width="12.28515625" style="8" customWidth="1"/>
    <col min="13064" max="13064" width="9.7109375" style="8" customWidth="1"/>
    <col min="13065" max="13065" width="12.7109375" style="8" customWidth="1"/>
    <col min="13066" max="13066" width="17.28515625" style="8" customWidth="1"/>
    <col min="13067" max="13067" width="13.85546875" style="8" customWidth="1"/>
    <col min="13068" max="13069" width="15" style="8" bestFit="1" customWidth="1"/>
    <col min="13070" max="13070" width="17.5703125" style="8" customWidth="1"/>
    <col min="13071" max="13071" width="15.28515625" style="8" customWidth="1"/>
    <col min="13072" max="13072" width="17.85546875" style="8" customWidth="1"/>
    <col min="13073" max="13073" width="3.140625" style="8" customWidth="1"/>
    <col min="13074" max="13312" width="11.7109375" style="8"/>
    <col min="13313" max="13313" width="10.85546875" style="8" bestFit="1" customWidth="1"/>
    <col min="13314" max="13314" width="2.85546875" style="8" bestFit="1" customWidth="1"/>
    <col min="13315" max="13315" width="59.5703125" style="8" customWidth="1"/>
    <col min="13316" max="13316" width="6.7109375" style="8" customWidth="1"/>
    <col min="13317" max="13317" width="11" style="8" customWidth="1"/>
    <col min="13318" max="13318" width="5.7109375" style="8" customWidth="1"/>
    <col min="13319" max="13319" width="12.28515625" style="8" customWidth="1"/>
    <col min="13320" max="13320" width="9.7109375" style="8" customWidth="1"/>
    <col min="13321" max="13321" width="12.7109375" style="8" customWidth="1"/>
    <col min="13322" max="13322" width="17.28515625" style="8" customWidth="1"/>
    <col min="13323" max="13323" width="13.85546875" style="8" customWidth="1"/>
    <col min="13324" max="13325" width="15" style="8" bestFit="1" customWidth="1"/>
    <col min="13326" max="13326" width="17.5703125" style="8" customWidth="1"/>
    <col min="13327" max="13327" width="15.28515625" style="8" customWidth="1"/>
    <col min="13328" max="13328" width="17.85546875" style="8" customWidth="1"/>
    <col min="13329" max="13329" width="3.140625" style="8" customWidth="1"/>
    <col min="13330" max="13568" width="11.7109375" style="8"/>
    <col min="13569" max="13569" width="10.85546875" style="8" bestFit="1" customWidth="1"/>
    <col min="13570" max="13570" width="2.85546875" style="8" bestFit="1" customWidth="1"/>
    <col min="13571" max="13571" width="59.5703125" style="8" customWidth="1"/>
    <col min="13572" max="13572" width="6.7109375" style="8" customWidth="1"/>
    <col min="13573" max="13573" width="11" style="8" customWidth="1"/>
    <col min="13574" max="13574" width="5.7109375" style="8" customWidth="1"/>
    <col min="13575" max="13575" width="12.28515625" style="8" customWidth="1"/>
    <col min="13576" max="13576" width="9.7109375" style="8" customWidth="1"/>
    <col min="13577" max="13577" width="12.7109375" style="8" customWidth="1"/>
    <col min="13578" max="13578" width="17.28515625" style="8" customWidth="1"/>
    <col min="13579" max="13579" width="13.85546875" style="8" customWidth="1"/>
    <col min="13580" max="13581" width="15" style="8" bestFit="1" customWidth="1"/>
    <col min="13582" max="13582" width="17.5703125" style="8" customWidth="1"/>
    <col min="13583" max="13583" width="15.28515625" style="8" customWidth="1"/>
    <col min="13584" max="13584" width="17.85546875" style="8" customWidth="1"/>
    <col min="13585" max="13585" width="3.140625" style="8" customWidth="1"/>
    <col min="13586" max="13824" width="11.7109375" style="8"/>
    <col min="13825" max="13825" width="10.85546875" style="8" bestFit="1" customWidth="1"/>
    <col min="13826" max="13826" width="2.85546875" style="8" bestFit="1" customWidth="1"/>
    <col min="13827" max="13827" width="59.5703125" style="8" customWidth="1"/>
    <col min="13828" max="13828" width="6.7109375" style="8" customWidth="1"/>
    <col min="13829" max="13829" width="11" style="8" customWidth="1"/>
    <col min="13830" max="13830" width="5.7109375" style="8" customWidth="1"/>
    <col min="13831" max="13831" width="12.28515625" style="8" customWidth="1"/>
    <col min="13832" max="13832" width="9.7109375" style="8" customWidth="1"/>
    <col min="13833" max="13833" width="12.7109375" style="8" customWidth="1"/>
    <col min="13834" max="13834" width="17.28515625" style="8" customWidth="1"/>
    <col min="13835" max="13835" width="13.85546875" style="8" customWidth="1"/>
    <col min="13836" max="13837" width="15" style="8" bestFit="1" customWidth="1"/>
    <col min="13838" max="13838" width="17.5703125" style="8" customWidth="1"/>
    <col min="13839" max="13839" width="15.28515625" style="8" customWidth="1"/>
    <col min="13840" max="13840" width="17.85546875" style="8" customWidth="1"/>
    <col min="13841" max="13841" width="3.140625" style="8" customWidth="1"/>
    <col min="13842" max="14080" width="11.7109375" style="8"/>
    <col min="14081" max="14081" width="10.85546875" style="8" bestFit="1" customWidth="1"/>
    <col min="14082" max="14082" width="2.85546875" style="8" bestFit="1" customWidth="1"/>
    <col min="14083" max="14083" width="59.5703125" style="8" customWidth="1"/>
    <col min="14084" max="14084" width="6.7109375" style="8" customWidth="1"/>
    <col min="14085" max="14085" width="11" style="8" customWidth="1"/>
    <col min="14086" max="14086" width="5.7109375" style="8" customWidth="1"/>
    <col min="14087" max="14087" width="12.28515625" style="8" customWidth="1"/>
    <col min="14088" max="14088" width="9.7109375" style="8" customWidth="1"/>
    <col min="14089" max="14089" width="12.7109375" style="8" customWidth="1"/>
    <col min="14090" max="14090" width="17.28515625" style="8" customWidth="1"/>
    <col min="14091" max="14091" width="13.85546875" style="8" customWidth="1"/>
    <col min="14092" max="14093" width="15" style="8" bestFit="1" customWidth="1"/>
    <col min="14094" max="14094" width="17.5703125" style="8" customWidth="1"/>
    <col min="14095" max="14095" width="15.28515625" style="8" customWidth="1"/>
    <col min="14096" max="14096" width="17.85546875" style="8" customWidth="1"/>
    <col min="14097" max="14097" width="3.140625" style="8" customWidth="1"/>
    <col min="14098" max="14336" width="11.7109375" style="8"/>
    <col min="14337" max="14337" width="10.85546875" style="8" bestFit="1" customWidth="1"/>
    <col min="14338" max="14338" width="2.85546875" style="8" bestFit="1" customWidth="1"/>
    <col min="14339" max="14339" width="59.5703125" style="8" customWidth="1"/>
    <col min="14340" max="14340" width="6.7109375" style="8" customWidth="1"/>
    <col min="14341" max="14341" width="11" style="8" customWidth="1"/>
    <col min="14342" max="14342" width="5.7109375" style="8" customWidth="1"/>
    <col min="14343" max="14343" width="12.28515625" style="8" customWidth="1"/>
    <col min="14344" max="14344" width="9.7109375" style="8" customWidth="1"/>
    <col min="14345" max="14345" width="12.7109375" style="8" customWidth="1"/>
    <col min="14346" max="14346" width="17.28515625" style="8" customWidth="1"/>
    <col min="14347" max="14347" width="13.85546875" style="8" customWidth="1"/>
    <col min="14348" max="14349" width="15" style="8" bestFit="1" customWidth="1"/>
    <col min="14350" max="14350" width="17.5703125" style="8" customWidth="1"/>
    <col min="14351" max="14351" width="15.28515625" style="8" customWidth="1"/>
    <col min="14352" max="14352" width="17.85546875" style="8" customWidth="1"/>
    <col min="14353" max="14353" width="3.140625" style="8" customWidth="1"/>
    <col min="14354" max="14592" width="11.7109375" style="8"/>
    <col min="14593" max="14593" width="10.85546875" style="8" bestFit="1" customWidth="1"/>
    <col min="14594" max="14594" width="2.85546875" style="8" bestFit="1" customWidth="1"/>
    <col min="14595" max="14595" width="59.5703125" style="8" customWidth="1"/>
    <col min="14596" max="14596" width="6.7109375" style="8" customWidth="1"/>
    <col min="14597" max="14597" width="11" style="8" customWidth="1"/>
    <col min="14598" max="14598" width="5.7109375" style="8" customWidth="1"/>
    <col min="14599" max="14599" width="12.28515625" style="8" customWidth="1"/>
    <col min="14600" max="14600" width="9.7109375" style="8" customWidth="1"/>
    <col min="14601" max="14601" width="12.7109375" style="8" customWidth="1"/>
    <col min="14602" max="14602" width="17.28515625" style="8" customWidth="1"/>
    <col min="14603" max="14603" width="13.85546875" style="8" customWidth="1"/>
    <col min="14604" max="14605" width="15" style="8" bestFit="1" customWidth="1"/>
    <col min="14606" max="14606" width="17.5703125" style="8" customWidth="1"/>
    <col min="14607" max="14607" width="15.28515625" style="8" customWidth="1"/>
    <col min="14608" max="14608" width="17.85546875" style="8" customWidth="1"/>
    <col min="14609" max="14609" width="3.140625" style="8" customWidth="1"/>
    <col min="14610" max="14848" width="11.7109375" style="8"/>
    <col min="14849" max="14849" width="10.85546875" style="8" bestFit="1" customWidth="1"/>
    <col min="14850" max="14850" width="2.85546875" style="8" bestFit="1" customWidth="1"/>
    <col min="14851" max="14851" width="59.5703125" style="8" customWidth="1"/>
    <col min="14852" max="14852" width="6.7109375" style="8" customWidth="1"/>
    <col min="14853" max="14853" width="11" style="8" customWidth="1"/>
    <col min="14854" max="14854" width="5.7109375" style="8" customWidth="1"/>
    <col min="14855" max="14855" width="12.28515625" style="8" customWidth="1"/>
    <col min="14856" max="14856" width="9.7109375" style="8" customWidth="1"/>
    <col min="14857" max="14857" width="12.7109375" style="8" customWidth="1"/>
    <col min="14858" max="14858" width="17.28515625" style="8" customWidth="1"/>
    <col min="14859" max="14859" width="13.85546875" style="8" customWidth="1"/>
    <col min="14860" max="14861" width="15" style="8" bestFit="1" customWidth="1"/>
    <col min="14862" max="14862" width="17.5703125" style="8" customWidth="1"/>
    <col min="14863" max="14863" width="15.28515625" style="8" customWidth="1"/>
    <col min="14864" max="14864" width="17.85546875" style="8" customWidth="1"/>
    <col min="14865" max="14865" width="3.140625" style="8" customWidth="1"/>
    <col min="14866" max="15104" width="11.7109375" style="8"/>
    <col min="15105" max="15105" width="10.85546875" style="8" bestFit="1" customWidth="1"/>
    <col min="15106" max="15106" width="2.85546875" style="8" bestFit="1" customWidth="1"/>
    <col min="15107" max="15107" width="59.5703125" style="8" customWidth="1"/>
    <col min="15108" max="15108" width="6.7109375" style="8" customWidth="1"/>
    <col min="15109" max="15109" width="11" style="8" customWidth="1"/>
    <col min="15110" max="15110" width="5.7109375" style="8" customWidth="1"/>
    <col min="15111" max="15111" width="12.28515625" style="8" customWidth="1"/>
    <col min="15112" max="15112" width="9.7109375" style="8" customWidth="1"/>
    <col min="15113" max="15113" width="12.7109375" style="8" customWidth="1"/>
    <col min="15114" max="15114" width="17.28515625" style="8" customWidth="1"/>
    <col min="15115" max="15115" width="13.85546875" style="8" customWidth="1"/>
    <col min="15116" max="15117" width="15" style="8" bestFit="1" customWidth="1"/>
    <col min="15118" max="15118" width="17.5703125" style="8" customWidth="1"/>
    <col min="15119" max="15119" width="15.28515625" style="8" customWidth="1"/>
    <col min="15120" max="15120" width="17.85546875" style="8" customWidth="1"/>
    <col min="15121" max="15121" width="3.140625" style="8" customWidth="1"/>
    <col min="15122" max="15360" width="11.7109375" style="8"/>
    <col min="15361" max="15361" width="10.85546875" style="8" bestFit="1" customWidth="1"/>
    <col min="15362" max="15362" width="2.85546875" style="8" bestFit="1" customWidth="1"/>
    <col min="15363" max="15363" width="59.5703125" style="8" customWidth="1"/>
    <col min="15364" max="15364" width="6.7109375" style="8" customWidth="1"/>
    <col min="15365" max="15365" width="11" style="8" customWidth="1"/>
    <col min="15366" max="15366" width="5.7109375" style="8" customWidth="1"/>
    <col min="15367" max="15367" width="12.28515625" style="8" customWidth="1"/>
    <col min="15368" max="15368" width="9.7109375" style="8" customWidth="1"/>
    <col min="15369" max="15369" width="12.7109375" style="8" customWidth="1"/>
    <col min="15370" max="15370" width="17.28515625" style="8" customWidth="1"/>
    <col min="15371" max="15371" width="13.85546875" style="8" customWidth="1"/>
    <col min="15372" max="15373" width="15" style="8" bestFit="1" customWidth="1"/>
    <col min="15374" max="15374" width="17.5703125" style="8" customWidth="1"/>
    <col min="15375" max="15375" width="15.28515625" style="8" customWidth="1"/>
    <col min="15376" max="15376" width="17.85546875" style="8" customWidth="1"/>
    <col min="15377" max="15377" width="3.140625" style="8" customWidth="1"/>
    <col min="15378" max="15616" width="11.7109375" style="8"/>
    <col min="15617" max="15617" width="10.85546875" style="8" bestFit="1" customWidth="1"/>
    <col min="15618" max="15618" width="2.85546875" style="8" bestFit="1" customWidth="1"/>
    <col min="15619" max="15619" width="59.5703125" style="8" customWidth="1"/>
    <col min="15620" max="15620" width="6.7109375" style="8" customWidth="1"/>
    <col min="15621" max="15621" width="11" style="8" customWidth="1"/>
    <col min="15622" max="15622" width="5.7109375" style="8" customWidth="1"/>
    <col min="15623" max="15623" width="12.28515625" style="8" customWidth="1"/>
    <col min="15624" max="15624" width="9.7109375" style="8" customWidth="1"/>
    <col min="15625" max="15625" width="12.7109375" style="8" customWidth="1"/>
    <col min="15626" max="15626" width="17.28515625" style="8" customWidth="1"/>
    <col min="15627" max="15627" width="13.85546875" style="8" customWidth="1"/>
    <col min="15628" max="15629" width="15" style="8" bestFit="1" customWidth="1"/>
    <col min="15630" max="15630" width="17.5703125" style="8" customWidth="1"/>
    <col min="15631" max="15631" width="15.28515625" style="8" customWidth="1"/>
    <col min="15632" max="15632" width="17.85546875" style="8" customWidth="1"/>
    <col min="15633" max="15633" width="3.140625" style="8" customWidth="1"/>
    <col min="15634" max="15872" width="11.7109375" style="8"/>
    <col min="15873" max="15873" width="10.85546875" style="8" bestFit="1" customWidth="1"/>
    <col min="15874" max="15874" width="2.85546875" style="8" bestFit="1" customWidth="1"/>
    <col min="15875" max="15875" width="59.5703125" style="8" customWidth="1"/>
    <col min="15876" max="15876" width="6.7109375" style="8" customWidth="1"/>
    <col min="15877" max="15877" width="11" style="8" customWidth="1"/>
    <col min="15878" max="15878" width="5.7109375" style="8" customWidth="1"/>
    <col min="15879" max="15879" width="12.28515625" style="8" customWidth="1"/>
    <col min="15880" max="15880" width="9.7109375" style="8" customWidth="1"/>
    <col min="15881" max="15881" width="12.7109375" style="8" customWidth="1"/>
    <col min="15882" max="15882" width="17.28515625" style="8" customWidth="1"/>
    <col min="15883" max="15883" width="13.85546875" style="8" customWidth="1"/>
    <col min="15884" max="15885" width="15" style="8" bestFit="1" customWidth="1"/>
    <col min="15886" max="15886" width="17.5703125" style="8" customWidth="1"/>
    <col min="15887" max="15887" width="15.28515625" style="8" customWidth="1"/>
    <col min="15888" max="15888" width="17.85546875" style="8" customWidth="1"/>
    <col min="15889" max="15889" width="3.140625" style="8" customWidth="1"/>
    <col min="15890" max="16128" width="11.7109375" style="8"/>
    <col min="16129" max="16129" width="10.85546875" style="8" bestFit="1" customWidth="1"/>
    <col min="16130" max="16130" width="2.85546875" style="8" bestFit="1" customWidth="1"/>
    <col min="16131" max="16131" width="59.5703125" style="8" customWidth="1"/>
    <col min="16132" max="16132" width="6.7109375" style="8" customWidth="1"/>
    <col min="16133" max="16133" width="11" style="8" customWidth="1"/>
    <col min="16134" max="16134" width="5.7109375" style="8" customWidth="1"/>
    <col min="16135" max="16135" width="12.28515625" style="8" customWidth="1"/>
    <col min="16136" max="16136" width="9.7109375" style="8" customWidth="1"/>
    <col min="16137" max="16137" width="12.7109375" style="8" customWidth="1"/>
    <col min="16138" max="16138" width="17.28515625" style="8" customWidth="1"/>
    <col min="16139" max="16139" width="13.85546875" style="8" customWidth="1"/>
    <col min="16140" max="16141" width="15" style="8" bestFit="1" customWidth="1"/>
    <col min="16142" max="16142" width="17.5703125" style="8" customWidth="1"/>
    <col min="16143" max="16143" width="15.28515625" style="8" customWidth="1"/>
    <col min="16144" max="16144" width="17.85546875" style="8" customWidth="1"/>
    <col min="16145" max="16145" width="3.140625" style="8" customWidth="1"/>
    <col min="16146" max="16384" width="11.7109375" style="8"/>
  </cols>
  <sheetData>
    <row r="1" spans="1:17">
      <c r="C1" s="3" t="s">
        <v>0</v>
      </c>
      <c r="D1" s="4"/>
      <c r="F1" s="6"/>
      <c r="G1" s="7"/>
      <c r="J1" s="1" t="s">
        <v>1</v>
      </c>
    </row>
    <row r="2" spans="1:17">
      <c r="C2" s="3" t="s">
        <v>2</v>
      </c>
      <c r="D2" s="4"/>
      <c r="F2" s="6"/>
      <c r="G2" s="7"/>
    </row>
    <row r="3" spans="1:17">
      <c r="C3" s="9" t="s">
        <v>999</v>
      </c>
      <c r="H3" s="1" t="s">
        <v>1</v>
      </c>
    </row>
    <row r="4" spans="1:17">
      <c r="D4" s="4"/>
      <c r="E4" s="4"/>
      <c r="F4" s="11"/>
      <c r="G4" s="12"/>
      <c r="H4" s="11" t="s">
        <v>1</v>
      </c>
      <c r="I4" s="11"/>
      <c r="J4" s="11"/>
      <c r="K4" s="11"/>
      <c r="L4" s="11"/>
      <c r="M4" s="11"/>
      <c r="N4" s="11"/>
      <c r="O4" s="11"/>
      <c r="P4" s="11"/>
      <c r="Q4" s="11"/>
    </row>
    <row r="5" spans="1:17" ht="12.75" customHeight="1">
      <c r="A5" s="339" t="s">
        <v>4</v>
      </c>
      <c r="B5" s="340"/>
      <c r="C5" s="345" t="s">
        <v>5</v>
      </c>
      <c r="D5" s="347" t="s">
        <v>6</v>
      </c>
      <c r="E5" s="348"/>
      <c r="F5" s="349" t="s">
        <v>7</v>
      </c>
      <c r="G5" s="349"/>
      <c r="H5" s="13" t="s">
        <v>8</v>
      </c>
      <c r="I5" s="14" t="s">
        <v>9</v>
      </c>
      <c r="J5" s="14" t="s">
        <v>10</v>
      </c>
      <c r="K5" s="14" t="s">
        <v>11</v>
      </c>
      <c r="L5" s="13" t="s">
        <v>12</v>
      </c>
      <c r="M5" s="13" t="s">
        <v>13</v>
      </c>
      <c r="N5" s="13" t="s">
        <v>13</v>
      </c>
      <c r="O5" s="13" t="s">
        <v>14</v>
      </c>
      <c r="P5" s="15" t="s">
        <v>15</v>
      </c>
      <c r="Q5" s="16"/>
    </row>
    <row r="6" spans="1:17" ht="12.75" customHeight="1">
      <c r="A6" s="341"/>
      <c r="B6" s="342"/>
      <c r="C6" s="346"/>
      <c r="D6" s="17"/>
      <c r="E6" s="17"/>
      <c r="F6" s="18"/>
      <c r="G6" s="19"/>
      <c r="H6" s="18"/>
      <c r="I6" s="17" t="s">
        <v>16</v>
      </c>
      <c r="J6" s="17" t="s">
        <v>17</v>
      </c>
      <c r="K6" s="20" t="s">
        <v>18</v>
      </c>
      <c r="L6" s="21" t="s">
        <v>19</v>
      </c>
      <c r="M6" s="21" t="s">
        <v>19</v>
      </c>
      <c r="N6" s="21" t="s">
        <v>19</v>
      </c>
      <c r="O6" s="21" t="s">
        <v>20</v>
      </c>
      <c r="P6" s="22" t="s">
        <v>21</v>
      </c>
      <c r="Q6" s="16"/>
    </row>
    <row r="7" spans="1:17" ht="12.75" customHeight="1">
      <c r="A7" s="341"/>
      <c r="B7" s="342"/>
      <c r="C7" s="346"/>
      <c r="D7" s="21" t="s">
        <v>22</v>
      </c>
      <c r="E7" s="21" t="s">
        <v>23</v>
      </c>
      <c r="F7" s="350" t="s">
        <v>24</v>
      </c>
      <c r="G7" s="350"/>
      <c r="H7" s="18"/>
      <c r="I7" s="17" t="s">
        <v>25</v>
      </c>
      <c r="J7" s="17" t="s">
        <v>16</v>
      </c>
      <c r="K7" s="17" t="s">
        <v>26</v>
      </c>
      <c r="L7" s="21" t="s">
        <v>27</v>
      </c>
      <c r="M7" s="21" t="s">
        <v>28</v>
      </c>
      <c r="N7" s="21" t="s">
        <v>29</v>
      </c>
      <c r="O7" s="21" t="s">
        <v>30</v>
      </c>
      <c r="P7" s="23"/>
      <c r="Q7" s="16"/>
    </row>
    <row r="8" spans="1:17">
      <c r="A8" s="343"/>
      <c r="B8" s="344"/>
      <c r="C8" s="24" t="s">
        <v>1000</v>
      </c>
      <c r="D8" s="25"/>
      <c r="E8" s="25">
        <v>22012.69</v>
      </c>
      <c r="F8" s="24"/>
      <c r="G8" s="26"/>
      <c r="H8" s="24" t="s">
        <v>1001</v>
      </c>
      <c r="I8" s="27">
        <v>521.76</v>
      </c>
      <c r="J8" s="28"/>
      <c r="K8" s="28"/>
      <c r="L8" s="29" t="s">
        <v>33</v>
      </c>
      <c r="M8" s="29" t="s">
        <v>33</v>
      </c>
      <c r="N8" s="29" t="s">
        <v>34</v>
      </c>
      <c r="O8" s="28" t="s">
        <v>21</v>
      </c>
      <c r="P8" s="30"/>
      <c r="Q8" s="16"/>
    </row>
    <row r="9" spans="1:17" s="1" customFormat="1" ht="10.5">
      <c r="B9" s="31"/>
      <c r="C9" s="11"/>
      <c r="D9" s="4"/>
      <c r="E9" s="4"/>
      <c r="F9" s="11"/>
      <c r="G9" s="12"/>
      <c r="H9" s="11"/>
      <c r="I9" s="4"/>
      <c r="J9" s="4"/>
      <c r="K9" s="4"/>
      <c r="L9" s="11"/>
      <c r="M9" s="11"/>
      <c r="N9" s="11"/>
      <c r="O9" s="11"/>
      <c r="P9" s="11"/>
      <c r="Q9" s="11"/>
    </row>
    <row r="10" spans="1:17" s="32" customFormat="1" ht="10.5">
      <c r="A10" s="32">
        <v>90635000</v>
      </c>
      <c r="B10" s="33" t="s">
        <v>35</v>
      </c>
      <c r="C10" s="32" t="s">
        <v>36</v>
      </c>
      <c r="D10" s="34">
        <v>143</v>
      </c>
      <c r="E10" s="35">
        <v>33416</v>
      </c>
      <c r="F10" s="36" t="s">
        <v>37</v>
      </c>
      <c r="G10" s="37">
        <v>2000</v>
      </c>
      <c r="H10" s="36" t="s">
        <v>38</v>
      </c>
      <c r="I10" s="38">
        <v>6</v>
      </c>
      <c r="J10" s="36" t="s">
        <v>39</v>
      </c>
      <c r="K10" s="39">
        <v>12</v>
      </c>
      <c r="L10" s="40">
        <v>2000000</v>
      </c>
      <c r="M10" s="40"/>
      <c r="N10" s="40"/>
      <c r="O10" s="40"/>
      <c r="P10" s="40"/>
      <c r="Q10" s="40"/>
    </row>
    <row r="11" spans="1:17" s="32" customFormat="1" ht="10.5">
      <c r="A11" s="32">
        <v>90635000</v>
      </c>
      <c r="B11" s="33" t="s">
        <v>35</v>
      </c>
      <c r="C11" s="32" t="s">
        <v>36</v>
      </c>
      <c r="D11" s="34">
        <v>143</v>
      </c>
      <c r="E11" s="35">
        <v>33416</v>
      </c>
      <c r="F11" s="36" t="s">
        <v>37</v>
      </c>
      <c r="G11" s="37">
        <v>500</v>
      </c>
      <c r="H11" s="36" t="s">
        <v>40</v>
      </c>
      <c r="I11" s="38">
        <v>6</v>
      </c>
      <c r="J11" s="36" t="s">
        <v>39</v>
      </c>
      <c r="K11" s="39">
        <v>12</v>
      </c>
      <c r="L11" s="40">
        <v>500000</v>
      </c>
      <c r="M11" s="40"/>
      <c r="N11" s="40"/>
      <c r="O11" s="40"/>
      <c r="P11" s="40"/>
      <c r="Q11" s="40"/>
    </row>
    <row r="12" spans="1:17" s="32" customFormat="1" ht="10.5">
      <c r="A12" s="32">
        <v>90635000</v>
      </c>
      <c r="B12" s="33" t="s">
        <v>35</v>
      </c>
      <c r="C12" s="32" t="s">
        <v>41</v>
      </c>
      <c r="D12" s="34">
        <v>143</v>
      </c>
      <c r="E12" s="35">
        <v>33416</v>
      </c>
      <c r="F12" s="36" t="s">
        <v>37</v>
      </c>
      <c r="G12" s="37">
        <v>1250</v>
      </c>
      <c r="H12" s="36" t="s">
        <v>42</v>
      </c>
      <c r="I12" s="38">
        <v>6</v>
      </c>
      <c r="J12" s="36" t="s">
        <v>39</v>
      </c>
      <c r="K12" s="39">
        <v>25</v>
      </c>
      <c r="L12" s="40">
        <v>1250000</v>
      </c>
      <c r="M12" s="40">
        <v>297620</v>
      </c>
      <c r="N12" s="40">
        <v>6551417</v>
      </c>
      <c r="O12" s="40">
        <v>177591</v>
      </c>
      <c r="P12" s="40">
        <v>6729008</v>
      </c>
    </row>
    <row r="13" spans="1:17" s="32" customFormat="1" ht="10.5">
      <c r="A13" s="32">
        <v>90635000</v>
      </c>
      <c r="B13" s="33" t="s">
        <v>35</v>
      </c>
      <c r="C13" s="32" t="s">
        <v>41</v>
      </c>
      <c r="D13" s="34">
        <v>143</v>
      </c>
      <c r="E13" s="35">
        <v>33416</v>
      </c>
      <c r="F13" s="36" t="s">
        <v>37</v>
      </c>
      <c r="G13" s="37">
        <v>250</v>
      </c>
      <c r="H13" s="36" t="s">
        <v>43</v>
      </c>
      <c r="I13" s="38">
        <v>6</v>
      </c>
      <c r="J13" s="36" t="s">
        <v>39</v>
      </c>
      <c r="K13" s="39">
        <v>25</v>
      </c>
      <c r="L13" s="40">
        <v>250000</v>
      </c>
      <c r="M13" s="40">
        <v>59523.199999999997</v>
      </c>
      <c r="N13" s="40">
        <v>1310266</v>
      </c>
      <c r="O13" s="40">
        <v>35518</v>
      </c>
      <c r="P13" s="40">
        <v>1345784</v>
      </c>
    </row>
    <row r="14" spans="1:17" s="32" customFormat="1" ht="10.5">
      <c r="A14" s="32">
        <v>96519000</v>
      </c>
      <c r="B14" s="33" t="s">
        <v>44</v>
      </c>
      <c r="C14" s="32" t="s">
        <v>987</v>
      </c>
      <c r="D14" s="34">
        <v>162</v>
      </c>
      <c r="E14" s="35">
        <v>33917</v>
      </c>
      <c r="F14" s="34" t="s">
        <v>37</v>
      </c>
      <c r="G14" s="37">
        <v>350</v>
      </c>
      <c r="H14" s="36" t="s">
        <v>46</v>
      </c>
      <c r="I14" s="38">
        <v>6.5</v>
      </c>
      <c r="J14" s="36" t="s">
        <v>39</v>
      </c>
      <c r="K14" s="41">
        <v>22</v>
      </c>
      <c r="L14" s="40">
        <v>350000</v>
      </c>
      <c r="M14" s="40">
        <v>46053</v>
      </c>
      <c r="N14" s="40">
        <v>1013750</v>
      </c>
      <c r="O14" s="40">
        <v>0</v>
      </c>
      <c r="P14" s="40">
        <v>1013750</v>
      </c>
    </row>
    <row r="15" spans="1:17" s="32" customFormat="1" ht="10.5">
      <c r="A15" s="32">
        <v>61216000</v>
      </c>
      <c r="B15" s="33" t="s">
        <v>44</v>
      </c>
      <c r="C15" s="32" t="s">
        <v>47</v>
      </c>
      <c r="D15" s="34">
        <v>169</v>
      </c>
      <c r="E15" s="35">
        <v>34257</v>
      </c>
      <c r="F15" s="34" t="s">
        <v>37</v>
      </c>
      <c r="G15" s="37">
        <v>700</v>
      </c>
      <c r="H15" s="42" t="s">
        <v>48</v>
      </c>
      <c r="I15" s="38">
        <v>6.75</v>
      </c>
      <c r="J15" s="43" t="s">
        <v>49</v>
      </c>
      <c r="K15" s="41">
        <v>21</v>
      </c>
      <c r="L15" s="40">
        <v>700000</v>
      </c>
      <c r="M15" s="40">
        <v>225000</v>
      </c>
      <c r="N15" s="40">
        <v>4952855</v>
      </c>
      <c r="O15" s="40">
        <v>54216</v>
      </c>
      <c r="P15" s="40">
        <v>5007071</v>
      </c>
    </row>
    <row r="16" spans="1:17" s="32" customFormat="1" ht="10.5">
      <c r="A16" s="32">
        <v>61216000</v>
      </c>
      <c r="B16" s="33" t="s">
        <v>44</v>
      </c>
      <c r="C16" s="32" t="s">
        <v>50</v>
      </c>
      <c r="D16" s="34">
        <v>169</v>
      </c>
      <c r="E16" s="35">
        <v>34257</v>
      </c>
      <c r="F16" s="34" t="s">
        <v>37</v>
      </c>
      <c r="G16" s="37">
        <v>440</v>
      </c>
      <c r="H16" s="34" t="s">
        <v>38</v>
      </c>
      <c r="I16" s="38">
        <v>6.75</v>
      </c>
      <c r="J16" s="43" t="s">
        <v>49</v>
      </c>
      <c r="K16" s="41">
        <v>15</v>
      </c>
      <c r="L16" s="40">
        <v>440000</v>
      </c>
      <c r="M16" s="40"/>
      <c r="N16" s="40"/>
      <c r="O16" s="40"/>
      <c r="P16" s="40"/>
    </row>
    <row r="17" spans="1:17" s="32" customFormat="1" ht="10.5">
      <c r="A17" s="32">
        <v>61216000</v>
      </c>
      <c r="B17" s="33" t="s">
        <v>44</v>
      </c>
      <c r="C17" s="32" t="s">
        <v>50</v>
      </c>
      <c r="D17" s="34">
        <v>169</v>
      </c>
      <c r="E17" s="35">
        <v>34257</v>
      </c>
      <c r="F17" s="34" t="s">
        <v>37</v>
      </c>
      <c r="G17" s="37">
        <v>260</v>
      </c>
      <c r="H17" s="34" t="s">
        <v>40</v>
      </c>
      <c r="I17" s="38">
        <v>6.75</v>
      </c>
      <c r="J17" s="43" t="s">
        <v>49</v>
      </c>
      <c r="K17" s="41">
        <v>15</v>
      </c>
      <c r="L17" s="40">
        <v>260000</v>
      </c>
      <c r="M17" s="40"/>
      <c r="N17" s="40"/>
      <c r="O17" s="40"/>
      <c r="P17" s="40"/>
    </row>
    <row r="18" spans="1:17" s="32" customFormat="1" ht="10.5">
      <c r="A18" s="32">
        <v>61216000</v>
      </c>
      <c r="B18" s="33" t="s">
        <v>44</v>
      </c>
      <c r="C18" s="32" t="s">
        <v>47</v>
      </c>
      <c r="D18" s="34">
        <v>183</v>
      </c>
      <c r="E18" s="35">
        <v>34682</v>
      </c>
      <c r="F18" s="34" t="s">
        <v>37</v>
      </c>
      <c r="G18" s="37">
        <v>670</v>
      </c>
      <c r="H18" s="34" t="s">
        <v>51</v>
      </c>
      <c r="I18" s="38">
        <v>6</v>
      </c>
      <c r="J18" s="43" t="s">
        <v>52</v>
      </c>
      <c r="K18" s="41">
        <v>25</v>
      </c>
      <c r="L18" s="40">
        <v>670000</v>
      </c>
      <c r="M18" s="40">
        <v>474583</v>
      </c>
      <c r="N18" s="40">
        <v>10446848</v>
      </c>
      <c r="O18" s="40">
        <v>308850</v>
      </c>
      <c r="P18" s="40">
        <v>10755698</v>
      </c>
    </row>
    <row r="19" spans="1:17" s="32" customFormat="1" ht="10.5">
      <c r="A19" s="32">
        <v>61216000</v>
      </c>
      <c r="B19" s="33" t="s">
        <v>44</v>
      </c>
      <c r="C19" s="32" t="s">
        <v>47</v>
      </c>
      <c r="D19" s="34">
        <v>190</v>
      </c>
      <c r="E19" s="35">
        <v>35144</v>
      </c>
      <c r="F19" s="34" t="s">
        <v>37</v>
      </c>
      <c r="G19" s="37">
        <v>1280</v>
      </c>
      <c r="H19" s="42" t="s">
        <v>53</v>
      </c>
      <c r="I19" s="38">
        <v>6.5</v>
      </c>
      <c r="J19" s="43" t="s">
        <v>52</v>
      </c>
      <c r="K19" s="41">
        <v>30</v>
      </c>
      <c r="L19" s="40">
        <v>1280000</v>
      </c>
      <c r="M19" s="40">
        <v>974546</v>
      </c>
      <c r="N19" s="40">
        <v>21452379</v>
      </c>
      <c r="O19" s="40">
        <v>340404</v>
      </c>
      <c r="P19" s="40">
        <v>21792783</v>
      </c>
    </row>
    <row r="20" spans="1:17" s="32" customFormat="1" ht="10.5">
      <c r="A20" s="32">
        <v>90299000</v>
      </c>
      <c r="B20" s="33" t="s">
        <v>54</v>
      </c>
      <c r="C20" s="32" t="s">
        <v>55</v>
      </c>
      <c r="D20" s="34">
        <v>198</v>
      </c>
      <c r="E20" s="35">
        <v>35577</v>
      </c>
      <c r="F20" s="34" t="s">
        <v>37</v>
      </c>
      <c r="G20" s="37">
        <v>500</v>
      </c>
      <c r="H20" s="34" t="s">
        <v>56</v>
      </c>
      <c r="I20" s="38">
        <v>5.8</v>
      </c>
      <c r="J20" s="43" t="s">
        <v>57</v>
      </c>
      <c r="K20" s="41">
        <v>12</v>
      </c>
      <c r="L20" s="40">
        <v>500000</v>
      </c>
      <c r="M20" s="40"/>
      <c r="N20" s="40"/>
      <c r="O20" s="40"/>
      <c r="P20" s="40"/>
    </row>
    <row r="21" spans="1:17" s="32" customFormat="1" ht="10.5">
      <c r="A21" s="32">
        <v>90299000</v>
      </c>
      <c r="B21" s="33" t="s">
        <v>54</v>
      </c>
      <c r="C21" s="32" t="s">
        <v>58</v>
      </c>
      <c r="D21" s="34">
        <v>198</v>
      </c>
      <c r="E21" s="35">
        <v>35577</v>
      </c>
      <c r="F21" s="34" t="s">
        <v>37</v>
      </c>
      <c r="G21" s="37">
        <v>500</v>
      </c>
      <c r="H21" s="34" t="s">
        <v>51</v>
      </c>
      <c r="I21" s="38">
        <v>4.05</v>
      </c>
      <c r="J21" s="43" t="s">
        <v>57</v>
      </c>
      <c r="K21" s="41">
        <v>21</v>
      </c>
      <c r="L21" s="40">
        <v>500000</v>
      </c>
      <c r="M21" s="40">
        <v>221000</v>
      </c>
      <c r="N21" s="40">
        <v>4864804</v>
      </c>
      <c r="O21" s="40">
        <v>31970</v>
      </c>
      <c r="P21" s="40">
        <v>4896774</v>
      </c>
    </row>
    <row r="22" spans="1:17" s="32" customFormat="1" ht="10.5">
      <c r="A22" s="32">
        <v>61216000</v>
      </c>
      <c r="B22" s="33" t="s">
        <v>44</v>
      </c>
      <c r="C22" s="32" t="s">
        <v>47</v>
      </c>
      <c r="D22" s="34">
        <v>200</v>
      </c>
      <c r="E22" s="35">
        <v>35753</v>
      </c>
      <c r="F22" s="34" t="s">
        <v>37</v>
      </c>
      <c r="G22" s="37">
        <v>660</v>
      </c>
      <c r="H22" s="42" t="s">
        <v>59</v>
      </c>
      <c r="I22" s="38">
        <v>6.5</v>
      </c>
      <c r="J22" s="43" t="s">
        <v>52</v>
      </c>
      <c r="K22" s="41">
        <v>30</v>
      </c>
      <c r="L22" s="40">
        <v>660000</v>
      </c>
      <c r="M22" s="40">
        <v>660000</v>
      </c>
      <c r="N22" s="40">
        <v>14528375</v>
      </c>
      <c r="O22" s="40">
        <v>464739</v>
      </c>
      <c r="P22" s="40">
        <v>14993114</v>
      </c>
    </row>
    <row r="23" spans="1:17" s="32" customFormat="1" ht="10.5">
      <c r="A23" s="32">
        <v>61216000</v>
      </c>
      <c r="B23" s="33" t="s">
        <v>44</v>
      </c>
      <c r="C23" s="32" t="s">
        <v>47</v>
      </c>
      <c r="D23" s="34">
        <v>205</v>
      </c>
      <c r="E23" s="35">
        <v>35986</v>
      </c>
      <c r="F23" s="34" t="s">
        <v>37</v>
      </c>
      <c r="G23" s="37">
        <v>350</v>
      </c>
      <c r="H23" s="34" t="s">
        <v>60</v>
      </c>
      <c r="I23" s="38">
        <v>6.8</v>
      </c>
      <c r="J23" s="36" t="s">
        <v>39</v>
      </c>
      <c r="K23" s="41">
        <v>30</v>
      </c>
      <c r="L23" s="40">
        <v>350000</v>
      </c>
      <c r="M23" s="40">
        <v>350000</v>
      </c>
      <c r="N23" s="40">
        <v>7704442</v>
      </c>
      <c r="O23" s="40">
        <v>257643</v>
      </c>
      <c r="P23" s="40">
        <v>7962085</v>
      </c>
    </row>
    <row r="24" spans="1:17" s="32" customFormat="1" ht="10.5">
      <c r="A24" s="32">
        <v>90310000</v>
      </c>
      <c r="B24" s="33" t="s">
        <v>61</v>
      </c>
      <c r="C24" s="32" t="s">
        <v>62</v>
      </c>
      <c r="D24" s="34">
        <v>209</v>
      </c>
      <c r="E24" s="35">
        <v>36273</v>
      </c>
      <c r="F24" s="34" t="s">
        <v>37</v>
      </c>
      <c r="G24" s="37">
        <v>1000</v>
      </c>
      <c r="H24" s="34" t="s">
        <v>63</v>
      </c>
      <c r="I24" s="38">
        <v>7.5</v>
      </c>
      <c r="J24" s="36" t="s">
        <v>39</v>
      </c>
      <c r="K24" s="41">
        <v>30</v>
      </c>
      <c r="L24" s="40">
        <v>1000000</v>
      </c>
      <c r="M24" s="40">
        <v>1000000</v>
      </c>
      <c r="N24" s="40">
        <v>22012690</v>
      </c>
      <c r="O24" s="40">
        <v>129154</v>
      </c>
      <c r="P24" s="40">
        <v>22141844</v>
      </c>
    </row>
    <row r="25" spans="1:17" s="32" customFormat="1" ht="10.5">
      <c r="A25" s="32">
        <v>61216000</v>
      </c>
      <c r="B25" s="33" t="s">
        <v>44</v>
      </c>
      <c r="C25" s="32" t="s">
        <v>47</v>
      </c>
      <c r="D25" s="34">
        <v>212</v>
      </c>
      <c r="E25" s="35">
        <v>36377</v>
      </c>
      <c r="F25" s="34" t="s">
        <v>37</v>
      </c>
      <c r="G25" s="37">
        <v>340</v>
      </c>
      <c r="H25" s="34" t="s">
        <v>64</v>
      </c>
      <c r="I25" s="38">
        <v>6</v>
      </c>
      <c r="J25" s="36" t="s">
        <v>39</v>
      </c>
      <c r="K25" s="41">
        <v>30</v>
      </c>
      <c r="L25" s="40">
        <v>340000</v>
      </c>
      <c r="M25" s="40">
        <v>340000</v>
      </c>
      <c r="N25" s="40">
        <v>7484315</v>
      </c>
      <c r="O25" s="40">
        <v>109823</v>
      </c>
      <c r="P25" s="40">
        <v>7594138</v>
      </c>
    </row>
    <row r="26" spans="1:17" s="32" customFormat="1" ht="10.5">
      <c r="A26" s="32">
        <v>96717620</v>
      </c>
      <c r="B26" s="33">
        <v>6</v>
      </c>
      <c r="C26" s="32" t="s">
        <v>65</v>
      </c>
      <c r="D26" s="34">
        <v>214</v>
      </c>
      <c r="E26" s="35">
        <v>36432</v>
      </c>
      <c r="F26" s="34" t="s">
        <v>66</v>
      </c>
      <c r="G26" s="37">
        <v>5000</v>
      </c>
      <c r="H26" s="34" t="s">
        <v>67</v>
      </c>
      <c r="I26" s="38">
        <v>8</v>
      </c>
      <c r="J26" s="36" t="s">
        <v>68</v>
      </c>
      <c r="K26" s="41">
        <v>10</v>
      </c>
      <c r="L26" s="40">
        <v>5000000</v>
      </c>
      <c r="M26" s="40"/>
      <c r="N26" s="40"/>
      <c r="O26" s="40"/>
      <c r="P26" s="40"/>
      <c r="Q26" s="43" t="s">
        <v>69</v>
      </c>
    </row>
    <row r="27" spans="1:17" s="32" customFormat="1" ht="11.25">
      <c r="A27" s="32">
        <v>96717620</v>
      </c>
      <c r="B27" s="33">
        <v>6</v>
      </c>
      <c r="C27" s="32" t="s">
        <v>70</v>
      </c>
      <c r="D27" s="34">
        <v>214</v>
      </c>
      <c r="E27" s="35">
        <v>36432</v>
      </c>
      <c r="F27" s="34" t="s">
        <v>37</v>
      </c>
      <c r="G27" s="37">
        <v>198</v>
      </c>
      <c r="H27" s="34" t="s">
        <v>71</v>
      </c>
      <c r="I27" s="38">
        <v>7.5</v>
      </c>
      <c r="J27" s="36" t="s">
        <v>68</v>
      </c>
      <c r="K27" s="41">
        <v>25</v>
      </c>
      <c r="L27" s="40">
        <v>96000</v>
      </c>
      <c r="M27" s="40">
        <v>90720</v>
      </c>
      <c r="N27" s="40">
        <v>1996991</v>
      </c>
      <c r="O27" s="44">
        <v>67406</v>
      </c>
      <c r="P27" s="44">
        <v>2064397</v>
      </c>
    </row>
    <row r="28" spans="1:17" s="32" customFormat="1" ht="11.25">
      <c r="A28" s="32">
        <v>96717620</v>
      </c>
      <c r="B28" s="33">
        <v>6</v>
      </c>
      <c r="C28" s="32" t="s">
        <v>70</v>
      </c>
      <c r="D28" s="34">
        <v>214</v>
      </c>
      <c r="E28" s="35">
        <v>36432</v>
      </c>
      <c r="F28" s="34" t="s">
        <v>37</v>
      </c>
      <c r="G28" s="37">
        <v>1190</v>
      </c>
      <c r="H28" s="34" t="s">
        <v>72</v>
      </c>
      <c r="I28" s="38">
        <v>7.5</v>
      </c>
      <c r="J28" s="36" t="s">
        <v>68</v>
      </c>
      <c r="K28" s="41">
        <v>25</v>
      </c>
      <c r="L28" s="40">
        <v>990000</v>
      </c>
      <c r="M28" s="40">
        <v>935550</v>
      </c>
      <c r="N28" s="40">
        <v>20593972</v>
      </c>
      <c r="O28" s="44">
        <v>695120</v>
      </c>
      <c r="P28" s="44">
        <v>21289092</v>
      </c>
    </row>
    <row r="29" spans="1:17" s="32" customFormat="1" ht="10.5">
      <c r="A29" s="32">
        <v>96717620</v>
      </c>
      <c r="B29" s="33">
        <v>6</v>
      </c>
      <c r="C29" s="32" t="s">
        <v>65</v>
      </c>
      <c r="D29" s="34">
        <v>214</v>
      </c>
      <c r="E29" s="35">
        <v>36432</v>
      </c>
      <c r="F29" s="34" t="s">
        <v>66</v>
      </c>
      <c r="G29" s="37">
        <v>55000</v>
      </c>
      <c r="H29" s="34" t="s">
        <v>73</v>
      </c>
      <c r="I29" s="38">
        <v>8</v>
      </c>
      <c r="J29" s="36" t="s">
        <v>68</v>
      </c>
      <c r="K29" s="41">
        <v>10</v>
      </c>
      <c r="L29" s="40">
        <v>52500000</v>
      </c>
      <c r="M29" s="40"/>
      <c r="N29" s="40"/>
      <c r="O29" s="40"/>
      <c r="P29" s="40"/>
      <c r="Q29" s="43" t="s">
        <v>69</v>
      </c>
    </row>
    <row r="30" spans="1:17" s="32" customFormat="1" ht="10.5">
      <c r="A30" s="32">
        <v>85741000</v>
      </c>
      <c r="B30" s="33" t="s">
        <v>35</v>
      </c>
      <c r="C30" s="32" t="s">
        <v>74</v>
      </c>
      <c r="D30" s="34">
        <v>215</v>
      </c>
      <c r="E30" s="35">
        <v>36441</v>
      </c>
      <c r="F30" s="34" t="s">
        <v>37</v>
      </c>
      <c r="G30" s="37">
        <v>1300</v>
      </c>
      <c r="H30" s="34" t="s">
        <v>46</v>
      </c>
      <c r="I30" s="38">
        <v>6.75</v>
      </c>
      <c r="J30" s="36" t="s">
        <v>39</v>
      </c>
      <c r="K30" s="41">
        <v>25</v>
      </c>
      <c r="L30" s="40">
        <v>1300000</v>
      </c>
      <c r="M30" s="40">
        <v>1105000</v>
      </c>
      <c r="N30" s="40">
        <v>24324022</v>
      </c>
      <c r="O30" s="40">
        <v>126488</v>
      </c>
      <c r="P30" s="40">
        <v>24450510</v>
      </c>
    </row>
    <row r="31" spans="1:17" s="32" customFormat="1" ht="10.5">
      <c r="A31" s="32">
        <v>96722460</v>
      </c>
      <c r="B31" s="33" t="s">
        <v>75</v>
      </c>
      <c r="C31" s="32" t="s">
        <v>76</v>
      </c>
      <c r="D31" s="34">
        <v>217</v>
      </c>
      <c r="E31" s="35">
        <v>36455</v>
      </c>
      <c r="F31" s="34" t="s">
        <v>37</v>
      </c>
      <c r="G31" s="37">
        <v>100</v>
      </c>
      <c r="H31" s="34" t="s">
        <v>67</v>
      </c>
      <c r="I31" s="38">
        <v>6.75</v>
      </c>
      <c r="J31" s="36" t="s">
        <v>68</v>
      </c>
      <c r="K31" s="41">
        <v>10</v>
      </c>
      <c r="L31" s="40">
        <v>100000</v>
      </c>
      <c r="M31" s="40"/>
      <c r="N31" s="40"/>
      <c r="O31" s="40"/>
      <c r="P31" s="40"/>
    </row>
    <row r="32" spans="1:17" s="32" customFormat="1" ht="10.5">
      <c r="A32" s="32">
        <v>96722460</v>
      </c>
      <c r="B32" s="33" t="s">
        <v>75</v>
      </c>
      <c r="C32" s="32" t="s">
        <v>76</v>
      </c>
      <c r="D32" s="34">
        <v>217</v>
      </c>
      <c r="E32" s="35">
        <v>36455</v>
      </c>
      <c r="F32" s="34" t="s">
        <v>37</v>
      </c>
      <c r="G32" s="37">
        <v>900</v>
      </c>
      <c r="H32" s="34" t="s">
        <v>73</v>
      </c>
      <c r="I32" s="38">
        <v>6.75</v>
      </c>
      <c r="J32" s="36" t="s">
        <v>68</v>
      </c>
      <c r="K32" s="41">
        <v>10</v>
      </c>
      <c r="L32" s="40">
        <v>900000</v>
      </c>
      <c r="M32" s="40"/>
      <c r="N32" s="40"/>
      <c r="O32" s="40"/>
      <c r="P32" s="40"/>
    </row>
    <row r="33" spans="1:17" s="32" customFormat="1" ht="10.5">
      <c r="A33" s="32">
        <v>96722460</v>
      </c>
      <c r="B33" s="33" t="s">
        <v>75</v>
      </c>
      <c r="C33" s="32" t="s">
        <v>77</v>
      </c>
      <c r="D33" s="34">
        <v>217</v>
      </c>
      <c r="E33" s="35">
        <v>36455</v>
      </c>
      <c r="F33" s="34" t="s">
        <v>37</v>
      </c>
      <c r="G33" s="37">
        <v>100</v>
      </c>
      <c r="H33" s="34" t="s">
        <v>71</v>
      </c>
      <c r="I33" s="38">
        <v>7</v>
      </c>
      <c r="J33" s="36" t="s">
        <v>68</v>
      </c>
      <c r="K33" s="41">
        <v>25</v>
      </c>
      <c r="L33" s="40">
        <v>100000</v>
      </c>
      <c r="M33" s="40">
        <v>87195.25</v>
      </c>
      <c r="N33" s="40">
        <v>1919402</v>
      </c>
      <c r="O33" s="40">
        <v>10729</v>
      </c>
      <c r="P33" s="40">
        <v>1930131</v>
      </c>
    </row>
    <row r="34" spans="1:17" s="32" customFormat="1" ht="10.5">
      <c r="A34" s="32">
        <v>96722460</v>
      </c>
      <c r="B34" s="33" t="s">
        <v>75</v>
      </c>
      <c r="C34" s="32" t="s">
        <v>77</v>
      </c>
      <c r="D34" s="34">
        <v>217</v>
      </c>
      <c r="E34" s="35">
        <v>36455</v>
      </c>
      <c r="F34" s="34" t="s">
        <v>37</v>
      </c>
      <c r="G34" s="37">
        <v>900</v>
      </c>
      <c r="H34" s="34" t="s">
        <v>72</v>
      </c>
      <c r="I34" s="38">
        <v>7</v>
      </c>
      <c r="J34" s="36" t="s">
        <v>68</v>
      </c>
      <c r="K34" s="41">
        <v>25</v>
      </c>
      <c r="L34" s="40">
        <v>900000</v>
      </c>
      <c r="M34" s="40">
        <v>784756.31</v>
      </c>
      <c r="N34" s="40">
        <v>17274597</v>
      </c>
      <c r="O34" s="40">
        <v>96564</v>
      </c>
      <c r="P34" s="40">
        <v>17371161</v>
      </c>
    </row>
    <row r="35" spans="1:17" s="32" customFormat="1" ht="10.5">
      <c r="A35" s="32">
        <v>93281000</v>
      </c>
      <c r="B35" s="33" t="s">
        <v>75</v>
      </c>
      <c r="C35" s="32" t="s">
        <v>78</v>
      </c>
      <c r="D35" s="34">
        <v>224</v>
      </c>
      <c r="E35" s="35">
        <v>36615</v>
      </c>
      <c r="F35" s="34" t="s">
        <v>37</v>
      </c>
      <c r="G35" s="37">
        <v>1000</v>
      </c>
      <c r="H35" s="34" t="s">
        <v>67</v>
      </c>
      <c r="I35" s="38">
        <v>7</v>
      </c>
      <c r="J35" s="36" t="s">
        <v>68</v>
      </c>
      <c r="K35" s="41">
        <v>3.5</v>
      </c>
      <c r="L35" s="40">
        <v>645000</v>
      </c>
      <c r="M35" s="40"/>
      <c r="N35" s="40"/>
      <c r="O35" s="40"/>
      <c r="P35" s="40"/>
    </row>
    <row r="36" spans="1:17" s="32" customFormat="1" ht="10.5">
      <c r="A36" s="32">
        <v>93281000</v>
      </c>
      <c r="B36" s="33" t="s">
        <v>75</v>
      </c>
      <c r="C36" s="32" t="s">
        <v>78</v>
      </c>
      <c r="D36" s="34">
        <v>224</v>
      </c>
      <c r="E36" s="35">
        <v>36615</v>
      </c>
      <c r="F36" s="34" t="s">
        <v>37</v>
      </c>
      <c r="G36" s="37">
        <v>2500</v>
      </c>
      <c r="H36" s="34" t="s">
        <v>73</v>
      </c>
      <c r="I36" s="38">
        <v>7</v>
      </c>
      <c r="J36" s="36" t="s">
        <v>68</v>
      </c>
      <c r="K36" s="41">
        <v>3.5</v>
      </c>
      <c r="L36" s="40">
        <v>2200000</v>
      </c>
      <c r="M36" s="40"/>
      <c r="N36" s="40"/>
      <c r="O36" s="40"/>
      <c r="P36" s="40"/>
    </row>
    <row r="37" spans="1:17" s="32" customFormat="1" ht="10.5">
      <c r="A37" s="32">
        <v>93281000</v>
      </c>
      <c r="B37" s="33" t="s">
        <v>75</v>
      </c>
      <c r="C37" s="32" t="s">
        <v>79</v>
      </c>
      <c r="D37" s="34">
        <v>224</v>
      </c>
      <c r="E37" s="35">
        <v>36615</v>
      </c>
      <c r="F37" s="34" t="s">
        <v>37</v>
      </c>
      <c r="G37" s="37">
        <v>200</v>
      </c>
      <c r="H37" s="34" t="s">
        <v>71</v>
      </c>
      <c r="I37" s="38">
        <v>6.75</v>
      </c>
      <c r="J37" s="36" t="s">
        <v>68</v>
      </c>
      <c r="K37" s="41">
        <v>21</v>
      </c>
      <c r="L37" s="40">
        <v>155000</v>
      </c>
      <c r="M37" s="40">
        <v>59874</v>
      </c>
      <c r="N37" s="40">
        <v>1317988</v>
      </c>
      <c r="O37" s="40">
        <v>15068</v>
      </c>
      <c r="P37" s="40">
        <v>1333056</v>
      </c>
    </row>
    <row r="38" spans="1:17" s="32" customFormat="1" ht="10.5">
      <c r="A38" s="32">
        <v>93281000</v>
      </c>
      <c r="B38" s="33" t="s">
        <v>75</v>
      </c>
      <c r="C38" s="32" t="s">
        <v>79</v>
      </c>
      <c r="D38" s="34">
        <v>224</v>
      </c>
      <c r="E38" s="35">
        <v>36615</v>
      </c>
      <c r="F38" s="34" t="s">
        <v>37</v>
      </c>
      <c r="G38" s="37">
        <v>1800</v>
      </c>
      <c r="H38" s="34" t="s">
        <v>72</v>
      </c>
      <c r="I38" s="38">
        <v>6.75</v>
      </c>
      <c r="J38" s="36" t="s">
        <v>68</v>
      </c>
      <c r="K38" s="41">
        <v>21</v>
      </c>
      <c r="L38" s="40">
        <v>1400000</v>
      </c>
      <c r="M38" s="40">
        <v>279412</v>
      </c>
      <c r="N38" s="40">
        <v>6150610</v>
      </c>
      <c r="O38" s="40">
        <v>70344</v>
      </c>
      <c r="P38" s="40">
        <v>6220954</v>
      </c>
    </row>
    <row r="39" spans="1:17" s="32" customFormat="1" ht="10.5">
      <c r="A39" s="32">
        <v>91705000</v>
      </c>
      <c r="B39" s="33" t="s">
        <v>44</v>
      </c>
      <c r="C39" s="32" t="s">
        <v>80</v>
      </c>
      <c r="D39" s="34">
        <v>229</v>
      </c>
      <c r="E39" s="35">
        <v>36692</v>
      </c>
      <c r="F39" s="34" t="s">
        <v>37</v>
      </c>
      <c r="G39" s="37">
        <v>1800</v>
      </c>
      <c r="H39" s="34" t="s">
        <v>67</v>
      </c>
      <c r="I39" s="38">
        <v>4.17</v>
      </c>
      <c r="J39" s="36" t="s">
        <v>81</v>
      </c>
      <c r="K39" s="41">
        <v>21</v>
      </c>
      <c r="L39" s="40">
        <v>1800000</v>
      </c>
      <c r="M39" s="40">
        <v>1638000</v>
      </c>
      <c r="N39" s="40">
        <v>36056786</v>
      </c>
      <c r="O39" s="40">
        <v>291676</v>
      </c>
      <c r="P39" s="40">
        <v>36348462</v>
      </c>
    </row>
    <row r="40" spans="1:17" s="32" customFormat="1" ht="10.5">
      <c r="A40" s="32">
        <v>91705000</v>
      </c>
      <c r="B40" s="33" t="s">
        <v>44</v>
      </c>
      <c r="C40" s="32" t="s">
        <v>80</v>
      </c>
      <c r="D40" s="34">
        <v>229</v>
      </c>
      <c r="E40" s="35">
        <v>36692</v>
      </c>
      <c r="F40" s="34" t="s">
        <v>37</v>
      </c>
      <c r="G40" s="37">
        <v>200</v>
      </c>
      <c r="H40" s="34" t="s">
        <v>73</v>
      </c>
      <c r="I40" s="38">
        <v>4.17</v>
      </c>
      <c r="J40" s="36" t="s">
        <v>81</v>
      </c>
      <c r="K40" s="41">
        <v>21</v>
      </c>
      <c r="L40" s="40">
        <v>200000</v>
      </c>
      <c r="M40" s="40">
        <v>182000</v>
      </c>
      <c r="N40" s="40">
        <v>4006310</v>
      </c>
      <c r="O40" s="40">
        <v>32408</v>
      </c>
      <c r="P40" s="40">
        <v>4038718</v>
      </c>
    </row>
    <row r="41" spans="1:17" s="32" customFormat="1" ht="10.5">
      <c r="A41" s="32">
        <v>91705000</v>
      </c>
      <c r="B41" s="33" t="s">
        <v>44</v>
      </c>
      <c r="C41" s="32" t="s">
        <v>82</v>
      </c>
      <c r="D41" s="34">
        <v>229</v>
      </c>
      <c r="E41" s="35">
        <v>36692</v>
      </c>
      <c r="F41" s="34" t="s">
        <v>37</v>
      </c>
      <c r="G41" s="37">
        <v>4000</v>
      </c>
      <c r="H41" s="34" t="s">
        <v>71</v>
      </c>
      <c r="I41" s="38">
        <v>7</v>
      </c>
      <c r="J41" s="36" t="s">
        <v>81</v>
      </c>
      <c r="K41" s="41">
        <v>8</v>
      </c>
      <c r="L41" s="40">
        <v>4000000</v>
      </c>
      <c r="M41" s="40"/>
      <c r="N41" s="40"/>
      <c r="O41" s="40"/>
      <c r="P41" s="40"/>
    </row>
    <row r="42" spans="1:17" s="32" customFormat="1" ht="10.5">
      <c r="A42" s="32">
        <v>91705000</v>
      </c>
      <c r="B42" s="33" t="s">
        <v>44</v>
      </c>
      <c r="C42" s="32" t="s">
        <v>82</v>
      </c>
      <c r="D42" s="34">
        <v>229</v>
      </c>
      <c r="E42" s="35">
        <v>36692</v>
      </c>
      <c r="F42" s="34" t="s">
        <v>37</v>
      </c>
      <c r="G42" s="37">
        <v>500</v>
      </c>
      <c r="H42" s="34" t="s">
        <v>72</v>
      </c>
      <c r="I42" s="38">
        <v>7</v>
      </c>
      <c r="J42" s="36" t="s">
        <v>81</v>
      </c>
      <c r="K42" s="41">
        <v>8</v>
      </c>
      <c r="L42" s="40">
        <v>500000</v>
      </c>
      <c r="M42" s="40"/>
      <c r="N42" s="40"/>
      <c r="O42" s="40"/>
      <c r="P42" s="40"/>
    </row>
    <row r="43" spans="1:17" s="32" customFormat="1" ht="10.5">
      <c r="A43" s="32">
        <v>96869650</v>
      </c>
      <c r="B43" s="33" t="s">
        <v>83</v>
      </c>
      <c r="C43" s="32" t="s">
        <v>84</v>
      </c>
      <c r="D43" s="34">
        <v>230</v>
      </c>
      <c r="E43" s="35">
        <v>36706</v>
      </c>
      <c r="F43" s="34" t="s">
        <v>37</v>
      </c>
      <c r="G43" s="37">
        <v>370</v>
      </c>
      <c r="H43" s="34" t="s">
        <v>67</v>
      </c>
      <c r="I43" s="38">
        <v>7.3</v>
      </c>
      <c r="J43" s="36" t="s">
        <v>85</v>
      </c>
      <c r="K43" s="41">
        <v>20</v>
      </c>
      <c r="L43" s="40">
        <v>201000</v>
      </c>
      <c r="M43" s="40"/>
      <c r="N43" s="40"/>
      <c r="O43" s="40"/>
      <c r="P43" s="40"/>
    </row>
    <row r="44" spans="1:17" s="32" customFormat="1" ht="10.5">
      <c r="A44" s="32">
        <v>96869650</v>
      </c>
      <c r="B44" s="33" t="s">
        <v>83</v>
      </c>
      <c r="C44" s="32" t="s">
        <v>84</v>
      </c>
      <c r="D44" s="34">
        <v>230</v>
      </c>
      <c r="E44" s="35">
        <v>36706</v>
      </c>
      <c r="F44" s="34" t="s">
        <v>37</v>
      </c>
      <c r="G44" s="37">
        <v>7030</v>
      </c>
      <c r="H44" s="34" t="s">
        <v>73</v>
      </c>
      <c r="I44" s="38">
        <v>7.3</v>
      </c>
      <c r="J44" s="36" t="s">
        <v>85</v>
      </c>
      <c r="K44" s="41">
        <v>20</v>
      </c>
      <c r="L44" s="40">
        <v>7030000</v>
      </c>
      <c r="M44" s="40"/>
      <c r="N44" s="40"/>
      <c r="O44" s="40"/>
      <c r="P44" s="40"/>
    </row>
    <row r="45" spans="1:17" s="32" customFormat="1" ht="10.5">
      <c r="A45" s="32">
        <v>89900400</v>
      </c>
      <c r="B45" s="33" t="s">
        <v>86</v>
      </c>
      <c r="C45" s="32" t="s">
        <v>87</v>
      </c>
      <c r="D45" s="34">
        <v>232</v>
      </c>
      <c r="E45" s="35">
        <v>36789</v>
      </c>
      <c r="F45" s="34" t="s">
        <v>37</v>
      </c>
      <c r="G45" s="37">
        <v>700</v>
      </c>
      <c r="H45" s="34" t="s">
        <v>46</v>
      </c>
      <c r="I45" s="38">
        <v>7</v>
      </c>
      <c r="J45" s="36" t="s">
        <v>88</v>
      </c>
      <c r="K45" s="41">
        <v>21</v>
      </c>
      <c r="L45" s="40">
        <v>700000</v>
      </c>
      <c r="M45" s="40">
        <v>510628</v>
      </c>
      <c r="N45" s="40">
        <v>11240296</v>
      </c>
      <c r="O45" s="40">
        <v>355066</v>
      </c>
      <c r="P45" s="40">
        <v>11595362</v>
      </c>
    </row>
    <row r="46" spans="1:17" s="32" customFormat="1" ht="10.5">
      <c r="A46" s="32">
        <v>89900400</v>
      </c>
      <c r="B46" s="33" t="s">
        <v>86</v>
      </c>
      <c r="C46" s="32" t="s">
        <v>89</v>
      </c>
      <c r="D46" s="34">
        <v>232</v>
      </c>
      <c r="E46" s="35">
        <v>36789</v>
      </c>
      <c r="F46" s="34" t="s">
        <v>37</v>
      </c>
      <c r="G46" s="37">
        <v>1000</v>
      </c>
      <c r="H46" s="34" t="s">
        <v>90</v>
      </c>
      <c r="I46" s="38">
        <v>7</v>
      </c>
      <c r="J46" s="36" t="s">
        <v>88</v>
      </c>
      <c r="K46" s="41">
        <v>8</v>
      </c>
      <c r="L46" s="40">
        <v>1000000</v>
      </c>
      <c r="M46" s="40"/>
      <c r="N46" s="40"/>
      <c r="O46" s="40"/>
      <c r="P46" s="40"/>
    </row>
    <row r="47" spans="1:17" s="32" customFormat="1" ht="10.5">
      <c r="A47" s="32">
        <v>96505760</v>
      </c>
      <c r="B47" s="33" t="s">
        <v>35</v>
      </c>
      <c r="C47" s="32" t="s">
        <v>91</v>
      </c>
      <c r="D47" s="34">
        <v>234</v>
      </c>
      <c r="E47" s="35">
        <v>36812</v>
      </c>
      <c r="F47" s="34" t="s">
        <v>37</v>
      </c>
      <c r="G47" s="37">
        <v>2500</v>
      </c>
      <c r="H47" s="36" t="s">
        <v>92</v>
      </c>
      <c r="I47" s="38">
        <v>7</v>
      </c>
      <c r="J47" s="36" t="s">
        <v>68</v>
      </c>
      <c r="K47" s="39">
        <v>21</v>
      </c>
      <c r="L47" s="40">
        <v>2500000</v>
      </c>
      <c r="M47" s="40">
        <v>1780573</v>
      </c>
      <c r="N47" s="40">
        <v>39195201</v>
      </c>
      <c r="O47" s="40">
        <v>1236256</v>
      </c>
      <c r="P47" s="40">
        <v>40431457</v>
      </c>
      <c r="Q47" s="40"/>
    </row>
    <row r="48" spans="1:17" s="32" customFormat="1" ht="10.5">
      <c r="A48" s="32">
        <v>96505760</v>
      </c>
      <c r="B48" s="33" t="s">
        <v>35</v>
      </c>
      <c r="C48" s="32" t="s">
        <v>93</v>
      </c>
      <c r="D48" s="34">
        <v>234</v>
      </c>
      <c r="E48" s="35">
        <v>36812</v>
      </c>
      <c r="F48" s="34" t="s">
        <v>37</v>
      </c>
      <c r="G48" s="37">
        <v>4500</v>
      </c>
      <c r="H48" s="36" t="s">
        <v>63</v>
      </c>
      <c r="I48" s="38">
        <v>7</v>
      </c>
      <c r="J48" s="36" t="s">
        <v>68</v>
      </c>
      <c r="K48" s="39">
        <v>6</v>
      </c>
      <c r="L48" s="40">
        <v>3500000</v>
      </c>
      <c r="M48" s="40"/>
      <c r="N48" s="40"/>
      <c r="O48" s="40"/>
      <c r="P48" s="40"/>
      <c r="Q48" s="40"/>
    </row>
    <row r="49" spans="1:16" s="32" customFormat="1" ht="10.5">
      <c r="A49" s="32">
        <v>61216000</v>
      </c>
      <c r="B49" s="33" t="s">
        <v>44</v>
      </c>
      <c r="C49" s="32" t="s">
        <v>47</v>
      </c>
      <c r="D49" s="34">
        <v>235</v>
      </c>
      <c r="E49" s="35">
        <v>36817</v>
      </c>
      <c r="F49" s="34" t="s">
        <v>37</v>
      </c>
      <c r="G49" s="37">
        <v>720</v>
      </c>
      <c r="H49" s="34" t="s">
        <v>75</v>
      </c>
      <c r="I49" s="38">
        <v>6.4</v>
      </c>
      <c r="J49" s="36" t="s">
        <v>39</v>
      </c>
      <c r="K49" s="41">
        <v>30</v>
      </c>
      <c r="L49" s="40">
        <v>720000</v>
      </c>
      <c r="M49" s="40">
        <v>720000</v>
      </c>
      <c r="N49" s="40">
        <v>15849137</v>
      </c>
      <c r="O49" s="40">
        <v>82146</v>
      </c>
      <c r="P49" s="40">
        <v>15931283</v>
      </c>
    </row>
    <row r="50" spans="1:16" s="32" customFormat="1" ht="10.5">
      <c r="A50" s="32">
        <v>90310000</v>
      </c>
      <c r="B50" s="33" t="s">
        <v>61</v>
      </c>
      <c r="C50" s="32" t="s">
        <v>94</v>
      </c>
      <c r="D50" s="34">
        <v>238</v>
      </c>
      <c r="E50" s="35">
        <v>36857</v>
      </c>
      <c r="F50" s="34" t="s">
        <v>37</v>
      </c>
      <c r="G50" s="37">
        <v>400</v>
      </c>
      <c r="H50" s="34" t="s">
        <v>42</v>
      </c>
      <c r="I50" s="38">
        <v>7.3</v>
      </c>
      <c r="J50" s="36" t="s">
        <v>57</v>
      </c>
      <c r="K50" s="41">
        <v>25</v>
      </c>
      <c r="L50" s="40">
        <v>400000</v>
      </c>
      <c r="M50" s="40">
        <v>400000</v>
      </c>
      <c r="N50" s="40">
        <v>8805076</v>
      </c>
      <c r="O50" s="40">
        <v>209007</v>
      </c>
      <c r="P50" s="40">
        <v>9014083</v>
      </c>
    </row>
    <row r="51" spans="1:16" s="32" customFormat="1" ht="10.5">
      <c r="A51" s="32">
        <v>90310000</v>
      </c>
      <c r="B51" s="33" t="s">
        <v>61</v>
      </c>
      <c r="C51" s="32" t="s">
        <v>95</v>
      </c>
      <c r="D51" s="34">
        <v>238</v>
      </c>
      <c r="E51" s="35">
        <v>36857</v>
      </c>
      <c r="F51" s="34" t="s">
        <v>37</v>
      </c>
      <c r="G51" s="37">
        <v>2000</v>
      </c>
      <c r="H51" s="34" t="s">
        <v>43</v>
      </c>
      <c r="I51" s="38">
        <v>7.3</v>
      </c>
      <c r="J51" s="36" t="s">
        <v>57</v>
      </c>
      <c r="K51" s="41">
        <v>25</v>
      </c>
      <c r="L51" s="40">
        <v>2000000</v>
      </c>
      <c r="M51" s="40">
        <v>2000000</v>
      </c>
      <c r="N51" s="40">
        <v>44025380</v>
      </c>
      <c r="O51" s="40">
        <v>1045037</v>
      </c>
      <c r="P51" s="40">
        <v>45070417</v>
      </c>
    </row>
    <row r="52" spans="1:16" s="32" customFormat="1" ht="10.5">
      <c r="A52" s="32">
        <v>96843170</v>
      </c>
      <c r="B52" s="33" t="s">
        <v>96</v>
      </c>
      <c r="C52" s="32" t="s">
        <v>97</v>
      </c>
      <c r="D52" s="34">
        <v>246</v>
      </c>
      <c r="E52" s="35">
        <v>36948</v>
      </c>
      <c r="F52" s="34" t="s">
        <v>37</v>
      </c>
      <c r="G52" s="37">
        <v>7500</v>
      </c>
      <c r="H52" s="34" t="s">
        <v>67</v>
      </c>
      <c r="I52" s="38">
        <v>6.3</v>
      </c>
      <c r="J52" s="36" t="s">
        <v>68</v>
      </c>
      <c r="K52" s="38">
        <v>20</v>
      </c>
      <c r="L52" s="40">
        <v>7400000</v>
      </c>
      <c r="M52" s="40">
        <v>6110864.2800000003</v>
      </c>
      <c r="N52" s="40">
        <v>134516561</v>
      </c>
      <c r="O52" s="40">
        <v>342936</v>
      </c>
      <c r="P52" s="40">
        <v>134859497</v>
      </c>
    </row>
    <row r="53" spans="1:16" s="32" customFormat="1" ht="10.5">
      <c r="A53" s="32">
        <v>96843170</v>
      </c>
      <c r="B53" s="33" t="s">
        <v>96</v>
      </c>
      <c r="C53" s="32" t="s">
        <v>97</v>
      </c>
      <c r="D53" s="34">
        <v>246</v>
      </c>
      <c r="E53" s="35">
        <v>36948</v>
      </c>
      <c r="F53" s="34" t="s">
        <v>37</v>
      </c>
      <c r="G53" s="37">
        <v>500</v>
      </c>
      <c r="H53" s="34" t="s">
        <v>73</v>
      </c>
      <c r="I53" s="38">
        <v>6.3</v>
      </c>
      <c r="J53" s="36" t="s">
        <v>68</v>
      </c>
      <c r="K53" s="38">
        <v>20</v>
      </c>
      <c r="L53" s="40">
        <v>401000</v>
      </c>
      <c r="M53" s="40">
        <v>331142.71000000002</v>
      </c>
      <c r="N53" s="40">
        <v>7289342</v>
      </c>
      <c r="O53" s="40">
        <v>18583</v>
      </c>
      <c r="P53" s="40">
        <v>7307925</v>
      </c>
    </row>
    <row r="54" spans="1:16" s="32" customFormat="1" ht="10.5">
      <c r="A54" s="32">
        <v>90299000</v>
      </c>
      <c r="B54" s="33" t="s">
        <v>54</v>
      </c>
      <c r="C54" s="32" t="s">
        <v>55</v>
      </c>
      <c r="D54" s="34">
        <v>251</v>
      </c>
      <c r="E54" s="35">
        <v>37000</v>
      </c>
      <c r="F54" s="34" t="s">
        <v>37</v>
      </c>
      <c r="G54" s="37">
        <v>100</v>
      </c>
      <c r="H54" s="34" t="s">
        <v>98</v>
      </c>
      <c r="I54" s="38">
        <v>6</v>
      </c>
      <c r="J54" s="36" t="s">
        <v>49</v>
      </c>
      <c r="K54" s="38">
        <v>5</v>
      </c>
      <c r="L54" s="40">
        <v>100000</v>
      </c>
      <c r="M54" s="40"/>
      <c r="N54" s="40"/>
      <c r="O54" s="40"/>
      <c r="P54" s="40"/>
    </row>
    <row r="55" spans="1:16" s="32" customFormat="1" ht="10.5">
      <c r="A55" s="32">
        <v>90299000</v>
      </c>
      <c r="B55" s="33" t="s">
        <v>54</v>
      </c>
      <c r="C55" s="32" t="s">
        <v>55</v>
      </c>
      <c r="D55" s="34">
        <v>251</v>
      </c>
      <c r="E55" s="35">
        <v>37000</v>
      </c>
      <c r="F55" s="34" t="s">
        <v>37</v>
      </c>
      <c r="G55" s="37">
        <v>300</v>
      </c>
      <c r="H55" s="34" t="s">
        <v>99</v>
      </c>
      <c r="I55" s="38">
        <v>6</v>
      </c>
      <c r="J55" s="36" t="s">
        <v>49</v>
      </c>
      <c r="K55" s="38">
        <v>5</v>
      </c>
      <c r="L55" s="40">
        <v>300000</v>
      </c>
      <c r="M55" s="40"/>
      <c r="N55" s="40"/>
      <c r="O55" s="40"/>
      <c r="P55" s="40"/>
    </row>
    <row r="56" spans="1:16" s="32" customFormat="1" ht="10.5">
      <c r="A56" s="32">
        <v>90299000</v>
      </c>
      <c r="B56" s="33" t="s">
        <v>54</v>
      </c>
      <c r="C56" s="32" t="s">
        <v>55</v>
      </c>
      <c r="D56" s="34">
        <v>251</v>
      </c>
      <c r="E56" s="35">
        <v>37000</v>
      </c>
      <c r="F56" s="34" t="s">
        <v>37</v>
      </c>
      <c r="G56" s="37">
        <v>300</v>
      </c>
      <c r="H56" s="34" t="s">
        <v>101</v>
      </c>
      <c r="I56" s="38">
        <v>6</v>
      </c>
      <c r="J56" s="36" t="s">
        <v>49</v>
      </c>
      <c r="K56" s="38">
        <v>21</v>
      </c>
      <c r="L56" s="40">
        <v>300000</v>
      </c>
      <c r="M56" s="40"/>
      <c r="N56" s="40"/>
      <c r="O56" s="40"/>
      <c r="P56" s="40"/>
    </row>
    <row r="57" spans="1:16" s="32" customFormat="1" ht="10.5">
      <c r="A57" s="32">
        <v>90299000</v>
      </c>
      <c r="B57" s="33" t="s">
        <v>54</v>
      </c>
      <c r="C57" s="32" t="s">
        <v>55</v>
      </c>
      <c r="D57" s="34">
        <v>251</v>
      </c>
      <c r="E57" s="35">
        <v>37000</v>
      </c>
      <c r="F57" s="34" t="s">
        <v>37</v>
      </c>
      <c r="G57" s="37">
        <v>300</v>
      </c>
      <c r="H57" s="34" t="s">
        <v>102</v>
      </c>
      <c r="I57" s="38">
        <v>6</v>
      </c>
      <c r="J57" s="36" t="s">
        <v>49</v>
      </c>
      <c r="K57" s="38">
        <v>21</v>
      </c>
      <c r="L57" s="40">
        <v>300000</v>
      </c>
      <c r="M57" s="40"/>
      <c r="N57" s="40"/>
      <c r="O57" s="40"/>
      <c r="P57" s="40"/>
    </row>
    <row r="58" spans="1:16" s="32" customFormat="1" ht="10.5">
      <c r="A58" s="32">
        <v>96792430</v>
      </c>
      <c r="B58" s="33" t="s">
        <v>75</v>
      </c>
      <c r="C58" s="32" t="s">
        <v>103</v>
      </c>
      <c r="D58" s="34">
        <v>252</v>
      </c>
      <c r="E58" s="35">
        <v>37021</v>
      </c>
      <c r="F58" s="34" t="s">
        <v>37</v>
      </c>
      <c r="G58" s="37">
        <v>800</v>
      </c>
      <c r="H58" s="34" t="s">
        <v>71</v>
      </c>
      <c r="I58" s="38">
        <v>6</v>
      </c>
      <c r="J58" s="36" t="s">
        <v>81</v>
      </c>
      <c r="K58" s="38">
        <v>5</v>
      </c>
      <c r="L58" s="40">
        <v>800000</v>
      </c>
      <c r="M58" s="40"/>
      <c r="N58" s="40"/>
      <c r="O58" s="40"/>
      <c r="P58" s="40"/>
    </row>
    <row r="59" spans="1:16" s="32" customFormat="1" ht="10.5">
      <c r="A59" s="32">
        <v>96792430</v>
      </c>
      <c r="B59" s="33" t="s">
        <v>75</v>
      </c>
      <c r="C59" s="32" t="s">
        <v>103</v>
      </c>
      <c r="D59" s="34">
        <v>252</v>
      </c>
      <c r="E59" s="35">
        <v>37021</v>
      </c>
      <c r="F59" s="34" t="s">
        <v>37</v>
      </c>
      <c r="G59" s="37">
        <v>2200</v>
      </c>
      <c r="H59" s="34" t="s">
        <v>72</v>
      </c>
      <c r="I59" s="38">
        <v>6</v>
      </c>
      <c r="J59" s="36" t="s">
        <v>81</v>
      </c>
      <c r="K59" s="38">
        <v>5</v>
      </c>
      <c r="L59" s="40">
        <v>1700000</v>
      </c>
      <c r="M59" s="40"/>
      <c r="N59" s="40"/>
      <c r="O59" s="40"/>
      <c r="P59" s="40"/>
    </row>
    <row r="60" spans="1:16" s="32" customFormat="1" ht="10.5">
      <c r="A60" s="32">
        <v>96792430</v>
      </c>
      <c r="B60" s="33" t="s">
        <v>75</v>
      </c>
      <c r="C60" s="32" t="s">
        <v>103</v>
      </c>
      <c r="D60" s="34">
        <v>252</v>
      </c>
      <c r="E60" s="35">
        <v>37021</v>
      </c>
      <c r="F60" s="34" t="s">
        <v>37</v>
      </c>
      <c r="G60" s="37">
        <v>400</v>
      </c>
      <c r="H60" s="34" t="s">
        <v>104</v>
      </c>
      <c r="I60" s="38">
        <v>6.25</v>
      </c>
      <c r="J60" s="36" t="s">
        <v>81</v>
      </c>
      <c r="K60" s="38">
        <v>21</v>
      </c>
      <c r="L60" s="40">
        <v>400000</v>
      </c>
      <c r="M60" s="40"/>
      <c r="N60" s="40"/>
      <c r="O60" s="40"/>
      <c r="P60" s="40"/>
    </row>
    <row r="61" spans="1:16" s="32" customFormat="1" ht="10.5">
      <c r="A61" s="32">
        <v>96792430</v>
      </c>
      <c r="B61" s="33" t="s">
        <v>75</v>
      </c>
      <c r="C61" s="32" t="s">
        <v>103</v>
      </c>
      <c r="D61" s="34">
        <v>252</v>
      </c>
      <c r="E61" s="35">
        <v>37021</v>
      </c>
      <c r="F61" s="34" t="s">
        <v>37</v>
      </c>
      <c r="G61" s="37">
        <v>1600</v>
      </c>
      <c r="H61" s="34" t="s">
        <v>105</v>
      </c>
      <c r="I61" s="38">
        <v>6.25</v>
      </c>
      <c r="J61" s="36" t="s">
        <v>81</v>
      </c>
      <c r="K61" s="38">
        <v>21</v>
      </c>
      <c r="L61" s="40">
        <v>800000</v>
      </c>
      <c r="M61" s="40"/>
      <c r="N61" s="40"/>
      <c r="O61" s="40"/>
      <c r="P61" s="40"/>
    </row>
    <row r="62" spans="1:16" s="32" customFormat="1" ht="10.5">
      <c r="A62" s="32">
        <v>91144000</v>
      </c>
      <c r="B62" s="33" t="s">
        <v>106</v>
      </c>
      <c r="C62" s="32" t="s">
        <v>107</v>
      </c>
      <c r="D62" s="34">
        <v>254</v>
      </c>
      <c r="E62" s="35">
        <v>37055</v>
      </c>
      <c r="F62" s="34" t="s">
        <v>37</v>
      </c>
      <c r="G62" s="37">
        <v>800</v>
      </c>
      <c r="H62" s="34" t="s">
        <v>67</v>
      </c>
      <c r="I62" s="38">
        <v>6.2</v>
      </c>
      <c r="J62" s="36" t="s">
        <v>39</v>
      </c>
      <c r="K62" s="38">
        <v>7</v>
      </c>
      <c r="L62" s="40">
        <v>800000</v>
      </c>
      <c r="M62" s="40"/>
      <c r="N62" s="40"/>
      <c r="O62" s="40"/>
      <c r="P62" s="40"/>
    </row>
    <row r="63" spans="1:16" s="32" customFormat="1" ht="10.5">
      <c r="A63" s="32">
        <v>91144000</v>
      </c>
      <c r="B63" s="33" t="s">
        <v>106</v>
      </c>
      <c r="C63" s="32" t="s">
        <v>107</v>
      </c>
      <c r="D63" s="34">
        <v>254</v>
      </c>
      <c r="E63" s="35">
        <v>37055</v>
      </c>
      <c r="F63" s="34" t="s">
        <v>37</v>
      </c>
      <c r="G63" s="37">
        <v>3200</v>
      </c>
      <c r="H63" s="34" t="s">
        <v>73</v>
      </c>
      <c r="I63" s="38">
        <v>6.2</v>
      </c>
      <c r="J63" s="36" t="s">
        <v>39</v>
      </c>
      <c r="K63" s="38">
        <v>7</v>
      </c>
      <c r="L63" s="40">
        <v>2500000</v>
      </c>
      <c r="M63" s="40"/>
      <c r="N63" s="40"/>
      <c r="O63" s="40"/>
      <c r="P63" s="40"/>
    </row>
    <row r="64" spans="1:16" s="32" customFormat="1" ht="10.5">
      <c r="A64" s="32">
        <v>91144000</v>
      </c>
      <c r="B64" s="33" t="s">
        <v>106</v>
      </c>
      <c r="C64" s="32" t="s">
        <v>108</v>
      </c>
      <c r="D64" s="34">
        <v>254</v>
      </c>
      <c r="E64" s="35">
        <v>37055</v>
      </c>
      <c r="F64" s="34" t="s">
        <v>37</v>
      </c>
      <c r="G64" s="37">
        <v>800</v>
      </c>
      <c r="H64" s="34" t="s">
        <v>71</v>
      </c>
      <c r="I64" s="38">
        <v>6.5</v>
      </c>
      <c r="J64" s="36" t="s">
        <v>39</v>
      </c>
      <c r="K64" s="38">
        <v>25</v>
      </c>
      <c r="L64" s="40">
        <v>800000</v>
      </c>
      <c r="M64" s="40">
        <v>743987</v>
      </c>
      <c r="N64" s="40">
        <v>16377155</v>
      </c>
      <c r="O64" s="40">
        <v>349247</v>
      </c>
      <c r="P64" s="40">
        <v>16726402</v>
      </c>
    </row>
    <row r="65" spans="1:16" s="32" customFormat="1" ht="10.5">
      <c r="A65" s="32">
        <v>91144000</v>
      </c>
      <c r="B65" s="33" t="s">
        <v>106</v>
      </c>
      <c r="C65" s="32" t="s">
        <v>108</v>
      </c>
      <c r="D65" s="34">
        <v>254</v>
      </c>
      <c r="E65" s="35">
        <v>37055</v>
      </c>
      <c r="F65" s="34" t="s">
        <v>37</v>
      </c>
      <c r="G65" s="37">
        <v>3200</v>
      </c>
      <c r="H65" s="34" t="s">
        <v>72</v>
      </c>
      <c r="I65" s="38">
        <v>6.5</v>
      </c>
      <c r="J65" s="36" t="s">
        <v>39</v>
      </c>
      <c r="K65" s="38">
        <v>25</v>
      </c>
      <c r="L65" s="40">
        <v>2900000</v>
      </c>
      <c r="M65" s="40">
        <v>2696952</v>
      </c>
      <c r="N65" s="40">
        <v>59367168</v>
      </c>
      <c r="O65" s="40">
        <v>1266040</v>
      </c>
      <c r="P65" s="40">
        <v>60633208</v>
      </c>
    </row>
    <row r="66" spans="1:16" s="32" customFormat="1" ht="10.5">
      <c r="A66" s="32">
        <v>96591040</v>
      </c>
      <c r="B66" s="33" t="s">
        <v>35</v>
      </c>
      <c r="C66" s="32" t="s">
        <v>109</v>
      </c>
      <c r="D66" s="34">
        <v>255</v>
      </c>
      <c r="E66" s="35">
        <v>37055</v>
      </c>
      <c r="F66" s="34" t="s">
        <v>37</v>
      </c>
      <c r="G66" s="37">
        <v>500</v>
      </c>
      <c r="H66" s="34" t="s">
        <v>104</v>
      </c>
      <c r="I66" s="38">
        <v>6</v>
      </c>
      <c r="J66" s="36" t="s">
        <v>68</v>
      </c>
      <c r="K66" s="38">
        <v>5</v>
      </c>
      <c r="L66" s="40">
        <v>500000</v>
      </c>
      <c r="M66" s="40"/>
      <c r="N66" s="40"/>
      <c r="O66" s="40"/>
      <c r="P66" s="40"/>
    </row>
    <row r="67" spans="1:16" s="32" customFormat="1" ht="10.5">
      <c r="A67" s="32">
        <v>96591040</v>
      </c>
      <c r="B67" s="33" t="s">
        <v>35</v>
      </c>
      <c r="C67" s="32" t="s">
        <v>110</v>
      </c>
      <c r="D67" s="34">
        <v>255</v>
      </c>
      <c r="E67" s="35">
        <v>37055</v>
      </c>
      <c r="F67" s="34" t="s">
        <v>37</v>
      </c>
      <c r="G67" s="37">
        <v>300</v>
      </c>
      <c r="H67" s="34" t="s">
        <v>105</v>
      </c>
      <c r="I67" s="38">
        <v>6</v>
      </c>
      <c r="J67" s="36" t="s">
        <v>68</v>
      </c>
      <c r="K67" s="38">
        <v>5</v>
      </c>
      <c r="L67" s="40"/>
      <c r="M67" s="40"/>
      <c r="N67" s="40"/>
      <c r="O67" s="40"/>
      <c r="P67" s="40"/>
    </row>
    <row r="68" spans="1:16" s="32" customFormat="1" ht="10.5">
      <c r="A68" s="32">
        <v>96591040</v>
      </c>
      <c r="B68" s="33" t="s">
        <v>35</v>
      </c>
      <c r="C68" s="32" t="s">
        <v>109</v>
      </c>
      <c r="D68" s="34">
        <v>255</v>
      </c>
      <c r="E68" s="35">
        <v>37055</v>
      </c>
      <c r="F68" s="34" t="s">
        <v>37</v>
      </c>
      <c r="G68" s="37">
        <v>700</v>
      </c>
      <c r="H68" s="34" t="s">
        <v>48</v>
      </c>
      <c r="I68" s="38">
        <v>6.4</v>
      </c>
      <c r="J68" s="36" t="s">
        <v>68</v>
      </c>
      <c r="K68" s="38">
        <v>21</v>
      </c>
      <c r="L68" s="40">
        <v>500000</v>
      </c>
      <c r="M68" s="40"/>
      <c r="N68" s="40"/>
      <c r="O68" s="40"/>
      <c r="P68" s="40"/>
    </row>
    <row r="69" spans="1:16" s="32" customFormat="1" ht="10.5">
      <c r="A69" s="32">
        <v>96591040</v>
      </c>
      <c r="B69" s="33" t="s">
        <v>35</v>
      </c>
      <c r="C69" s="32" t="s">
        <v>109</v>
      </c>
      <c r="D69" s="34">
        <v>255</v>
      </c>
      <c r="E69" s="35">
        <v>37055</v>
      </c>
      <c r="F69" s="34" t="s">
        <v>37</v>
      </c>
      <c r="G69" s="37">
        <v>500</v>
      </c>
      <c r="H69" s="34" t="s">
        <v>111</v>
      </c>
      <c r="I69" s="38">
        <v>6.4</v>
      </c>
      <c r="J69" s="36" t="s">
        <v>68</v>
      </c>
      <c r="K69" s="38">
        <v>21</v>
      </c>
      <c r="L69" s="40">
        <v>500000</v>
      </c>
      <c r="M69" s="40"/>
      <c r="N69" s="40"/>
      <c r="O69" s="40"/>
      <c r="P69" s="40"/>
    </row>
    <row r="70" spans="1:16" s="32" customFormat="1" ht="10.5">
      <c r="A70" s="32">
        <v>61219000</v>
      </c>
      <c r="B70" s="33" t="s">
        <v>54</v>
      </c>
      <c r="C70" s="32" t="s">
        <v>112</v>
      </c>
      <c r="D70" s="34">
        <v>257</v>
      </c>
      <c r="E70" s="35">
        <v>37075</v>
      </c>
      <c r="F70" s="34" t="s">
        <v>37</v>
      </c>
      <c r="G70" s="37">
        <v>4200</v>
      </c>
      <c r="H70" s="34" t="s">
        <v>46</v>
      </c>
      <c r="I70" s="38">
        <v>5.6</v>
      </c>
      <c r="J70" s="36" t="s">
        <v>68</v>
      </c>
      <c r="K70" s="38">
        <v>25</v>
      </c>
      <c r="L70" s="40">
        <v>4200000</v>
      </c>
      <c r="M70" s="40">
        <v>4200000</v>
      </c>
      <c r="N70" s="40">
        <v>92453298</v>
      </c>
      <c r="O70" s="40">
        <v>1078116</v>
      </c>
      <c r="P70" s="40">
        <v>93531414</v>
      </c>
    </row>
    <row r="71" spans="1:16" s="32" customFormat="1" ht="10.5">
      <c r="A71" s="32">
        <v>96722460</v>
      </c>
      <c r="B71" s="33" t="s">
        <v>75</v>
      </c>
      <c r="C71" s="32" t="s">
        <v>76</v>
      </c>
      <c r="D71" s="34">
        <v>259</v>
      </c>
      <c r="E71" s="35">
        <v>37083</v>
      </c>
      <c r="F71" s="34" t="s">
        <v>37</v>
      </c>
      <c r="G71" s="37">
        <v>600</v>
      </c>
      <c r="H71" s="34" t="s">
        <v>104</v>
      </c>
      <c r="I71" s="38">
        <v>6</v>
      </c>
      <c r="J71" s="36" t="s">
        <v>68</v>
      </c>
      <c r="K71" s="38">
        <v>6</v>
      </c>
      <c r="L71" s="40">
        <v>600000</v>
      </c>
      <c r="M71" s="40"/>
      <c r="N71" s="40"/>
      <c r="O71" s="40"/>
      <c r="P71" s="40"/>
    </row>
    <row r="72" spans="1:16" s="32" customFormat="1" ht="10.5">
      <c r="A72" s="32">
        <v>96722460</v>
      </c>
      <c r="B72" s="33" t="s">
        <v>75</v>
      </c>
      <c r="C72" s="32" t="s">
        <v>76</v>
      </c>
      <c r="D72" s="34">
        <v>259</v>
      </c>
      <c r="E72" s="35">
        <v>37083</v>
      </c>
      <c r="F72" s="34" t="s">
        <v>37</v>
      </c>
      <c r="G72" s="37">
        <v>1400</v>
      </c>
      <c r="H72" s="34" t="s">
        <v>105</v>
      </c>
      <c r="I72" s="38">
        <v>6</v>
      </c>
      <c r="J72" s="36" t="s">
        <v>68</v>
      </c>
      <c r="K72" s="38">
        <v>6</v>
      </c>
      <c r="L72" s="40">
        <v>1400000</v>
      </c>
      <c r="M72" s="40"/>
      <c r="N72" s="40"/>
      <c r="O72" s="40"/>
      <c r="P72" s="40"/>
    </row>
    <row r="73" spans="1:16" s="32" customFormat="1" ht="10.5">
      <c r="A73" s="32">
        <v>96722460</v>
      </c>
      <c r="B73" s="33" t="s">
        <v>75</v>
      </c>
      <c r="C73" s="32" t="s">
        <v>113</v>
      </c>
      <c r="D73" s="34">
        <v>259</v>
      </c>
      <c r="E73" s="35">
        <v>37083</v>
      </c>
      <c r="F73" s="34" t="s">
        <v>37</v>
      </c>
      <c r="G73" s="37">
        <v>800</v>
      </c>
      <c r="H73" s="34" t="s">
        <v>48</v>
      </c>
      <c r="I73" s="38">
        <v>6.5</v>
      </c>
      <c r="J73" s="36" t="s">
        <v>68</v>
      </c>
      <c r="K73" s="38">
        <v>25</v>
      </c>
      <c r="L73" s="40">
        <v>800000</v>
      </c>
      <c r="M73" s="40">
        <v>800000</v>
      </c>
      <c r="N73" s="40">
        <v>17610152</v>
      </c>
      <c r="O73" s="40">
        <v>372469</v>
      </c>
      <c r="P73" s="40">
        <v>17982621</v>
      </c>
    </row>
    <row r="74" spans="1:16" s="32" customFormat="1" ht="10.5">
      <c r="A74" s="32">
        <v>96722460</v>
      </c>
      <c r="B74" s="33" t="s">
        <v>75</v>
      </c>
      <c r="C74" s="32" t="s">
        <v>113</v>
      </c>
      <c r="D74" s="34">
        <v>259</v>
      </c>
      <c r="E74" s="35">
        <v>37083</v>
      </c>
      <c r="F74" s="34" t="s">
        <v>37</v>
      </c>
      <c r="G74" s="37">
        <v>3200</v>
      </c>
      <c r="H74" s="34" t="s">
        <v>111</v>
      </c>
      <c r="I74" s="38">
        <v>6.5</v>
      </c>
      <c r="J74" s="36" t="s">
        <v>68</v>
      </c>
      <c r="K74" s="38">
        <v>25</v>
      </c>
      <c r="L74" s="40">
        <v>3200000</v>
      </c>
      <c r="M74" s="40">
        <v>3200000</v>
      </c>
      <c r="N74" s="40">
        <v>70440608</v>
      </c>
      <c r="O74" s="40">
        <v>1489874</v>
      </c>
      <c r="P74" s="40">
        <v>71930482</v>
      </c>
    </row>
    <row r="75" spans="1:16" s="32" customFormat="1" ht="10.5">
      <c r="A75" s="32">
        <v>91081000</v>
      </c>
      <c r="B75" s="33" t="s">
        <v>96</v>
      </c>
      <c r="C75" s="32" t="s">
        <v>114</v>
      </c>
      <c r="D75" s="34">
        <v>264</v>
      </c>
      <c r="E75" s="35">
        <v>37112</v>
      </c>
      <c r="F75" s="34" t="s">
        <v>37</v>
      </c>
      <c r="G75" s="37">
        <v>1500</v>
      </c>
      <c r="H75" s="34" t="s">
        <v>38</v>
      </c>
      <c r="I75" s="38">
        <v>6.2</v>
      </c>
      <c r="J75" s="36" t="s">
        <v>115</v>
      </c>
      <c r="K75" s="39">
        <v>5</v>
      </c>
      <c r="L75" s="40">
        <v>1000000</v>
      </c>
      <c r="M75" s="40"/>
      <c r="N75" s="40"/>
      <c r="O75" s="40"/>
      <c r="P75" s="40"/>
    </row>
    <row r="76" spans="1:16" s="32" customFormat="1" ht="10.5">
      <c r="A76" s="32">
        <v>91081000</v>
      </c>
      <c r="B76" s="33" t="s">
        <v>96</v>
      </c>
      <c r="C76" s="32" t="s">
        <v>114</v>
      </c>
      <c r="D76" s="34">
        <v>264</v>
      </c>
      <c r="E76" s="35">
        <v>37112</v>
      </c>
      <c r="F76" s="34" t="s">
        <v>37</v>
      </c>
      <c r="G76" s="37">
        <v>6000</v>
      </c>
      <c r="H76" s="34" t="s">
        <v>40</v>
      </c>
      <c r="I76" s="38">
        <v>6.2</v>
      </c>
      <c r="J76" s="36" t="s">
        <v>115</v>
      </c>
      <c r="K76" s="39">
        <v>5</v>
      </c>
      <c r="L76" s="40">
        <v>5000000</v>
      </c>
      <c r="M76" s="40"/>
      <c r="N76" s="40"/>
      <c r="O76" s="40"/>
      <c r="P76" s="40"/>
    </row>
    <row r="77" spans="1:16" s="32" customFormat="1" ht="10.5">
      <c r="A77" s="32">
        <v>91081000</v>
      </c>
      <c r="B77" s="33" t="s">
        <v>96</v>
      </c>
      <c r="C77" s="32" t="s">
        <v>116</v>
      </c>
      <c r="D77" s="34">
        <v>264</v>
      </c>
      <c r="E77" s="35">
        <v>37112</v>
      </c>
      <c r="F77" s="34" t="s">
        <v>37</v>
      </c>
      <c r="G77" s="37">
        <v>2000</v>
      </c>
      <c r="H77" s="34" t="s">
        <v>51</v>
      </c>
      <c r="I77" s="38">
        <v>6.2</v>
      </c>
      <c r="J77" s="36" t="s">
        <v>115</v>
      </c>
      <c r="K77" s="39">
        <v>21</v>
      </c>
      <c r="L77" s="40">
        <v>1500000</v>
      </c>
      <c r="M77" s="40">
        <v>1380000</v>
      </c>
      <c r="N77" s="40">
        <v>30377512</v>
      </c>
      <c r="O77" s="40">
        <v>309181</v>
      </c>
      <c r="P77" s="40">
        <v>30686693</v>
      </c>
    </row>
    <row r="78" spans="1:16" s="32" customFormat="1" ht="10.5">
      <c r="A78" s="32">
        <v>61808000</v>
      </c>
      <c r="B78" s="33" t="s">
        <v>83</v>
      </c>
      <c r="C78" s="32" t="s">
        <v>117</v>
      </c>
      <c r="D78" s="34">
        <v>266</v>
      </c>
      <c r="E78" s="35">
        <v>37116</v>
      </c>
      <c r="F78" s="34" t="s">
        <v>37</v>
      </c>
      <c r="G78" s="37">
        <v>375</v>
      </c>
      <c r="H78" s="34" t="s">
        <v>67</v>
      </c>
      <c r="I78" s="38">
        <v>6</v>
      </c>
      <c r="J78" s="36" t="s">
        <v>39</v>
      </c>
      <c r="K78" s="38">
        <v>5</v>
      </c>
      <c r="L78" s="40">
        <v>375000</v>
      </c>
      <c r="M78" s="40"/>
      <c r="N78" s="40"/>
      <c r="O78" s="40"/>
      <c r="P78" s="40"/>
    </row>
    <row r="79" spans="1:16" s="32" customFormat="1" ht="10.5">
      <c r="A79" s="32">
        <v>61808000</v>
      </c>
      <c r="B79" s="33" t="s">
        <v>83</v>
      </c>
      <c r="C79" s="32" t="s">
        <v>117</v>
      </c>
      <c r="D79" s="34">
        <v>266</v>
      </c>
      <c r="E79" s="35">
        <v>37116</v>
      </c>
      <c r="F79" s="34" t="s">
        <v>37</v>
      </c>
      <c r="G79" s="37">
        <v>1125</v>
      </c>
      <c r="H79" s="34" t="s">
        <v>73</v>
      </c>
      <c r="I79" s="38">
        <v>6</v>
      </c>
      <c r="J79" s="36" t="s">
        <v>39</v>
      </c>
      <c r="K79" s="38">
        <v>5</v>
      </c>
      <c r="L79" s="40">
        <v>825000</v>
      </c>
      <c r="M79" s="40"/>
      <c r="N79" s="40"/>
      <c r="O79" s="40"/>
      <c r="P79" s="40"/>
    </row>
    <row r="80" spans="1:16" s="32" customFormat="1" ht="10.5">
      <c r="A80" s="32">
        <v>61808000</v>
      </c>
      <c r="B80" s="33" t="s">
        <v>83</v>
      </c>
      <c r="C80" s="32" t="s">
        <v>118</v>
      </c>
      <c r="D80" s="34">
        <v>266</v>
      </c>
      <c r="E80" s="35">
        <v>37116</v>
      </c>
      <c r="F80" s="34" t="s">
        <v>37</v>
      </c>
      <c r="G80" s="37">
        <v>1375</v>
      </c>
      <c r="H80" s="34" t="s">
        <v>71</v>
      </c>
      <c r="I80" s="38">
        <v>6.25</v>
      </c>
      <c r="J80" s="36" t="s">
        <v>39</v>
      </c>
      <c r="K80" s="38">
        <v>21</v>
      </c>
      <c r="L80" s="40">
        <v>700000</v>
      </c>
      <c r="M80" s="40">
        <v>0</v>
      </c>
      <c r="N80" s="40">
        <v>0</v>
      </c>
      <c r="O80" s="40">
        <v>0</v>
      </c>
      <c r="P80" s="40">
        <v>0</v>
      </c>
    </row>
    <row r="81" spans="1:16" s="32" customFormat="1" ht="10.5">
      <c r="A81" s="32">
        <v>61808000</v>
      </c>
      <c r="B81" s="33" t="s">
        <v>83</v>
      </c>
      <c r="C81" s="32" t="s">
        <v>118</v>
      </c>
      <c r="D81" s="34">
        <v>266</v>
      </c>
      <c r="E81" s="35">
        <v>37116</v>
      </c>
      <c r="F81" s="34" t="s">
        <v>37</v>
      </c>
      <c r="G81" s="37">
        <v>1125</v>
      </c>
      <c r="H81" s="34" t="s">
        <v>72</v>
      </c>
      <c r="I81" s="38">
        <v>6.25</v>
      </c>
      <c r="J81" s="36" t="s">
        <v>39</v>
      </c>
      <c r="K81" s="38">
        <v>21</v>
      </c>
      <c r="L81" s="40">
        <v>1100000</v>
      </c>
      <c r="M81" s="40">
        <v>0</v>
      </c>
      <c r="N81" s="40">
        <v>0</v>
      </c>
      <c r="O81" s="40">
        <v>0</v>
      </c>
      <c r="P81" s="40">
        <v>0</v>
      </c>
    </row>
    <row r="82" spans="1:16" s="32" customFormat="1" ht="10.5">
      <c r="A82" s="32">
        <v>93834000</v>
      </c>
      <c r="B82" s="33" t="s">
        <v>83</v>
      </c>
      <c r="C82" s="32" t="s">
        <v>119</v>
      </c>
      <c r="D82" s="34">
        <v>268</v>
      </c>
      <c r="E82" s="35">
        <v>37139</v>
      </c>
      <c r="F82" s="34" t="s">
        <v>37</v>
      </c>
      <c r="G82" s="37">
        <v>1000</v>
      </c>
      <c r="H82" s="34" t="s">
        <v>67</v>
      </c>
      <c r="I82" s="38">
        <v>6</v>
      </c>
      <c r="J82" s="36" t="s">
        <v>39</v>
      </c>
      <c r="K82" s="38">
        <v>8</v>
      </c>
      <c r="L82" s="40">
        <v>600000</v>
      </c>
      <c r="M82" s="40"/>
      <c r="N82" s="40"/>
      <c r="O82" s="40"/>
      <c r="P82" s="40"/>
    </row>
    <row r="83" spans="1:16" s="32" customFormat="1" ht="10.5">
      <c r="A83" s="32">
        <v>93834000</v>
      </c>
      <c r="B83" s="33" t="s">
        <v>83</v>
      </c>
      <c r="C83" s="32" t="s">
        <v>119</v>
      </c>
      <c r="D83" s="34">
        <v>268</v>
      </c>
      <c r="E83" s="35">
        <v>37139</v>
      </c>
      <c r="F83" s="34" t="s">
        <v>37</v>
      </c>
      <c r="G83" s="37">
        <v>3000</v>
      </c>
      <c r="H83" s="34" t="s">
        <v>73</v>
      </c>
      <c r="I83" s="38">
        <v>6</v>
      </c>
      <c r="J83" s="36" t="s">
        <v>39</v>
      </c>
      <c r="K83" s="38">
        <v>8</v>
      </c>
      <c r="L83" s="40">
        <v>3000000</v>
      </c>
      <c r="M83" s="40"/>
      <c r="N83" s="40"/>
      <c r="O83" s="40"/>
      <c r="P83" s="40"/>
    </row>
    <row r="84" spans="1:16" s="32" customFormat="1" ht="10.5">
      <c r="A84" s="32">
        <v>93834000</v>
      </c>
      <c r="B84" s="33" t="s">
        <v>83</v>
      </c>
      <c r="C84" s="32" t="s">
        <v>120</v>
      </c>
      <c r="D84" s="34">
        <v>268</v>
      </c>
      <c r="E84" s="35">
        <v>37139</v>
      </c>
      <c r="F84" s="34" t="s">
        <v>37</v>
      </c>
      <c r="G84" s="37">
        <v>2000</v>
      </c>
      <c r="H84" s="34" t="s">
        <v>71</v>
      </c>
      <c r="I84" s="38">
        <v>6.5</v>
      </c>
      <c r="J84" s="36" t="s">
        <v>39</v>
      </c>
      <c r="K84" s="38">
        <v>25</v>
      </c>
      <c r="L84" s="40">
        <v>400000</v>
      </c>
      <c r="M84" s="40">
        <v>379351</v>
      </c>
      <c r="N84" s="40">
        <v>8350536</v>
      </c>
      <c r="O84" s="40">
        <v>43031</v>
      </c>
      <c r="P84" s="40">
        <v>8393567</v>
      </c>
    </row>
    <row r="85" spans="1:16" s="32" customFormat="1" ht="10.5">
      <c r="A85" s="32">
        <v>93834000</v>
      </c>
      <c r="B85" s="33" t="s">
        <v>83</v>
      </c>
      <c r="C85" s="32" t="s">
        <v>120</v>
      </c>
      <c r="D85" s="34">
        <v>268</v>
      </c>
      <c r="E85" s="35">
        <v>37139</v>
      </c>
      <c r="F85" s="34" t="s">
        <v>37</v>
      </c>
      <c r="G85" s="37">
        <v>4000</v>
      </c>
      <c r="H85" s="34" t="s">
        <v>72</v>
      </c>
      <c r="I85" s="38">
        <v>6.5</v>
      </c>
      <c r="J85" s="36" t="s">
        <v>39</v>
      </c>
      <c r="K85" s="38">
        <v>25</v>
      </c>
      <c r="L85" s="40">
        <v>2000000</v>
      </c>
      <c r="M85" s="40">
        <v>1896708</v>
      </c>
      <c r="N85" s="40">
        <v>41751645</v>
      </c>
      <c r="O85" s="40">
        <v>215181</v>
      </c>
      <c r="P85" s="40">
        <v>41966826</v>
      </c>
    </row>
    <row r="86" spans="1:16" s="32" customFormat="1" ht="10.5">
      <c r="A86" s="32">
        <v>94271000</v>
      </c>
      <c r="B86" s="33" t="s">
        <v>54</v>
      </c>
      <c r="C86" s="32" t="s">
        <v>121</v>
      </c>
      <c r="D86" s="34">
        <v>269</v>
      </c>
      <c r="E86" s="35">
        <v>37145</v>
      </c>
      <c r="F86" s="34" t="s">
        <v>37</v>
      </c>
      <c r="G86" s="37">
        <v>7000</v>
      </c>
      <c r="H86" s="34" t="s">
        <v>71</v>
      </c>
      <c r="I86" s="38">
        <v>5.5</v>
      </c>
      <c r="J86" s="36" t="s">
        <v>68</v>
      </c>
      <c r="K86" s="38">
        <v>8</v>
      </c>
      <c r="L86" s="40">
        <v>4000000</v>
      </c>
      <c r="M86" s="40"/>
      <c r="N86" s="40"/>
      <c r="O86" s="40"/>
      <c r="P86" s="40"/>
    </row>
    <row r="87" spans="1:16" s="32" customFormat="1" ht="10.5">
      <c r="A87" s="32">
        <v>94271000</v>
      </c>
      <c r="B87" s="33" t="s">
        <v>54</v>
      </c>
      <c r="C87" s="32" t="s">
        <v>122</v>
      </c>
      <c r="D87" s="34">
        <v>269</v>
      </c>
      <c r="E87" s="35">
        <v>37145</v>
      </c>
      <c r="F87" s="34" t="s">
        <v>37</v>
      </c>
      <c r="G87" s="37">
        <v>5000</v>
      </c>
      <c r="H87" s="34" t="s">
        <v>72</v>
      </c>
      <c r="I87" s="38">
        <v>5.75</v>
      </c>
      <c r="J87" s="36" t="s">
        <v>68</v>
      </c>
      <c r="K87" s="38">
        <v>21</v>
      </c>
      <c r="L87" s="40">
        <v>2500000</v>
      </c>
      <c r="M87" s="40">
        <v>1503462.16</v>
      </c>
      <c r="N87" s="40">
        <v>33095246</v>
      </c>
      <c r="O87" s="40">
        <v>547275</v>
      </c>
      <c r="P87" s="40">
        <v>33642521</v>
      </c>
    </row>
    <row r="88" spans="1:16" s="32" customFormat="1" ht="10.5">
      <c r="A88" s="32">
        <v>91755000</v>
      </c>
      <c r="B88" s="33" t="s">
        <v>75</v>
      </c>
      <c r="C88" s="32" t="s">
        <v>123</v>
      </c>
      <c r="D88" s="34">
        <v>272</v>
      </c>
      <c r="E88" s="35">
        <v>37174</v>
      </c>
      <c r="F88" s="34" t="s">
        <v>37</v>
      </c>
      <c r="G88" s="37">
        <v>500</v>
      </c>
      <c r="H88" s="34" t="s">
        <v>48</v>
      </c>
      <c r="I88" s="38">
        <v>6.2</v>
      </c>
      <c r="J88" s="36" t="s">
        <v>68</v>
      </c>
      <c r="K88" s="41">
        <v>6</v>
      </c>
      <c r="L88" s="40">
        <v>500000</v>
      </c>
      <c r="M88" s="40"/>
      <c r="N88" s="40"/>
      <c r="O88" s="40"/>
      <c r="P88" s="40"/>
    </row>
    <row r="89" spans="1:16" s="32" customFormat="1" ht="10.5">
      <c r="A89" s="32">
        <v>91755000</v>
      </c>
      <c r="B89" s="33" t="s">
        <v>75</v>
      </c>
      <c r="C89" s="32" t="s">
        <v>123</v>
      </c>
      <c r="D89" s="34">
        <v>272</v>
      </c>
      <c r="E89" s="35">
        <v>37174</v>
      </c>
      <c r="F89" s="34" t="s">
        <v>37</v>
      </c>
      <c r="G89" s="37">
        <v>1500</v>
      </c>
      <c r="H89" s="34" t="s">
        <v>111</v>
      </c>
      <c r="I89" s="38">
        <v>6.2</v>
      </c>
      <c r="J89" s="36" t="s">
        <v>68</v>
      </c>
      <c r="K89" s="41">
        <v>6</v>
      </c>
      <c r="L89" s="40">
        <v>1500000</v>
      </c>
      <c r="M89" s="40"/>
      <c r="N89" s="40"/>
      <c r="O89" s="40"/>
      <c r="P89" s="40"/>
    </row>
    <row r="90" spans="1:16" s="32" customFormat="1" ht="10.5">
      <c r="A90" s="32">
        <v>91755000</v>
      </c>
      <c r="B90" s="33" t="s">
        <v>75</v>
      </c>
      <c r="C90" s="32" t="s">
        <v>124</v>
      </c>
      <c r="D90" s="34">
        <v>272</v>
      </c>
      <c r="E90" s="35">
        <v>37174</v>
      </c>
      <c r="F90" s="34" t="s">
        <v>37</v>
      </c>
      <c r="G90" s="37">
        <v>2000</v>
      </c>
      <c r="H90" s="34" t="s">
        <v>56</v>
      </c>
      <c r="I90" s="38">
        <v>6.4</v>
      </c>
      <c r="J90" s="36" t="s">
        <v>68</v>
      </c>
      <c r="K90" s="41">
        <v>21</v>
      </c>
      <c r="L90" s="40">
        <v>1000000</v>
      </c>
      <c r="M90" s="40">
        <v>766667</v>
      </c>
      <c r="N90" s="40">
        <v>16876403</v>
      </c>
      <c r="O90" s="40">
        <v>531663</v>
      </c>
      <c r="P90" s="40">
        <v>17408066</v>
      </c>
    </row>
    <row r="91" spans="1:16" s="32" customFormat="1" ht="10.5">
      <c r="A91" s="32">
        <v>61216000</v>
      </c>
      <c r="B91" s="33" t="s">
        <v>44</v>
      </c>
      <c r="C91" s="32" t="s">
        <v>47</v>
      </c>
      <c r="D91" s="34">
        <v>273</v>
      </c>
      <c r="E91" s="35">
        <v>37174</v>
      </c>
      <c r="F91" s="34" t="s">
        <v>37</v>
      </c>
      <c r="G91" s="37">
        <v>765</v>
      </c>
      <c r="H91" s="34" t="s">
        <v>125</v>
      </c>
      <c r="I91" s="38">
        <v>5.5</v>
      </c>
      <c r="J91" s="36" t="s">
        <v>39</v>
      </c>
      <c r="K91" s="41">
        <v>30</v>
      </c>
      <c r="L91" s="40">
        <v>765000</v>
      </c>
      <c r="M91" s="40">
        <v>765000</v>
      </c>
      <c r="N91" s="40">
        <v>16839708</v>
      </c>
      <c r="O91" s="40">
        <v>456893</v>
      </c>
      <c r="P91" s="40">
        <v>17296601</v>
      </c>
    </row>
    <row r="92" spans="1:16" s="32" customFormat="1" ht="10.5">
      <c r="A92" s="32">
        <v>90160000</v>
      </c>
      <c r="B92" s="33" t="s">
        <v>44</v>
      </c>
      <c r="C92" s="32" t="s">
        <v>126</v>
      </c>
      <c r="D92" s="34">
        <v>274</v>
      </c>
      <c r="E92" s="35">
        <v>37176</v>
      </c>
      <c r="F92" s="34" t="s">
        <v>37</v>
      </c>
      <c r="G92" s="37">
        <v>950</v>
      </c>
      <c r="H92" s="34" t="s">
        <v>67</v>
      </c>
      <c r="I92" s="38">
        <v>6.4</v>
      </c>
      <c r="J92" s="36" t="s">
        <v>81</v>
      </c>
      <c r="K92" s="38">
        <v>21</v>
      </c>
      <c r="L92" s="40">
        <v>950000</v>
      </c>
      <c r="M92" s="40">
        <v>746429</v>
      </c>
      <c r="N92" s="40">
        <v>16430910</v>
      </c>
      <c r="O92" s="40">
        <v>0</v>
      </c>
      <c r="P92" s="40">
        <v>16430910</v>
      </c>
    </row>
    <row r="93" spans="1:16" s="32" customFormat="1" ht="10.5">
      <c r="A93" s="32">
        <v>90160000</v>
      </c>
      <c r="B93" s="33" t="s">
        <v>44</v>
      </c>
      <c r="C93" s="32" t="s">
        <v>126</v>
      </c>
      <c r="D93" s="34">
        <v>274</v>
      </c>
      <c r="E93" s="35">
        <v>37176</v>
      </c>
      <c r="F93" s="34" t="s">
        <v>37</v>
      </c>
      <c r="G93" s="37">
        <v>1000</v>
      </c>
      <c r="H93" s="34" t="s">
        <v>73</v>
      </c>
      <c r="I93" s="38">
        <v>6.4</v>
      </c>
      <c r="J93" s="36" t="s">
        <v>81</v>
      </c>
      <c r="K93" s="38">
        <v>21</v>
      </c>
      <c r="L93" s="40">
        <v>1000000</v>
      </c>
      <c r="M93" s="40">
        <v>785714</v>
      </c>
      <c r="N93" s="40">
        <v>17295679</v>
      </c>
      <c r="O93" s="40">
        <v>0</v>
      </c>
      <c r="P93" s="40">
        <v>17295679</v>
      </c>
    </row>
    <row r="94" spans="1:16" s="32" customFormat="1" ht="10.5">
      <c r="A94" s="32">
        <v>61219000</v>
      </c>
      <c r="B94" s="33" t="s">
        <v>54</v>
      </c>
      <c r="C94" s="32" t="s">
        <v>112</v>
      </c>
      <c r="D94" s="34">
        <v>275</v>
      </c>
      <c r="E94" s="35">
        <v>37197</v>
      </c>
      <c r="F94" s="34" t="s">
        <v>37</v>
      </c>
      <c r="G94" s="37">
        <v>2100</v>
      </c>
      <c r="H94" s="34" t="s">
        <v>90</v>
      </c>
      <c r="I94" s="38">
        <v>5.6</v>
      </c>
      <c r="J94" s="36" t="s">
        <v>68</v>
      </c>
      <c r="K94" s="38">
        <v>25</v>
      </c>
      <c r="L94" s="40">
        <v>2100000</v>
      </c>
      <c r="M94" s="40">
        <v>2100000</v>
      </c>
      <c r="N94" s="40">
        <v>46226649</v>
      </c>
      <c r="O94" s="40">
        <v>1063930</v>
      </c>
      <c r="P94" s="40">
        <v>47290579</v>
      </c>
    </row>
    <row r="95" spans="1:16" s="32" customFormat="1" ht="10.5">
      <c r="A95" s="32">
        <v>90749000</v>
      </c>
      <c r="B95" s="33" t="s">
        <v>35</v>
      </c>
      <c r="C95" s="32" t="s">
        <v>127</v>
      </c>
      <c r="D95" s="34">
        <v>276</v>
      </c>
      <c r="E95" s="35">
        <v>37203</v>
      </c>
      <c r="F95" s="34" t="s">
        <v>37</v>
      </c>
      <c r="G95" s="37">
        <v>700</v>
      </c>
      <c r="H95" s="34" t="s">
        <v>67</v>
      </c>
      <c r="I95" s="38">
        <v>6.2</v>
      </c>
      <c r="J95" s="36" t="s">
        <v>39</v>
      </c>
      <c r="K95" s="38">
        <v>4</v>
      </c>
      <c r="L95" s="40">
        <v>500000</v>
      </c>
      <c r="M95" s="40"/>
      <c r="N95" s="40"/>
      <c r="O95" s="40"/>
      <c r="P95" s="40"/>
    </row>
    <row r="96" spans="1:16" s="32" customFormat="1" ht="10.5">
      <c r="A96" s="32">
        <v>90749000</v>
      </c>
      <c r="B96" s="33" t="s">
        <v>35</v>
      </c>
      <c r="C96" s="32" t="s">
        <v>127</v>
      </c>
      <c r="D96" s="34">
        <v>276</v>
      </c>
      <c r="E96" s="35">
        <v>37203</v>
      </c>
      <c r="F96" s="34" t="s">
        <v>37</v>
      </c>
      <c r="G96" s="37">
        <v>2500</v>
      </c>
      <c r="H96" s="34" t="s">
        <v>73</v>
      </c>
      <c r="I96" s="38">
        <v>6.2</v>
      </c>
      <c r="J96" s="36" t="s">
        <v>39</v>
      </c>
      <c r="K96" s="38">
        <v>4</v>
      </c>
      <c r="L96" s="40">
        <v>1700000</v>
      </c>
      <c r="M96" s="40"/>
      <c r="N96" s="40"/>
      <c r="O96" s="40"/>
      <c r="P96" s="40"/>
    </row>
    <row r="97" spans="1:16" s="32" customFormat="1" ht="10.5">
      <c r="A97" s="32">
        <v>90749000</v>
      </c>
      <c r="B97" s="33" t="s">
        <v>35</v>
      </c>
      <c r="C97" s="32" t="s">
        <v>128</v>
      </c>
      <c r="D97" s="34">
        <v>276</v>
      </c>
      <c r="E97" s="35">
        <v>37203</v>
      </c>
      <c r="F97" s="34" t="s">
        <v>37</v>
      </c>
      <c r="G97" s="37">
        <v>3200</v>
      </c>
      <c r="H97" s="34" t="s">
        <v>90</v>
      </c>
      <c r="I97" s="38">
        <v>6.5</v>
      </c>
      <c r="J97" s="36" t="s">
        <v>39</v>
      </c>
      <c r="K97" s="38">
        <v>21</v>
      </c>
      <c r="L97" s="40">
        <v>2000000</v>
      </c>
      <c r="M97" s="40">
        <v>1437500</v>
      </c>
      <c r="N97" s="40">
        <v>31643242</v>
      </c>
      <c r="O97" s="40">
        <v>674810</v>
      </c>
      <c r="P97" s="40">
        <v>32318052</v>
      </c>
    </row>
    <row r="98" spans="1:16" s="32" customFormat="1" ht="10.5">
      <c r="A98" s="32">
        <v>90635000</v>
      </c>
      <c r="B98" s="33" t="s">
        <v>35</v>
      </c>
      <c r="C98" s="32" t="s">
        <v>129</v>
      </c>
      <c r="D98" s="34">
        <v>281</v>
      </c>
      <c r="E98" s="35">
        <v>37245</v>
      </c>
      <c r="F98" s="34" t="s">
        <v>37</v>
      </c>
      <c r="G98" s="37">
        <v>6000</v>
      </c>
      <c r="H98" s="34" t="s">
        <v>125</v>
      </c>
      <c r="I98" s="38">
        <v>3.75</v>
      </c>
      <c r="J98" s="36" t="s">
        <v>68</v>
      </c>
      <c r="K98" s="38">
        <v>7</v>
      </c>
      <c r="L98" s="40">
        <v>3000000</v>
      </c>
      <c r="M98" s="40">
        <v>3000000</v>
      </c>
      <c r="N98" s="40">
        <v>66038070</v>
      </c>
      <c r="O98" s="40">
        <v>1057860</v>
      </c>
      <c r="P98" s="40">
        <v>67095930</v>
      </c>
    </row>
    <row r="99" spans="1:16" s="32" customFormat="1" ht="10.5">
      <c r="A99" s="32">
        <v>96579800</v>
      </c>
      <c r="B99" s="33" t="s">
        <v>83</v>
      </c>
      <c r="C99" s="32" t="s">
        <v>130</v>
      </c>
      <c r="D99" s="34">
        <v>284</v>
      </c>
      <c r="E99" s="35">
        <v>37252</v>
      </c>
      <c r="F99" s="34" t="s">
        <v>37</v>
      </c>
      <c r="G99" s="37">
        <v>200</v>
      </c>
      <c r="H99" s="34" t="s">
        <v>67</v>
      </c>
      <c r="I99" s="38">
        <v>5</v>
      </c>
      <c r="J99" s="36" t="s">
        <v>81</v>
      </c>
      <c r="K99" s="38">
        <v>6</v>
      </c>
      <c r="L99" s="40"/>
      <c r="M99" s="40"/>
      <c r="N99" s="40"/>
      <c r="O99" s="40"/>
      <c r="P99" s="40"/>
    </row>
    <row r="100" spans="1:16" s="32" customFormat="1" ht="10.5">
      <c r="A100" s="32">
        <v>96579800</v>
      </c>
      <c r="B100" s="33" t="s">
        <v>83</v>
      </c>
      <c r="C100" s="32" t="s">
        <v>130</v>
      </c>
      <c r="D100" s="34">
        <v>284</v>
      </c>
      <c r="E100" s="35">
        <v>37252</v>
      </c>
      <c r="F100" s="34" t="s">
        <v>37</v>
      </c>
      <c r="G100" s="37">
        <v>600</v>
      </c>
      <c r="H100" s="34" t="s">
        <v>73</v>
      </c>
      <c r="I100" s="38">
        <v>5</v>
      </c>
      <c r="J100" s="36" t="s">
        <v>81</v>
      </c>
      <c r="K100" s="38">
        <v>6</v>
      </c>
      <c r="L100" s="40"/>
      <c r="M100" s="40"/>
      <c r="N100" s="40"/>
      <c r="O100" s="40"/>
      <c r="P100" s="40"/>
    </row>
    <row r="101" spans="1:16" s="32" customFormat="1" ht="10.5">
      <c r="A101" s="32">
        <v>96579800</v>
      </c>
      <c r="B101" s="33" t="s">
        <v>83</v>
      </c>
      <c r="C101" s="32" t="s">
        <v>131</v>
      </c>
      <c r="D101" s="34">
        <v>284</v>
      </c>
      <c r="E101" s="35">
        <v>37252</v>
      </c>
      <c r="F101" s="34" t="s">
        <v>37</v>
      </c>
      <c r="G101" s="37">
        <v>2200</v>
      </c>
      <c r="H101" s="34" t="s">
        <v>90</v>
      </c>
      <c r="I101" s="38">
        <v>6</v>
      </c>
      <c r="J101" s="36" t="s">
        <v>81</v>
      </c>
      <c r="K101" s="38">
        <v>25</v>
      </c>
      <c r="L101" s="40">
        <v>2200000</v>
      </c>
      <c r="M101" s="40">
        <v>1968421</v>
      </c>
      <c r="N101" s="40">
        <v>43330241</v>
      </c>
      <c r="O101" s="40">
        <v>853984</v>
      </c>
      <c r="P101" s="40">
        <v>44184225</v>
      </c>
    </row>
    <row r="102" spans="1:16" s="32" customFormat="1" ht="10.5">
      <c r="A102" s="32">
        <v>61216000</v>
      </c>
      <c r="B102" s="33" t="s">
        <v>44</v>
      </c>
      <c r="C102" s="32" t="s">
        <v>47</v>
      </c>
      <c r="D102" s="34">
        <v>286</v>
      </c>
      <c r="E102" s="35">
        <v>37321</v>
      </c>
      <c r="F102" s="34" t="s">
        <v>37</v>
      </c>
      <c r="G102" s="37">
        <v>815</v>
      </c>
      <c r="H102" s="34" t="s">
        <v>132</v>
      </c>
      <c r="I102" s="38">
        <v>6</v>
      </c>
      <c r="J102" s="36" t="s">
        <v>49</v>
      </c>
      <c r="K102" s="38">
        <v>30</v>
      </c>
      <c r="L102" s="40">
        <v>815000</v>
      </c>
      <c r="M102" s="40">
        <v>815000</v>
      </c>
      <c r="N102" s="40">
        <v>17940342</v>
      </c>
      <c r="O102" s="40">
        <v>87326</v>
      </c>
      <c r="P102" s="40">
        <v>18027668</v>
      </c>
    </row>
    <row r="103" spans="1:16" s="32" customFormat="1" ht="10.5">
      <c r="A103" s="32">
        <v>96762780</v>
      </c>
      <c r="B103" s="33" t="s">
        <v>61</v>
      </c>
      <c r="C103" s="32" t="s">
        <v>133</v>
      </c>
      <c r="D103" s="34">
        <v>287</v>
      </c>
      <c r="E103" s="35">
        <v>37323</v>
      </c>
      <c r="F103" s="34" t="s">
        <v>37</v>
      </c>
      <c r="G103" s="37">
        <v>3460</v>
      </c>
      <c r="H103" s="34" t="s">
        <v>134</v>
      </c>
      <c r="I103" s="38">
        <v>6</v>
      </c>
      <c r="J103" s="36" t="s">
        <v>49</v>
      </c>
      <c r="K103" s="38">
        <v>16</v>
      </c>
      <c r="L103" s="40">
        <v>3460000</v>
      </c>
      <c r="M103" s="40">
        <v>1971681</v>
      </c>
      <c r="N103" s="40">
        <v>43402003</v>
      </c>
      <c r="O103" s="40">
        <v>519297</v>
      </c>
      <c r="P103" s="40">
        <v>43921300</v>
      </c>
    </row>
    <row r="104" spans="1:16" s="32" customFormat="1" ht="10.5">
      <c r="A104" s="32">
        <v>96762780</v>
      </c>
      <c r="B104" s="33" t="s">
        <v>61</v>
      </c>
      <c r="C104" s="32" t="s">
        <v>133</v>
      </c>
      <c r="D104" s="34">
        <v>287</v>
      </c>
      <c r="E104" s="35">
        <v>37323</v>
      </c>
      <c r="F104" s="34" t="s">
        <v>37</v>
      </c>
      <c r="G104" s="37">
        <v>870</v>
      </c>
      <c r="H104" s="34" t="s">
        <v>135</v>
      </c>
      <c r="I104" s="38">
        <v>6</v>
      </c>
      <c r="J104" s="36" t="s">
        <v>49</v>
      </c>
      <c r="K104" s="38">
        <v>16</v>
      </c>
      <c r="L104" s="40">
        <v>865000</v>
      </c>
      <c r="M104" s="40">
        <v>492920.25</v>
      </c>
      <c r="N104" s="40">
        <v>10850501</v>
      </c>
      <c r="O104" s="40">
        <v>129824</v>
      </c>
      <c r="P104" s="40">
        <v>10980325</v>
      </c>
    </row>
    <row r="105" spans="1:16" s="32" customFormat="1" ht="10.5">
      <c r="A105" s="32">
        <v>96762780</v>
      </c>
      <c r="B105" s="33" t="s">
        <v>61</v>
      </c>
      <c r="C105" s="32" t="s">
        <v>133</v>
      </c>
      <c r="D105" s="34">
        <v>287</v>
      </c>
      <c r="E105" s="35">
        <v>37323</v>
      </c>
      <c r="F105" s="34" t="s">
        <v>37</v>
      </c>
      <c r="G105" s="37">
        <v>990</v>
      </c>
      <c r="H105" s="34" t="s">
        <v>136</v>
      </c>
      <c r="I105" s="38">
        <v>6</v>
      </c>
      <c r="J105" s="36" t="s">
        <v>49</v>
      </c>
      <c r="K105" s="38">
        <v>16</v>
      </c>
      <c r="L105" s="40">
        <v>970000</v>
      </c>
      <c r="M105" s="40">
        <v>823968.28</v>
      </c>
      <c r="N105" s="40">
        <v>18137758</v>
      </c>
      <c r="O105" s="40">
        <v>217016</v>
      </c>
      <c r="P105" s="40">
        <v>18354774</v>
      </c>
    </row>
    <row r="106" spans="1:16" s="32" customFormat="1" ht="10.5">
      <c r="A106" s="32">
        <v>96762780</v>
      </c>
      <c r="B106" s="33" t="s">
        <v>61</v>
      </c>
      <c r="C106" s="32" t="s">
        <v>133</v>
      </c>
      <c r="D106" s="34">
        <v>287</v>
      </c>
      <c r="E106" s="35">
        <v>37323</v>
      </c>
      <c r="F106" s="34" t="s">
        <v>37</v>
      </c>
      <c r="G106" s="37">
        <v>245</v>
      </c>
      <c r="H106" s="34" t="s">
        <v>137</v>
      </c>
      <c r="I106" s="38">
        <v>6</v>
      </c>
      <c r="J106" s="36" t="s">
        <v>49</v>
      </c>
      <c r="K106" s="38">
        <v>16</v>
      </c>
      <c r="L106" s="40">
        <v>245000</v>
      </c>
      <c r="M106" s="40">
        <v>208115.69</v>
      </c>
      <c r="N106" s="40">
        <v>4581186</v>
      </c>
      <c r="O106" s="40">
        <v>54813</v>
      </c>
      <c r="P106" s="40">
        <v>4635999</v>
      </c>
    </row>
    <row r="107" spans="1:16" s="32" customFormat="1" ht="10.5">
      <c r="A107" s="32">
        <v>96873140</v>
      </c>
      <c r="B107" s="33" t="s">
        <v>106</v>
      </c>
      <c r="C107" s="32" t="s">
        <v>138</v>
      </c>
      <c r="D107" s="34">
        <v>289</v>
      </c>
      <c r="E107" s="35">
        <v>37329</v>
      </c>
      <c r="F107" s="34" t="s">
        <v>37</v>
      </c>
      <c r="G107" s="37">
        <v>150</v>
      </c>
      <c r="H107" s="34" t="s">
        <v>134</v>
      </c>
      <c r="I107" s="38">
        <v>5.5</v>
      </c>
      <c r="J107" s="36" t="s">
        <v>49</v>
      </c>
      <c r="K107" s="38">
        <v>12</v>
      </c>
      <c r="L107" s="40">
        <v>150000</v>
      </c>
      <c r="M107" s="40"/>
      <c r="N107" s="40"/>
      <c r="O107" s="40"/>
      <c r="P107" s="40"/>
    </row>
    <row r="108" spans="1:16" s="32" customFormat="1" ht="10.5">
      <c r="A108" s="32">
        <v>96873140</v>
      </c>
      <c r="B108" s="33" t="s">
        <v>106</v>
      </c>
      <c r="C108" s="32" t="s">
        <v>138</v>
      </c>
      <c r="D108" s="34">
        <v>289</v>
      </c>
      <c r="E108" s="35">
        <v>37329</v>
      </c>
      <c r="F108" s="34" t="s">
        <v>37</v>
      </c>
      <c r="G108" s="37">
        <v>850</v>
      </c>
      <c r="H108" s="34" t="s">
        <v>135</v>
      </c>
      <c r="I108" s="38">
        <v>5.5</v>
      </c>
      <c r="J108" s="36" t="s">
        <v>49</v>
      </c>
      <c r="K108" s="38">
        <v>12</v>
      </c>
      <c r="L108" s="40">
        <v>850000</v>
      </c>
      <c r="M108" s="40"/>
      <c r="N108" s="40"/>
      <c r="O108" s="40"/>
      <c r="P108" s="40"/>
    </row>
    <row r="109" spans="1:16" s="32" customFormat="1" ht="10.5">
      <c r="A109" s="32">
        <v>96873140</v>
      </c>
      <c r="B109" s="33" t="s">
        <v>106</v>
      </c>
      <c r="C109" s="32" t="s">
        <v>139</v>
      </c>
      <c r="D109" s="34">
        <v>289</v>
      </c>
      <c r="E109" s="35">
        <v>37329</v>
      </c>
      <c r="F109" s="34" t="s">
        <v>37</v>
      </c>
      <c r="G109" s="37">
        <v>499</v>
      </c>
      <c r="H109" s="34" t="s">
        <v>136</v>
      </c>
      <c r="I109" s="38">
        <v>5.8</v>
      </c>
      <c r="J109" s="36" t="s">
        <v>49</v>
      </c>
      <c r="K109" s="38">
        <v>23</v>
      </c>
      <c r="L109" s="40">
        <v>423000</v>
      </c>
      <c r="M109" s="40">
        <v>316973</v>
      </c>
      <c r="N109" s="40">
        <v>6977428</v>
      </c>
      <c r="O109" s="40">
        <v>99871</v>
      </c>
      <c r="P109" s="40">
        <v>7077299</v>
      </c>
    </row>
    <row r="110" spans="1:16" s="32" customFormat="1" ht="10.5">
      <c r="A110" s="32">
        <v>96873140</v>
      </c>
      <c r="B110" s="33" t="s">
        <v>106</v>
      </c>
      <c r="C110" s="32" t="s">
        <v>139</v>
      </c>
      <c r="D110" s="34">
        <v>289</v>
      </c>
      <c r="E110" s="35">
        <v>37329</v>
      </c>
      <c r="F110" s="34" t="s">
        <v>37</v>
      </c>
      <c r="G110" s="37">
        <v>10500</v>
      </c>
      <c r="H110" s="34" t="s">
        <v>137</v>
      </c>
      <c r="I110" s="38">
        <v>5.8</v>
      </c>
      <c r="J110" s="36" t="s">
        <v>49</v>
      </c>
      <c r="K110" s="38">
        <v>23</v>
      </c>
      <c r="L110" s="40">
        <v>10000000</v>
      </c>
      <c r="M110" s="40">
        <v>8969245</v>
      </c>
      <c r="N110" s="40">
        <v>197437210</v>
      </c>
      <c r="O110" s="40">
        <v>2825796</v>
      </c>
      <c r="P110" s="40">
        <v>200263006</v>
      </c>
    </row>
    <row r="111" spans="1:16" s="32" customFormat="1" ht="10.5">
      <c r="A111" s="32">
        <v>96873140</v>
      </c>
      <c r="B111" s="33" t="s">
        <v>106</v>
      </c>
      <c r="C111" s="32" t="s">
        <v>139</v>
      </c>
      <c r="D111" s="34">
        <v>289</v>
      </c>
      <c r="E111" s="35">
        <v>37329</v>
      </c>
      <c r="F111" s="34" t="s">
        <v>37</v>
      </c>
      <c r="G111" s="37">
        <v>1</v>
      </c>
      <c r="H111" s="34" t="s">
        <v>92</v>
      </c>
      <c r="I111" s="38">
        <v>5.8</v>
      </c>
      <c r="J111" s="36" t="s">
        <v>49</v>
      </c>
      <c r="K111" s="38">
        <v>23</v>
      </c>
      <c r="L111" s="40">
        <v>1000</v>
      </c>
      <c r="M111" s="40">
        <v>1000</v>
      </c>
      <c r="N111" s="40">
        <v>22013</v>
      </c>
      <c r="O111" s="40">
        <v>313</v>
      </c>
      <c r="P111" s="40">
        <v>22326</v>
      </c>
    </row>
    <row r="112" spans="1:16" s="32" customFormat="1" ht="10.5">
      <c r="A112" s="32">
        <v>96818910</v>
      </c>
      <c r="B112" s="33" t="s">
        <v>44</v>
      </c>
      <c r="C112" s="32" t="s">
        <v>140</v>
      </c>
      <c r="D112" s="34">
        <v>291</v>
      </c>
      <c r="E112" s="35">
        <v>37358</v>
      </c>
      <c r="F112" s="34" t="s">
        <v>37</v>
      </c>
      <c r="G112" s="37">
        <v>429</v>
      </c>
      <c r="H112" s="34" t="s">
        <v>67</v>
      </c>
      <c r="I112" s="38">
        <v>5.6</v>
      </c>
      <c r="J112" s="36" t="s">
        <v>49</v>
      </c>
      <c r="K112" s="38">
        <v>8</v>
      </c>
      <c r="L112" s="40">
        <v>376926.45</v>
      </c>
      <c r="M112" s="40"/>
      <c r="N112" s="40"/>
      <c r="O112" s="40"/>
      <c r="P112" s="40"/>
    </row>
    <row r="113" spans="1:16" s="32" customFormat="1" ht="10.5">
      <c r="A113" s="32">
        <v>96818910</v>
      </c>
      <c r="B113" s="33" t="s">
        <v>44</v>
      </c>
      <c r="C113" s="32" t="s">
        <v>140</v>
      </c>
      <c r="D113" s="34">
        <v>291</v>
      </c>
      <c r="E113" s="35">
        <v>37358</v>
      </c>
      <c r="F113" s="34" t="s">
        <v>37</v>
      </c>
      <c r="G113" s="37">
        <v>1220</v>
      </c>
      <c r="H113" s="34" t="s">
        <v>73</v>
      </c>
      <c r="I113" s="38">
        <v>5.6</v>
      </c>
      <c r="J113" s="36" t="s">
        <v>49</v>
      </c>
      <c r="K113" s="38">
        <v>8</v>
      </c>
      <c r="L113" s="40">
        <v>1048039.45</v>
      </c>
      <c r="M113" s="40"/>
      <c r="N113" s="40"/>
      <c r="O113" s="40"/>
      <c r="P113" s="40"/>
    </row>
    <row r="114" spans="1:16" s="32" customFormat="1" ht="10.5">
      <c r="A114" s="32">
        <v>96818910</v>
      </c>
      <c r="B114" s="33" t="s">
        <v>44</v>
      </c>
      <c r="C114" s="32" t="s">
        <v>141</v>
      </c>
      <c r="D114" s="34">
        <v>291</v>
      </c>
      <c r="E114" s="35">
        <v>37358</v>
      </c>
      <c r="F114" s="34" t="s">
        <v>37</v>
      </c>
      <c r="G114" s="37">
        <v>523</v>
      </c>
      <c r="H114" s="34" t="s">
        <v>71</v>
      </c>
      <c r="I114" s="38">
        <v>6</v>
      </c>
      <c r="J114" s="36" t="s">
        <v>49</v>
      </c>
      <c r="K114" s="38">
        <v>23</v>
      </c>
      <c r="L114" s="40">
        <v>549102</v>
      </c>
      <c r="M114" s="40">
        <v>772273.87</v>
      </c>
      <c r="N114" s="40">
        <v>16999825</v>
      </c>
      <c r="O114" s="40">
        <v>208008</v>
      </c>
      <c r="P114" s="40">
        <v>17207833</v>
      </c>
    </row>
    <row r="115" spans="1:16" s="32" customFormat="1" ht="10.5">
      <c r="A115" s="32">
        <v>96818910</v>
      </c>
      <c r="B115" s="33" t="s">
        <v>44</v>
      </c>
      <c r="C115" s="32" t="s">
        <v>141</v>
      </c>
      <c r="D115" s="34">
        <v>291</v>
      </c>
      <c r="E115" s="35">
        <v>37358</v>
      </c>
      <c r="F115" s="34" t="s">
        <v>37</v>
      </c>
      <c r="G115" s="37">
        <v>1550</v>
      </c>
      <c r="H115" s="34" t="s">
        <v>72</v>
      </c>
      <c r="I115" s="38">
        <v>6</v>
      </c>
      <c r="J115" s="36" t="s">
        <v>49</v>
      </c>
      <c r="K115" s="38">
        <v>23</v>
      </c>
      <c r="L115" s="40">
        <v>1639900</v>
      </c>
      <c r="M115" s="40">
        <v>2306405.5</v>
      </c>
      <c r="N115" s="40">
        <v>50770189</v>
      </c>
      <c r="O115" s="40">
        <v>607457</v>
      </c>
      <c r="P115" s="40">
        <v>51377646</v>
      </c>
    </row>
    <row r="116" spans="1:16" s="32" customFormat="1" ht="10.5">
      <c r="A116" s="32">
        <v>89900400</v>
      </c>
      <c r="B116" s="33" t="s">
        <v>86</v>
      </c>
      <c r="C116" s="32" t="s">
        <v>142</v>
      </c>
      <c r="D116" s="34">
        <v>293</v>
      </c>
      <c r="E116" s="35">
        <v>37386</v>
      </c>
      <c r="F116" s="34" t="s">
        <v>37</v>
      </c>
      <c r="G116" s="37">
        <v>4000</v>
      </c>
      <c r="H116" s="34"/>
      <c r="I116" s="38"/>
      <c r="J116" s="36"/>
      <c r="K116" s="38">
        <v>26</v>
      </c>
      <c r="L116" s="40"/>
      <c r="M116" s="40"/>
      <c r="N116" s="40"/>
      <c r="O116" s="40"/>
      <c r="P116" s="40"/>
    </row>
    <row r="117" spans="1:16" s="32" customFormat="1" ht="12" customHeight="1">
      <c r="A117" s="32">
        <v>89900400</v>
      </c>
      <c r="B117" s="33" t="s">
        <v>86</v>
      </c>
      <c r="C117" s="32" t="s">
        <v>89</v>
      </c>
      <c r="D117" s="34" t="s">
        <v>143</v>
      </c>
      <c r="E117" s="35">
        <v>37407</v>
      </c>
      <c r="F117" s="34" t="s">
        <v>37</v>
      </c>
      <c r="G117" s="37">
        <v>1300</v>
      </c>
      <c r="H117" s="34" t="s">
        <v>104</v>
      </c>
      <c r="I117" s="38">
        <v>5.5</v>
      </c>
      <c r="J117" s="36" t="s">
        <v>81</v>
      </c>
      <c r="K117" s="38">
        <v>8</v>
      </c>
      <c r="L117" s="40">
        <v>1300000</v>
      </c>
      <c r="M117" s="40"/>
      <c r="N117" s="40"/>
      <c r="O117" s="40"/>
      <c r="P117" s="40"/>
    </row>
    <row r="118" spans="1:16" s="32" customFormat="1" ht="12" customHeight="1">
      <c r="A118" s="32">
        <v>89900400</v>
      </c>
      <c r="B118" s="33" t="s">
        <v>86</v>
      </c>
      <c r="C118" s="32" t="s">
        <v>89</v>
      </c>
      <c r="D118" s="34" t="s">
        <v>143</v>
      </c>
      <c r="E118" s="35">
        <v>37407</v>
      </c>
      <c r="F118" s="34" t="s">
        <v>37</v>
      </c>
      <c r="G118" s="37">
        <v>200</v>
      </c>
      <c r="H118" s="34" t="s">
        <v>105</v>
      </c>
      <c r="I118" s="38">
        <v>5.5</v>
      </c>
      <c r="J118" s="36" t="s">
        <v>81</v>
      </c>
      <c r="K118" s="38">
        <v>8</v>
      </c>
      <c r="L118" s="40">
        <v>200000</v>
      </c>
      <c r="M118" s="40"/>
      <c r="N118" s="40"/>
      <c r="O118" s="40"/>
      <c r="P118" s="40"/>
    </row>
    <row r="119" spans="1:16" s="32" customFormat="1" ht="12" customHeight="1">
      <c r="A119" s="32">
        <v>89900400</v>
      </c>
      <c r="B119" s="33" t="s">
        <v>86</v>
      </c>
      <c r="C119" s="32" t="s">
        <v>144</v>
      </c>
      <c r="D119" s="34" t="s">
        <v>143</v>
      </c>
      <c r="E119" s="35">
        <v>37407</v>
      </c>
      <c r="F119" s="34" t="s">
        <v>37</v>
      </c>
      <c r="G119" s="37">
        <v>2300</v>
      </c>
      <c r="H119" s="34" t="s">
        <v>48</v>
      </c>
      <c r="I119" s="38">
        <v>6</v>
      </c>
      <c r="J119" s="36" t="s">
        <v>81</v>
      </c>
      <c r="K119" s="38">
        <v>25</v>
      </c>
      <c r="L119" s="40">
        <v>2300000</v>
      </c>
      <c r="M119" s="40">
        <v>2028753</v>
      </c>
      <c r="N119" s="40">
        <v>44658311</v>
      </c>
      <c r="O119" s="40">
        <v>872940</v>
      </c>
      <c r="P119" s="40">
        <v>45531251</v>
      </c>
    </row>
    <row r="120" spans="1:16" s="32" customFormat="1" ht="12" customHeight="1">
      <c r="A120" s="32">
        <v>89900400</v>
      </c>
      <c r="B120" s="33" t="s">
        <v>86</v>
      </c>
      <c r="C120" s="32" t="s">
        <v>144</v>
      </c>
      <c r="D120" s="34" t="s">
        <v>143</v>
      </c>
      <c r="E120" s="35">
        <v>37407</v>
      </c>
      <c r="F120" s="34" t="s">
        <v>37</v>
      </c>
      <c r="G120" s="37">
        <v>200</v>
      </c>
      <c r="H120" s="34" t="s">
        <v>111</v>
      </c>
      <c r="I120" s="38">
        <v>6</v>
      </c>
      <c r="J120" s="36" t="s">
        <v>81</v>
      </c>
      <c r="K120" s="38">
        <v>25</v>
      </c>
      <c r="L120" s="40">
        <v>200000</v>
      </c>
      <c r="M120" s="40">
        <v>176413</v>
      </c>
      <c r="N120" s="40">
        <v>3883325</v>
      </c>
      <c r="O120" s="40">
        <v>75914</v>
      </c>
      <c r="P120" s="40">
        <v>3959239</v>
      </c>
    </row>
    <row r="121" spans="1:16" s="32" customFormat="1" ht="10.5">
      <c r="A121" s="32">
        <v>61219000</v>
      </c>
      <c r="B121" s="33" t="s">
        <v>54</v>
      </c>
      <c r="C121" s="32" t="s">
        <v>112</v>
      </c>
      <c r="D121" s="34">
        <v>297</v>
      </c>
      <c r="E121" s="35">
        <v>37447</v>
      </c>
      <c r="F121" s="34" t="s">
        <v>37</v>
      </c>
      <c r="G121" s="37">
        <v>4000</v>
      </c>
      <c r="H121" s="34" t="s">
        <v>92</v>
      </c>
      <c r="I121" s="38">
        <v>5.5</v>
      </c>
      <c r="J121" s="36" t="s">
        <v>68</v>
      </c>
      <c r="K121" s="38">
        <v>25</v>
      </c>
      <c r="L121" s="40">
        <v>4000000</v>
      </c>
      <c r="M121" s="40">
        <v>4000000</v>
      </c>
      <c r="N121" s="40">
        <v>88050760</v>
      </c>
      <c r="O121" s="40">
        <v>1008683</v>
      </c>
      <c r="P121" s="40">
        <v>89059443</v>
      </c>
    </row>
    <row r="122" spans="1:16" s="32" customFormat="1" ht="10.5">
      <c r="A122" s="32">
        <v>96579330</v>
      </c>
      <c r="B122" s="33" t="s">
        <v>83</v>
      </c>
      <c r="C122" s="32" t="s">
        <v>145</v>
      </c>
      <c r="D122" s="34">
        <v>298</v>
      </c>
      <c r="E122" s="35">
        <v>37448</v>
      </c>
      <c r="F122" s="34" t="s">
        <v>37</v>
      </c>
      <c r="G122" s="37">
        <v>2200</v>
      </c>
      <c r="H122" s="34"/>
      <c r="I122" s="38"/>
      <c r="J122" s="36"/>
      <c r="K122" s="38">
        <v>22</v>
      </c>
      <c r="L122" s="40"/>
      <c r="M122" s="40"/>
      <c r="N122" s="40"/>
      <c r="O122" s="40"/>
      <c r="P122" s="40"/>
    </row>
    <row r="123" spans="1:16" s="32" customFormat="1" ht="12" customHeight="1">
      <c r="A123" s="32">
        <v>96579330</v>
      </c>
      <c r="B123" s="33" t="s">
        <v>83</v>
      </c>
      <c r="C123" s="32" t="s">
        <v>146</v>
      </c>
      <c r="D123" s="34" t="s">
        <v>143</v>
      </c>
      <c r="E123" s="35">
        <v>37448</v>
      </c>
      <c r="F123" s="34" t="s">
        <v>37</v>
      </c>
      <c r="G123" s="37">
        <v>1000</v>
      </c>
      <c r="H123" s="34" t="s">
        <v>46</v>
      </c>
      <c r="I123" s="38">
        <v>5.8</v>
      </c>
      <c r="J123" s="36" t="s">
        <v>147</v>
      </c>
      <c r="K123" s="38">
        <v>6</v>
      </c>
      <c r="L123" s="40">
        <v>600000</v>
      </c>
      <c r="M123" s="40"/>
      <c r="N123" s="40"/>
      <c r="O123" s="40"/>
      <c r="P123" s="40"/>
    </row>
    <row r="124" spans="1:16" s="32" customFormat="1" ht="12.75" customHeight="1">
      <c r="A124" s="32">
        <v>96579330</v>
      </c>
      <c r="B124" s="33" t="s">
        <v>83</v>
      </c>
      <c r="C124" s="32" t="s">
        <v>146</v>
      </c>
      <c r="D124" s="34" t="s">
        <v>143</v>
      </c>
      <c r="E124" s="35">
        <v>37448</v>
      </c>
      <c r="F124" s="34" t="s">
        <v>37</v>
      </c>
      <c r="G124" s="37">
        <v>1700</v>
      </c>
      <c r="H124" s="34" t="s">
        <v>90</v>
      </c>
      <c r="I124" s="38">
        <v>6.2</v>
      </c>
      <c r="J124" s="36" t="s">
        <v>147</v>
      </c>
      <c r="K124" s="38">
        <v>21</v>
      </c>
      <c r="L124" s="40">
        <v>1600000</v>
      </c>
      <c r="M124" s="40"/>
      <c r="N124" s="40"/>
      <c r="O124" s="40"/>
      <c r="P124" s="40"/>
    </row>
    <row r="125" spans="1:16" s="32" customFormat="1" ht="10.5">
      <c r="A125" s="32">
        <v>76073162</v>
      </c>
      <c r="B125" s="33">
        <v>5</v>
      </c>
      <c r="C125" s="45" t="s">
        <v>866</v>
      </c>
      <c r="D125" s="34">
        <v>301</v>
      </c>
      <c r="E125" s="35">
        <v>37516</v>
      </c>
      <c r="F125" s="34" t="s">
        <v>37</v>
      </c>
      <c r="G125" s="37">
        <v>2600</v>
      </c>
      <c r="H125" s="34"/>
      <c r="I125" s="38"/>
      <c r="J125" s="36"/>
      <c r="K125" s="38">
        <v>10</v>
      </c>
      <c r="L125" s="40"/>
      <c r="M125" s="40"/>
      <c r="N125" s="40"/>
      <c r="O125" s="40"/>
      <c r="P125" s="40"/>
    </row>
    <row r="126" spans="1:16" s="32" customFormat="1" ht="12" customHeight="1">
      <c r="A126" s="32">
        <v>76073162</v>
      </c>
      <c r="B126" s="33" t="s">
        <v>83</v>
      </c>
      <c r="C126" s="32" t="s">
        <v>149</v>
      </c>
      <c r="D126" s="34" t="s">
        <v>143</v>
      </c>
      <c r="E126" s="35">
        <v>37516</v>
      </c>
      <c r="F126" s="34" t="s">
        <v>37</v>
      </c>
      <c r="G126" s="37">
        <v>5500</v>
      </c>
      <c r="H126" s="34" t="s">
        <v>150</v>
      </c>
      <c r="I126" s="38">
        <v>4.5</v>
      </c>
      <c r="J126" s="36" t="s">
        <v>49</v>
      </c>
      <c r="K126" s="38">
        <v>7</v>
      </c>
      <c r="L126" s="40">
        <v>2600000</v>
      </c>
      <c r="M126" s="40"/>
      <c r="N126" s="40"/>
      <c r="O126" s="40"/>
      <c r="P126" s="40"/>
    </row>
    <row r="127" spans="1:16" s="32" customFormat="1" ht="12" customHeight="1">
      <c r="A127" s="32">
        <v>76073162</v>
      </c>
      <c r="B127" s="33" t="s">
        <v>83</v>
      </c>
      <c r="C127" s="32" t="s">
        <v>867</v>
      </c>
      <c r="D127" s="34" t="s">
        <v>152</v>
      </c>
      <c r="E127" s="35">
        <v>38796</v>
      </c>
      <c r="F127" s="34" t="s">
        <v>37</v>
      </c>
      <c r="G127" s="37">
        <v>1800</v>
      </c>
      <c r="H127" s="34" t="s">
        <v>53</v>
      </c>
      <c r="I127" s="38" t="s">
        <v>153</v>
      </c>
      <c r="J127" s="36" t="s">
        <v>68</v>
      </c>
      <c r="K127" s="38">
        <v>10</v>
      </c>
      <c r="L127" s="40">
        <v>900000</v>
      </c>
      <c r="M127" s="40">
        <v>900000</v>
      </c>
      <c r="N127" s="40">
        <v>19811421</v>
      </c>
      <c r="O127" s="40">
        <v>536989</v>
      </c>
      <c r="P127" s="40">
        <v>20348410</v>
      </c>
    </row>
    <row r="128" spans="1:16" s="32" customFormat="1" ht="10.5">
      <c r="A128" s="32">
        <v>92604000</v>
      </c>
      <c r="B128" s="33" t="s">
        <v>96</v>
      </c>
      <c r="C128" s="32" t="s">
        <v>154</v>
      </c>
      <c r="D128" s="34">
        <v>303</v>
      </c>
      <c r="E128" s="35">
        <v>37533</v>
      </c>
      <c r="F128" s="34" t="s">
        <v>37</v>
      </c>
      <c r="G128" s="37">
        <v>13000</v>
      </c>
      <c r="H128" s="34"/>
      <c r="I128" s="38"/>
      <c r="J128" s="36"/>
      <c r="K128" s="38">
        <v>10</v>
      </c>
      <c r="L128" s="40"/>
      <c r="M128" s="40"/>
      <c r="N128" s="40"/>
      <c r="O128" s="40"/>
      <c r="P128" s="40"/>
    </row>
    <row r="129" spans="1:16" s="32" customFormat="1" ht="12" customHeight="1">
      <c r="A129" s="32">
        <v>92604000</v>
      </c>
      <c r="B129" s="33" t="s">
        <v>96</v>
      </c>
      <c r="C129" s="32" t="s">
        <v>155</v>
      </c>
      <c r="D129" s="34" t="s">
        <v>143</v>
      </c>
      <c r="E129" s="35">
        <v>37539</v>
      </c>
      <c r="F129" s="34" t="s">
        <v>37</v>
      </c>
      <c r="G129" s="37">
        <v>1000</v>
      </c>
      <c r="H129" s="34" t="s">
        <v>134</v>
      </c>
      <c r="I129" s="38">
        <v>4.25</v>
      </c>
      <c r="J129" s="36" t="s">
        <v>68</v>
      </c>
      <c r="K129" s="38">
        <v>10</v>
      </c>
      <c r="L129" s="40">
        <v>1000000</v>
      </c>
      <c r="M129" s="40">
        <v>1000000</v>
      </c>
      <c r="N129" s="40">
        <v>22012690</v>
      </c>
      <c r="O129" s="40">
        <v>2543</v>
      </c>
      <c r="P129" s="40">
        <v>22015233</v>
      </c>
    </row>
    <row r="130" spans="1:16" s="32" customFormat="1" ht="12" customHeight="1">
      <c r="A130" s="32">
        <v>92604000</v>
      </c>
      <c r="B130" s="33" t="s">
        <v>96</v>
      </c>
      <c r="C130" s="32" t="s">
        <v>155</v>
      </c>
      <c r="D130" s="34" t="s">
        <v>143</v>
      </c>
      <c r="E130" s="35">
        <v>37539</v>
      </c>
      <c r="F130" s="34" t="s">
        <v>37</v>
      </c>
      <c r="G130" s="37">
        <v>4000</v>
      </c>
      <c r="H130" s="34" t="s">
        <v>135</v>
      </c>
      <c r="I130" s="38">
        <v>4.25</v>
      </c>
      <c r="J130" s="36" t="s">
        <v>68</v>
      </c>
      <c r="K130" s="38">
        <v>10</v>
      </c>
      <c r="L130" s="40">
        <v>2250000</v>
      </c>
      <c r="M130" s="40">
        <v>2250000</v>
      </c>
      <c r="N130" s="40">
        <v>49528553</v>
      </c>
      <c r="O130" s="40">
        <v>5723</v>
      </c>
      <c r="P130" s="40">
        <v>49534276</v>
      </c>
    </row>
    <row r="131" spans="1:16" s="32" customFormat="1" ht="12" customHeight="1">
      <c r="A131" s="32">
        <v>92604000</v>
      </c>
      <c r="B131" s="33" t="s">
        <v>96</v>
      </c>
      <c r="C131" s="32" t="s">
        <v>155</v>
      </c>
      <c r="D131" s="34" t="s">
        <v>152</v>
      </c>
      <c r="E131" s="35">
        <v>39821</v>
      </c>
      <c r="F131" s="34" t="s">
        <v>37</v>
      </c>
      <c r="G131" s="37">
        <v>9750</v>
      </c>
      <c r="H131" s="34" t="s">
        <v>90</v>
      </c>
      <c r="I131" s="38">
        <v>4.55</v>
      </c>
      <c r="J131" s="36" t="s">
        <v>68</v>
      </c>
      <c r="K131" s="38">
        <v>10</v>
      </c>
      <c r="L131" s="40">
        <v>9750000</v>
      </c>
      <c r="M131" s="40">
        <v>9750000</v>
      </c>
      <c r="N131" s="40">
        <v>214623728</v>
      </c>
      <c r="O131" s="40">
        <v>2154766</v>
      </c>
      <c r="P131" s="40">
        <v>216778494</v>
      </c>
    </row>
    <row r="132" spans="1:16" s="32" customFormat="1" ht="10.5">
      <c r="A132" s="32">
        <v>61808000</v>
      </c>
      <c r="B132" s="33" t="s">
        <v>83</v>
      </c>
      <c r="C132" s="32" t="s">
        <v>156</v>
      </c>
      <c r="D132" s="46">
        <v>305</v>
      </c>
      <c r="E132" s="35">
        <v>37539</v>
      </c>
      <c r="F132" s="34" t="s">
        <v>37</v>
      </c>
      <c r="G132" s="37">
        <v>10000</v>
      </c>
      <c r="H132" s="34"/>
      <c r="I132" s="38"/>
      <c r="J132" s="36"/>
      <c r="K132" s="38">
        <v>10</v>
      </c>
      <c r="L132" s="40"/>
      <c r="M132" s="40"/>
      <c r="N132" s="40"/>
      <c r="O132" s="40"/>
      <c r="P132" s="40"/>
    </row>
    <row r="133" spans="1:16" s="32" customFormat="1" ht="12" customHeight="1">
      <c r="A133" s="32">
        <v>61808000</v>
      </c>
      <c r="B133" s="33" t="s">
        <v>83</v>
      </c>
      <c r="C133" s="32" t="s">
        <v>117</v>
      </c>
      <c r="D133" s="46" t="s">
        <v>143</v>
      </c>
      <c r="E133" s="35">
        <v>37539</v>
      </c>
      <c r="F133" s="34" t="s">
        <v>37</v>
      </c>
      <c r="G133" s="37">
        <v>1000</v>
      </c>
      <c r="H133" s="34" t="s">
        <v>157</v>
      </c>
      <c r="I133" s="38">
        <v>4.25</v>
      </c>
      <c r="J133" s="36" t="s">
        <v>39</v>
      </c>
      <c r="K133" s="38">
        <v>8</v>
      </c>
      <c r="L133" s="40">
        <v>1000000</v>
      </c>
      <c r="M133" s="40"/>
      <c r="N133" s="40"/>
      <c r="O133" s="40"/>
      <c r="P133" s="40"/>
    </row>
    <row r="134" spans="1:16" s="32" customFormat="1" ht="12" customHeight="1">
      <c r="A134" s="32">
        <v>61808000</v>
      </c>
      <c r="B134" s="33" t="s">
        <v>83</v>
      </c>
      <c r="C134" s="32" t="s">
        <v>117</v>
      </c>
      <c r="D134" s="46" t="s">
        <v>143</v>
      </c>
      <c r="E134" s="35">
        <v>37539</v>
      </c>
      <c r="F134" s="34" t="s">
        <v>37</v>
      </c>
      <c r="G134" s="37">
        <v>3200</v>
      </c>
      <c r="H134" s="34" t="s">
        <v>159</v>
      </c>
      <c r="I134" s="38">
        <v>4.25</v>
      </c>
      <c r="J134" s="36" t="s">
        <v>39</v>
      </c>
      <c r="K134" s="38">
        <v>8</v>
      </c>
      <c r="L134" s="40">
        <v>3000000</v>
      </c>
      <c r="M134" s="40"/>
      <c r="N134" s="40"/>
      <c r="O134" s="40"/>
      <c r="P134" s="40"/>
    </row>
    <row r="135" spans="1:16" s="32" customFormat="1" ht="12" customHeight="1">
      <c r="A135" s="32">
        <v>61808000</v>
      </c>
      <c r="B135" s="33" t="s">
        <v>83</v>
      </c>
      <c r="C135" s="32" t="s">
        <v>117</v>
      </c>
      <c r="D135" s="46" t="s">
        <v>152</v>
      </c>
      <c r="E135" s="35">
        <v>37715</v>
      </c>
      <c r="F135" s="34" t="s">
        <v>37</v>
      </c>
      <c r="G135" s="37">
        <v>2000</v>
      </c>
      <c r="H135" s="34" t="s">
        <v>160</v>
      </c>
      <c r="I135" s="38">
        <v>4.25</v>
      </c>
      <c r="J135" s="36" t="s">
        <v>39</v>
      </c>
      <c r="K135" s="38">
        <v>6.25</v>
      </c>
      <c r="L135" s="40">
        <v>2000000</v>
      </c>
      <c r="M135" s="40"/>
      <c r="N135" s="40"/>
      <c r="O135" s="40"/>
      <c r="P135" s="40"/>
    </row>
    <row r="136" spans="1:16" s="32" customFormat="1" ht="12" customHeight="1">
      <c r="A136" s="32">
        <v>61808000</v>
      </c>
      <c r="B136" s="33" t="s">
        <v>83</v>
      </c>
      <c r="C136" s="32" t="s">
        <v>117</v>
      </c>
      <c r="D136" s="46" t="s">
        <v>152</v>
      </c>
      <c r="E136" s="35">
        <v>37715</v>
      </c>
      <c r="F136" s="34" t="s">
        <v>37</v>
      </c>
      <c r="G136" s="37">
        <v>3800</v>
      </c>
      <c r="H136" s="34" t="s">
        <v>161</v>
      </c>
      <c r="I136" s="38">
        <v>4.25</v>
      </c>
      <c r="J136" s="36" t="s">
        <v>39</v>
      </c>
      <c r="K136" s="38">
        <v>6.25</v>
      </c>
      <c r="L136" s="40">
        <v>3800000</v>
      </c>
      <c r="M136" s="40"/>
      <c r="N136" s="40"/>
      <c r="O136" s="40"/>
      <c r="P136" s="40"/>
    </row>
    <row r="137" spans="1:16" s="32" customFormat="1" ht="12" customHeight="1">
      <c r="A137" s="32">
        <v>61808000</v>
      </c>
      <c r="B137" s="33" t="s">
        <v>83</v>
      </c>
      <c r="C137" s="32" t="s">
        <v>118</v>
      </c>
      <c r="D137" s="46" t="s">
        <v>162</v>
      </c>
      <c r="E137" s="35">
        <v>38695</v>
      </c>
      <c r="F137" s="34" t="s">
        <v>37</v>
      </c>
      <c r="G137" s="37">
        <v>1650</v>
      </c>
      <c r="H137" s="34" t="s">
        <v>56</v>
      </c>
      <c r="I137" s="38">
        <v>4</v>
      </c>
      <c r="J137" s="36" t="s">
        <v>68</v>
      </c>
      <c r="K137" s="38">
        <v>6.5</v>
      </c>
      <c r="L137" s="40">
        <v>1650000</v>
      </c>
      <c r="M137" s="40">
        <v>1650000</v>
      </c>
      <c r="N137" s="40">
        <v>36320939</v>
      </c>
      <c r="O137" s="40">
        <v>479533</v>
      </c>
      <c r="P137" s="40">
        <v>36800472</v>
      </c>
    </row>
    <row r="138" spans="1:16" s="32" customFormat="1" ht="12" customHeight="1">
      <c r="A138" s="32">
        <v>61808000</v>
      </c>
      <c r="B138" s="33" t="s">
        <v>83</v>
      </c>
      <c r="C138" s="32" t="s">
        <v>118</v>
      </c>
      <c r="D138" s="46" t="s">
        <v>163</v>
      </c>
      <c r="E138" s="35">
        <v>38695</v>
      </c>
      <c r="F138" s="34" t="s">
        <v>37</v>
      </c>
      <c r="G138" s="37">
        <v>5000</v>
      </c>
      <c r="H138" s="34" t="s">
        <v>51</v>
      </c>
      <c r="I138" s="38">
        <v>4.1500000000000004</v>
      </c>
      <c r="J138" s="36" t="s">
        <v>68</v>
      </c>
      <c r="K138" s="38">
        <v>21</v>
      </c>
      <c r="L138" s="40">
        <v>5000000</v>
      </c>
      <c r="M138" s="40">
        <v>4078947</v>
      </c>
      <c r="N138" s="40">
        <v>89788596</v>
      </c>
      <c r="O138" s="40">
        <v>1229438</v>
      </c>
      <c r="P138" s="40">
        <v>91018034</v>
      </c>
    </row>
    <row r="139" spans="1:16" s="32" customFormat="1" ht="10.5">
      <c r="A139" s="32">
        <v>96591040</v>
      </c>
      <c r="B139" s="33" t="s">
        <v>35</v>
      </c>
      <c r="C139" s="32" t="s">
        <v>164</v>
      </c>
      <c r="D139" s="46">
        <v>306</v>
      </c>
      <c r="E139" s="35">
        <v>37543</v>
      </c>
      <c r="F139" s="34" t="s">
        <v>37</v>
      </c>
      <c r="G139" s="37">
        <v>2000</v>
      </c>
      <c r="H139" s="34"/>
      <c r="I139" s="38"/>
      <c r="J139" s="36"/>
      <c r="K139" s="38">
        <v>10</v>
      </c>
      <c r="L139" s="40"/>
      <c r="M139" s="40"/>
      <c r="N139" s="40"/>
      <c r="O139" s="40"/>
      <c r="P139" s="40"/>
    </row>
    <row r="140" spans="1:16" s="32" customFormat="1" ht="12" customHeight="1">
      <c r="A140" s="32">
        <v>96591040</v>
      </c>
      <c r="B140" s="33" t="s">
        <v>35</v>
      </c>
      <c r="C140" s="32" t="s">
        <v>109</v>
      </c>
      <c r="D140" s="46" t="s">
        <v>143</v>
      </c>
      <c r="E140" s="35">
        <v>37543</v>
      </c>
      <c r="F140" s="34" t="s">
        <v>37</v>
      </c>
      <c r="G140" s="37">
        <v>750</v>
      </c>
      <c r="H140" s="34" t="s">
        <v>38</v>
      </c>
      <c r="I140" s="38">
        <v>5</v>
      </c>
      <c r="J140" s="36" t="s">
        <v>68</v>
      </c>
      <c r="K140" s="38">
        <v>6</v>
      </c>
      <c r="L140" s="40">
        <v>750000</v>
      </c>
      <c r="M140" s="40"/>
      <c r="N140" s="40"/>
      <c r="O140" s="40"/>
      <c r="P140" s="40"/>
    </row>
    <row r="141" spans="1:16" s="32" customFormat="1" ht="12" customHeight="1">
      <c r="A141" s="32">
        <v>96591040</v>
      </c>
      <c r="B141" s="33" t="s">
        <v>35</v>
      </c>
      <c r="C141" s="32" t="s">
        <v>109</v>
      </c>
      <c r="D141" s="46" t="s">
        <v>143</v>
      </c>
      <c r="E141" s="35">
        <v>37543</v>
      </c>
      <c r="F141" s="34" t="s">
        <v>37</v>
      </c>
      <c r="G141" s="37">
        <v>1250</v>
      </c>
      <c r="H141" s="34" t="s">
        <v>40</v>
      </c>
      <c r="I141" s="38">
        <v>5</v>
      </c>
      <c r="J141" s="36" t="s">
        <v>68</v>
      </c>
      <c r="K141" s="38">
        <v>6</v>
      </c>
      <c r="L141" s="40">
        <v>1250000</v>
      </c>
      <c r="M141" s="40"/>
      <c r="N141" s="40"/>
      <c r="O141" s="40"/>
      <c r="P141" s="40"/>
    </row>
    <row r="142" spans="1:16" s="32" customFormat="1" ht="12" customHeight="1">
      <c r="A142" s="32">
        <v>96591040</v>
      </c>
      <c r="B142" s="33" t="s">
        <v>35</v>
      </c>
      <c r="C142" s="32" t="s">
        <v>109</v>
      </c>
      <c r="D142" s="46" t="s">
        <v>152</v>
      </c>
      <c r="E142" s="35">
        <v>38257</v>
      </c>
      <c r="F142" s="34" t="s">
        <v>37</v>
      </c>
      <c r="G142" s="37">
        <v>1000</v>
      </c>
      <c r="H142" s="34" t="s">
        <v>51</v>
      </c>
      <c r="I142" s="38">
        <v>3</v>
      </c>
      <c r="J142" s="36" t="s">
        <v>68</v>
      </c>
      <c r="K142" s="38">
        <v>7.5</v>
      </c>
      <c r="L142" s="40">
        <v>1000000</v>
      </c>
      <c r="M142" s="40"/>
      <c r="N142" s="40"/>
      <c r="O142" s="40"/>
      <c r="P142" s="40"/>
    </row>
    <row r="143" spans="1:16" s="32" customFormat="1" ht="12" customHeight="1">
      <c r="A143" s="32">
        <v>96591040</v>
      </c>
      <c r="B143" s="33" t="s">
        <v>35</v>
      </c>
      <c r="C143" s="32" t="s">
        <v>109</v>
      </c>
      <c r="D143" s="46" t="s">
        <v>162</v>
      </c>
      <c r="E143" s="35">
        <v>38257</v>
      </c>
      <c r="F143" s="34" t="s">
        <v>37</v>
      </c>
      <c r="G143" s="37">
        <v>1000</v>
      </c>
      <c r="H143" s="34" t="s">
        <v>53</v>
      </c>
      <c r="I143" s="38">
        <v>4.25</v>
      </c>
      <c r="J143" s="36" t="s">
        <v>68</v>
      </c>
      <c r="K143" s="38">
        <v>21</v>
      </c>
      <c r="L143" s="40">
        <v>1000000</v>
      </c>
      <c r="M143" s="40"/>
      <c r="N143" s="40"/>
      <c r="O143" s="40"/>
      <c r="P143" s="40"/>
    </row>
    <row r="144" spans="1:16" s="32" customFormat="1" ht="10.5">
      <c r="A144" s="32">
        <v>61704000</v>
      </c>
      <c r="B144" s="33" t="s">
        <v>75</v>
      </c>
      <c r="C144" s="32" t="s">
        <v>165</v>
      </c>
      <c r="D144" s="46">
        <v>308</v>
      </c>
      <c r="E144" s="35">
        <v>37546</v>
      </c>
      <c r="F144" s="34" t="s">
        <v>37</v>
      </c>
      <c r="G144" s="37">
        <v>7000</v>
      </c>
      <c r="H144" s="34" t="s">
        <v>46</v>
      </c>
      <c r="I144" s="38">
        <v>4</v>
      </c>
      <c r="J144" s="36" t="s">
        <v>68</v>
      </c>
      <c r="K144" s="38">
        <v>10</v>
      </c>
      <c r="L144" s="40">
        <v>7000000</v>
      </c>
      <c r="M144" s="40">
        <v>7000000</v>
      </c>
      <c r="N144" s="40">
        <v>154088830</v>
      </c>
      <c r="O144" s="40">
        <v>580460</v>
      </c>
      <c r="P144" s="40">
        <v>154669290</v>
      </c>
    </row>
    <row r="145" spans="1:16" s="32" customFormat="1" ht="10.5">
      <c r="A145" s="32">
        <v>91081000</v>
      </c>
      <c r="B145" s="33" t="s">
        <v>96</v>
      </c>
      <c r="C145" s="45" t="s">
        <v>166</v>
      </c>
      <c r="D145" s="46">
        <v>317</v>
      </c>
      <c r="E145" s="35">
        <v>37586</v>
      </c>
      <c r="F145" s="34" t="s">
        <v>37</v>
      </c>
      <c r="G145" s="37">
        <v>4000</v>
      </c>
      <c r="I145" s="38"/>
      <c r="J145" s="36"/>
      <c r="K145" s="38">
        <v>30</v>
      </c>
      <c r="L145" s="40"/>
      <c r="M145" s="40"/>
      <c r="N145" s="40"/>
      <c r="O145" s="40"/>
      <c r="P145" s="40"/>
    </row>
    <row r="146" spans="1:16" s="32" customFormat="1" ht="10.5">
      <c r="A146" s="32">
        <v>91081000</v>
      </c>
      <c r="B146" s="33" t="s">
        <v>96</v>
      </c>
      <c r="C146" s="32" t="s">
        <v>116</v>
      </c>
      <c r="D146" s="46" t="s">
        <v>143</v>
      </c>
      <c r="E146" s="35">
        <v>37897</v>
      </c>
      <c r="F146" s="34" t="s">
        <v>37</v>
      </c>
      <c r="G146" s="37">
        <v>4000</v>
      </c>
      <c r="H146" s="34" t="s">
        <v>59</v>
      </c>
      <c r="I146" s="38">
        <v>6.2</v>
      </c>
      <c r="J146" s="36" t="s">
        <v>68</v>
      </c>
      <c r="K146" s="38">
        <v>25</v>
      </c>
      <c r="L146" s="40">
        <v>4000000</v>
      </c>
      <c r="M146" s="40">
        <v>3688000</v>
      </c>
      <c r="N146" s="40">
        <v>81182801</v>
      </c>
      <c r="O146" s="40">
        <v>2272254</v>
      </c>
      <c r="P146" s="47">
        <v>83455055</v>
      </c>
    </row>
    <row r="147" spans="1:16" s="32" customFormat="1" ht="10.5">
      <c r="A147" s="32">
        <v>91081000</v>
      </c>
      <c r="B147" s="33" t="s">
        <v>96</v>
      </c>
      <c r="C147" s="32" t="s">
        <v>167</v>
      </c>
      <c r="D147" s="46" t="s">
        <v>143</v>
      </c>
      <c r="E147" s="35">
        <v>37897</v>
      </c>
      <c r="F147" s="34" t="s">
        <v>37</v>
      </c>
      <c r="G147" s="37">
        <v>4000</v>
      </c>
      <c r="H147" s="34" t="s">
        <v>60</v>
      </c>
      <c r="I147" s="38">
        <v>6.2</v>
      </c>
      <c r="J147" s="36" t="s">
        <v>68</v>
      </c>
      <c r="K147" s="38">
        <v>21</v>
      </c>
      <c r="L147" s="40"/>
      <c r="M147" s="40"/>
      <c r="N147" s="40"/>
      <c r="O147" s="40"/>
      <c r="P147" s="47"/>
    </row>
    <row r="148" spans="1:16" s="32" customFormat="1" ht="10.5">
      <c r="A148" s="32">
        <v>91081000</v>
      </c>
      <c r="B148" s="33" t="s">
        <v>96</v>
      </c>
      <c r="C148" s="45" t="s">
        <v>166</v>
      </c>
      <c r="D148" s="46">
        <v>318</v>
      </c>
      <c r="E148" s="35">
        <v>37586</v>
      </c>
      <c r="F148" s="34" t="s">
        <v>37</v>
      </c>
      <c r="G148" s="37">
        <v>4000</v>
      </c>
      <c r="I148" s="38"/>
      <c r="J148" s="36"/>
      <c r="K148" s="38">
        <v>10</v>
      </c>
      <c r="L148" s="40"/>
      <c r="M148" s="40"/>
      <c r="N148" s="40"/>
      <c r="O148" s="40"/>
      <c r="P148" s="47"/>
    </row>
    <row r="149" spans="1:16" s="32" customFormat="1" ht="10.5">
      <c r="A149" s="32">
        <v>91081000</v>
      </c>
      <c r="B149" s="33" t="s">
        <v>96</v>
      </c>
      <c r="C149" s="32" t="s">
        <v>114</v>
      </c>
      <c r="D149" s="46" t="s">
        <v>143</v>
      </c>
      <c r="E149" s="35">
        <v>37897</v>
      </c>
      <c r="F149" s="34" t="s">
        <v>37</v>
      </c>
      <c r="G149" s="37">
        <v>4000</v>
      </c>
      <c r="H149" s="34" t="s">
        <v>53</v>
      </c>
      <c r="I149" s="38">
        <v>4.8</v>
      </c>
      <c r="J149" s="36" t="s">
        <v>68</v>
      </c>
      <c r="K149" s="38">
        <v>7</v>
      </c>
      <c r="L149" s="40">
        <v>4000000</v>
      </c>
      <c r="M149" s="40"/>
      <c r="N149" s="40"/>
      <c r="O149" s="40"/>
      <c r="P149" s="47"/>
    </row>
    <row r="150" spans="1:16" s="32" customFormat="1" ht="10.5">
      <c r="A150" s="32">
        <v>91081000</v>
      </c>
      <c r="B150" s="33" t="s">
        <v>96</v>
      </c>
      <c r="C150" s="32" t="s">
        <v>167</v>
      </c>
      <c r="D150" s="46" t="s">
        <v>152</v>
      </c>
      <c r="E150" s="35">
        <v>38419</v>
      </c>
      <c r="F150" s="34" t="s">
        <v>37</v>
      </c>
      <c r="G150" s="37">
        <v>4000</v>
      </c>
      <c r="H150" s="34" t="s">
        <v>64</v>
      </c>
      <c r="I150" s="38">
        <v>3.8</v>
      </c>
      <c r="J150" s="36" t="s">
        <v>68</v>
      </c>
      <c r="K150" s="38">
        <v>7</v>
      </c>
      <c r="L150" s="40"/>
      <c r="M150" s="40"/>
      <c r="N150" s="40"/>
      <c r="O150" s="40"/>
      <c r="P150" s="47"/>
    </row>
    <row r="151" spans="1:16" s="32" customFormat="1" ht="10.5">
      <c r="A151" s="32">
        <v>91081000</v>
      </c>
      <c r="B151" s="33" t="s">
        <v>96</v>
      </c>
      <c r="C151" s="32" t="s">
        <v>116</v>
      </c>
      <c r="D151" s="46" t="s">
        <v>162</v>
      </c>
      <c r="E151" s="35">
        <v>39167</v>
      </c>
      <c r="F151" s="34" t="s">
        <v>37</v>
      </c>
      <c r="G151" s="37">
        <v>4000</v>
      </c>
      <c r="H151" s="34" t="s">
        <v>75</v>
      </c>
      <c r="I151" s="38">
        <v>3.8</v>
      </c>
      <c r="J151" s="36" t="s">
        <v>68</v>
      </c>
      <c r="K151" s="38">
        <v>20</v>
      </c>
      <c r="L151" s="40">
        <v>4000000</v>
      </c>
      <c r="M151" s="40">
        <v>4000000</v>
      </c>
      <c r="N151" s="40">
        <v>88050760</v>
      </c>
      <c r="O151" s="40">
        <v>1519265</v>
      </c>
      <c r="P151" s="47">
        <v>89570025</v>
      </c>
    </row>
    <row r="152" spans="1:16" s="32" customFormat="1" ht="10.5">
      <c r="A152" s="32">
        <v>96678790</v>
      </c>
      <c r="B152" s="33" t="s">
        <v>168</v>
      </c>
      <c r="C152" s="32" t="s">
        <v>169</v>
      </c>
      <c r="D152" s="46">
        <v>324</v>
      </c>
      <c r="E152" s="35">
        <v>37658</v>
      </c>
      <c r="F152" s="34" t="s">
        <v>37</v>
      </c>
      <c r="G152" s="37">
        <v>1000</v>
      </c>
      <c r="H152" s="34"/>
      <c r="I152" s="38"/>
      <c r="J152" s="36"/>
      <c r="K152" s="38">
        <v>10</v>
      </c>
      <c r="L152" s="40"/>
      <c r="M152" s="40"/>
      <c r="N152" s="40"/>
      <c r="O152" s="40"/>
      <c r="P152" s="40"/>
    </row>
    <row r="153" spans="1:16" s="32" customFormat="1" ht="12" customHeight="1">
      <c r="A153" s="32">
        <v>96678790</v>
      </c>
      <c r="B153" s="33" t="s">
        <v>168</v>
      </c>
      <c r="C153" s="32" t="s">
        <v>170</v>
      </c>
      <c r="D153" s="46" t="s">
        <v>143</v>
      </c>
      <c r="E153" s="35">
        <v>37658</v>
      </c>
      <c r="F153" s="34" t="s">
        <v>171</v>
      </c>
      <c r="G153" s="37">
        <v>8500000</v>
      </c>
      <c r="H153" s="34" t="s">
        <v>104</v>
      </c>
      <c r="I153" s="38">
        <v>8</v>
      </c>
      <c r="J153" s="36" t="s">
        <v>68</v>
      </c>
      <c r="K153" s="38">
        <v>5</v>
      </c>
      <c r="L153" s="40">
        <v>8500000000</v>
      </c>
      <c r="M153" s="40"/>
      <c r="N153" s="40"/>
      <c r="O153" s="40"/>
      <c r="P153" s="40"/>
    </row>
    <row r="154" spans="1:16" s="32" customFormat="1" ht="12" customHeight="1">
      <c r="A154" s="32">
        <v>96678790</v>
      </c>
      <c r="B154" s="33" t="s">
        <v>168</v>
      </c>
      <c r="C154" s="32" t="s">
        <v>170</v>
      </c>
      <c r="D154" s="46" t="s">
        <v>143</v>
      </c>
      <c r="E154" s="35">
        <v>37658</v>
      </c>
      <c r="F154" s="34" t="s">
        <v>171</v>
      </c>
      <c r="G154" s="37">
        <v>8150000</v>
      </c>
      <c r="H154" s="34" t="s">
        <v>105</v>
      </c>
      <c r="I154" s="38">
        <v>8</v>
      </c>
      <c r="J154" s="36" t="s">
        <v>68</v>
      </c>
      <c r="K154" s="38">
        <v>5</v>
      </c>
      <c r="L154" s="40">
        <v>8150000000</v>
      </c>
      <c r="M154" s="40"/>
      <c r="N154" s="40"/>
      <c r="O154" s="40"/>
      <c r="P154" s="40"/>
    </row>
    <row r="155" spans="1:16" s="32" customFormat="1" ht="12" customHeight="1">
      <c r="A155" s="32">
        <v>96678790</v>
      </c>
      <c r="B155" s="33" t="s">
        <v>168</v>
      </c>
      <c r="C155" s="32" t="s">
        <v>170</v>
      </c>
      <c r="D155" s="46" t="s">
        <v>152</v>
      </c>
      <c r="E155" s="35">
        <v>38404</v>
      </c>
      <c r="F155" s="34" t="s">
        <v>171</v>
      </c>
      <c r="G155" s="37">
        <v>6450000</v>
      </c>
      <c r="H155" s="34" t="s">
        <v>63</v>
      </c>
      <c r="I155" s="38">
        <v>6</v>
      </c>
      <c r="J155" s="36" t="s">
        <v>68</v>
      </c>
      <c r="K155" s="38">
        <v>5</v>
      </c>
      <c r="L155" s="40">
        <v>6450000000</v>
      </c>
      <c r="M155" s="40"/>
      <c r="N155" s="40"/>
      <c r="O155" s="40"/>
      <c r="P155" s="40"/>
    </row>
    <row r="156" spans="1:16" s="32" customFormat="1" ht="10.5">
      <c r="A156" s="32">
        <v>94627000</v>
      </c>
      <c r="B156" s="33" t="s">
        <v>106</v>
      </c>
      <c r="C156" s="32" t="s">
        <v>172</v>
      </c>
      <c r="D156" s="46">
        <v>328</v>
      </c>
      <c r="E156" s="35">
        <v>37677</v>
      </c>
      <c r="F156" s="34" t="s">
        <v>37</v>
      </c>
      <c r="G156" s="37">
        <v>3500</v>
      </c>
      <c r="H156" s="34"/>
      <c r="I156" s="38"/>
      <c r="J156" s="36"/>
      <c r="K156" s="38">
        <v>30</v>
      </c>
      <c r="L156" s="40"/>
      <c r="M156" s="40"/>
      <c r="N156" s="40"/>
      <c r="O156" s="40"/>
      <c r="P156" s="40"/>
    </row>
    <row r="157" spans="1:16" s="32" customFormat="1" ht="12" customHeight="1">
      <c r="A157" s="32">
        <v>94627000</v>
      </c>
      <c r="B157" s="33" t="s">
        <v>106</v>
      </c>
      <c r="C157" s="32" t="s">
        <v>173</v>
      </c>
      <c r="D157" s="46" t="s">
        <v>143</v>
      </c>
      <c r="E157" s="35">
        <v>37771</v>
      </c>
      <c r="F157" s="34" t="s">
        <v>37</v>
      </c>
      <c r="G157" s="37">
        <v>1500</v>
      </c>
      <c r="H157" s="34" t="s">
        <v>56</v>
      </c>
      <c r="I157" s="38">
        <v>6.25</v>
      </c>
      <c r="J157" s="36" t="s">
        <v>81</v>
      </c>
      <c r="K157" s="38">
        <v>21</v>
      </c>
      <c r="L157" s="40">
        <v>1450000</v>
      </c>
      <c r="M157" s="40"/>
      <c r="N157" s="40"/>
      <c r="O157" s="40"/>
      <c r="P157" s="40"/>
    </row>
    <row r="158" spans="1:16" s="32" customFormat="1" ht="12" customHeight="1">
      <c r="A158" s="32">
        <v>94627000</v>
      </c>
      <c r="B158" s="33" t="s">
        <v>106</v>
      </c>
      <c r="C158" s="32" t="s">
        <v>174</v>
      </c>
      <c r="D158" s="46" t="s">
        <v>152</v>
      </c>
      <c r="E158" s="35">
        <v>39513</v>
      </c>
      <c r="F158" s="34" t="s">
        <v>37</v>
      </c>
      <c r="G158" s="37">
        <v>3500</v>
      </c>
      <c r="H158" s="34" t="s">
        <v>53</v>
      </c>
      <c r="I158" s="38">
        <v>3.7</v>
      </c>
      <c r="J158" s="36" t="s">
        <v>81</v>
      </c>
      <c r="K158" s="38">
        <v>10</v>
      </c>
      <c r="L158" s="40">
        <v>1250000</v>
      </c>
      <c r="M158" s="40">
        <v>955882</v>
      </c>
      <c r="N158" s="40">
        <v>21041534</v>
      </c>
      <c r="O158" s="40">
        <v>456459</v>
      </c>
      <c r="P158" s="40">
        <v>21497993</v>
      </c>
    </row>
    <row r="159" spans="1:16" s="32" customFormat="1" ht="12" customHeight="1">
      <c r="A159" s="32">
        <v>94627000</v>
      </c>
      <c r="B159" s="33" t="s">
        <v>106</v>
      </c>
      <c r="C159" s="32" t="s">
        <v>174</v>
      </c>
      <c r="D159" s="46" t="s">
        <v>152</v>
      </c>
      <c r="E159" s="35">
        <v>39513</v>
      </c>
      <c r="F159" s="34" t="s">
        <v>37</v>
      </c>
      <c r="G159" s="37">
        <v>3500</v>
      </c>
      <c r="H159" s="34" t="s">
        <v>59</v>
      </c>
      <c r="I159" s="38">
        <v>4.3</v>
      </c>
      <c r="J159" s="36" t="s">
        <v>81</v>
      </c>
      <c r="K159" s="38">
        <v>21</v>
      </c>
      <c r="L159" s="40">
        <v>2250000</v>
      </c>
      <c r="M159" s="40">
        <v>2250000</v>
      </c>
      <c r="N159" s="40">
        <v>49528553</v>
      </c>
      <c r="O159" s="40">
        <v>1246827</v>
      </c>
      <c r="P159" s="40">
        <v>50775380</v>
      </c>
    </row>
    <row r="160" spans="1:16" s="32" customFormat="1" ht="10.5">
      <c r="A160" s="32">
        <v>93834000</v>
      </c>
      <c r="B160" s="33" t="s">
        <v>83</v>
      </c>
      <c r="C160" s="32" t="s">
        <v>175</v>
      </c>
      <c r="D160" s="46">
        <v>329</v>
      </c>
      <c r="E160" s="35">
        <v>37692</v>
      </c>
      <c r="F160" s="34" t="s">
        <v>37</v>
      </c>
      <c r="G160" s="37">
        <v>2500</v>
      </c>
      <c r="H160" s="34"/>
      <c r="I160" s="38"/>
      <c r="J160" s="36"/>
      <c r="K160" s="38">
        <v>10</v>
      </c>
      <c r="L160" s="40"/>
      <c r="M160" s="40"/>
      <c r="N160" s="40"/>
      <c r="O160" s="40"/>
      <c r="P160" s="40"/>
    </row>
    <row r="161" spans="1:17" s="32" customFormat="1" ht="12" customHeight="1">
      <c r="A161" s="32">
        <v>93834000</v>
      </c>
      <c r="B161" s="33" t="s">
        <v>83</v>
      </c>
      <c r="C161" s="32" t="s">
        <v>119</v>
      </c>
      <c r="D161" s="46" t="s">
        <v>143</v>
      </c>
      <c r="E161" s="35">
        <v>37743</v>
      </c>
      <c r="F161" s="34" t="s">
        <v>171</v>
      </c>
      <c r="G161" s="37">
        <v>21200000</v>
      </c>
      <c r="H161" s="34" t="s">
        <v>92</v>
      </c>
      <c r="I161" s="38">
        <v>6</v>
      </c>
      <c r="J161" s="36" t="s">
        <v>68</v>
      </c>
      <c r="K161" s="38">
        <v>3</v>
      </c>
      <c r="L161" s="40">
        <v>21200000000</v>
      </c>
      <c r="M161" s="40"/>
      <c r="N161" s="40"/>
      <c r="O161" s="40"/>
      <c r="P161" s="40"/>
    </row>
    <row r="162" spans="1:17" s="32" customFormat="1" ht="12" customHeight="1">
      <c r="A162" s="32">
        <v>93834000</v>
      </c>
      <c r="B162" s="33" t="s">
        <v>83</v>
      </c>
      <c r="C162" s="32" t="s">
        <v>119</v>
      </c>
      <c r="D162" s="46" t="s">
        <v>143</v>
      </c>
      <c r="E162" s="35">
        <v>37743</v>
      </c>
      <c r="F162" s="34" t="s">
        <v>37</v>
      </c>
      <c r="G162" s="37">
        <v>1250</v>
      </c>
      <c r="H162" s="34" t="s">
        <v>63</v>
      </c>
      <c r="I162" s="38">
        <v>4.25</v>
      </c>
      <c r="J162" s="36" t="s">
        <v>68</v>
      </c>
      <c r="K162" s="38">
        <v>6</v>
      </c>
      <c r="L162" s="40">
        <v>1250000</v>
      </c>
      <c r="M162" s="40"/>
      <c r="N162" s="40"/>
      <c r="O162" s="40"/>
      <c r="P162" s="40"/>
    </row>
    <row r="163" spans="1:17" s="32" customFormat="1" ht="12" customHeight="1">
      <c r="A163" s="32">
        <v>93834000</v>
      </c>
      <c r="B163" s="33" t="s">
        <v>83</v>
      </c>
      <c r="C163" s="32" t="s">
        <v>119</v>
      </c>
      <c r="D163" s="46" t="s">
        <v>152</v>
      </c>
      <c r="E163" s="35">
        <v>38835</v>
      </c>
      <c r="F163" s="34" t="s">
        <v>171</v>
      </c>
      <c r="G163" s="37">
        <v>22420000</v>
      </c>
      <c r="H163" s="34" t="s">
        <v>90</v>
      </c>
      <c r="I163" s="38">
        <v>7</v>
      </c>
      <c r="J163" s="36" t="s">
        <v>68</v>
      </c>
      <c r="K163" s="38">
        <v>5</v>
      </c>
      <c r="L163" s="40">
        <v>22420000000</v>
      </c>
      <c r="M163" s="40"/>
      <c r="N163" s="40"/>
      <c r="O163" s="40"/>
      <c r="P163" s="40"/>
    </row>
    <row r="164" spans="1:17" s="32" customFormat="1" ht="10.5">
      <c r="A164" s="32">
        <v>61216000</v>
      </c>
      <c r="B164" s="33" t="s">
        <v>44</v>
      </c>
      <c r="C164" s="32" t="s">
        <v>47</v>
      </c>
      <c r="D164" s="46">
        <v>333</v>
      </c>
      <c r="E164" s="35">
        <v>37769</v>
      </c>
      <c r="F164" s="34" t="s">
        <v>37</v>
      </c>
      <c r="G164" s="37">
        <v>2000</v>
      </c>
      <c r="H164" s="34" t="s">
        <v>176</v>
      </c>
      <c r="I164" s="38">
        <v>5.7</v>
      </c>
      <c r="J164" s="36" t="s">
        <v>39</v>
      </c>
      <c r="K164" s="38">
        <v>30</v>
      </c>
      <c r="L164" s="40">
        <v>2000000</v>
      </c>
      <c r="M164" s="40">
        <v>2000000</v>
      </c>
      <c r="N164" s="40">
        <v>44025380</v>
      </c>
      <c r="O164" s="40">
        <v>203848</v>
      </c>
      <c r="P164" s="40">
        <v>44229228</v>
      </c>
    </row>
    <row r="165" spans="1:17" s="32" customFormat="1" ht="10.5">
      <c r="A165" s="32">
        <v>61216000</v>
      </c>
      <c r="B165" s="33" t="s">
        <v>44</v>
      </c>
      <c r="C165" s="32" t="s">
        <v>47</v>
      </c>
      <c r="D165" s="46">
        <v>333</v>
      </c>
      <c r="E165" s="35">
        <v>37769</v>
      </c>
      <c r="F165" s="34" t="s">
        <v>37</v>
      </c>
      <c r="G165" s="37">
        <v>1860</v>
      </c>
      <c r="H165" s="34" t="s">
        <v>177</v>
      </c>
      <c r="I165" s="38">
        <v>5.7</v>
      </c>
      <c r="J165" s="36" t="s">
        <v>39</v>
      </c>
      <c r="K165" s="38">
        <v>30</v>
      </c>
      <c r="L165" s="40">
        <v>1860000</v>
      </c>
      <c r="M165" s="40">
        <v>1860000</v>
      </c>
      <c r="N165" s="40">
        <v>40943603</v>
      </c>
      <c r="O165" s="40">
        <v>380036</v>
      </c>
      <c r="P165" s="40">
        <v>41323639</v>
      </c>
    </row>
    <row r="166" spans="1:17" s="32" customFormat="1" ht="11.25" customHeight="1">
      <c r="A166" s="32">
        <v>96972220</v>
      </c>
      <c r="B166" s="33" t="s">
        <v>106</v>
      </c>
      <c r="C166" s="32" t="s">
        <v>178</v>
      </c>
      <c r="D166" s="46">
        <v>335</v>
      </c>
      <c r="E166" s="35">
        <v>37785</v>
      </c>
      <c r="F166" s="34" t="s">
        <v>37</v>
      </c>
      <c r="G166" s="37">
        <v>660</v>
      </c>
      <c r="H166" s="34" t="s">
        <v>46</v>
      </c>
      <c r="I166" s="38">
        <v>6.5</v>
      </c>
      <c r="J166" s="36" t="s">
        <v>179</v>
      </c>
      <c r="K166" s="38">
        <v>21.66</v>
      </c>
      <c r="L166" s="40">
        <v>660000</v>
      </c>
      <c r="M166" s="40">
        <v>567147</v>
      </c>
      <c r="N166" s="40">
        <v>12484431</v>
      </c>
      <c r="O166" s="40">
        <v>198112</v>
      </c>
      <c r="P166" s="40">
        <v>12682543</v>
      </c>
      <c r="Q166" s="45"/>
    </row>
    <row r="167" spans="1:17" s="32" customFormat="1" ht="11.25" customHeight="1">
      <c r="A167" s="32">
        <v>96802690</v>
      </c>
      <c r="B167" s="33" t="s">
        <v>35</v>
      </c>
      <c r="C167" s="32" t="s">
        <v>180</v>
      </c>
      <c r="D167" s="46">
        <v>336</v>
      </c>
      <c r="E167" s="35">
        <v>37802</v>
      </c>
      <c r="F167" s="34" t="s">
        <v>37</v>
      </c>
      <c r="G167" s="37">
        <v>1500</v>
      </c>
      <c r="H167" s="34" t="s">
        <v>67</v>
      </c>
      <c r="I167" s="38">
        <v>5</v>
      </c>
      <c r="J167" s="36" t="s">
        <v>68</v>
      </c>
      <c r="K167" s="38">
        <v>6</v>
      </c>
      <c r="L167" s="40">
        <v>1500000</v>
      </c>
      <c r="M167" s="40"/>
      <c r="N167" s="40"/>
      <c r="O167" s="40"/>
      <c r="P167" s="40"/>
      <c r="Q167" s="45"/>
    </row>
    <row r="168" spans="1:17" s="32" customFormat="1" ht="10.5">
      <c r="A168" s="32">
        <v>96802690</v>
      </c>
      <c r="B168" s="33" t="s">
        <v>35</v>
      </c>
      <c r="C168" s="32" t="s">
        <v>180</v>
      </c>
      <c r="D168" s="46">
        <v>336</v>
      </c>
      <c r="E168" s="35">
        <v>37802</v>
      </c>
      <c r="F168" s="34" t="s">
        <v>37</v>
      </c>
      <c r="G168" s="37">
        <v>2500</v>
      </c>
      <c r="H168" s="34" t="s">
        <v>73</v>
      </c>
      <c r="I168" s="38">
        <v>5</v>
      </c>
      <c r="J168" s="36" t="s">
        <v>68</v>
      </c>
      <c r="K168" s="38">
        <v>6</v>
      </c>
      <c r="L168" s="40">
        <v>2500000</v>
      </c>
      <c r="M168" s="40"/>
      <c r="N168" s="40"/>
      <c r="O168" s="40"/>
      <c r="P168" s="40"/>
      <c r="Q168" s="45"/>
    </row>
    <row r="169" spans="1:17" s="32" customFormat="1" ht="10.5">
      <c r="A169" s="32">
        <v>96802690</v>
      </c>
      <c r="B169" s="33" t="s">
        <v>35</v>
      </c>
      <c r="C169" s="32" t="s">
        <v>180</v>
      </c>
      <c r="D169" s="46">
        <v>336</v>
      </c>
      <c r="E169" s="35">
        <v>37802</v>
      </c>
      <c r="F169" s="34" t="s">
        <v>37</v>
      </c>
      <c r="G169" s="37">
        <v>1500</v>
      </c>
      <c r="H169" s="34" t="s">
        <v>71</v>
      </c>
      <c r="I169" s="38">
        <v>6</v>
      </c>
      <c r="J169" s="36" t="s">
        <v>68</v>
      </c>
      <c r="K169" s="38">
        <v>21</v>
      </c>
      <c r="L169" s="40">
        <v>1000000</v>
      </c>
      <c r="M169" s="40"/>
      <c r="N169" s="40"/>
      <c r="O169" s="40"/>
      <c r="P169" s="40"/>
      <c r="Q169" s="45"/>
    </row>
    <row r="170" spans="1:17" s="32" customFormat="1" ht="10.5">
      <c r="A170" s="32">
        <v>96802690</v>
      </c>
      <c r="B170" s="33" t="s">
        <v>35</v>
      </c>
      <c r="C170" s="32" t="s">
        <v>181</v>
      </c>
      <c r="D170" s="46">
        <v>336</v>
      </c>
      <c r="E170" s="35">
        <v>37802</v>
      </c>
      <c r="F170" s="34" t="s">
        <v>37</v>
      </c>
      <c r="G170" s="37">
        <v>2500</v>
      </c>
      <c r="H170" s="34" t="s">
        <v>72</v>
      </c>
      <c r="I170" s="38">
        <v>6</v>
      </c>
      <c r="J170" s="36" t="s">
        <v>68</v>
      </c>
      <c r="K170" s="38">
        <v>21</v>
      </c>
      <c r="L170" s="40"/>
      <c r="M170" s="40"/>
      <c r="N170" s="40"/>
      <c r="O170" s="40"/>
      <c r="P170" s="40"/>
      <c r="Q170" s="45"/>
    </row>
    <row r="171" spans="1:17" s="32" customFormat="1" ht="10.5">
      <c r="A171" s="32">
        <v>96802690</v>
      </c>
      <c r="B171" s="33" t="s">
        <v>35</v>
      </c>
      <c r="C171" s="32" t="s">
        <v>180</v>
      </c>
      <c r="D171" s="46">
        <v>336</v>
      </c>
      <c r="E171" s="35">
        <v>37802</v>
      </c>
      <c r="F171" s="34" t="s">
        <v>66</v>
      </c>
      <c r="G171" s="37">
        <v>30000</v>
      </c>
      <c r="H171" s="34" t="s">
        <v>104</v>
      </c>
      <c r="I171" s="38">
        <v>5</v>
      </c>
      <c r="J171" s="36" t="s">
        <v>68</v>
      </c>
      <c r="K171" s="38">
        <v>5</v>
      </c>
      <c r="L171" s="40">
        <v>10000000</v>
      </c>
      <c r="M171" s="40"/>
      <c r="N171" s="40"/>
      <c r="O171" s="40"/>
      <c r="P171" s="40"/>
      <c r="Q171" s="43" t="s">
        <v>69</v>
      </c>
    </row>
    <row r="172" spans="1:17" s="32" customFormat="1" ht="10.5">
      <c r="A172" s="32">
        <v>96802690</v>
      </c>
      <c r="B172" s="33" t="s">
        <v>35</v>
      </c>
      <c r="C172" s="32" t="s">
        <v>180</v>
      </c>
      <c r="D172" s="46">
        <v>336</v>
      </c>
      <c r="E172" s="35">
        <v>37802</v>
      </c>
      <c r="F172" s="34" t="s">
        <v>66</v>
      </c>
      <c r="G172" s="37">
        <v>70000</v>
      </c>
      <c r="H172" s="34" t="s">
        <v>105</v>
      </c>
      <c r="I172" s="38">
        <v>5</v>
      </c>
      <c r="J172" s="36" t="s">
        <v>68</v>
      </c>
      <c r="K172" s="38">
        <v>5</v>
      </c>
      <c r="L172" s="40">
        <v>20000000</v>
      </c>
      <c r="M172" s="40"/>
      <c r="N172" s="40"/>
      <c r="O172" s="40"/>
      <c r="P172" s="40"/>
      <c r="Q172" s="43" t="s">
        <v>69</v>
      </c>
    </row>
    <row r="173" spans="1:17" s="32" customFormat="1" ht="10.5">
      <c r="A173" s="32">
        <v>61219000</v>
      </c>
      <c r="B173" s="33" t="s">
        <v>54</v>
      </c>
      <c r="C173" s="32" t="s">
        <v>112</v>
      </c>
      <c r="D173" s="46">
        <v>339</v>
      </c>
      <c r="E173" s="35">
        <v>37834</v>
      </c>
      <c r="F173" s="34" t="s">
        <v>37</v>
      </c>
      <c r="G173" s="37">
        <v>4000</v>
      </c>
      <c r="H173" s="34" t="s">
        <v>63</v>
      </c>
      <c r="I173" s="38">
        <v>5.5</v>
      </c>
      <c r="J173" s="36" t="s">
        <v>39</v>
      </c>
      <c r="K173" s="38">
        <v>25</v>
      </c>
      <c r="L173" s="40">
        <v>4000000</v>
      </c>
      <c r="M173" s="40">
        <v>4000000</v>
      </c>
      <c r="N173" s="40">
        <v>88050760</v>
      </c>
      <c r="O173" s="40">
        <v>1008683</v>
      </c>
      <c r="P173" s="40">
        <v>89059443</v>
      </c>
    </row>
    <row r="174" spans="1:17" s="32" customFormat="1" ht="10.5">
      <c r="A174" s="32">
        <v>96604380</v>
      </c>
      <c r="B174" s="33" t="s">
        <v>96</v>
      </c>
      <c r="C174" s="32" t="s">
        <v>182</v>
      </c>
      <c r="D174" s="46">
        <v>340</v>
      </c>
      <c r="E174" s="35">
        <v>37846</v>
      </c>
      <c r="F174" s="34" t="s">
        <v>37</v>
      </c>
      <c r="G174" s="37">
        <v>1000</v>
      </c>
      <c r="H174" s="34"/>
      <c r="I174" s="38"/>
      <c r="J174" s="36" t="s">
        <v>81</v>
      </c>
      <c r="K174" s="38">
        <v>10</v>
      </c>
      <c r="L174" s="40"/>
      <c r="M174" s="40"/>
      <c r="N174" s="40"/>
      <c r="O174" s="40"/>
      <c r="P174" s="40"/>
    </row>
    <row r="175" spans="1:17" s="32" customFormat="1" ht="10.5">
      <c r="A175" s="32">
        <v>96604380</v>
      </c>
      <c r="B175" s="33" t="s">
        <v>96</v>
      </c>
      <c r="C175" s="32" t="s">
        <v>183</v>
      </c>
      <c r="D175" s="46" t="s">
        <v>143</v>
      </c>
      <c r="E175" s="35">
        <v>37846</v>
      </c>
      <c r="F175" s="34" t="s">
        <v>37</v>
      </c>
      <c r="G175" s="37">
        <v>1000</v>
      </c>
      <c r="H175" s="34" t="s">
        <v>90</v>
      </c>
      <c r="I175" s="38">
        <v>4.75</v>
      </c>
      <c r="J175" s="36" t="s">
        <v>81</v>
      </c>
      <c r="K175" s="38">
        <v>7</v>
      </c>
      <c r="L175" s="40">
        <v>1000000</v>
      </c>
      <c r="M175" s="40"/>
      <c r="N175" s="40"/>
      <c r="O175" s="40"/>
      <c r="P175" s="40"/>
    </row>
    <row r="176" spans="1:17" s="32" customFormat="1" ht="10.5">
      <c r="A176" s="32">
        <v>96604380</v>
      </c>
      <c r="B176" s="33" t="s">
        <v>96</v>
      </c>
      <c r="C176" s="32" t="s">
        <v>184</v>
      </c>
      <c r="D176" s="46" t="s">
        <v>152</v>
      </c>
      <c r="E176" s="35">
        <v>39272</v>
      </c>
      <c r="F176" s="34" t="s">
        <v>37</v>
      </c>
      <c r="G176" s="37">
        <v>1000</v>
      </c>
      <c r="H176" s="34" t="s">
        <v>72</v>
      </c>
      <c r="I176" s="38">
        <v>3.8</v>
      </c>
      <c r="J176" s="36" t="s">
        <v>68</v>
      </c>
      <c r="K176" s="38">
        <v>21</v>
      </c>
      <c r="L176" s="40">
        <v>1000000</v>
      </c>
      <c r="M176" s="40">
        <v>1000000</v>
      </c>
      <c r="N176" s="40">
        <v>22012690</v>
      </c>
      <c r="O176" s="40">
        <v>242267</v>
      </c>
      <c r="P176" s="40">
        <v>22254957</v>
      </c>
    </row>
    <row r="177" spans="1:16" s="32" customFormat="1" ht="10.5">
      <c r="A177" s="32">
        <v>96722460</v>
      </c>
      <c r="B177" s="33" t="s">
        <v>75</v>
      </c>
      <c r="C177" s="32" t="s">
        <v>185</v>
      </c>
      <c r="D177" s="46">
        <v>344</v>
      </c>
      <c r="E177" s="35">
        <v>37903</v>
      </c>
      <c r="F177" s="34" t="s">
        <v>37</v>
      </c>
      <c r="G177" s="37">
        <v>3000</v>
      </c>
      <c r="H177" s="34" t="s">
        <v>51</v>
      </c>
      <c r="I177" s="38">
        <v>6</v>
      </c>
      <c r="J177" s="36" t="s">
        <v>68</v>
      </c>
      <c r="K177" s="38">
        <v>21</v>
      </c>
      <c r="L177" s="40">
        <v>2500000</v>
      </c>
      <c r="M177" s="40">
        <v>2166666</v>
      </c>
      <c r="N177" s="40">
        <v>47694147</v>
      </c>
      <c r="O177" s="40">
        <v>477462</v>
      </c>
      <c r="P177" s="40">
        <v>48171609</v>
      </c>
    </row>
    <row r="178" spans="1:16" s="32" customFormat="1" ht="10.5">
      <c r="A178" s="32">
        <v>96722460</v>
      </c>
      <c r="B178" s="33" t="s">
        <v>75</v>
      </c>
      <c r="C178" s="32" t="s">
        <v>186</v>
      </c>
      <c r="D178" s="46">
        <v>345</v>
      </c>
      <c r="E178" s="35">
        <v>37903</v>
      </c>
      <c r="F178" s="34" t="s">
        <v>37</v>
      </c>
      <c r="G178" s="37">
        <v>3000</v>
      </c>
      <c r="I178" s="38"/>
      <c r="J178" s="36"/>
      <c r="K178" s="38">
        <v>10</v>
      </c>
      <c r="L178" s="40"/>
      <c r="M178" s="40"/>
      <c r="N178" s="40"/>
      <c r="O178" s="40"/>
      <c r="P178" s="40"/>
    </row>
    <row r="179" spans="1:16" s="32" customFormat="1" ht="10.5">
      <c r="A179" s="32">
        <v>96722460</v>
      </c>
      <c r="B179" s="33" t="s">
        <v>75</v>
      </c>
      <c r="C179" s="32" t="s">
        <v>76</v>
      </c>
      <c r="D179" s="46" t="s">
        <v>143</v>
      </c>
      <c r="E179" s="35">
        <v>37903</v>
      </c>
      <c r="F179" s="34" t="s">
        <v>37</v>
      </c>
      <c r="G179" s="37">
        <v>3000</v>
      </c>
      <c r="H179" s="34" t="s">
        <v>56</v>
      </c>
      <c r="I179" s="38">
        <v>3.75</v>
      </c>
      <c r="J179" s="36" t="s">
        <v>81</v>
      </c>
      <c r="K179" s="38">
        <v>6</v>
      </c>
      <c r="L179" s="40">
        <v>2000000</v>
      </c>
      <c r="M179" s="40"/>
      <c r="N179" s="40"/>
      <c r="O179" s="40"/>
      <c r="P179" s="40"/>
    </row>
    <row r="180" spans="1:16" s="32" customFormat="1" ht="10.5">
      <c r="A180" s="32">
        <v>96800570</v>
      </c>
      <c r="B180" s="33" t="s">
        <v>44</v>
      </c>
      <c r="C180" s="32" t="s">
        <v>187</v>
      </c>
      <c r="D180" s="46">
        <v>347</v>
      </c>
      <c r="E180" s="35">
        <v>37907</v>
      </c>
      <c r="F180" s="34" t="s">
        <v>37</v>
      </c>
      <c r="G180" s="37">
        <v>4200</v>
      </c>
      <c r="H180" s="34"/>
      <c r="I180" s="38"/>
      <c r="J180" s="36" t="s">
        <v>68</v>
      </c>
      <c r="K180" s="38">
        <v>10</v>
      </c>
      <c r="L180" s="40"/>
      <c r="M180" s="40"/>
      <c r="N180" s="40"/>
      <c r="O180" s="40"/>
      <c r="P180" s="40"/>
    </row>
    <row r="181" spans="1:16" s="32" customFormat="1" ht="10.5">
      <c r="A181" s="32">
        <v>96800570</v>
      </c>
      <c r="B181" s="33" t="s">
        <v>44</v>
      </c>
      <c r="C181" s="32" t="s">
        <v>187</v>
      </c>
      <c r="D181" s="46">
        <v>348</v>
      </c>
      <c r="E181" s="35">
        <v>37907</v>
      </c>
      <c r="F181" s="34" t="s">
        <v>37</v>
      </c>
      <c r="G181" s="37">
        <v>4000</v>
      </c>
      <c r="H181" s="34"/>
      <c r="I181" s="38"/>
      <c r="J181" s="36" t="s">
        <v>68</v>
      </c>
      <c r="K181" s="38">
        <v>10</v>
      </c>
      <c r="L181" s="40"/>
      <c r="M181" s="40"/>
      <c r="N181" s="40"/>
      <c r="O181" s="40"/>
      <c r="P181" s="40"/>
    </row>
    <row r="182" spans="1:16" s="32" customFormat="1" ht="10.5">
      <c r="A182" s="32">
        <v>96439000</v>
      </c>
      <c r="B182" s="33" t="s">
        <v>168</v>
      </c>
      <c r="C182" s="32" t="s">
        <v>636</v>
      </c>
      <c r="D182" s="46">
        <v>350</v>
      </c>
      <c r="E182" s="35">
        <v>37908</v>
      </c>
      <c r="F182" s="34" t="s">
        <v>37</v>
      </c>
      <c r="G182" s="37">
        <v>2000</v>
      </c>
      <c r="H182" s="34"/>
      <c r="I182" s="38"/>
      <c r="J182" s="36"/>
      <c r="K182" s="38">
        <v>10</v>
      </c>
      <c r="L182" s="40"/>
      <c r="M182" s="40"/>
      <c r="N182" s="40"/>
      <c r="O182" s="40"/>
      <c r="P182" s="40"/>
    </row>
    <row r="183" spans="1:16" s="32" customFormat="1" ht="10.5">
      <c r="A183" s="32">
        <v>96439000</v>
      </c>
      <c r="B183" s="33" t="s">
        <v>168</v>
      </c>
      <c r="C183" s="32" t="s">
        <v>637</v>
      </c>
      <c r="D183" s="46" t="s">
        <v>143</v>
      </c>
      <c r="E183" s="35">
        <v>37908</v>
      </c>
      <c r="F183" s="34" t="s">
        <v>37</v>
      </c>
      <c r="G183" s="37">
        <v>2000</v>
      </c>
      <c r="H183" s="34" t="s">
        <v>92</v>
      </c>
      <c r="I183" s="38">
        <v>4.5</v>
      </c>
      <c r="J183" s="36" t="s">
        <v>68</v>
      </c>
      <c r="K183" s="38">
        <v>6.5</v>
      </c>
      <c r="L183" s="40">
        <v>2000000</v>
      </c>
      <c r="M183" s="40"/>
      <c r="N183" s="40"/>
      <c r="O183" s="40"/>
      <c r="P183" s="40"/>
    </row>
    <row r="184" spans="1:16" s="32" customFormat="1" ht="10.5">
      <c r="A184" s="32">
        <v>96719210</v>
      </c>
      <c r="B184" s="33" t="s">
        <v>190</v>
      </c>
      <c r="C184" s="32" t="s">
        <v>191</v>
      </c>
      <c r="D184" s="46">
        <v>353</v>
      </c>
      <c r="E184" s="35">
        <v>37925</v>
      </c>
      <c r="F184" s="34" t="s">
        <v>37</v>
      </c>
      <c r="G184" s="37">
        <v>2500</v>
      </c>
      <c r="H184" s="34"/>
      <c r="I184" s="38"/>
      <c r="J184" s="36"/>
      <c r="K184" s="38">
        <v>10</v>
      </c>
      <c r="L184" s="40"/>
      <c r="M184" s="40"/>
      <c r="N184" s="40"/>
      <c r="O184" s="40"/>
      <c r="P184" s="40"/>
    </row>
    <row r="185" spans="1:16" s="32" customFormat="1" ht="10.5">
      <c r="A185" s="32">
        <v>96719210</v>
      </c>
      <c r="B185" s="33" t="s">
        <v>190</v>
      </c>
      <c r="C185" s="32" t="s">
        <v>192</v>
      </c>
      <c r="D185" s="46" t="s">
        <v>143</v>
      </c>
      <c r="E185" s="35">
        <v>37925</v>
      </c>
      <c r="F185" s="34" t="s">
        <v>37</v>
      </c>
      <c r="G185" s="37">
        <v>2500</v>
      </c>
      <c r="H185" s="34" t="s">
        <v>46</v>
      </c>
      <c r="I185" s="38">
        <v>4.5</v>
      </c>
      <c r="J185" s="36" t="s">
        <v>81</v>
      </c>
      <c r="K185" s="38">
        <v>7</v>
      </c>
      <c r="L185" s="40"/>
      <c r="M185" s="40"/>
      <c r="N185" s="40"/>
      <c r="O185" s="40"/>
      <c r="P185" s="40"/>
    </row>
    <row r="186" spans="1:16" s="32" customFormat="1" ht="10.5">
      <c r="A186" s="32">
        <v>96802690</v>
      </c>
      <c r="B186" s="33" t="s">
        <v>35</v>
      </c>
      <c r="C186" s="32" t="s">
        <v>193</v>
      </c>
      <c r="D186" s="46">
        <v>355</v>
      </c>
      <c r="E186" s="35">
        <v>37935</v>
      </c>
      <c r="F186" s="34" t="s">
        <v>37</v>
      </c>
      <c r="G186" s="37">
        <v>3000</v>
      </c>
      <c r="H186" s="34" t="s">
        <v>90</v>
      </c>
      <c r="I186" s="38">
        <v>6.25</v>
      </c>
      <c r="J186" s="36" t="s">
        <v>68</v>
      </c>
      <c r="K186" s="38">
        <v>21</v>
      </c>
      <c r="L186" s="40">
        <v>702000</v>
      </c>
      <c r="M186" s="40">
        <v>676929</v>
      </c>
      <c r="N186" s="40">
        <v>14901028</v>
      </c>
      <c r="O186" s="40">
        <v>267504</v>
      </c>
      <c r="P186" s="40">
        <v>15168532</v>
      </c>
    </row>
    <row r="187" spans="1:16" s="32" customFormat="1" ht="10.5">
      <c r="A187" s="32">
        <v>96802690</v>
      </c>
      <c r="B187" s="33" t="s">
        <v>35</v>
      </c>
      <c r="C187" s="32" t="s">
        <v>194</v>
      </c>
      <c r="D187" s="46">
        <v>356</v>
      </c>
      <c r="E187" s="35">
        <v>37935</v>
      </c>
      <c r="F187" s="34" t="s">
        <v>37</v>
      </c>
      <c r="G187" s="37">
        <v>3000</v>
      </c>
      <c r="H187" s="34"/>
      <c r="I187" s="38"/>
      <c r="J187" s="36"/>
      <c r="K187" s="38">
        <v>10</v>
      </c>
      <c r="L187" s="40"/>
      <c r="M187" s="40"/>
      <c r="N187" s="40"/>
      <c r="O187" s="40"/>
      <c r="P187" s="40"/>
    </row>
    <row r="188" spans="1:16" s="32" customFormat="1" ht="10.5">
      <c r="A188" s="32">
        <v>96802690</v>
      </c>
      <c r="B188" s="33" t="s">
        <v>35</v>
      </c>
      <c r="C188" s="32" t="s">
        <v>195</v>
      </c>
      <c r="D188" s="46" t="s">
        <v>143</v>
      </c>
      <c r="E188" s="35">
        <v>37935</v>
      </c>
      <c r="F188" s="34" t="s">
        <v>37</v>
      </c>
      <c r="G188" s="37">
        <v>3000</v>
      </c>
      <c r="H188" s="34" t="s">
        <v>46</v>
      </c>
      <c r="I188" s="38">
        <v>5</v>
      </c>
      <c r="J188" s="36" t="s">
        <v>68</v>
      </c>
      <c r="K188" s="38">
        <v>7</v>
      </c>
      <c r="L188" s="40">
        <v>2500000</v>
      </c>
      <c r="M188" s="40"/>
      <c r="N188" s="40"/>
      <c r="O188" s="40"/>
      <c r="P188" s="40"/>
    </row>
    <row r="189" spans="1:16" s="32" customFormat="1" ht="10.5">
      <c r="A189" s="32">
        <v>96802690</v>
      </c>
      <c r="B189" s="33" t="s">
        <v>35</v>
      </c>
      <c r="C189" s="32" t="s">
        <v>196</v>
      </c>
      <c r="D189" s="46" t="s">
        <v>152</v>
      </c>
      <c r="E189" s="35">
        <v>39213</v>
      </c>
      <c r="F189" s="34" t="s">
        <v>37</v>
      </c>
      <c r="G189" s="37">
        <v>500</v>
      </c>
      <c r="H189" s="34" t="s">
        <v>51</v>
      </c>
      <c r="I189" s="38">
        <v>3.5</v>
      </c>
      <c r="J189" s="36" t="s">
        <v>68</v>
      </c>
      <c r="K189" s="38">
        <v>5</v>
      </c>
      <c r="L189" s="40">
        <v>500000</v>
      </c>
      <c r="M189" s="40">
        <v>500000</v>
      </c>
      <c r="N189" s="40">
        <v>11006345</v>
      </c>
      <c r="O189" s="40">
        <v>143212</v>
      </c>
      <c r="P189" s="40">
        <v>11149557</v>
      </c>
    </row>
    <row r="190" spans="1:16" s="32" customFormat="1" ht="10.5">
      <c r="A190" s="32">
        <v>96802690</v>
      </c>
      <c r="B190" s="33" t="s">
        <v>35</v>
      </c>
      <c r="C190" s="32" t="s">
        <v>193</v>
      </c>
      <c r="D190" s="46" t="s">
        <v>162</v>
      </c>
      <c r="E190" s="35">
        <v>39213</v>
      </c>
      <c r="F190" s="34" t="s">
        <v>37</v>
      </c>
      <c r="G190" s="37">
        <v>500</v>
      </c>
      <c r="H190" s="34" t="s">
        <v>53</v>
      </c>
      <c r="I190" s="38">
        <v>3.5</v>
      </c>
      <c r="J190" s="36" t="s">
        <v>68</v>
      </c>
      <c r="K190" s="38">
        <v>5</v>
      </c>
      <c r="L190" s="40">
        <v>500000</v>
      </c>
      <c r="M190" s="40">
        <v>500000</v>
      </c>
      <c r="N190" s="40">
        <v>11006345</v>
      </c>
      <c r="O190" s="40">
        <v>143212</v>
      </c>
      <c r="P190" s="40">
        <v>11149557</v>
      </c>
    </row>
    <row r="191" spans="1:16" s="32" customFormat="1" ht="10.5">
      <c r="A191" s="32">
        <v>96802690</v>
      </c>
      <c r="B191" s="33" t="s">
        <v>35</v>
      </c>
      <c r="C191" s="32" t="s">
        <v>193</v>
      </c>
      <c r="D191" s="46" t="s">
        <v>163</v>
      </c>
      <c r="E191" s="35">
        <v>39213</v>
      </c>
      <c r="F191" s="34" t="s">
        <v>37</v>
      </c>
      <c r="G191" s="37">
        <v>1500</v>
      </c>
      <c r="H191" s="34" t="s">
        <v>59</v>
      </c>
      <c r="I191" s="38">
        <v>4.3499999999999996</v>
      </c>
      <c r="J191" s="36" t="s">
        <v>68</v>
      </c>
      <c r="K191" s="38">
        <v>21</v>
      </c>
      <c r="L191" s="40">
        <v>1500000</v>
      </c>
      <c r="M191" s="40">
        <v>1500000</v>
      </c>
      <c r="N191" s="40">
        <v>33019035</v>
      </c>
      <c r="O191" s="40">
        <v>532878</v>
      </c>
      <c r="P191" s="40">
        <v>33551913</v>
      </c>
    </row>
    <row r="192" spans="1:16" s="32" customFormat="1" ht="10.5">
      <c r="A192" s="32">
        <v>99530250</v>
      </c>
      <c r="B192" s="33" t="s">
        <v>86</v>
      </c>
      <c r="C192" s="32" t="s">
        <v>197</v>
      </c>
      <c r="D192" s="46">
        <v>357</v>
      </c>
      <c r="E192" s="35">
        <v>37936</v>
      </c>
      <c r="F192" s="34" t="s">
        <v>37</v>
      </c>
      <c r="G192" s="37">
        <v>5000</v>
      </c>
      <c r="H192" s="34" t="s">
        <v>90</v>
      </c>
      <c r="I192" s="38">
        <v>5.5</v>
      </c>
      <c r="J192" s="36" t="s">
        <v>68</v>
      </c>
      <c r="K192" s="38">
        <v>21</v>
      </c>
      <c r="L192" s="40">
        <v>3500000</v>
      </c>
      <c r="M192" s="40"/>
      <c r="N192" s="40"/>
      <c r="O192" s="40"/>
      <c r="P192" s="40"/>
    </row>
    <row r="193" spans="1:16" s="32" customFormat="1" ht="10.5">
      <c r="A193" s="32">
        <v>99530250</v>
      </c>
      <c r="B193" s="33" t="s">
        <v>86</v>
      </c>
      <c r="C193" s="32" t="s">
        <v>198</v>
      </c>
      <c r="D193" s="46">
        <v>358</v>
      </c>
      <c r="E193" s="35">
        <v>37936</v>
      </c>
      <c r="F193" s="34" t="s">
        <v>37</v>
      </c>
      <c r="G193" s="37">
        <v>3000</v>
      </c>
      <c r="H193" s="34"/>
      <c r="I193" s="38"/>
      <c r="J193" s="36"/>
      <c r="K193" s="38">
        <v>10</v>
      </c>
      <c r="L193" s="40"/>
      <c r="M193" s="40"/>
      <c r="N193" s="40"/>
      <c r="O193" s="40"/>
      <c r="P193" s="40"/>
    </row>
    <row r="194" spans="1:16" s="32" customFormat="1" ht="10.5">
      <c r="A194" s="32">
        <v>99530250</v>
      </c>
      <c r="B194" s="33" t="s">
        <v>86</v>
      </c>
      <c r="C194" s="32" t="s">
        <v>197</v>
      </c>
      <c r="D194" s="46" t="s">
        <v>143</v>
      </c>
      <c r="E194" s="35">
        <v>37936</v>
      </c>
      <c r="F194" s="34" t="s">
        <v>37</v>
      </c>
      <c r="G194" s="37">
        <v>3000</v>
      </c>
      <c r="H194" s="34" t="s">
        <v>46</v>
      </c>
      <c r="I194" s="38">
        <v>4.5</v>
      </c>
      <c r="J194" s="36" t="s">
        <v>68</v>
      </c>
      <c r="K194" s="38">
        <v>8</v>
      </c>
      <c r="L194" s="40">
        <v>3000000</v>
      </c>
      <c r="M194" s="40"/>
      <c r="N194" s="40"/>
      <c r="O194" s="40"/>
      <c r="P194" s="40"/>
    </row>
    <row r="195" spans="1:16" s="32" customFormat="1" ht="10.5">
      <c r="A195" s="32">
        <v>96945440</v>
      </c>
      <c r="B195" s="33" t="s">
        <v>106</v>
      </c>
      <c r="C195" s="32" t="s">
        <v>199</v>
      </c>
      <c r="D195" s="46">
        <v>359</v>
      </c>
      <c r="E195" s="35">
        <v>37936</v>
      </c>
      <c r="F195" s="34" t="s">
        <v>37</v>
      </c>
      <c r="G195" s="37">
        <v>13000</v>
      </c>
      <c r="H195" s="34" t="s">
        <v>67</v>
      </c>
      <c r="I195" s="38">
        <v>5.3</v>
      </c>
      <c r="J195" s="36" t="s">
        <v>179</v>
      </c>
      <c r="K195" s="38">
        <v>23</v>
      </c>
      <c r="L195" s="40">
        <v>13000000</v>
      </c>
      <c r="M195" s="40">
        <v>12902500</v>
      </c>
      <c r="N195" s="40">
        <v>284018733</v>
      </c>
      <c r="O195" s="40">
        <v>4474084</v>
      </c>
      <c r="P195" s="40">
        <v>288492817</v>
      </c>
    </row>
    <row r="196" spans="1:16" s="32" customFormat="1" ht="10.5">
      <c r="A196" s="32">
        <v>96945440</v>
      </c>
      <c r="B196" s="33" t="s">
        <v>106</v>
      </c>
      <c r="C196" s="32" t="s">
        <v>199</v>
      </c>
      <c r="D196" s="46">
        <v>359</v>
      </c>
      <c r="E196" s="35">
        <v>37936</v>
      </c>
      <c r="F196" s="34" t="s">
        <v>37</v>
      </c>
      <c r="G196" s="48">
        <v>0.5</v>
      </c>
      <c r="H196" s="34" t="s">
        <v>73</v>
      </c>
      <c r="I196" s="38">
        <v>5.3</v>
      </c>
      <c r="J196" s="36" t="s">
        <v>179</v>
      </c>
      <c r="K196" s="38">
        <v>23</v>
      </c>
      <c r="L196" s="40">
        <v>500</v>
      </c>
      <c r="M196" s="40">
        <v>496</v>
      </c>
      <c r="N196" s="40">
        <v>10918</v>
      </c>
      <c r="O196" s="40">
        <v>178</v>
      </c>
      <c r="P196" s="40">
        <v>11096</v>
      </c>
    </row>
    <row r="197" spans="1:16" s="32" customFormat="1" ht="10.5">
      <c r="A197" s="32">
        <v>76496130</v>
      </c>
      <c r="B197" s="33" t="s">
        <v>44</v>
      </c>
      <c r="C197" s="32" t="s">
        <v>200</v>
      </c>
      <c r="D197" s="46">
        <v>360</v>
      </c>
      <c r="E197" s="35">
        <v>37937</v>
      </c>
      <c r="F197" s="34" t="s">
        <v>37</v>
      </c>
      <c r="G197" s="37">
        <v>340</v>
      </c>
      <c r="H197" s="34" t="s">
        <v>67</v>
      </c>
      <c r="I197" s="38">
        <v>5.21</v>
      </c>
      <c r="J197" s="36" t="s">
        <v>179</v>
      </c>
      <c r="K197" s="38">
        <v>13</v>
      </c>
      <c r="L197" s="40">
        <v>340000</v>
      </c>
      <c r="M197" s="40">
        <v>269539.73</v>
      </c>
      <c r="N197" s="40">
        <v>5933295</v>
      </c>
      <c r="O197" s="40">
        <v>76443</v>
      </c>
      <c r="P197" s="40">
        <v>6009738</v>
      </c>
    </row>
    <row r="198" spans="1:16" s="32" customFormat="1" ht="10.5">
      <c r="A198" s="32">
        <v>76496130</v>
      </c>
      <c r="B198" s="33" t="s">
        <v>44</v>
      </c>
      <c r="C198" s="32" t="s">
        <v>200</v>
      </c>
      <c r="D198" s="46">
        <v>360</v>
      </c>
      <c r="E198" s="35">
        <v>37937</v>
      </c>
      <c r="F198" s="34" t="s">
        <v>37</v>
      </c>
      <c r="G198" s="37">
        <v>1560</v>
      </c>
      <c r="H198" s="34" t="s">
        <v>73</v>
      </c>
      <c r="I198" s="38">
        <v>5.21</v>
      </c>
      <c r="J198" s="36" t="s">
        <v>179</v>
      </c>
      <c r="K198" s="38">
        <v>13</v>
      </c>
      <c r="L198" s="40">
        <v>1560000</v>
      </c>
      <c r="M198" s="40">
        <v>1236711.56</v>
      </c>
      <c r="N198" s="40">
        <v>27223348</v>
      </c>
      <c r="O198" s="40">
        <v>350737</v>
      </c>
      <c r="P198" s="40">
        <v>27574085</v>
      </c>
    </row>
    <row r="199" spans="1:16" s="32" customFormat="1" ht="10.5">
      <c r="A199" s="32">
        <v>76496130</v>
      </c>
      <c r="B199" s="33" t="s">
        <v>44</v>
      </c>
      <c r="C199" s="32" t="s">
        <v>200</v>
      </c>
      <c r="D199" s="46">
        <v>360</v>
      </c>
      <c r="E199" s="35">
        <v>37937</v>
      </c>
      <c r="F199" s="34" t="s">
        <v>37</v>
      </c>
      <c r="G199" s="37">
        <v>700</v>
      </c>
      <c r="H199" s="34" t="s">
        <v>71</v>
      </c>
      <c r="I199" s="38">
        <v>5.71</v>
      </c>
      <c r="J199" s="36" t="s">
        <v>179</v>
      </c>
      <c r="K199" s="38">
        <v>21.5</v>
      </c>
      <c r="L199" s="40">
        <v>700000</v>
      </c>
      <c r="M199" s="40">
        <v>700000</v>
      </c>
      <c r="N199" s="40">
        <v>15408883</v>
      </c>
      <c r="O199" s="40">
        <v>1052391</v>
      </c>
      <c r="P199" s="40">
        <v>16461274</v>
      </c>
    </row>
    <row r="200" spans="1:16" s="32" customFormat="1" ht="10.5">
      <c r="A200" s="32">
        <v>76496130</v>
      </c>
      <c r="B200" s="33" t="s">
        <v>44</v>
      </c>
      <c r="C200" s="32" t="s">
        <v>200</v>
      </c>
      <c r="D200" s="46">
        <v>360</v>
      </c>
      <c r="E200" s="35">
        <v>37937</v>
      </c>
      <c r="F200" s="34" t="s">
        <v>37</v>
      </c>
      <c r="G200" s="37">
        <v>6900</v>
      </c>
      <c r="H200" s="34" t="s">
        <v>72</v>
      </c>
      <c r="I200" s="38">
        <v>5.71</v>
      </c>
      <c r="J200" s="36" t="s">
        <v>179</v>
      </c>
      <c r="K200" s="38">
        <v>21.5</v>
      </c>
      <c r="L200" s="40">
        <v>6900000</v>
      </c>
      <c r="M200" s="40">
        <v>6900000</v>
      </c>
      <c r="N200" s="40">
        <v>151887561</v>
      </c>
      <c r="O200" s="40">
        <v>10373568</v>
      </c>
      <c r="P200" s="40">
        <v>162261129</v>
      </c>
    </row>
    <row r="201" spans="1:16" s="32" customFormat="1" ht="10.5">
      <c r="A201" s="32">
        <v>61216000</v>
      </c>
      <c r="B201" s="33" t="s">
        <v>44</v>
      </c>
      <c r="C201" s="32" t="s">
        <v>47</v>
      </c>
      <c r="D201" s="46">
        <v>366</v>
      </c>
      <c r="E201" s="35">
        <v>38027</v>
      </c>
      <c r="F201" s="34" t="s">
        <v>37</v>
      </c>
      <c r="G201" s="37">
        <v>2400</v>
      </c>
      <c r="H201" s="34" t="s">
        <v>201</v>
      </c>
      <c r="I201" s="38">
        <v>5.7</v>
      </c>
      <c r="J201" s="36" t="s">
        <v>39</v>
      </c>
      <c r="K201" s="38">
        <v>30</v>
      </c>
      <c r="L201" s="40">
        <v>2400000</v>
      </c>
      <c r="M201" s="40">
        <v>2400000</v>
      </c>
      <c r="N201" s="40">
        <v>52830456</v>
      </c>
      <c r="O201" s="40">
        <v>737257</v>
      </c>
      <c r="P201" s="40">
        <v>53567713</v>
      </c>
    </row>
    <row r="202" spans="1:16" s="32" customFormat="1" ht="10.5">
      <c r="A202" s="32">
        <v>61216000</v>
      </c>
      <c r="B202" s="33" t="s">
        <v>44</v>
      </c>
      <c r="C202" s="32" t="s">
        <v>47</v>
      </c>
      <c r="D202" s="46">
        <v>366</v>
      </c>
      <c r="E202" s="35">
        <v>38027</v>
      </c>
      <c r="F202" s="34" t="s">
        <v>37</v>
      </c>
      <c r="G202" s="37">
        <v>2750</v>
      </c>
      <c r="H202" s="34" t="s">
        <v>202</v>
      </c>
      <c r="I202" s="38">
        <v>5.7</v>
      </c>
      <c r="J202" s="36" t="s">
        <v>39</v>
      </c>
      <c r="K202" s="38">
        <v>30</v>
      </c>
      <c r="L202" s="40">
        <v>2750000</v>
      </c>
      <c r="M202" s="40">
        <v>2750000</v>
      </c>
      <c r="N202" s="40">
        <v>60534898</v>
      </c>
      <c r="O202" s="40">
        <v>1701336</v>
      </c>
      <c r="P202" s="40">
        <v>62236234</v>
      </c>
    </row>
    <row r="203" spans="1:16" s="32" customFormat="1" ht="10.5">
      <c r="A203" s="32">
        <v>61219000</v>
      </c>
      <c r="B203" s="33" t="s">
        <v>54</v>
      </c>
      <c r="C203" s="32" t="s">
        <v>112</v>
      </c>
      <c r="D203" s="46">
        <v>370</v>
      </c>
      <c r="E203" s="35">
        <v>38118</v>
      </c>
      <c r="F203" s="34" t="s">
        <v>37</v>
      </c>
      <c r="G203" s="37">
        <v>2800</v>
      </c>
      <c r="H203" s="34" t="s">
        <v>56</v>
      </c>
      <c r="I203" s="38">
        <v>5.5</v>
      </c>
      <c r="J203" s="36" t="s">
        <v>39</v>
      </c>
      <c r="K203" s="38">
        <v>25</v>
      </c>
      <c r="L203" s="40">
        <v>2800000</v>
      </c>
      <c r="M203" s="40">
        <v>2800000</v>
      </c>
      <c r="N203" s="40">
        <v>61635532</v>
      </c>
      <c r="O203" s="40">
        <v>1263509</v>
      </c>
      <c r="P203" s="40">
        <v>62899041</v>
      </c>
    </row>
    <row r="204" spans="1:16" s="32" customFormat="1" ht="10.5">
      <c r="A204" s="32">
        <v>61219000</v>
      </c>
      <c r="B204" s="33" t="s">
        <v>54</v>
      </c>
      <c r="C204" s="32" t="s">
        <v>112</v>
      </c>
      <c r="D204" s="46">
        <v>371</v>
      </c>
      <c r="E204" s="35">
        <v>38118</v>
      </c>
      <c r="F204" s="34" t="s">
        <v>37</v>
      </c>
      <c r="G204" s="37">
        <v>1900</v>
      </c>
      <c r="H204" s="34" t="s">
        <v>51</v>
      </c>
      <c r="I204" s="38">
        <v>5.5</v>
      </c>
      <c r="J204" s="36" t="s">
        <v>39</v>
      </c>
      <c r="K204" s="38">
        <v>25</v>
      </c>
      <c r="L204" s="40">
        <v>1900000</v>
      </c>
      <c r="M204" s="40">
        <v>1900000</v>
      </c>
      <c r="N204" s="40">
        <v>41824111</v>
      </c>
      <c r="O204" s="40">
        <v>479125</v>
      </c>
      <c r="P204" s="40">
        <v>42303236</v>
      </c>
    </row>
    <row r="205" spans="1:16" s="32" customFormat="1" ht="10.5">
      <c r="A205" s="32">
        <v>96992030</v>
      </c>
      <c r="B205" s="33" t="s">
        <v>61</v>
      </c>
      <c r="C205" s="32" t="s">
        <v>203</v>
      </c>
      <c r="D205" s="46">
        <v>372</v>
      </c>
      <c r="E205" s="35">
        <v>38139</v>
      </c>
      <c r="F205" s="34" t="s">
        <v>37</v>
      </c>
      <c r="G205" s="48">
        <v>17000.5</v>
      </c>
      <c r="H205" s="34"/>
      <c r="I205" s="38"/>
      <c r="J205" s="36"/>
      <c r="K205" s="38">
        <v>30.5</v>
      </c>
      <c r="L205" s="40"/>
      <c r="M205" s="40"/>
      <c r="N205" s="40"/>
      <c r="O205" s="40"/>
      <c r="P205" s="40"/>
    </row>
    <row r="206" spans="1:16" s="32" customFormat="1" ht="10.5">
      <c r="A206" s="32">
        <v>96992030</v>
      </c>
      <c r="B206" s="33" t="s">
        <v>61</v>
      </c>
      <c r="C206" s="32" t="s">
        <v>204</v>
      </c>
      <c r="D206" s="46" t="s">
        <v>143</v>
      </c>
      <c r="E206" s="35">
        <v>38147</v>
      </c>
      <c r="F206" s="34" t="s">
        <v>37</v>
      </c>
      <c r="G206" s="37">
        <v>17000</v>
      </c>
      <c r="H206" s="34" t="s">
        <v>67</v>
      </c>
      <c r="I206" s="38">
        <v>5.3</v>
      </c>
      <c r="J206" s="36" t="s">
        <v>179</v>
      </c>
      <c r="K206" s="38">
        <v>24.5</v>
      </c>
      <c r="L206" s="40">
        <v>16000000</v>
      </c>
      <c r="M206" s="40">
        <v>15880000</v>
      </c>
      <c r="N206" s="40">
        <v>349561517</v>
      </c>
      <c r="O206" s="40">
        <v>5333877</v>
      </c>
      <c r="P206" s="40">
        <v>354895394</v>
      </c>
    </row>
    <row r="207" spans="1:16" s="32" customFormat="1" ht="10.5">
      <c r="A207" s="32">
        <v>96992030</v>
      </c>
      <c r="B207" s="33" t="s">
        <v>61</v>
      </c>
      <c r="C207" s="32" t="s">
        <v>204</v>
      </c>
      <c r="D207" s="46" t="s">
        <v>143</v>
      </c>
      <c r="E207" s="35">
        <v>38147</v>
      </c>
      <c r="F207" s="34" t="s">
        <v>37</v>
      </c>
      <c r="G207" s="48">
        <v>0.5</v>
      </c>
      <c r="H207" s="34" t="s">
        <v>73</v>
      </c>
      <c r="I207" s="38">
        <v>5.3</v>
      </c>
      <c r="J207" s="36" t="s">
        <v>179</v>
      </c>
      <c r="K207" s="38">
        <v>24.5</v>
      </c>
      <c r="L207" s="40">
        <v>500</v>
      </c>
      <c r="M207" s="40">
        <v>496</v>
      </c>
      <c r="N207" s="40">
        <v>10918</v>
      </c>
      <c r="O207" s="40">
        <v>172</v>
      </c>
      <c r="P207" s="40">
        <v>11090</v>
      </c>
    </row>
    <row r="208" spans="1:16" s="32" customFormat="1" ht="10.5">
      <c r="A208" s="32">
        <v>89900400</v>
      </c>
      <c r="B208" s="33" t="s">
        <v>86</v>
      </c>
      <c r="C208" s="32" t="s">
        <v>205</v>
      </c>
      <c r="D208" s="46">
        <v>374</v>
      </c>
      <c r="E208" s="35">
        <v>38182</v>
      </c>
      <c r="F208" s="34" t="s">
        <v>37</v>
      </c>
      <c r="G208" s="37">
        <v>2500</v>
      </c>
      <c r="H208" s="34"/>
      <c r="I208" s="38"/>
      <c r="K208" s="38">
        <v>30</v>
      </c>
      <c r="L208" s="40"/>
      <c r="M208" s="40"/>
      <c r="N208" s="40"/>
      <c r="O208" s="40"/>
      <c r="P208" s="40"/>
    </row>
    <row r="209" spans="1:16" s="32" customFormat="1" ht="10.5">
      <c r="A209" s="32">
        <v>89900400</v>
      </c>
      <c r="B209" s="33" t="s">
        <v>86</v>
      </c>
      <c r="C209" s="32" t="s">
        <v>206</v>
      </c>
      <c r="D209" s="46" t="s">
        <v>143</v>
      </c>
      <c r="E209" s="35">
        <v>38203</v>
      </c>
      <c r="F209" s="34" t="s">
        <v>37</v>
      </c>
      <c r="G209" s="37">
        <v>2500</v>
      </c>
      <c r="H209" s="34" t="s">
        <v>51</v>
      </c>
      <c r="I209" s="38">
        <v>5.5</v>
      </c>
      <c r="J209" s="36" t="s">
        <v>81</v>
      </c>
      <c r="K209" s="38">
        <v>25</v>
      </c>
      <c r="L209" s="40"/>
      <c r="M209" s="40"/>
      <c r="N209" s="40"/>
      <c r="O209" s="40"/>
      <c r="P209" s="40"/>
    </row>
    <row r="210" spans="1:16" s="32" customFormat="1" ht="10.5">
      <c r="A210" s="32">
        <v>89900400</v>
      </c>
      <c r="B210" s="33" t="s">
        <v>86</v>
      </c>
      <c r="C210" s="32" t="s">
        <v>142</v>
      </c>
      <c r="D210" s="46">
        <v>375</v>
      </c>
      <c r="E210" s="35">
        <v>38182</v>
      </c>
      <c r="F210" s="34" t="s">
        <v>37</v>
      </c>
      <c r="G210" s="37">
        <v>2500</v>
      </c>
      <c r="H210" s="34"/>
      <c r="I210" s="38"/>
      <c r="K210" s="38">
        <v>10</v>
      </c>
      <c r="L210" s="40"/>
      <c r="M210" s="40"/>
      <c r="N210" s="40"/>
      <c r="O210" s="40"/>
      <c r="P210" s="40"/>
    </row>
    <row r="211" spans="1:16" s="32" customFormat="1" ht="10.5">
      <c r="A211" s="32">
        <v>89900400</v>
      </c>
      <c r="B211" s="33" t="s">
        <v>86</v>
      </c>
      <c r="C211" s="32" t="s">
        <v>207</v>
      </c>
      <c r="D211" s="46" t="s">
        <v>143</v>
      </c>
      <c r="E211" s="35">
        <v>38203</v>
      </c>
      <c r="F211" s="34" t="s">
        <v>37</v>
      </c>
      <c r="G211" s="37">
        <v>2500</v>
      </c>
      <c r="H211" s="34" t="s">
        <v>56</v>
      </c>
      <c r="I211" s="38">
        <v>3.8</v>
      </c>
      <c r="J211" s="36" t="s">
        <v>81</v>
      </c>
      <c r="K211" s="38">
        <v>8</v>
      </c>
      <c r="L211" s="40">
        <v>2150000</v>
      </c>
      <c r="M211" s="40">
        <v>537500</v>
      </c>
      <c r="N211" s="40">
        <v>11831821</v>
      </c>
      <c r="O211" s="40">
        <v>93199</v>
      </c>
      <c r="P211" s="40">
        <v>11925020</v>
      </c>
    </row>
    <row r="212" spans="1:16" s="32" customFormat="1" ht="10.5">
      <c r="A212" s="32">
        <v>96604380</v>
      </c>
      <c r="B212" s="33" t="s">
        <v>96</v>
      </c>
      <c r="C212" s="32" t="s">
        <v>182</v>
      </c>
      <c r="D212" s="46">
        <v>376</v>
      </c>
      <c r="E212" s="35">
        <v>38184</v>
      </c>
      <c r="F212" s="34" t="s">
        <v>37</v>
      </c>
      <c r="G212" s="37">
        <v>1500</v>
      </c>
      <c r="H212" s="34"/>
      <c r="I212" s="38"/>
      <c r="J212" s="36"/>
      <c r="K212" s="38">
        <v>23</v>
      </c>
      <c r="L212" s="40"/>
      <c r="M212" s="40"/>
      <c r="N212" s="40"/>
      <c r="O212" s="40"/>
      <c r="P212" s="40"/>
    </row>
    <row r="213" spans="1:16" s="32" customFormat="1" ht="10.5">
      <c r="A213" s="32">
        <v>96604380</v>
      </c>
      <c r="B213" s="33" t="s">
        <v>96</v>
      </c>
      <c r="C213" s="32" t="s">
        <v>183</v>
      </c>
      <c r="D213" s="46" t="s">
        <v>143</v>
      </c>
      <c r="E213" s="35">
        <v>38184</v>
      </c>
      <c r="F213" s="34" t="s">
        <v>37</v>
      </c>
      <c r="G213" s="37">
        <v>750</v>
      </c>
      <c r="H213" s="34" t="s">
        <v>92</v>
      </c>
      <c r="I213" s="38">
        <v>4.5</v>
      </c>
      <c r="J213" s="36" t="s">
        <v>68</v>
      </c>
      <c r="K213" s="38">
        <v>12</v>
      </c>
      <c r="L213" s="40">
        <v>700000</v>
      </c>
      <c r="M213" s="40"/>
      <c r="N213" s="40"/>
      <c r="O213" s="40"/>
      <c r="P213" s="40"/>
    </row>
    <row r="214" spans="1:16" s="32" customFormat="1" ht="10.5">
      <c r="A214" s="32">
        <v>96604380</v>
      </c>
      <c r="B214" s="33" t="s">
        <v>96</v>
      </c>
      <c r="C214" s="32" t="s">
        <v>208</v>
      </c>
      <c r="D214" s="46" t="s">
        <v>152</v>
      </c>
      <c r="E214" s="35">
        <v>38729</v>
      </c>
      <c r="F214" s="34" t="s">
        <v>37</v>
      </c>
      <c r="G214" s="37">
        <v>500</v>
      </c>
      <c r="H214" s="34" t="s">
        <v>105</v>
      </c>
      <c r="I214" s="38">
        <v>4.2</v>
      </c>
      <c r="J214" s="36" t="s">
        <v>81</v>
      </c>
      <c r="K214" s="38">
        <v>21</v>
      </c>
      <c r="L214" s="40">
        <v>500000</v>
      </c>
      <c r="M214" s="40">
        <v>407895</v>
      </c>
      <c r="N214" s="40">
        <v>8978866</v>
      </c>
      <c r="O214" s="40">
        <v>109109</v>
      </c>
      <c r="P214" s="40">
        <v>9087975</v>
      </c>
    </row>
    <row r="215" spans="1:16" s="32" customFormat="1" ht="10.5">
      <c r="A215" s="32">
        <v>91143000</v>
      </c>
      <c r="B215" s="33" t="s">
        <v>168</v>
      </c>
      <c r="C215" s="32" t="s">
        <v>209</v>
      </c>
      <c r="D215" s="46">
        <v>377</v>
      </c>
      <c r="E215" s="35">
        <v>38194</v>
      </c>
      <c r="F215" s="34" t="s">
        <v>37</v>
      </c>
      <c r="G215" s="37">
        <v>3000</v>
      </c>
      <c r="H215" s="34"/>
      <c r="I215" s="38"/>
      <c r="K215" s="38">
        <v>21</v>
      </c>
      <c r="L215" s="40"/>
      <c r="M215" s="40"/>
      <c r="N215" s="40"/>
      <c r="O215" s="40"/>
      <c r="P215" s="40"/>
    </row>
    <row r="216" spans="1:16" s="32" customFormat="1" ht="10.5">
      <c r="A216" s="32">
        <v>91143000</v>
      </c>
      <c r="B216" s="33" t="s">
        <v>168</v>
      </c>
      <c r="C216" s="32" t="s">
        <v>210</v>
      </c>
      <c r="D216" s="46" t="s">
        <v>143</v>
      </c>
      <c r="E216" s="35">
        <v>38226</v>
      </c>
      <c r="F216" s="34" t="s">
        <v>37</v>
      </c>
      <c r="G216" s="37">
        <v>3000</v>
      </c>
      <c r="H216" s="34" t="s">
        <v>63</v>
      </c>
      <c r="I216" s="38">
        <v>4.4000000000000004</v>
      </c>
      <c r="J216" s="36" t="s">
        <v>81</v>
      </c>
      <c r="K216" s="38">
        <v>21</v>
      </c>
      <c r="L216" s="40">
        <v>3000000</v>
      </c>
      <c r="M216" s="40">
        <v>2470588</v>
      </c>
      <c r="N216" s="40">
        <v>54384288</v>
      </c>
      <c r="O216" s="40">
        <v>786942</v>
      </c>
      <c r="P216" s="40">
        <v>55171230</v>
      </c>
    </row>
    <row r="217" spans="1:16" s="32" customFormat="1" ht="10.5">
      <c r="A217" s="32">
        <v>91143000</v>
      </c>
      <c r="B217" s="33" t="s">
        <v>168</v>
      </c>
      <c r="C217" s="32" t="s">
        <v>211</v>
      </c>
      <c r="D217" s="46">
        <v>378</v>
      </c>
      <c r="E217" s="35">
        <v>38194</v>
      </c>
      <c r="F217" s="34" t="s">
        <v>37</v>
      </c>
      <c r="G217" s="37">
        <v>2000</v>
      </c>
      <c r="H217" s="34"/>
      <c r="I217" s="38"/>
      <c r="J217" s="36"/>
      <c r="K217" s="38">
        <v>10</v>
      </c>
      <c r="L217" s="40"/>
      <c r="M217" s="40"/>
      <c r="N217" s="40"/>
      <c r="O217" s="40"/>
      <c r="P217" s="40"/>
    </row>
    <row r="218" spans="1:16" s="32" customFormat="1" ht="10.5">
      <c r="A218" s="32">
        <v>91143000</v>
      </c>
      <c r="B218" s="33" t="s">
        <v>168</v>
      </c>
      <c r="C218" s="32" t="s">
        <v>212</v>
      </c>
      <c r="D218" s="46" t="s">
        <v>143</v>
      </c>
      <c r="E218" s="35">
        <v>38226</v>
      </c>
      <c r="F218" s="34" t="s">
        <v>37</v>
      </c>
      <c r="G218" s="37">
        <v>2000</v>
      </c>
      <c r="H218" s="34" t="s">
        <v>92</v>
      </c>
      <c r="I218" s="38">
        <v>3</v>
      </c>
      <c r="J218" s="36" t="s">
        <v>81</v>
      </c>
      <c r="K218" s="38">
        <v>7</v>
      </c>
      <c r="L218" s="40"/>
      <c r="M218" s="40"/>
      <c r="N218" s="40"/>
      <c r="O218" s="40"/>
      <c r="P218" s="40"/>
    </row>
    <row r="219" spans="1:16" s="32" customFormat="1" ht="10.5">
      <c r="A219" s="32">
        <v>96875230</v>
      </c>
      <c r="B219" s="33" t="s">
        <v>106</v>
      </c>
      <c r="C219" s="32" t="s">
        <v>213</v>
      </c>
      <c r="D219" s="46">
        <v>382</v>
      </c>
      <c r="E219" s="35">
        <v>38252</v>
      </c>
      <c r="F219" s="34" t="s">
        <v>37</v>
      </c>
      <c r="G219" s="37">
        <v>15000</v>
      </c>
      <c r="H219" s="34"/>
      <c r="I219" s="38"/>
      <c r="J219" s="36" t="s">
        <v>214</v>
      </c>
      <c r="K219" s="38">
        <v>30.25</v>
      </c>
      <c r="L219" s="40"/>
      <c r="M219" s="40"/>
      <c r="N219" s="40"/>
      <c r="O219" s="40"/>
      <c r="P219" s="40"/>
    </row>
    <row r="220" spans="1:16" s="32" customFormat="1" ht="10.5">
      <c r="A220" s="32">
        <v>96875230</v>
      </c>
      <c r="B220" s="33" t="s">
        <v>106</v>
      </c>
      <c r="C220" s="32" t="s">
        <v>215</v>
      </c>
      <c r="D220" s="46" t="s">
        <v>143</v>
      </c>
      <c r="E220" s="35">
        <v>38261</v>
      </c>
      <c r="F220" s="34" t="s">
        <v>37</v>
      </c>
      <c r="G220" s="37">
        <v>5800</v>
      </c>
      <c r="H220" s="34" t="s">
        <v>67</v>
      </c>
      <c r="I220" s="38">
        <v>4.8499999999999996</v>
      </c>
      <c r="J220" s="36" t="s">
        <v>214</v>
      </c>
      <c r="K220" s="38">
        <v>21</v>
      </c>
      <c r="L220" s="40">
        <v>5800000</v>
      </c>
      <c r="M220" s="40">
        <v>5800000</v>
      </c>
      <c r="N220" s="40">
        <v>127673602</v>
      </c>
      <c r="O220" s="40">
        <v>1788846</v>
      </c>
      <c r="P220" s="40">
        <v>129462448</v>
      </c>
    </row>
    <row r="221" spans="1:16" s="32" customFormat="1" ht="10.5">
      <c r="A221" s="32">
        <v>96875230</v>
      </c>
      <c r="B221" s="33" t="s">
        <v>106</v>
      </c>
      <c r="C221" s="32" t="s">
        <v>215</v>
      </c>
      <c r="D221" s="46" t="s">
        <v>143</v>
      </c>
      <c r="E221" s="35">
        <v>38261</v>
      </c>
      <c r="F221" s="34" t="s">
        <v>37</v>
      </c>
      <c r="G221" s="48">
        <v>0.5</v>
      </c>
      <c r="H221" s="34" t="s">
        <v>73</v>
      </c>
      <c r="I221" s="38">
        <v>4.8499999999999996</v>
      </c>
      <c r="J221" s="36" t="s">
        <v>214</v>
      </c>
      <c r="K221" s="38">
        <v>21</v>
      </c>
      <c r="L221" s="40">
        <v>500</v>
      </c>
      <c r="M221" s="40">
        <v>500</v>
      </c>
      <c r="N221" s="40">
        <v>11006</v>
      </c>
      <c r="O221" s="40">
        <v>155</v>
      </c>
      <c r="P221" s="40">
        <v>11161</v>
      </c>
    </row>
    <row r="222" spans="1:16" s="32" customFormat="1" ht="10.5">
      <c r="A222" s="32">
        <v>96875230</v>
      </c>
      <c r="B222" s="33" t="s">
        <v>106</v>
      </c>
      <c r="C222" s="32" t="s">
        <v>215</v>
      </c>
      <c r="D222" s="46" t="s">
        <v>152</v>
      </c>
      <c r="E222" s="35">
        <v>39056</v>
      </c>
      <c r="F222" s="34" t="s">
        <v>37</v>
      </c>
      <c r="G222" s="37">
        <v>6000</v>
      </c>
      <c r="H222" s="34" t="s">
        <v>71</v>
      </c>
      <c r="I222" s="38">
        <v>3.2</v>
      </c>
      <c r="J222" s="36" t="s">
        <v>214</v>
      </c>
      <c r="K222" s="38">
        <v>24</v>
      </c>
      <c r="L222" s="40">
        <v>6000000</v>
      </c>
      <c r="M222" s="40">
        <v>6913690</v>
      </c>
      <c r="N222" s="40">
        <v>152188915</v>
      </c>
      <c r="O222" s="40">
        <v>1412543</v>
      </c>
      <c r="P222" s="40">
        <v>153601458</v>
      </c>
    </row>
    <row r="223" spans="1:16" s="32" customFormat="1" ht="10.5">
      <c r="A223" s="32">
        <v>96875230</v>
      </c>
      <c r="B223" s="33" t="s">
        <v>106</v>
      </c>
      <c r="C223" s="32" t="s">
        <v>215</v>
      </c>
      <c r="D223" s="46" t="s">
        <v>152</v>
      </c>
      <c r="E223" s="35">
        <v>39056</v>
      </c>
      <c r="F223" s="34" t="s">
        <v>37</v>
      </c>
      <c r="G223" s="48">
        <v>0.5</v>
      </c>
      <c r="H223" s="34" t="s">
        <v>72</v>
      </c>
      <c r="I223" s="38">
        <v>3.2</v>
      </c>
      <c r="J223" s="36" t="s">
        <v>214</v>
      </c>
      <c r="K223" s="38">
        <v>24</v>
      </c>
      <c r="L223" s="40">
        <v>500</v>
      </c>
      <c r="M223" s="40">
        <v>576</v>
      </c>
      <c r="N223" s="40">
        <v>12679</v>
      </c>
      <c r="O223" s="40">
        <v>121</v>
      </c>
      <c r="P223" s="40">
        <v>12800</v>
      </c>
    </row>
    <row r="224" spans="1:16" s="32" customFormat="1" ht="10.5">
      <c r="A224" s="32">
        <v>96929880</v>
      </c>
      <c r="B224" s="33" t="s">
        <v>83</v>
      </c>
      <c r="C224" s="32" t="s">
        <v>216</v>
      </c>
      <c r="D224" s="46">
        <v>384</v>
      </c>
      <c r="E224" s="35">
        <v>38257</v>
      </c>
      <c r="F224" s="34" t="s">
        <v>37</v>
      </c>
      <c r="G224" s="37">
        <v>3000</v>
      </c>
      <c r="H224" s="34"/>
      <c r="I224" s="38"/>
      <c r="J224" s="36" t="s">
        <v>81</v>
      </c>
      <c r="K224" s="38">
        <v>25</v>
      </c>
      <c r="L224" s="40"/>
      <c r="M224" s="40"/>
      <c r="N224" s="40"/>
      <c r="O224" s="40"/>
      <c r="P224" s="40"/>
    </row>
    <row r="225" spans="1:16" s="32" customFormat="1" ht="10.5">
      <c r="A225" s="32">
        <v>96929880</v>
      </c>
      <c r="B225" s="33" t="s">
        <v>83</v>
      </c>
      <c r="C225" s="32" t="s">
        <v>217</v>
      </c>
      <c r="D225" s="46" t="s">
        <v>143</v>
      </c>
      <c r="E225" s="35">
        <v>38260</v>
      </c>
      <c r="F225" s="34" t="s">
        <v>37</v>
      </c>
      <c r="G225" s="37">
        <v>3000</v>
      </c>
      <c r="H225" s="34" t="s">
        <v>90</v>
      </c>
      <c r="I225" s="38">
        <v>4.75</v>
      </c>
      <c r="J225" s="36" t="s">
        <v>81</v>
      </c>
      <c r="K225" s="38">
        <v>20.5</v>
      </c>
      <c r="L225" s="40">
        <v>3000000</v>
      </c>
      <c r="M225" s="40">
        <v>2800000</v>
      </c>
      <c r="N225" s="40">
        <v>61635532</v>
      </c>
      <c r="O225" s="40">
        <v>1122280</v>
      </c>
      <c r="P225" s="40">
        <v>62757812</v>
      </c>
    </row>
    <row r="226" spans="1:16" s="32" customFormat="1" ht="10.5">
      <c r="A226" s="32">
        <v>96929880</v>
      </c>
      <c r="B226" s="33" t="s">
        <v>83</v>
      </c>
      <c r="C226" s="32" t="s">
        <v>216</v>
      </c>
      <c r="D226" s="46">
        <v>385</v>
      </c>
      <c r="E226" s="35">
        <v>38257</v>
      </c>
      <c r="F226" s="34" t="s">
        <v>37</v>
      </c>
      <c r="G226" s="37">
        <v>5000</v>
      </c>
      <c r="H226" s="34"/>
      <c r="I226" s="38"/>
      <c r="J226" s="36" t="s">
        <v>81</v>
      </c>
      <c r="K226" s="38">
        <v>10</v>
      </c>
      <c r="L226" s="40"/>
      <c r="M226" s="40"/>
      <c r="N226" s="40"/>
      <c r="O226" s="40"/>
      <c r="P226" s="40"/>
    </row>
    <row r="227" spans="1:16" s="32" customFormat="1" ht="10.5">
      <c r="A227" s="32">
        <v>96929880</v>
      </c>
      <c r="B227" s="33" t="s">
        <v>83</v>
      </c>
      <c r="C227" s="32" t="s">
        <v>218</v>
      </c>
      <c r="D227" s="46" t="s">
        <v>143</v>
      </c>
      <c r="E227" s="35">
        <v>38260</v>
      </c>
      <c r="F227" s="34" t="s">
        <v>37</v>
      </c>
      <c r="G227" s="37">
        <v>5000</v>
      </c>
      <c r="H227" s="34" t="s">
        <v>46</v>
      </c>
      <c r="I227" s="38">
        <v>3.25</v>
      </c>
      <c r="J227" s="36" t="s">
        <v>81</v>
      </c>
      <c r="K227" s="38">
        <v>6.5</v>
      </c>
      <c r="L227" s="40">
        <v>4000000</v>
      </c>
      <c r="M227" s="40"/>
      <c r="N227" s="40"/>
      <c r="O227" s="40"/>
      <c r="P227" s="40"/>
    </row>
    <row r="228" spans="1:16" s="32" customFormat="1" ht="10.5">
      <c r="A228" s="32">
        <v>96929880</v>
      </c>
      <c r="B228" s="33" t="s">
        <v>83</v>
      </c>
      <c r="C228" s="32" t="s">
        <v>1002</v>
      </c>
      <c r="D228" s="46" t="s">
        <v>152</v>
      </c>
      <c r="E228" s="35">
        <v>40800</v>
      </c>
      <c r="F228" s="34" t="s">
        <v>37</v>
      </c>
      <c r="G228" s="37">
        <v>5000</v>
      </c>
      <c r="H228" s="34" t="s">
        <v>63</v>
      </c>
      <c r="I228" s="38">
        <v>3.5</v>
      </c>
      <c r="J228" s="36" t="s">
        <v>81</v>
      </c>
      <c r="K228" s="38">
        <v>22</v>
      </c>
      <c r="L228" s="40"/>
      <c r="M228" s="40"/>
      <c r="N228" s="40"/>
      <c r="O228" s="40"/>
      <c r="P228" s="40"/>
    </row>
    <row r="229" spans="1:16" s="32" customFormat="1" ht="10.5">
      <c r="A229" s="32">
        <v>96972300</v>
      </c>
      <c r="B229" s="33" t="s">
        <v>75</v>
      </c>
      <c r="C229" s="32" t="s">
        <v>219</v>
      </c>
      <c r="D229" s="46">
        <v>386</v>
      </c>
      <c r="E229" s="35">
        <v>38265</v>
      </c>
      <c r="F229" s="34" t="s">
        <v>37</v>
      </c>
      <c r="G229" s="37">
        <v>10500</v>
      </c>
      <c r="H229" s="34"/>
      <c r="I229" s="38"/>
      <c r="J229" s="36" t="s">
        <v>85</v>
      </c>
      <c r="K229" s="38">
        <v>26</v>
      </c>
      <c r="L229" s="40"/>
      <c r="M229" s="40"/>
      <c r="N229" s="40"/>
      <c r="O229" s="40"/>
      <c r="P229" s="40"/>
    </row>
    <row r="230" spans="1:16" s="32" customFormat="1" ht="10.5">
      <c r="A230" s="32">
        <v>96972300</v>
      </c>
      <c r="B230" s="33" t="s">
        <v>75</v>
      </c>
      <c r="C230" s="32" t="s">
        <v>220</v>
      </c>
      <c r="D230" s="46" t="s">
        <v>143</v>
      </c>
      <c r="E230" s="35">
        <v>38289</v>
      </c>
      <c r="F230" s="34" t="s">
        <v>37</v>
      </c>
      <c r="G230" s="37">
        <v>5500</v>
      </c>
      <c r="H230" s="34" t="s">
        <v>67</v>
      </c>
      <c r="I230" s="38">
        <v>4.5</v>
      </c>
      <c r="J230" s="36" t="s">
        <v>85</v>
      </c>
      <c r="K230" s="38">
        <v>24</v>
      </c>
      <c r="L230" s="40">
        <v>5000000</v>
      </c>
      <c r="M230" s="40">
        <v>5055188</v>
      </c>
      <c r="N230" s="40">
        <v>111278286</v>
      </c>
      <c r="O230" s="40">
        <v>1438357</v>
      </c>
      <c r="P230" s="40">
        <v>112716643</v>
      </c>
    </row>
    <row r="231" spans="1:16" s="32" customFormat="1" ht="10.5">
      <c r="A231" s="32">
        <v>96972300</v>
      </c>
      <c r="B231" s="33" t="s">
        <v>75</v>
      </c>
      <c r="C231" s="32" t="s">
        <v>220</v>
      </c>
      <c r="D231" s="46" t="s">
        <v>143</v>
      </c>
      <c r="E231" s="35">
        <v>38289</v>
      </c>
      <c r="F231" s="34" t="s">
        <v>37</v>
      </c>
      <c r="G231" s="48">
        <v>0.5</v>
      </c>
      <c r="H231" s="34" t="s">
        <v>73</v>
      </c>
      <c r="I231" s="38">
        <v>4.5</v>
      </c>
      <c r="J231" s="36" t="s">
        <v>85</v>
      </c>
      <c r="K231" s="38">
        <v>24</v>
      </c>
      <c r="L231" s="40">
        <v>500</v>
      </c>
      <c r="M231" s="40">
        <v>506</v>
      </c>
      <c r="N231" s="40">
        <v>11138</v>
      </c>
      <c r="O231" s="40">
        <v>135</v>
      </c>
      <c r="P231" s="40">
        <v>11273</v>
      </c>
    </row>
    <row r="232" spans="1:16" s="32" customFormat="1" ht="10.5">
      <c r="A232" s="32">
        <v>96850960</v>
      </c>
      <c r="B232" s="33" t="s">
        <v>106</v>
      </c>
      <c r="C232" s="32" t="s">
        <v>221</v>
      </c>
      <c r="D232" s="46">
        <v>387</v>
      </c>
      <c r="E232" s="35">
        <v>38275</v>
      </c>
      <c r="F232" s="34" t="s">
        <v>37</v>
      </c>
      <c r="G232" s="37">
        <v>4000</v>
      </c>
      <c r="H232" s="34"/>
      <c r="I232" s="38"/>
      <c r="J232" s="36" t="s">
        <v>222</v>
      </c>
      <c r="K232" s="38">
        <v>15.25</v>
      </c>
      <c r="L232" s="40"/>
      <c r="M232" s="40"/>
      <c r="N232" s="40"/>
      <c r="O232" s="40"/>
      <c r="P232" s="40"/>
    </row>
    <row r="233" spans="1:16" s="32" customFormat="1" ht="10.5">
      <c r="A233" s="32">
        <v>96850960</v>
      </c>
      <c r="B233" s="33" t="s">
        <v>106</v>
      </c>
      <c r="C233" s="32" t="s">
        <v>223</v>
      </c>
      <c r="D233" s="46" t="s">
        <v>143</v>
      </c>
      <c r="E233" s="35">
        <v>38295</v>
      </c>
      <c r="F233" s="34" t="s">
        <v>37</v>
      </c>
      <c r="G233" s="37">
        <v>3100</v>
      </c>
      <c r="H233" s="34" t="s">
        <v>46</v>
      </c>
      <c r="I233" s="38">
        <v>4</v>
      </c>
      <c r="J233" s="36" t="s">
        <v>222</v>
      </c>
      <c r="K233" s="38">
        <v>15</v>
      </c>
      <c r="L233" s="40">
        <v>2960000</v>
      </c>
      <c r="M233" s="40">
        <v>2960000</v>
      </c>
      <c r="N233" s="40">
        <v>65157562</v>
      </c>
      <c r="O233" s="40">
        <v>967781</v>
      </c>
      <c r="P233" s="40">
        <v>66125343</v>
      </c>
    </row>
    <row r="234" spans="1:16" s="32" customFormat="1" ht="10.5">
      <c r="A234" s="32">
        <v>96850960</v>
      </c>
      <c r="B234" s="33" t="s">
        <v>106</v>
      </c>
      <c r="C234" s="32" t="s">
        <v>223</v>
      </c>
      <c r="D234" s="46" t="s">
        <v>143</v>
      </c>
      <c r="E234" s="35">
        <v>38295</v>
      </c>
      <c r="F234" s="34" t="s">
        <v>37</v>
      </c>
      <c r="G234" s="37">
        <v>1</v>
      </c>
      <c r="H234" s="34" t="s">
        <v>90</v>
      </c>
      <c r="I234" s="38">
        <v>4</v>
      </c>
      <c r="J234" s="36" t="s">
        <v>222</v>
      </c>
      <c r="K234" s="38">
        <v>15</v>
      </c>
      <c r="L234" s="40">
        <v>1000</v>
      </c>
      <c r="M234" s="40">
        <v>1000</v>
      </c>
      <c r="N234" s="40">
        <v>22013</v>
      </c>
      <c r="O234" s="40">
        <v>327</v>
      </c>
      <c r="P234" s="40">
        <v>22340</v>
      </c>
    </row>
    <row r="235" spans="1:16" s="32" customFormat="1" ht="10.5">
      <c r="A235" s="32">
        <v>90413000</v>
      </c>
      <c r="B235" s="33" t="s">
        <v>61</v>
      </c>
      <c r="C235" s="32" t="s">
        <v>224</v>
      </c>
      <c r="D235" s="46">
        <v>388</v>
      </c>
      <c r="E235" s="35">
        <v>38278</v>
      </c>
      <c r="F235" s="34" t="s">
        <v>37</v>
      </c>
      <c r="G235" s="37">
        <v>2000</v>
      </c>
      <c r="H235" s="34" t="s">
        <v>56</v>
      </c>
      <c r="I235" s="38">
        <v>4</v>
      </c>
      <c r="J235" s="36" t="s">
        <v>68</v>
      </c>
      <c r="K235" s="38">
        <v>20</v>
      </c>
      <c r="L235" s="40">
        <v>2000000</v>
      </c>
      <c r="M235" s="40">
        <v>1350000</v>
      </c>
      <c r="N235" s="40">
        <v>29717132</v>
      </c>
      <c r="O235" s="40">
        <v>392343</v>
      </c>
      <c r="P235" s="40">
        <v>30109475</v>
      </c>
    </row>
    <row r="236" spans="1:16" s="32" customFormat="1" ht="10.5">
      <c r="A236" s="32">
        <v>99513400</v>
      </c>
      <c r="B236" s="33" t="s">
        <v>190</v>
      </c>
      <c r="C236" s="32" t="s">
        <v>225</v>
      </c>
      <c r="D236" s="46">
        <v>389</v>
      </c>
      <c r="E236" s="35">
        <v>38285</v>
      </c>
      <c r="F236" s="34" t="s">
        <v>37</v>
      </c>
      <c r="G236" s="37">
        <v>6000</v>
      </c>
      <c r="H236" s="34"/>
      <c r="I236" s="38"/>
      <c r="J236" s="36" t="s">
        <v>81</v>
      </c>
      <c r="K236" s="38">
        <v>21</v>
      </c>
      <c r="L236" s="40"/>
      <c r="M236" s="40"/>
      <c r="N236" s="40"/>
      <c r="O236" s="40"/>
      <c r="P236" s="40"/>
    </row>
    <row r="237" spans="1:16" s="32" customFormat="1" ht="10.5">
      <c r="A237" s="32">
        <v>99513400</v>
      </c>
      <c r="B237" s="33" t="s">
        <v>190</v>
      </c>
      <c r="C237" s="32" t="s">
        <v>226</v>
      </c>
      <c r="D237" s="46" t="s">
        <v>143</v>
      </c>
      <c r="E237" s="35">
        <v>38322</v>
      </c>
      <c r="F237" s="34" t="s">
        <v>37</v>
      </c>
      <c r="G237" s="37">
        <v>2000</v>
      </c>
      <c r="H237" s="34" t="s">
        <v>46</v>
      </c>
      <c r="I237" s="38">
        <v>3.25</v>
      </c>
      <c r="J237" s="36" t="s">
        <v>81</v>
      </c>
      <c r="K237" s="38">
        <v>8</v>
      </c>
      <c r="L237" s="40">
        <v>1000000</v>
      </c>
      <c r="M237" s="40">
        <v>300000</v>
      </c>
      <c r="N237" s="40">
        <v>6603807</v>
      </c>
      <c r="O237" s="40">
        <v>71166</v>
      </c>
      <c r="P237" s="40">
        <v>6674973</v>
      </c>
    </row>
    <row r="238" spans="1:16" s="32" customFormat="1" ht="10.5">
      <c r="A238" s="32">
        <v>99513400</v>
      </c>
      <c r="B238" s="33" t="s">
        <v>190</v>
      </c>
      <c r="C238" s="32" t="s">
        <v>226</v>
      </c>
      <c r="D238" s="46" t="s">
        <v>143</v>
      </c>
      <c r="E238" s="35">
        <v>38322</v>
      </c>
      <c r="F238" s="34" t="s">
        <v>37</v>
      </c>
      <c r="G238" s="37">
        <v>3000</v>
      </c>
      <c r="H238" s="34" t="s">
        <v>90</v>
      </c>
      <c r="I238" s="38">
        <v>4.5</v>
      </c>
      <c r="J238" s="36" t="s">
        <v>81</v>
      </c>
      <c r="K238" s="38">
        <v>21</v>
      </c>
      <c r="L238" s="40">
        <v>3000000</v>
      </c>
      <c r="M238" s="40">
        <v>3000000</v>
      </c>
      <c r="N238" s="40">
        <v>66038070</v>
      </c>
      <c r="O238" s="40">
        <v>0</v>
      </c>
      <c r="P238" s="40">
        <v>66038070</v>
      </c>
    </row>
    <row r="239" spans="1:16" s="32" customFormat="1" ht="10.5">
      <c r="A239" s="32">
        <v>93767000</v>
      </c>
      <c r="B239" s="33" t="s">
        <v>61</v>
      </c>
      <c r="C239" s="32" t="s">
        <v>227</v>
      </c>
      <c r="D239" s="46">
        <v>390</v>
      </c>
      <c r="E239" s="35">
        <v>38285</v>
      </c>
      <c r="F239" s="34" t="s">
        <v>37</v>
      </c>
      <c r="G239" s="37">
        <v>1500</v>
      </c>
      <c r="H239" s="34"/>
      <c r="I239" s="38"/>
      <c r="J239" s="36" t="s">
        <v>228</v>
      </c>
      <c r="K239" s="38">
        <v>21</v>
      </c>
      <c r="L239" s="40"/>
      <c r="M239" s="40"/>
      <c r="N239" s="40"/>
      <c r="O239" s="40"/>
      <c r="P239" s="40"/>
    </row>
    <row r="240" spans="1:16" s="32" customFormat="1" ht="10.5">
      <c r="A240" s="32">
        <v>93767000</v>
      </c>
      <c r="B240" s="33" t="s">
        <v>61</v>
      </c>
      <c r="C240" s="32" t="s">
        <v>229</v>
      </c>
      <c r="D240" s="46" t="s">
        <v>143</v>
      </c>
      <c r="E240" s="35">
        <v>38285</v>
      </c>
      <c r="F240" s="34" t="s">
        <v>37</v>
      </c>
      <c r="G240" s="37">
        <v>1500</v>
      </c>
      <c r="H240" s="34" t="s">
        <v>63</v>
      </c>
      <c r="I240" s="38">
        <v>4.75</v>
      </c>
      <c r="J240" s="36" t="s">
        <v>228</v>
      </c>
      <c r="K240" s="38">
        <v>21</v>
      </c>
      <c r="L240" s="40">
        <v>800000</v>
      </c>
      <c r="M240" s="40"/>
      <c r="N240" s="40"/>
      <c r="O240" s="40"/>
      <c r="P240" s="40"/>
    </row>
    <row r="241" spans="1:16" s="32" customFormat="1" ht="10.5">
      <c r="A241" s="32">
        <v>93767000</v>
      </c>
      <c r="B241" s="33" t="s">
        <v>61</v>
      </c>
      <c r="C241" s="32" t="s">
        <v>227</v>
      </c>
      <c r="D241" s="46">
        <v>391</v>
      </c>
      <c r="E241" s="35">
        <v>38285</v>
      </c>
      <c r="F241" s="34" t="s">
        <v>37</v>
      </c>
      <c r="G241" s="37">
        <v>1400</v>
      </c>
      <c r="H241" s="34"/>
      <c r="I241" s="38"/>
      <c r="J241" s="36" t="s">
        <v>228</v>
      </c>
      <c r="K241" s="38">
        <v>10</v>
      </c>
      <c r="L241" s="40"/>
      <c r="M241" s="40"/>
      <c r="N241" s="40"/>
      <c r="O241" s="40"/>
      <c r="P241" s="40"/>
    </row>
    <row r="242" spans="1:16" s="32" customFormat="1" ht="10.5">
      <c r="A242" s="32">
        <v>93767000</v>
      </c>
      <c r="B242" s="33" t="s">
        <v>61</v>
      </c>
      <c r="C242" s="32" t="s">
        <v>229</v>
      </c>
      <c r="D242" s="46" t="s">
        <v>143</v>
      </c>
      <c r="E242" s="35">
        <v>38285</v>
      </c>
      <c r="F242" s="34" t="s">
        <v>37</v>
      </c>
      <c r="G242" s="37">
        <v>1400</v>
      </c>
      <c r="H242" s="34" t="s">
        <v>92</v>
      </c>
      <c r="I242" s="38">
        <v>3.5</v>
      </c>
      <c r="J242" s="36" t="s">
        <v>228</v>
      </c>
      <c r="K242" s="38">
        <v>10</v>
      </c>
      <c r="L242" s="40">
        <v>1400000</v>
      </c>
      <c r="M242" s="40"/>
      <c r="N242" s="40"/>
      <c r="O242" s="40"/>
      <c r="P242" s="40"/>
    </row>
    <row r="243" spans="1:16" s="32" customFormat="1" ht="10.5">
      <c r="A243" s="32">
        <v>90749000</v>
      </c>
      <c r="B243" s="33" t="s">
        <v>35</v>
      </c>
      <c r="C243" s="32" t="s">
        <v>230</v>
      </c>
      <c r="D243" s="46">
        <v>394</v>
      </c>
      <c r="E243" s="35">
        <v>38299</v>
      </c>
      <c r="F243" s="34" t="s">
        <v>37</v>
      </c>
      <c r="G243" s="37">
        <v>7000</v>
      </c>
      <c r="H243" s="34" t="s">
        <v>63</v>
      </c>
      <c r="I243" s="38">
        <v>4.5</v>
      </c>
      <c r="J243" s="36" t="s">
        <v>81</v>
      </c>
      <c r="K243" s="38">
        <v>21</v>
      </c>
      <c r="L243" s="40">
        <v>3500000</v>
      </c>
      <c r="M243" s="40">
        <v>3171875</v>
      </c>
      <c r="N243" s="40">
        <v>69821501</v>
      </c>
      <c r="O243" s="40">
        <v>1035778</v>
      </c>
      <c r="P243" s="40">
        <v>70857279</v>
      </c>
    </row>
    <row r="244" spans="1:16" s="32" customFormat="1" ht="10.5">
      <c r="A244" s="32">
        <v>90749000</v>
      </c>
      <c r="B244" s="33" t="s">
        <v>35</v>
      </c>
      <c r="C244" s="32" t="s">
        <v>231</v>
      </c>
      <c r="D244" s="46">
        <v>395</v>
      </c>
      <c r="E244" s="35">
        <v>38299</v>
      </c>
      <c r="F244" s="34" t="s">
        <v>37</v>
      </c>
      <c r="G244" s="37">
        <v>7000</v>
      </c>
      <c r="H244" s="34"/>
      <c r="I244" s="38"/>
      <c r="J244" s="36" t="s">
        <v>81</v>
      </c>
      <c r="K244" s="38">
        <v>10</v>
      </c>
      <c r="L244" s="40"/>
      <c r="M244" s="40"/>
      <c r="N244" s="40"/>
      <c r="O244" s="40"/>
      <c r="P244" s="40"/>
    </row>
    <row r="245" spans="1:16" s="32" customFormat="1" ht="10.5">
      <c r="A245" s="32">
        <v>90749000</v>
      </c>
      <c r="B245" s="33" t="s">
        <v>35</v>
      </c>
      <c r="C245" s="32" t="s">
        <v>127</v>
      </c>
      <c r="D245" s="46" t="s">
        <v>143</v>
      </c>
      <c r="E245" s="35">
        <v>38299</v>
      </c>
      <c r="F245" s="34" t="s">
        <v>37</v>
      </c>
      <c r="G245" s="37">
        <v>7000</v>
      </c>
      <c r="H245" s="34" t="s">
        <v>92</v>
      </c>
      <c r="I245" s="38">
        <v>3.25</v>
      </c>
      <c r="J245" s="36" t="s">
        <v>81</v>
      </c>
      <c r="K245" s="38">
        <v>5</v>
      </c>
      <c r="L245" s="40">
        <v>6500000</v>
      </c>
      <c r="M245" s="40"/>
      <c r="N245" s="40"/>
      <c r="O245" s="40"/>
      <c r="P245" s="40"/>
    </row>
    <row r="246" spans="1:16" s="32" customFormat="1" ht="10.5">
      <c r="A246" s="32">
        <v>76073162</v>
      </c>
      <c r="B246" s="33" t="s">
        <v>83</v>
      </c>
      <c r="C246" s="32" t="s">
        <v>866</v>
      </c>
      <c r="D246" s="46">
        <v>397</v>
      </c>
      <c r="E246" s="35">
        <v>38317</v>
      </c>
      <c r="F246" s="34" t="s">
        <v>37</v>
      </c>
      <c r="G246" s="37">
        <v>2500</v>
      </c>
      <c r="H246" s="34"/>
      <c r="I246" s="38"/>
      <c r="J246" s="36" t="s">
        <v>68</v>
      </c>
      <c r="K246" s="38">
        <v>10</v>
      </c>
      <c r="L246" s="40"/>
      <c r="M246" s="40"/>
      <c r="N246" s="40"/>
      <c r="O246" s="40"/>
      <c r="P246" s="40"/>
    </row>
    <row r="247" spans="1:16" s="32" customFormat="1" ht="10.5">
      <c r="A247" s="32">
        <v>76073162</v>
      </c>
      <c r="B247" s="33" t="s">
        <v>83</v>
      </c>
      <c r="C247" s="32" t="s">
        <v>964</v>
      </c>
      <c r="D247" s="46" t="s">
        <v>143</v>
      </c>
      <c r="E247" s="35">
        <v>38317</v>
      </c>
      <c r="F247" s="34" t="s">
        <v>37</v>
      </c>
      <c r="G247" s="37">
        <v>2500</v>
      </c>
      <c r="H247" s="34" t="s">
        <v>56</v>
      </c>
      <c r="I247" s="38">
        <v>3.5</v>
      </c>
      <c r="J247" s="36" t="s">
        <v>68</v>
      </c>
      <c r="K247" s="38">
        <v>8</v>
      </c>
      <c r="L247" s="40">
        <v>2100000</v>
      </c>
      <c r="M247" s="40"/>
      <c r="N247" s="40"/>
      <c r="O247" s="40"/>
      <c r="P247" s="40"/>
    </row>
    <row r="248" spans="1:16" s="32" customFormat="1" ht="10.5">
      <c r="A248" s="32">
        <v>76073162</v>
      </c>
      <c r="B248" s="33" t="s">
        <v>83</v>
      </c>
      <c r="C248" s="32" t="s">
        <v>866</v>
      </c>
      <c r="D248" s="46">
        <v>398</v>
      </c>
      <c r="E248" s="35">
        <v>38317</v>
      </c>
      <c r="F248" s="34" t="s">
        <v>37</v>
      </c>
      <c r="G248" s="37">
        <v>3000</v>
      </c>
      <c r="H248" s="34"/>
      <c r="I248" s="38"/>
      <c r="J248" s="36" t="s">
        <v>68</v>
      </c>
      <c r="K248" s="38">
        <v>25</v>
      </c>
      <c r="L248" s="40"/>
      <c r="M248" s="40"/>
      <c r="N248" s="40"/>
      <c r="O248" s="40"/>
      <c r="P248" s="40"/>
    </row>
    <row r="249" spans="1:16" s="32" customFormat="1" ht="10.5">
      <c r="A249" s="32">
        <v>76073162</v>
      </c>
      <c r="B249" s="33" t="s">
        <v>83</v>
      </c>
      <c r="C249" s="32" t="s">
        <v>232</v>
      </c>
      <c r="D249" s="46" t="s">
        <v>143</v>
      </c>
      <c r="E249" s="35">
        <v>38317</v>
      </c>
      <c r="F249" s="34" t="s">
        <v>37</v>
      </c>
      <c r="G249" s="37">
        <v>3000</v>
      </c>
      <c r="H249" s="34" t="s">
        <v>51</v>
      </c>
      <c r="I249" s="38">
        <v>5.25</v>
      </c>
      <c r="J249" s="36" t="s">
        <v>68</v>
      </c>
      <c r="K249" s="38">
        <v>25</v>
      </c>
      <c r="L249" s="40">
        <v>2400000</v>
      </c>
      <c r="M249" s="40">
        <v>2400000</v>
      </c>
      <c r="N249" s="40">
        <v>52830456</v>
      </c>
      <c r="O249" s="40">
        <v>1142207</v>
      </c>
      <c r="P249" s="40">
        <v>53972663</v>
      </c>
    </row>
    <row r="250" spans="1:16" s="32" customFormat="1" ht="10.5">
      <c r="A250" s="32">
        <v>91021000</v>
      </c>
      <c r="B250" s="33" t="s">
        <v>35</v>
      </c>
      <c r="C250" s="32" t="s">
        <v>233</v>
      </c>
      <c r="D250" s="46">
        <v>399</v>
      </c>
      <c r="E250" s="35">
        <v>38330</v>
      </c>
      <c r="F250" s="34" t="s">
        <v>37</v>
      </c>
      <c r="G250" s="37">
        <v>1850</v>
      </c>
      <c r="H250" s="34"/>
      <c r="I250" s="38"/>
      <c r="J250" s="36" t="s">
        <v>81</v>
      </c>
      <c r="K250" s="38">
        <v>10</v>
      </c>
      <c r="L250" s="40"/>
      <c r="M250" s="40"/>
      <c r="N250" s="40"/>
      <c r="O250" s="40"/>
      <c r="P250" s="40"/>
    </row>
    <row r="251" spans="1:16" s="32" customFormat="1" ht="10.5">
      <c r="A251" s="32">
        <v>91021000</v>
      </c>
      <c r="B251" s="33" t="s">
        <v>35</v>
      </c>
      <c r="C251" s="32" t="s">
        <v>234</v>
      </c>
      <c r="D251" s="46" t="s">
        <v>143</v>
      </c>
      <c r="E251" s="35">
        <v>38330</v>
      </c>
      <c r="F251" s="34" t="s">
        <v>37</v>
      </c>
      <c r="G251" s="37">
        <v>1800</v>
      </c>
      <c r="H251" s="34" t="s">
        <v>63</v>
      </c>
      <c r="I251" s="38">
        <v>5</v>
      </c>
      <c r="J251" s="36" t="s">
        <v>68</v>
      </c>
      <c r="K251" s="38">
        <v>7</v>
      </c>
      <c r="L251" s="40">
        <v>1800000</v>
      </c>
      <c r="M251" s="40"/>
      <c r="N251" s="40"/>
      <c r="O251" s="40"/>
      <c r="P251" s="40"/>
    </row>
    <row r="252" spans="1:16" s="32" customFormat="1" ht="10.5">
      <c r="A252" s="32">
        <v>96858900</v>
      </c>
      <c r="B252" s="33" t="s">
        <v>106</v>
      </c>
      <c r="C252" s="32" t="s">
        <v>235</v>
      </c>
      <c r="D252" s="46">
        <v>400</v>
      </c>
      <c r="E252" s="35">
        <v>38331</v>
      </c>
      <c r="F252" s="34" t="s">
        <v>37</v>
      </c>
      <c r="G252" s="37">
        <v>900</v>
      </c>
      <c r="H252" s="34"/>
      <c r="I252" s="38"/>
      <c r="J252" s="36" t="s">
        <v>81</v>
      </c>
      <c r="K252" s="38">
        <v>10</v>
      </c>
      <c r="L252" s="40"/>
      <c r="M252" s="40"/>
      <c r="N252" s="40"/>
      <c r="O252" s="40"/>
      <c r="P252" s="40"/>
    </row>
    <row r="253" spans="1:16" s="32" customFormat="1" ht="10.5">
      <c r="A253" s="32">
        <v>96858900</v>
      </c>
      <c r="B253" s="33" t="s">
        <v>106</v>
      </c>
      <c r="C253" s="32" t="s">
        <v>236</v>
      </c>
      <c r="D253" s="46" t="s">
        <v>143</v>
      </c>
      <c r="E253" s="35">
        <v>38331</v>
      </c>
      <c r="F253" s="34" t="s">
        <v>37</v>
      </c>
      <c r="G253" s="37">
        <v>900</v>
      </c>
      <c r="H253" s="34" t="s">
        <v>46</v>
      </c>
      <c r="I253" s="38">
        <v>3.8</v>
      </c>
      <c r="J253" s="36" t="s">
        <v>68</v>
      </c>
      <c r="K253" s="38">
        <v>7</v>
      </c>
      <c r="L253" s="40">
        <v>900000</v>
      </c>
      <c r="M253" s="40">
        <v>180000</v>
      </c>
      <c r="N253" s="40">
        <v>3962284</v>
      </c>
      <c r="O253" s="40">
        <v>82536</v>
      </c>
      <c r="P253" s="40">
        <v>4044820</v>
      </c>
    </row>
    <row r="254" spans="1:16" s="32" customFormat="1" ht="10.5">
      <c r="A254" s="32">
        <v>96858900</v>
      </c>
      <c r="B254" s="33" t="s">
        <v>106</v>
      </c>
      <c r="C254" s="32" t="s">
        <v>235</v>
      </c>
      <c r="D254" s="46">
        <v>401</v>
      </c>
      <c r="E254" s="35">
        <v>38331</v>
      </c>
      <c r="F254" s="34" t="s">
        <v>37</v>
      </c>
      <c r="G254" s="37">
        <v>800</v>
      </c>
      <c r="H254" s="34"/>
      <c r="I254" s="38"/>
      <c r="J254" s="36" t="s">
        <v>81</v>
      </c>
      <c r="K254" s="38">
        <v>25</v>
      </c>
      <c r="L254" s="40"/>
      <c r="M254" s="40"/>
      <c r="N254" s="40"/>
      <c r="O254" s="40"/>
      <c r="P254" s="40"/>
    </row>
    <row r="255" spans="1:16" s="32" customFormat="1" ht="10.5">
      <c r="A255" s="32">
        <v>96858900</v>
      </c>
      <c r="B255" s="33" t="s">
        <v>106</v>
      </c>
      <c r="C255" s="32" t="s">
        <v>237</v>
      </c>
      <c r="D255" s="46" t="s">
        <v>143</v>
      </c>
      <c r="E255" s="35">
        <v>38331</v>
      </c>
      <c r="F255" s="34" t="s">
        <v>37</v>
      </c>
      <c r="G255" s="37">
        <v>800</v>
      </c>
      <c r="H255" s="34" t="s">
        <v>90</v>
      </c>
      <c r="I255" s="38">
        <v>4.8</v>
      </c>
      <c r="J255" s="36" t="s">
        <v>68</v>
      </c>
      <c r="K255" s="38">
        <v>21</v>
      </c>
      <c r="L255" s="40">
        <v>800000</v>
      </c>
      <c r="M255" s="40"/>
      <c r="N255" s="40"/>
      <c r="O255" s="40"/>
      <c r="P255" s="40"/>
    </row>
    <row r="256" spans="1:16" s="32" customFormat="1" ht="10.5">
      <c r="A256" s="32">
        <v>96858900</v>
      </c>
      <c r="B256" s="33" t="s">
        <v>106</v>
      </c>
      <c r="C256" s="32" t="s">
        <v>238</v>
      </c>
      <c r="D256" s="46" t="s">
        <v>152</v>
      </c>
      <c r="E256" s="35">
        <v>39239</v>
      </c>
      <c r="F256" s="34" t="s">
        <v>37</v>
      </c>
      <c r="G256" s="37">
        <v>800</v>
      </c>
      <c r="H256" s="34" t="s">
        <v>92</v>
      </c>
      <c r="I256" s="38">
        <v>3.5</v>
      </c>
      <c r="J256" s="36" t="s">
        <v>68</v>
      </c>
      <c r="K256" s="38">
        <v>15</v>
      </c>
      <c r="L256" s="40">
        <v>800000</v>
      </c>
      <c r="M256" s="40">
        <v>586667</v>
      </c>
      <c r="N256" s="40">
        <v>12914119</v>
      </c>
      <c r="O256" s="40">
        <v>247922</v>
      </c>
      <c r="P256" s="40">
        <v>13162041</v>
      </c>
    </row>
    <row r="257" spans="1:16" s="32" customFormat="1" ht="10.5">
      <c r="A257" s="32">
        <v>93834000</v>
      </c>
      <c r="B257" s="33" t="s">
        <v>83</v>
      </c>
      <c r="C257" s="32" t="s">
        <v>175</v>
      </c>
      <c r="D257" s="46">
        <v>403</v>
      </c>
      <c r="E257" s="35">
        <v>38379</v>
      </c>
      <c r="F257" s="34" t="s">
        <v>37</v>
      </c>
      <c r="G257" s="37">
        <v>560</v>
      </c>
      <c r="H257" s="34"/>
      <c r="I257" s="38"/>
      <c r="J257" s="36" t="s">
        <v>81</v>
      </c>
      <c r="K257" s="38">
        <v>10</v>
      </c>
      <c r="L257" s="40"/>
      <c r="M257" s="40"/>
      <c r="N257" s="40"/>
      <c r="O257" s="40"/>
      <c r="P257" s="40"/>
    </row>
    <row r="258" spans="1:16" s="32" customFormat="1" ht="10.5">
      <c r="A258" s="32">
        <v>93834000</v>
      </c>
      <c r="B258" s="33" t="s">
        <v>83</v>
      </c>
      <c r="C258" s="32" t="s">
        <v>119</v>
      </c>
      <c r="D258" s="46" t="s">
        <v>143</v>
      </c>
      <c r="E258" s="35">
        <v>38379</v>
      </c>
      <c r="F258" s="34" t="s">
        <v>37</v>
      </c>
      <c r="G258" s="37">
        <v>560</v>
      </c>
      <c r="H258" s="34" t="s">
        <v>56</v>
      </c>
      <c r="I258" s="38">
        <v>4.5</v>
      </c>
      <c r="J258" s="36" t="s">
        <v>68</v>
      </c>
      <c r="K258" s="38">
        <v>10</v>
      </c>
      <c r="L258" s="40">
        <v>560000</v>
      </c>
      <c r="M258" s="40"/>
      <c r="N258" s="40"/>
      <c r="O258" s="40"/>
      <c r="P258" s="40"/>
    </row>
    <row r="259" spans="1:16" s="32" customFormat="1" ht="10.5">
      <c r="A259" s="32">
        <v>93834000</v>
      </c>
      <c r="B259" s="33" t="s">
        <v>83</v>
      </c>
      <c r="C259" s="32" t="s">
        <v>175</v>
      </c>
      <c r="D259" s="46">
        <v>404</v>
      </c>
      <c r="E259" s="35">
        <v>38379</v>
      </c>
      <c r="F259" s="34" t="s">
        <v>37</v>
      </c>
      <c r="G259" s="37">
        <v>1140</v>
      </c>
      <c r="H259" s="34"/>
      <c r="I259" s="38"/>
      <c r="J259" s="36" t="s">
        <v>81</v>
      </c>
      <c r="K259" s="38">
        <v>22</v>
      </c>
      <c r="L259" s="40"/>
      <c r="M259" s="40"/>
      <c r="N259" s="40"/>
      <c r="O259" s="40"/>
      <c r="P259" s="40"/>
    </row>
    <row r="260" spans="1:16" s="32" customFormat="1" ht="10.5">
      <c r="A260" s="32">
        <v>93834000</v>
      </c>
      <c r="B260" s="33" t="s">
        <v>83</v>
      </c>
      <c r="C260" s="32" t="s">
        <v>119</v>
      </c>
      <c r="D260" s="46" t="s">
        <v>143</v>
      </c>
      <c r="E260" s="35">
        <v>38379</v>
      </c>
      <c r="F260" s="34" t="s">
        <v>37</v>
      </c>
      <c r="G260" s="37">
        <v>1140</v>
      </c>
      <c r="H260" s="34" t="s">
        <v>51</v>
      </c>
      <c r="I260" s="38">
        <v>5</v>
      </c>
      <c r="J260" s="36" t="s">
        <v>68</v>
      </c>
      <c r="K260" s="38">
        <v>22</v>
      </c>
      <c r="L260" s="40">
        <v>1140000</v>
      </c>
      <c r="M260" s="40">
        <v>0</v>
      </c>
      <c r="N260" s="40">
        <v>0</v>
      </c>
      <c r="O260" s="40"/>
      <c r="P260" s="40"/>
    </row>
    <row r="261" spans="1:16" s="32" customFormat="1" ht="10.5">
      <c r="A261" s="32">
        <v>61216000</v>
      </c>
      <c r="B261" s="33" t="s">
        <v>44</v>
      </c>
      <c r="C261" s="32" t="s">
        <v>47</v>
      </c>
      <c r="D261" s="46">
        <v>406</v>
      </c>
      <c r="E261" s="35">
        <v>38404</v>
      </c>
      <c r="F261" s="34" t="s">
        <v>37</v>
      </c>
      <c r="G261" s="37">
        <v>3500</v>
      </c>
      <c r="H261" s="34" t="s">
        <v>239</v>
      </c>
      <c r="I261" s="38">
        <v>5.2</v>
      </c>
      <c r="J261" s="36" t="s">
        <v>39</v>
      </c>
      <c r="K261" s="38">
        <v>30</v>
      </c>
      <c r="L261" s="40">
        <v>3500000</v>
      </c>
      <c r="M261" s="40">
        <v>3500000</v>
      </c>
      <c r="N261" s="40">
        <v>77044415</v>
      </c>
      <c r="O261" s="40">
        <v>982619</v>
      </c>
      <c r="P261" s="40">
        <v>78027034</v>
      </c>
    </row>
    <row r="262" spans="1:16" s="32" customFormat="1" ht="10.5">
      <c r="A262" s="32">
        <v>90227000</v>
      </c>
      <c r="B262" s="33" t="s">
        <v>86</v>
      </c>
      <c r="C262" s="32" t="s">
        <v>240</v>
      </c>
      <c r="D262" s="46">
        <v>407</v>
      </c>
      <c r="E262" s="35">
        <v>38421</v>
      </c>
      <c r="F262" s="34" t="s">
        <v>37</v>
      </c>
      <c r="G262" s="37">
        <v>2000</v>
      </c>
      <c r="H262" s="34"/>
      <c r="I262" s="38"/>
      <c r="J262" s="36" t="s">
        <v>81</v>
      </c>
      <c r="K262" s="38">
        <v>25</v>
      </c>
      <c r="L262" s="40"/>
      <c r="M262" s="40"/>
      <c r="N262" s="40"/>
      <c r="O262" s="40"/>
      <c r="P262" s="40"/>
    </row>
    <row r="263" spans="1:16" s="32" customFormat="1" ht="10.5">
      <c r="A263" s="32">
        <v>90227000</v>
      </c>
      <c r="B263" s="33" t="s">
        <v>86</v>
      </c>
      <c r="C263" s="32" t="s">
        <v>241</v>
      </c>
      <c r="D263" s="46" t="s">
        <v>143</v>
      </c>
      <c r="E263" s="35">
        <v>38464</v>
      </c>
      <c r="F263" s="34" t="s">
        <v>37</v>
      </c>
      <c r="G263" s="37">
        <v>2000</v>
      </c>
      <c r="H263" s="34" t="s">
        <v>92</v>
      </c>
      <c r="I263" s="38">
        <v>3.9</v>
      </c>
      <c r="J263" s="36" t="s">
        <v>81</v>
      </c>
      <c r="K263" s="38">
        <v>21</v>
      </c>
      <c r="L263" s="40">
        <v>2000000</v>
      </c>
      <c r="M263" s="40">
        <v>1764706</v>
      </c>
      <c r="N263" s="40">
        <v>38845926</v>
      </c>
      <c r="O263" s="40">
        <v>690113</v>
      </c>
      <c r="P263" s="40">
        <v>39536039</v>
      </c>
    </row>
    <row r="264" spans="1:16" s="32" customFormat="1" ht="10.5">
      <c r="A264" s="32">
        <v>96528990</v>
      </c>
      <c r="B264" s="33" t="s">
        <v>35</v>
      </c>
      <c r="C264" s="32" t="s">
        <v>242</v>
      </c>
      <c r="D264" s="46">
        <v>408</v>
      </c>
      <c r="E264" s="35">
        <v>38425</v>
      </c>
      <c r="F264" s="34" t="s">
        <v>37</v>
      </c>
      <c r="G264" s="37">
        <v>2000</v>
      </c>
      <c r="H264" s="34"/>
      <c r="I264" s="38"/>
      <c r="J264" s="36" t="s">
        <v>81</v>
      </c>
      <c r="K264" s="38">
        <v>10</v>
      </c>
      <c r="L264" s="40"/>
      <c r="M264" s="40"/>
      <c r="N264" s="40"/>
      <c r="O264" s="40"/>
      <c r="P264" s="40"/>
    </row>
    <row r="265" spans="1:16" s="32" customFormat="1" ht="10.5">
      <c r="A265" s="32">
        <v>96528990</v>
      </c>
      <c r="B265" s="33" t="s">
        <v>35</v>
      </c>
      <c r="C265" s="32" t="s">
        <v>243</v>
      </c>
      <c r="D265" s="46" t="s">
        <v>143</v>
      </c>
      <c r="E265" s="35">
        <v>38425</v>
      </c>
      <c r="F265" s="34" t="s">
        <v>37</v>
      </c>
      <c r="G265" s="37">
        <v>2000</v>
      </c>
      <c r="H265" s="34" t="s">
        <v>46</v>
      </c>
      <c r="I265" s="38">
        <v>3</v>
      </c>
      <c r="J265" s="36" t="s">
        <v>39</v>
      </c>
      <c r="K265" s="38">
        <v>8</v>
      </c>
      <c r="L265" s="40">
        <v>1200000</v>
      </c>
      <c r="M265" s="40">
        <v>300000</v>
      </c>
      <c r="N265" s="40">
        <v>6603807</v>
      </c>
      <c r="O265" s="40">
        <v>74903</v>
      </c>
      <c r="P265" s="40">
        <v>6678710</v>
      </c>
    </row>
    <row r="266" spans="1:16" s="32" customFormat="1" ht="10.5">
      <c r="A266" s="32">
        <v>96528990</v>
      </c>
      <c r="B266" s="33" t="s">
        <v>35</v>
      </c>
      <c r="C266" s="32" t="s">
        <v>242</v>
      </c>
      <c r="D266" s="46">
        <v>409</v>
      </c>
      <c r="E266" s="35">
        <v>38425</v>
      </c>
      <c r="F266" s="34" t="s">
        <v>37</v>
      </c>
      <c r="G266" s="37">
        <v>1500</v>
      </c>
      <c r="H266" s="34"/>
      <c r="I266" s="38"/>
      <c r="J266" s="36" t="s">
        <v>81</v>
      </c>
      <c r="K266" s="38">
        <v>25</v>
      </c>
      <c r="L266" s="40"/>
      <c r="M266" s="40"/>
      <c r="N266" s="40"/>
      <c r="O266" s="40"/>
      <c r="P266" s="40"/>
    </row>
    <row r="267" spans="1:16" s="32" customFormat="1" ht="10.5">
      <c r="A267" s="32">
        <v>96528990</v>
      </c>
      <c r="B267" s="33" t="s">
        <v>35</v>
      </c>
      <c r="C267" s="32" t="s">
        <v>243</v>
      </c>
      <c r="D267" s="46" t="s">
        <v>143</v>
      </c>
      <c r="E267" s="35">
        <v>38425</v>
      </c>
      <c r="F267" s="34" t="s">
        <v>37</v>
      </c>
      <c r="G267" s="37">
        <v>1500</v>
      </c>
      <c r="H267" s="34" t="s">
        <v>90</v>
      </c>
      <c r="I267" s="38">
        <v>4</v>
      </c>
      <c r="J267" s="36" t="s">
        <v>39</v>
      </c>
      <c r="K267" s="38">
        <v>21</v>
      </c>
      <c r="L267" s="40">
        <v>800000</v>
      </c>
      <c r="M267" s="40">
        <v>571429</v>
      </c>
      <c r="N267" s="40">
        <v>12578689</v>
      </c>
      <c r="O267" s="40">
        <v>190227</v>
      </c>
      <c r="P267" s="40">
        <v>12768916</v>
      </c>
    </row>
    <row r="268" spans="1:16" s="32" customFormat="1" ht="10.5">
      <c r="A268" s="32">
        <v>61704000</v>
      </c>
      <c r="B268" s="33" t="s">
        <v>75</v>
      </c>
      <c r="C268" s="32" t="s">
        <v>244</v>
      </c>
      <c r="D268" s="46">
        <v>411</v>
      </c>
      <c r="E268" s="35">
        <v>38467</v>
      </c>
      <c r="F268" s="34" t="s">
        <v>37</v>
      </c>
      <c r="G268" s="37">
        <v>6900</v>
      </c>
      <c r="H268" s="34" t="s">
        <v>90</v>
      </c>
      <c r="I268" s="38">
        <v>4</v>
      </c>
      <c r="J268" s="36" t="s">
        <v>39</v>
      </c>
      <c r="K268" s="38">
        <v>20</v>
      </c>
      <c r="L268" s="40">
        <v>6900000</v>
      </c>
      <c r="M268" s="40">
        <v>6900000</v>
      </c>
      <c r="N268" s="40">
        <v>151887561</v>
      </c>
      <c r="O268" s="40">
        <v>0</v>
      </c>
      <c r="P268" s="40">
        <v>151887561</v>
      </c>
    </row>
    <row r="269" spans="1:16" s="32" customFormat="1" ht="10.5">
      <c r="A269" s="32">
        <v>96596540</v>
      </c>
      <c r="B269" s="33" t="s">
        <v>106</v>
      </c>
      <c r="C269" s="32" t="s">
        <v>245</v>
      </c>
      <c r="D269" s="46">
        <v>413</v>
      </c>
      <c r="E269" s="35">
        <v>38484</v>
      </c>
      <c r="F269" s="34" t="s">
        <v>37</v>
      </c>
      <c r="G269" s="37">
        <v>7000</v>
      </c>
      <c r="H269" s="34"/>
      <c r="I269" s="38"/>
      <c r="J269" s="36" t="s">
        <v>39</v>
      </c>
      <c r="K269" s="38">
        <v>10</v>
      </c>
      <c r="L269" s="40"/>
      <c r="M269" s="40"/>
      <c r="N269" s="40"/>
      <c r="O269" s="40"/>
      <c r="P269" s="40"/>
    </row>
    <row r="270" spans="1:16" s="32" customFormat="1" ht="10.5">
      <c r="A270" s="32">
        <v>96596540</v>
      </c>
      <c r="B270" s="33" t="s">
        <v>106</v>
      </c>
      <c r="C270" s="32" t="s">
        <v>246</v>
      </c>
      <c r="D270" s="46" t="s">
        <v>143</v>
      </c>
      <c r="E270" s="35">
        <v>38490</v>
      </c>
      <c r="F270" s="34" t="s">
        <v>37</v>
      </c>
      <c r="G270" s="37">
        <v>7000</v>
      </c>
      <c r="H270" s="34" t="s">
        <v>46</v>
      </c>
      <c r="I270" s="38">
        <v>2.7</v>
      </c>
      <c r="J270" s="36" t="s">
        <v>39</v>
      </c>
      <c r="K270" s="38">
        <v>10</v>
      </c>
      <c r="L270" s="40">
        <v>7000000</v>
      </c>
      <c r="M270" s="40">
        <v>7000000</v>
      </c>
      <c r="N270" s="40">
        <v>154088830</v>
      </c>
      <c r="O270" s="40">
        <v>332911</v>
      </c>
      <c r="P270" s="40">
        <v>154421741</v>
      </c>
    </row>
    <row r="271" spans="1:16" s="32" customFormat="1" ht="10.5">
      <c r="A271" s="32">
        <v>91041000</v>
      </c>
      <c r="B271" s="33" t="s">
        <v>106</v>
      </c>
      <c r="C271" s="32" t="s">
        <v>247</v>
      </c>
      <c r="D271" s="46">
        <v>415</v>
      </c>
      <c r="E271" s="35">
        <v>38516</v>
      </c>
      <c r="F271" s="34" t="s">
        <v>37</v>
      </c>
      <c r="G271" s="37">
        <v>1500</v>
      </c>
      <c r="H271" s="34"/>
      <c r="I271" s="38"/>
      <c r="J271" s="36" t="s">
        <v>81</v>
      </c>
      <c r="K271" s="38">
        <v>25</v>
      </c>
      <c r="L271" s="40"/>
      <c r="M271" s="40"/>
      <c r="N271" s="40"/>
      <c r="O271" s="40"/>
      <c r="P271" s="40"/>
    </row>
    <row r="272" spans="1:16" s="32" customFormat="1" ht="10.5">
      <c r="A272" s="32">
        <v>91041000</v>
      </c>
      <c r="B272" s="33" t="s">
        <v>106</v>
      </c>
      <c r="C272" s="32" t="s">
        <v>248</v>
      </c>
      <c r="D272" s="46" t="s">
        <v>143</v>
      </c>
      <c r="E272" s="35">
        <v>38532</v>
      </c>
      <c r="F272" s="34" t="s">
        <v>37</v>
      </c>
      <c r="G272" s="37">
        <v>1500</v>
      </c>
      <c r="H272" s="34" t="s">
        <v>46</v>
      </c>
      <c r="I272" s="38">
        <v>3.8</v>
      </c>
      <c r="J272" s="36" t="s">
        <v>68</v>
      </c>
      <c r="K272" s="38">
        <v>20</v>
      </c>
      <c r="L272" s="40">
        <v>1500000</v>
      </c>
      <c r="M272" s="40">
        <v>513750</v>
      </c>
      <c r="N272" s="40">
        <v>11309019</v>
      </c>
      <c r="O272" s="40">
        <v>82140</v>
      </c>
      <c r="P272" s="40">
        <v>11391159</v>
      </c>
    </row>
    <row r="273" spans="1:16" s="32" customFormat="1" ht="10.5">
      <c r="A273" s="32">
        <v>76073164</v>
      </c>
      <c r="B273" s="33">
        <v>1</v>
      </c>
      <c r="C273" s="32" t="s">
        <v>868</v>
      </c>
      <c r="D273" s="46">
        <v>416</v>
      </c>
      <c r="E273" s="35">
        <v>38516</v>
      </c>
      <c r="F273" s="34" t="s">
        <v>37</v>
      </c>
      <c r="G273" s="37">
        <v>1000</v>
      </c>
      <c r="H273" s="34"/>
      <c r="I273" s="38"/>
      <c r="J273" s="36" t="s">
        <v>250</v>
      </c>
      <c r="K273" s="38">
        <v>21</v>
      </c>
      <c r="L273" s="40"/>
      <c r="M273" s="40"/>
      <c r="N273" s="40"/>
      <c r="O273" s="40"/>
      <c r="P273" s="40"/>
    </row>
    <row r="274" spans="1:16" s="32" customFormat="1" ht="10.5">
      <c r="A274" s="32">
        <v>76073164</v>
      </c>
      <c r="B274" s="33">
        <v>1</v>
      </c>
      <c r="C274" s="32" t="s">
        <v>251</v>
      </c>
      <c r="D274" s="46" t="s">
        <v>143</v>
      </c>
      <c r="E274" s="35">
        <v>38516</v>
      </c>
      <c r="F274" s="34" t="s">
        <v>37</v>
      </c>
      <c r="G274" s="37">
        <v>1000</v>
      </c>
      <c r="H274" s="34" t="s">
        <v>46</v>
      </c>
      <c r="I274" s="38">
        <v>3</v>
      </c>
      <c r="J274" s="36" t="s">
        <v>250</v>
      </c>
      <c r="K274" s="38">
        <v>21</v>
      </c>
      <c r="L274" s="40">
        <v>1000000</v>
      </c>
      <c r="M274" s="40">
        <v>828571</v>
      </c>
      <c r="N274" s="40">
        <v>18239077</v>
      </c>
      <c r="O274" s="40">
        <v>60173</v>
      </c>
      <c r="P274" s="40">
        <v>18299250</v>
      </c>
    </row>
    <row r="275" spans="1:16" s="32" customFormat="1" ht="10.5">
      <c r="A275" s="32">
        <v>96787910</v>
      </c>
      <c r="B275" s="33" t="s">
        <v>75</v>
      </c>
      <c r="C275" s="32" t="s">
        <v>252</v>
      </c>
      <c r="D275" s="46">
        <v>417</v>
      </c>
      <c r="E275" s="35">
        <v>38516</v>
      </c>
      <c r="F275" s="34" t="s">
        <v>37</v>
      </c>
      <c r="G275" s="37">
        <v>6775</v>
      </c>
      <c r="H275" s="34"/>
      <c r="I275" s="38"/>
      <c r="J275" s="36" t="s">
        <v>250</v>
      </c>
      <c r="K275" s="38">
        <v>21</v>
      </c>
      <c r="L275" s="40"/>
      <c r="M275" s="40"/>
      <c r="N275" s="40"/>
      <c r="O275" s="40"/>
      <c r="P275" s="40"/>
    </row>
    <row r="276" spans="1:16" s="32" customFormat="1" ht="10.5">
      <c r="A276" s="32">
        <v>96787910</v>
      </c>
      <c r="B276" s="33" t="s">
        <v>75</v>
      </c>
      <c r="C276" s="32" t="s">
        <v>253</v>
      </c>
      <c r="D276" s="46" t="s">
        <v>143</v>
      </c>
      <c r="E276" s="35">
        <v>38524</v>
      </c>
      <c r="F276" s="34" t="s">
        <v>37</v>
      </c>
      <c r="G276" s="37">
        <v>5650</v>
      </c>
      <c r="H276" s="34" t="s">
        <v>136</v>
      </c>
      <c r="I276" s="38">
        <v>2.75</v>
      </c>
      <c r="J276" s="36" t="s">
        <v>250</v>
      </c>
      <c r="K276" s="38">
        <v>15</v>
      </c>
      <c r="L276" s="40">
        <v>5650000</v>
      </c>
      <c r="M276" s="40">
        <v>4516515</v>
      </c>
      <c r="N276" s="40">
        <v>99420645</v>
      </c>
      <c r="O276" s="40">
        <v>793879</v>
      </c>
      <c r="P276" s="40">
        <v>100214524</v>
      </c>
    </row>
    <row r="277" spans="1:16" s="32" customFormat="1" ht="10.5">
      <c r="A277" s="32">
        <v>96787910</v>
      </c>
      <c r="B277" s="33" t="s">
        <v>75</v>
      </c>
      <c r="C277" s="32" t="s">
        <v>253</v>
      </c>
      <c r="D277" s="46" t="s">
        <v>143</v>
      </c>
      <c r="E277" s="35">
        <v>38524</v>
      </c>
      <c r="F277" s="34" t="s">
        <v>37</v>
      </c>
      <c r="G277" s="48">
        <v>0.5</v>
      </c>
      <c r="H277" s="34" t="s">
        <v>137</v>
      </c>
      <c r="I277" s="38">
        <v>2.75</v>
      </c>
      <c r="J277" s="36" t="s">
        <v>250</v>
      </c>
      <c r="K277" s="38">
        <v>15</v>
      </c>
      <c r="L277" s="40">
        <v>500</v>
      </c>
      <c r="M277" s="40">
        <v>400</v>
      </c>
      <c r="N277" s="40">
        <v>8805</v>
      </c>
      <c r="O277" s="40">
        <v>61</v>
      </c>
      <c r="P277" s="40">
        <v>8866</v>
      </c>
    </row>
    <row r="278" spans="1:16" s="32" customFormat="1" ht="10.5">
      <c r="A278" s="32">
        <v>96787910</v>
      </c>
      <c r="B278" s="33" t="s">
        <v>75</v>
      </c>
      <c r="C278" s="32" t="s">
        <v>253</v>
      </c>
      <c r="D278" s="46" t="s">
        <v>152</v>
      </c>
      <c r="E278" s="35">
        <v>38972</v>
      </c>
      <c r="F278" s="34" t="s">
        <v>37</v>
      </c>
      <c r="G278" s="37">
        <v>1124</v>
      </c>
      <c r="H278" s="34" t="s">
        <v>157</v>
      </c>
      <c r="I278" s="49">
        <v>3.5</v>
      </c>
      <c r="J278" s="36" t="s">
        <v>250</v>
      </c>
      <c r="K278" s="38">
        <v>15.5</v>
      </c>
      <c r="L278" s="40">
        <v>1124000</v>
      </c>
      <c r="M278" s="40">
        <v>1124000</v>
      </c>
      <c r="N278" s="40">
        <v>24742264</v>
      </c>
      <c r="O278" s="40">
        <v>250991</v>
      </c>
      <c r="P278" s="40">
        <v>24993255</v>
      </c>
    </row>
    <row r="279" spans="1:16" s="32" customFormat="1" ht="10.5">
      <c r="A279" s="32">
        <v>96787910</v>
      </c>
      <c r="B279" s="33" t="s">
        <v>75</v>
      </c>
      <c r="C279" s="32" t="s">
        <v>253</v>
      </c>
      <c r="D279" s="46" t="s">
        <v>152</v>
      </c>
      <c r="E279" s="35">
        <v>38972</v>
      </c>
      <c r="F279" s="34" t="s">
        <v>37</v>
      </c>
      <c r="G279" s="32">
        <v>0.5</v>
      </c>
      <c r="H279" s="34" t="s">
        <v>159</v>
      </c>
      <c r="I279" s="49">
        <v>3.5</v>
      </c>
      <c r="J279" s="36" t="s">
        <v>250</v>
      </c>
      <c r="K279" s="38">
        <v>15.5</v>
      </c>
      <c r="L279" s="40">
        <v>500</v>
      </c>
      <c r="M279" s="40">
        <v>500</v>
      </c>
      <c r="N279" s="40">
        <v>11006</v>
      </c>
      <c r="O279" s="40">
        <v>112</v>
      </c>
      <c r="P279" s="40">
        <v>11118</v>
      </c>
    </row>
    <row r="280" spans="1:16" s="32" customFormat="1" ht="10.5">
      <c r="A280" s="32">
        <v>89900400</v>
      </c>
      <c r="B280" s="33" t="s">
        <v>86</v>
      </c>
      <c r="C280" s="32" t="s">
        <v>205</v>
      </c>
      <c r="D280" s="46">
        <v>418</v>
      </c>
      <c r="E280" s="35">
        <v>38524</v>
      </c>
      <c r="F280" s="34" t="s">
        <v>37</v>
      </c>
      <c r="G280" s="37">
        <v>2500</v>
      </c>
      <c r="H280" s="34"/>
      <c r="I280" s="38"/>
      <c r="J280" s="36" t="s">
        <v>81</v>
      </c>
      <c r="K280" s="38">
        <v>10</v>
      </c>
      <c r="L280" s="40"/>
      <c r="M280" s="40"/>
      <c r="N280" s="40"/>
      <c r="O280" s="40"/>
      <c r="P280" s="40"/>
    </row>
    <row r="281" spans="1:16" s="32" customFormat="1" ht="10.5">
      <c r="A281" s="32">
        <v>89900400</v>
      </c>
      <c r="B281" s="33" t="s">
        <v>86</v>
      </c>
      <c r="C281" s="32" t="s">
        <v>206</v>
      </c>
      <c r="D281" s="46" t="s">
        <v>143</v>
      </c>
      <c r="E281" s="35">
        <v>38532</v>
      </c>
      <c r="F281" s="34" t="s">
        <v>37</v>
      </c>
      <c r="G281" s="37">
        <v>2500</v>
      </c>
      <c r="H281" s="34" t="s">
        <v>53</v>
      </c>
      <c r="I281" s="38">
        <v>2.75</v>
      </c>
      <c r="J281" s="36" t="s">
        <v>81</v>
      </c>
      <c r="K281" s="38">
        <v>8</v>
      </c>
      <c r="L281" s="40"/>
      <c r="M281" s="40"/>
      <c r="N281" s="40"/>
      <c r="O281" s="40"/>
      <c r="P281" s="40"/>
    </row>
    <row r="282" spans="1:16" s="32" customFormat="1" ht="10.5">
      <c r="A282" s="32">
        <v>89900400</v>
      </c>
      <c r="B282" s="33" t="s">
        <v>86</v>
      </c>
      <c r="C282" s="32" t="s">
        <v>205</v>
      </c>
      <c r="D282" s="46">
        <v>419</v>
      </c>
      <c r="E282" s="35">
        <v>38524</v>
      </c>
      <c r="F282" s="34" t="s">
        <v>37</v>
      </c>
      <c r="G282" s="37">
        <v>2500</v>
      </c>
      <c r="H282" s="34"/>
      <c r="I282" s="38"/>
      <c r="J282" s="36" t="s">
        <v>81</v>
      </c>
      <c r="K282" s="38">
        <v>30</v>
      </c>
      <c r="L282" s="40"/>
      <c r="M282" s="40"/>
      <c r="N282" s="40"/>
      <c r="O282" s="40"/>
      <c r="P282" s="40"/>
    </row>
    <row r="283" spans="1:16" s="32" customFormat="1" ht="10.5">
      <c r="A283" s="32">
        <v>89900400</v>
      </c>
      <c r="B283" s="33" t="s">
        <v>86</v>
      </c>
      <c r="C283" s="32" t="s">
        <v>207</v>
      </c>
      <c r="D283" s="46" t="s">
        <v>143</v>
      </c>
      <c r="E283" s="35">
        <v>38532</v>
      </c>
      <c r="F283" s="34" t="s">
        <v>37</v>
      </c>
      <c r="G283" s="37">
        <v>2500</v>
      </c>
      <c r="H283" s="34" t="s">
        <v>59</v>
      </c>
      <c r="I283" s="38">
        <v>3.5</v>
      </c>
      <c r="J283" s="36" t="s">
        <v>81</v>
      </c>
      <c r="K283" s="38">
        <v>21</v>
      </c>
      <c r="L283" s="40">
        <v>2500000</v>
      </c>
      <c r="M283" s="40">
        <v>2416667</v>
      </c>
      <c r="N283" s="40">
        <v>53197342</v>
      </c>
      <c r="O283" s="40">
        <v>230731</v>
      </c>
      <c r="P283" s="40">
        <v>53428073</v>
      </c>
    </row>
    <row r="284" spans="1:16" s="32" customFormat="1" ht="10.5">
      <c r="A284" s="32">
        <v>90331000</v>
      </c>
      <c r="B284" s="33" t="s">
        <v>96</v>
      </c>
      <c r="C284" s="32" t="s">
        <v>254</v>
      </c>
      <c r="D284" s="46">
        <v>421</v>
      </c>
      <c r="E284" s="35">
        <v>38541</v>
      </c>
      <c r="F284" s="34" t="s">
        <v>37</v>
      </c>
      <c r="G284" s="37">
        <v>1800</v>
      </c>
      <c r="H284" s="34"/>
      <c r="I284" s="38"/>
      <c r="J284" s="36" t="s">
        <v>81</v>
      </c>
      <c r="K284" s="38">
        <v>21</v>
      </c>
      <c r="L284" s="40"/>
      <c r="M284" s="40"/>
      <c r="N284" s="40"/>
      <c r="O284" s="40"/>
      <c r="P284" s="40"/>
    </row>
    <row r="285" spans="1:16" s="32" customFormat="1" ht="10.5">
      <c r="A285" s="32">
        <v>90331000</v>
      </c>
      <c r="B285" s="33" t="s">
        <v>96</v>
      </c>
      <c r="C285" s="32" t="s">
        <v>255</v>
      </c>
      <c r="D285" s="46" t="s">
        <v>143</v>
      </c>
      <c r="E285" s="35">
        <v>38548</v>
      </c>
      <c r="F285" s="34" t="s">
        <v>37</v>
      </c>
      <c r="G285" s="37">
        <v>1800</v>
      </c>
      <c r="H285" s="34" t="s">
        <v>56</v>
      </c>
      <c r="I285" s="38">
        <v>3.4</v>
      </c>
      <c r="J285" s="36" t="s">
        <v>68</v>
      </c>
      <c r="K285" s="38">
        <v>21</v>
      </c>
      <c r="L285" s="40">
        <v>1800000</v>
      </c>
      <c r="M285" s="40">
        <v>1800000</v>
      </c>
      <c r="N285" s="40">
        <v>39622842</v>
      </c>
      <c r="O285" s="40">
        <v>500971</v>
      </c>
      <c r="P285" s="40">
        <v>40123813</v>
      </c>
    </row>
    <row r="286" spans="1:16" s="32" customFormat="1" ht="10.5">
      <c r="A286" s="32">
        <v>93473000</v>
      </c>
      <c r="B286" s="33" t="s">
        <v>54</v>
      </c>
      <c r="C286" s="32" t="s">
        <v>256</v>
      </c>
      <c r="D286" s="46">
        <v>422</v>
      </c>
      <c r="E286" s="35">
        <v>38544</v>
      </c>
      <c r="F286" s="34" t="s">
        <v>37</v>
      </c>
      <c r="G286" s="37">
        <v>1800</v>
      </c>
      <c r="H286" s="34"/>
      <c r="I286" s="38"/>
      <c r="J286" s="36" t="s">
        <v>81</v>
      </c>
      <c r="K286" s="38">
        <v>10</v>
      </c>
      <c r="L286" s="40"/>
      <c r="M286" s="40"/>
      <c r="N286" s="40"/>
      <c r="O286" s="40"/>
      <c r="P286" s="40"/>
    </row>
    <row r="287" spans="1:16" s="32" customFormat="1" ht="10.5">
      <c r="A287" s="32">
        <v>93473000</v>
      </c>
      <c r="B287" s="33" t="s">
        <v>54</v>
      </c>
      <c r="C287" s="32" t="s">
        <v>257</v>
      </c>
      <c r="D287" s="46" t="s">
        <v>143</v>
      </c>
      <c r="E287" s="35">
        <v>38544</v>
      </c>
      <c r="F287" s="34" t="s">
        <v>37</v>
      </c>
      <c r="G287" s="37">
        <v>1800</v>
      </c>
      <c r="H287" s="34" t="s">
        <v>46</v>
      </c>
      <c r="I287" s="38">
        <v>3.5</v>
      </c>
      <c r="J287" s="36" t="s">
        <v>81</v>
      </c>
      <c r="K287" s="38">
        <v>10</v>
      </c>
      <c r="L287" s="40"/>
      <c r="M287" s="40"/>
      <c r="N287" s="40"/>
      <c r="O287" s="40"/>
      <c r="P287" s="40"/>
    </row>
    <row r="288" spans="1:16" s="32" customFormat="1" ht="10.5">
      <c r="A288" s="32">
        <v>96678790</v>
      </c>
      <c r="B288" s="33" t="s">
        <v>168</v>
      </c>
      <c r="C288" s="32" t="s">
        <v>258</v>
      </c>
      <c r="D288" s="46">
        <v>423</v>
      </c>
      <c r="E288" s="35">
        <v>38548</v>
      </c>
      <c r="F288" s="34" t="s">
        <v>37</v>
      </c>
      <c r="G288" s="37">
        <v>1200</v>
      </c>
      <c r="H288" s="34"/>
      <c r="I288" s="38"/>
      <c r="J288" s="36" t="s">
        <v>68</v>
      </c>
      <c r="K288" s="38">
        <v>10</v>
      </c>
      <c r="L288" s="40"/>
      <c r="M288" s="40"/>
      <c r="N288" s="40"/>
      <c r="O288" s="40"/>
      <c r="P288" s="40"/>
    </row>
    <row r="289" spans="1:17" s="32" customFormat="1" ht="10.5">
      <c r="A289" s="32">
        <v>96678790</v>
      </c>
      <c r="B289" s="33" t="s">
        <v>168</v>
      </c>
      <c r="C289" s="32" t="s">
        <v>259</v>
      </c>
      <c r="D289" s="46" t="s">
        <v>143</v>
      </c>
      <c r="E289" s="35">
        <v>38555</v>
      </c>
      <c r="F289" s="34" t="s">
        <v>171</v>
      </c>
      <c r="G289" s="37">
        <v>21030000</v>
      </c>
      <c r="H289" s="34" t="s">
        <v>56</v>
      </c>
      <c r="I289" s="38">
        <v>6.2</v>
      </c>
      <c r="J289" s="36" t="s">
        <v>68</v>
      </c>
      <c r="K289" s="38">
        <v>6</v>
      </c>
      <c r="L289" s="40">
        <v>21030000000</v>
      </c>
      <c r="M289" s="40"/>
      <c r="N289" s="40"/>
      <c r="O289" s="40"/>
      <c r="P289" s="40"/>
    </row>
    <row r="290" spans="1:17" s="32" customFormat="1" ht="10.5">
      <c r="A290" s="32">
        <v>91705000</v>
      </c>
      <c r="B290" s="33" t="s">
        <v>44</v>
      </c>
      <c r="C290" s="32" t="s">
        <v>260</v>
      </c>
      <c r="D290" s="46">
        <v>426</v>
      </c>
      <c r="E290" s="35">
        <v>38565</v>
      </c>
      <c r="F290" s="34" t="s">
        <v>37</v>
      </c>
      <c r="G290" s="37">
        <v>3000</v>
      </c>
      <c r="H290" s="34"/>
      <c r="I290" s="38"/>
      <c r="J290" s="36" t="s">
        <v>81</v>
      </c>
      <c r="K290" s="38">
        <v>10</v>
      </c>
      <c r="L290" s="40"/>
      <c r="M290" s="40"/>
      <c r="N290" s="40"/>
      <c r="O290" s="40"/>
      <c r="P290" s="40"/>
    </row>
    <row r="291" spans="1:17" s="32" customFormat="1" ht="10.5">
      <c r="A291" s="32">
        <v>91705000</v>
      </c>
      <c r="B291" s="33" t="s">
        <v>44</v>
      </c>
      <c r="C291" s="32" t="s">
        <v>80</v>
      </c>
      <c r="D291" s="46" t="s">
        <v>143</v>
      </c>
      <c r="E291" s="35">
        <v>38631</v>
      </c>
      <c r="F291" s="34" t="s">
        <v>37</v>
      </c>
      <c r="G291" s="37">
        <v>2700</v>
      </c>
      <c r="H291" s="34" t="s">
        <v>63</v>
      </c>
      <c r="I291" s="38">
        <v>3.5</v>
      </c>
      <c r="J291" s="36" t="s">
        <v>68</v>
      </c>
      <c r="K291" s="38">
        <v>8</v>
      </c>
      <c r="L291" s="40">
        <v>2700000</v>
      </c>
      <c r="M291" s="40">
        <v>675000</v>
      </c>
      <c r="N291" s="40">
        <v>14858566</v>
      </c>
      <c r="O291" s="40">
        <v>100884</v>
      </c>
      <c r="P291" s="40">
        <v>14959450</v>
      </c>
    </row>
    <row r="292" spans="1:17" s="32" customFormat="1" ht="10.5">
      <c r="A292" s="32">
        <v>91705000</v>
      </c>
      <c r="B292" s="33" t="s">
        <v>44</v>
      </c>
      <c r="C292" s="32" t="s">
        <v>261</v>
      </c>
      <c r="D292" s="46">
        <v>427</v>
      </c>
      <c r="E292" s="35">
        <v>38565</v>
      </c>
      <c r="F292" s="34" t="s">
        <v>37</v>
      </c>
      <c r="G292" s="37">
        <v>4700</v>
      </c>
      <c r="H292" s="34"/>
      <c r="I292" s="38"/>
      <c r="J292" s="36" t="s">
        <v>81</v>
      </c>
      <c r="K292" s="38">
        <v>25</v>
      </c>
      <c r="L292" s="40"/>
      <c r="M292" s="40"/>
      <c r="N292" s="40"/>
      <c r="O292" s="40"/>
      <c r="P292" s="40"/>
    </row>
    <row r="293" spans="1:17" s="32" customFormat="1" ht="10.5">
      <c r="A293" s="32">
        <v>90310000</v>
      </c>
      <c r="B293" s="33" t="s">
        <v>61</v>
      </c>
      <c r="C293" s="32" t="s">
        <v>262</v>
      </c>
      <c r="D293" s="46">
        <v>428</v>
      </c>
      <c r="E293" s="35">
        <v>38566</v>
      </c>
      <c r="F293" s="34" t="s">
        <v>37</v>
      </c>
      <c r="G293" s="37">
        <v>2000</v>
      </c>
      <c r="H293" s="34"/>
      <c r="I293" s="38"/>
      <c r="J293" s="36" t="s">
        <v>81</v>
      </c>
      <c r="K293" s="38">
        <v>10</v>
      </c>
      <c r="L293" s="40"/>
      <c r="M293" s="40"/>
      <c r="N293" s="40"/>
      <c r="O293" s="40"/>
      <c r="P293" s="40"/>
    </row>
    <row r="294" spans="1:17" s="32" customFormat="1" ht="10.5">
      <c r="A294" s="32">
        <v>90310000</v>
      </c>
      <c r="B294" s="33" t="s">
        <v>61</v>
      </c>
      <c r="C294" s="32" t="s">
        <v>94</v>
      </c>
      <c r="D294" s="46" t="s">
        <v>143</v>
      </c>
      <c r="E294" s="35">
        <v>38575</v>
      </c>
      <c r="F294" s="34" t="s">
        <v>37</v>
      </c>
      <c r="G294" s="37">
        <v>2000</v>
      </c>
      <c r="H294" s="34" t="s">
        <v>53</v>
      </c>
      <c r="I294" s="38">
        <v>2.5</v>
      </c>
      <c r="J294" s="36" t="s">
        <v>81</v>
      </c>
      <c r="K294" s="38">
        <v>7</v>
      </c>
      <c r="L294" s="40">
        <v>1500000</v>
      </c>
      <c r="M294" s="40">
        <v>500000</v>
      </c>
      <c r="N294" s="40">
        <v>11006345</v>
      </c>
      <c r="O294" s="40">
        <v>21787</v>
      </c>
      <c r="P294" s="40">
        <v>11028132</v>
      </c>
    </row>
    <row r="295" spans="1:17" s="32" customFormat="1" ht="10.5">
      <c r="A295" s="32">
        <v>90310000</v>
      </c>
      <c r="B295" s="33" t="s">
        <v>61</v>
      </c>
      <c r="C295" s="32" t="s">
        <v>262</v>
      </c>
      <c r="D295" s="46">
        <v>429</v>
      </c>
      <c r="E295" s="35">
        <v>38566</v>
      </c>
      <c r="F295" s="34" t="s">
        <v>37</v>
      </c>
      <c r="G295" s="37">
        <v>2500</v>
      </c>
      <c r="H295" s="34"/>
      <c r="I295" s="38"/>
      <c r="J295" s="36" t="s">
        <v>81</v>
      </c>
      <c r="K295" s="38">
        <v>25</v>
      </c>
      <c r="L295" s="40"/>
      <c r="M295" s="40"/>
      <c r="N295" s="40"/>
      <c r="O295" s="40"/>
      <c r="P295" s="40"/>
    </row>
    <row r="296" spans="1:17" s="32" customFormat="1" ht="10.5">
      <c r="A296" s="32">
        <v>90310000</v>
      </c>
      <c r="B296" s="33" t="s">
        <v>61</v>
      </c>
      <c r="C296" s="32" t="s">
        <v>94</v>
      </c>
      <c r="D296" s="46" t="s">
        <v>143</v>
      </c>
      <c r="E296" s="35">
        <v>38575</v>
      </c>
      <c r="F296" s="34" t="s">
        <v>37</v>
      </c>
      <c r="G296" s="37">
        <v>2500</v>
      </c>
      <c r="H296" s="34" t="s">
        <v>59</v>
      </c>
      <c r="I296" s="38">
        <v>3.5</v>
      </c>
      <c r="J296" s="36" t="s">
        <v>81</v>
      </c>
      <c r="K296" s="38">
        <v>23</v>
      </c>
      <c r="L296" s="40">
        <v>1500000</v>
      </c>
      <c r="M296" s="40">
        <v>1500000</v>
      </c>
      <c r="N296" s="40">
        <v>33019035</v>
      </c>
      <c r="O296" s="40">
        <v>91280</v>
      </c>
      <c r="P296" s="40">
        <v>33110315</v>
      </c>
    </row>
    <row r="297" spans="1:17" s="32" customFormat="1" ht="10.5">
      <c r="A297" s="32">
        <v>61219000</v>
      </c>
      <c r="B297" s="33" t="s">
        <v>54</v>
      </c>
      <c r="C297" s="32" t="s">
        <v>112</v>
      </c>
      <c r="D297" s="46">
        <v>431</v>
      </c>
      <c r="E297" s="35">
        <v>38580</v>
      </c>
      <c r="F297" s="34" t="s">
        <v>37</v>
      </c>
      <c r="G297" s="37">
        <v>2800</v>
      </c>
      <c r="H297" s="34" t="s">
        <v>53</v>
      </c>
      <c r="I297" s="38">
        <v>4.5</v>
      </c>
      <c r="J297" s="36" t="s">
        <v>39</v>
      </c>
      <c r="K297" s="38">
        <v>25</v>
      </c>
      <c r="L297" s="40">
        <v>2800000</v>
      </c>
      <c r="M297" s="40">
        <v>2800000</v>
      </c>
      <c r="N297" s="40">
        <v>61635532</v>
      </c>
      <c r="O297" s="40">
        <v>121915</v>
      </c>
      <c r="P297" s="40">
        <v>61757447</v>
      </c>
    </row>
    <row r="298" spans="1:17" s="32" customFormat="1" ht="10.5">
      <c r="A298" s="32">
        <v>99586130</v>
      </c>
      <c r="B298" s="33" t="s">
        <v>83</v>
      </c>
      <c r="C298" s="32" t="s">
        <v>263</v>
      </c>
      <c r="D298" s="46">
        <v>432</v>
      </c>
      <c r="E298" s="35">
        <v>38583</v>
      </c>
      <c r="F298" s="34" t="s">
        <v>37</v>
      </c>
      <c r="G298" s="37">
        <v>5800</v>
      </c>
      <c r="H298" s="34"/>
      <c r="I298" s="38"/>
      <c r="J298" s="36" t="s">
        <v>81</v>
      </c>
      <c r="K298" s="38">
        <v>10</v>
      </c>
      <c r="L298" s="40"/>
      <c r="M298" s="40"/>
      <c r="N298" s="40"/>
      <c r="O298" s="40"/>
      <c r="P298" s="40"/>
    </row>
    <row r="299" spans="1:17" s="32" customFormat="1" ht="10.5">
      <c r="A299" s="32">
        <v>99586130</v>
      </c>
      <c r="B299" s="33" t="s">
        <v>83</v>
      </c>
      <c r="C299" s="32" t="s">
        <v>264</v>
      </c>
      <c r="D299" s="46" t="s">
        <v>143</v>
      </c>
      <c r="E299" s="35">
        <v>38583</v>
      </c>
      <c r="F299" s="34" t="s">
        <v>37</v>
      </c>
      <c r="G299" s="37">
        <v>5800</v>
      </c>
      <c r="H299" s="34" t="s">
        <v>46</v>
      </c>
      <c r="I299" s="38">
        <v>3.5</v>
      </c>
      <c r="J299" s="36" t="s">
        <v>68</v>
      </c>
      <c r="K299" s="38">
        <v>10</v>
      </c>
      <c r="L299" s="40">
        <v>5800000</v>
      </c>
      <c r="M299" s="40">
        <v>3359999</v>
      </c>
      <c r="N299" s="40">
        <v>73962616</v>
      </c>
      <c r="O299" s="40">
        <v>750296</v>
      </c>
      <c r="P299" s="40">
        <v>74712912</v>
      </c>
    </row>
    <row r="300" spans="1:17" s="32" customFormat="1" ht="10.5">
      <c r="A300" s="32">
        <v>61216000</v>
      </c>
      <c r="B300" s="33" t="s">
        <v>44</v>
      </c>
      <c r="C300" s="32" t="s">
        <v>47</v>
      </c>
      <c r="D300" s="46">
        <v>433</v>
      </c>
      <c r="E300" s="35">
        <v>38588</v>
      </c>
      <c r="F300" s="34" t="s">
        <v>37</v>
      </c>
      <c r="G300" s="37">
        <v>2600</v>
      </c>
      <c r="H300" s="34" t="s">
        <v>265</v>
      </c>
      <c r="I300" s="38">
        <v>4</v>
      </c>
      <c r="J300" s="36" t="s">
        <v>39</v>
      </c>
      <c r="K300" s="38">
        <v>30</v>
      </c>
      <c r="L300" s="40">
        <v>2600000</v>
      </c>
      <c r="M300" s="40">
        <v>2600000</v>
      </c>
      <c r="N300" s="40">
        <v>57232994</v>
      </c>
      <c r="O300" s="40">
        <v>1133437</v>
      </c>
      <c r="P300" s="40">
        <v>58366431</v>
      </c>
    </row>
    <row r="301" spans="1:17" s="32" customFormat="1" ht="10.5">
      <c r="A301" s="32">
        <v>91297000</v>
      </c>
      <c r="B301" s="33" t="s">
        <v>86</v>
      </c>
      <c r="C301" s="32" t="s">
        <v>266</v>
      </c>
      <c r="D301" s="46">
        <v>434</v>
      </c>
      <c r="E301" s="35">
        <v>38609</v>
      </c>
      <c r="F301" s="34" t="s">
        <v>37</v>
      </c>
      <c r="G301" s="37">
        <v>6000</v>
      </c>
      <c r="H301" s="34"/>
      <c r="I301" s="38"/>
      <c r="J301" s="36" t="s">
        <v>81</v>
      </c>
      <c r="K301" s="38">
        <v>10</v>
      </c>
      <c r="L301" s="40"/>
      <c r="M301" s="40"/>
      <c r="N301" s="40"/>
      <c r="O301" s="40"/>
      <c r="P301" s="40"/>
    </row>
    <row r="302" spans="1:17" s="32" customFormat="1" ht="10.5">
      <c r="A302" s="32">
        <v>91297000</v>
      </c>
      <c r="B302" s="33" t="s">
        <v>86</v>
      </c>
      <c r="C302" s="32" t="s">
        <v>267</v>
      </c>
      <c r="D302" s="46" t="s">
        <v>143</v>
      </c>
      <c r="E302" s="35">
        <v>39582</v>
      </c>
      <c r="F302" s="34" t="s">
        <v>37</v>
      </c>
      <c r="G302" s="37">
        <v>2000</v>
      </c>
      <c r="H302" s="34" t="s">
        <v>56</v>
      </c>
      <c r="I302" s="38">
        <v>3.1</v>
      </c>
      <c r="J302" s="36" t="s">
        <v>39</v>
      </c>
      <c r="K302" s="38">
        <v>5</v>
      </c>
      <c r="L302" s="40">
        <v>2000000</v>
      </c>
      <c r="M302" s="40">
        <v>36000</v>
      </c>
      <c r="N302" s="40">
        <v>792457</v>
      </c>
      <c r="O302" s="40">
        <v>9126</v>
      </c>
      <c r="P302" s="40">
        <v>801583</v>
      </c>
    </row>
    <row r="303" spans="1:17" s="32" customFormat="1" ht="10.5">
      <c r="A303" s="32">
        <v>91297000</v>
      </c>
      <c r="B303" s="33" t="s">
        <v>86</v>
      </c>
      <c r="C303" s="32" t="s">
        <v>267</v>
      </c>
      <c r="D303" s="46" t="s">
        <v>152</v>
      </c>
      <c r="E303" s="35">
        <v>39582</v>
      </c>
      <c r="F303" s="34" t="s">
        <v>66</v>
      </c>
      <c r="G303" s="37">
        <v>171480</v>
      </c>
      <c r="H303" s="34" t="s">
        <v>51</v>
      </c>
      <c r="I303" s="38" t="s">
        <v>268</v>
      </c>
      <c r="J303" s="36" t="s">
        <v>39</v>
      </c>
      <c r="K303" s="38">
        <v>10</v>
      </c>
      <c r="L303" s="40">
        <v>171480000</v>
      </c>
      <c r="M303" s="40">
        <v>171480000</v>
      </c>
      <c r="N303" s="40">
        <v>89471405</v>
      </c>
      <c r="O303" s="40">
        <v>909274</v>
      </c>
      <c r="P303" s="40">
        <v>90380679</v>
      </c>
      <c r="Q303" s="32" t="s">
        <v>69</v>
      </c>
    </row>
    <row r="304" spans="1:17" s="32" customFormat="1" ht="10.5">
      <c r="A304" s="32">
        <v>91297000</v>
      </c>
      <c r="B304" s="33" t="s">
        <v>86</v>
      </c>
      <c r="C304" s="32" t="s">
        <v>269</v>
      </c>
      <c r="D304" s="46">
        <v>435</v>
      </c>
      <c r="E304" s="35">
        <v>38609</v>
      </c>
      <c r="F304" s="34" t="s">
        <v>37</v>
      </c>
      <c r="G304" s="37">
        <v>4000</v>
      </c>
      <c r="H304" s="34"/>
      <c r="I304" s="38"/>
      <c r="J304" s="36" t="s">
        <v>81</v>
      </c>
      <c r="K304" s="38">
        <v>15</v>
      </c>
      <c r="L304" s="40"/>
      <c r="M304" s="40"/>
      <c r="N304" s="40"/>
      <c r="O304" s="40"/>
      <c r="P304" s="40"/>
    </row>
    <row r="305" spans="1:17" s="32" customFormat="1" ht="10.5">
      <c r="A305" s="32">
        <v>91297000</v>
      </c>
      <c r="B305" s="33" t="s">
        <v>86</v>
      </c>
      <c r="C305" s="32" t="s">
        <v>965</v>
      </c>
      <c r="D305" s="46" t="s">
        <v>143</v>
      </c>
      <c r="E305" s="35">
        <v>38628</v>
      </c>
      <c r="F305" s="34" t="s">
        <v>37</v>
      </c>
      <c r="G305" s="37">
        <v>4000</v>
      </c>
      <c r="H305" s="34" t="s">
        <v>63</v>
      </c>
      <c r="I305" s="38">
        <v>3.6</v>
      </c>
      <c r="J305" s="36" t="s">
        <v>81</v>
      </c>
      <c r="K305" s="38">
        <v>15</v>
      </c>
      <c r="L305" s="40">
        <v>4000000</v>
      </c>
      <c r="M305" s="40"/>
      <c r="N305" s="40"/>
      <c r="O305" s="40"/>
      <c r="P305" s="40"/>
    </row>
    <row r="306" spans="1:17" s="32" customFormat="1" ht="10.5">
      <c r="A306" s="32">
        <v>90269000</v>
      </c>
      <c r="B306" s="33" t="s">
        <v>75</v>
      </c>
      <c r="C306" s="32" t="s">
        <v>869</v>
      </c>
      <c r="D306" s="46">
        <v>438</v>
      </c>
      <c r="E306" s="35">
        <v>38666</v>
      </c>
      <c r="F306" s="34" t="s">
        <v>37</v>
      </c>
      <c r="G306" s="37">
        <v>2000</v>
      </c>
      <c r="H306" s="34"/>
      <c r="I306" s="38"/>
      <c r="J306" s="36" t="s">
        <v>68</v>
      </c>
      <c r="K306" s="38">
        <v>10</v>
      </c>
      <c r="L306" s="40"/>
      <c r="M306" s="40"/>
      <c r="N306" s="40"/>
      <c r="O306" s="40"/>
      <c r="P306" s="40"/>
    </row>
    <row r="307" spans="1:17" s="32" customFormat="1" ht="10.5">
      <c r="A307" s="32">
        <v>90269000</v>
      </c>
      <c r="B307" s="33" t="s">
        <v>75</v>
      </c>
      <c r="C307" s="32" t="s">
        <v>870</v>
      </c>
      <c r="D307" s="46" t="s">
        <v>143</v>
      </c>
      <c r="E307" s="35">
        <v>38666</v>
      </c>
      <c r="F307" s="34" t="s">
        <v>37</v>
      </c>
      <c r="G307" s="37">
        <v>2000</v>
      </c>
      <c r="H307" s="34" t="s">
        <v>92</v>
      </c>
      <c r="I307" s="38">
        <v>4.5</v>
      </c>
      <c r="J307" s="36" t="s">
        <v>68</v>
      </c>
      <c r="K307" s="38">
        <v>8</v>
      </c>
      <c r="L307" s="40"/>
      <c r="M307" s="40"/>
      <c r="N307" s="40"/>
      <c r="O307" s="40"/>
      <c r="P307" s="40"/>
    </row>
    <row r="308" spans="1:17" s="32" customFormat="1" ht="10.5">
      <c r="A308" s="32">
        <v>96802690</v>
      </c>
      <c r="B308" s="33" t="s">
        <v>35</v>
      </c>
      <c r="C308" s="32" t="s">
        <v>273</v>
      </c>
      <c r="D308" s="46">
        <v>439</v>
      </c>
      <c r="E308" s="35">
        <v>38670</v>
      </c>
      <c r="F308" s="34" t="s">
        <v>37</v>
      </c>
      <c r="G308" s="37">
        <v>3000</v>
      </c>
      <c r="H308" s="34"/>
      <c r="I308" s="38"/>
      <c r="J308" s="36" t="s">
        <v>81</v>
      </c>
      <c r="K308" s="38">
        <v>25</v>
      </c>
      <c r="L308" s="40"/>
      <c r="M308" s="40"/>
      <c r="N308" s="40"/>
      <c r="O308" s="40"/>
      <c r="P308" s="40"/>
    </row>
    <row r="309" spans="1:17" s="32" customFormat="1" ht="10.5">
      <c r="A309" s="32">
        <v>96802690</v>
      </c>
      <c r="B309" s="33" t="s">
        <v>35</v>
      </c>
      <c r="C309" s="32" t="s">
        <v>196</v>
      </c>
      <c r="D309" s="46" t="s">
        <v>143</v>
      </c>
      <c r="E309" s="35">
        <v>38670</v>
      </c>
      <c r="F309" s="34" t="s">
        <v>37</v>
      </c>
      <c r="G309" s="37">
        <v>3000</v>
      </c>
      <c r="H309" s="34" t="s">
        <v>56</v>
      </c>
      <c r="I309" s="38">
        <v>4.75</v>
      </c>
      <c r="J309" s="36" t="s">
        <v>81</v>
      </c>
      <c r="K309" s="38">
        <v>21</v>
      </c>
      <c r="L309" s="40">
        <v>2750000</v>
      </c>
      <c r="M309" s="40">
        <v>2131250</v>
      </c>
      <c r="N309" s="40">
        <v>46914546</v>
      </c>
      <c r="O309" s="40">
        <v>1009499</v>
      </c>
      <c r="P309" s="40">
        <v>47924045</v>
      </c>
    </row>
    <row r="310" spans="1:17" s="32" customFormat="1" ht="10.5">
      <c r="A310" s="32">
        <v>96802690</v>
      </c>
      <c r="B310" s="33" t="s">
        <v>35</v>
      </c>
      <c r="C310" s="32" t="s">
        <v>273</v>
      </c>
      <c r="D310" s="46">
        <v>440</v>
      </c>
      <c r="E310" s="35">
        <v>38671</v>
      </c>
      <c r="F310" s="34" t="s">
        <v>37</v>
      </c>
      <c r="G310" s="37">
        <v>5500</v>
      </c>
      <c r="H310" s="34"/>
      <c r="I310" s="38"/>
      <c r="J310" s="36" t="s">
        <v>81</v>
      </c>
      <c r="K310" s="38">
        <v>10</v>
      </c>
      <c r="L310" s="40"/>
      <c r="M310" s="40"/>
      <c r="N310" s="40"/>
      <c r="O310" s="40"/>
      <c r="P310" s="40"/>
    </row>
    <row r="311" spans="1:17" s="32" customFormat="1" ht="10.5">
      <c r="A311" s="50">
        <v>96802690</v>
      </c>
      <c r="B311" s="33" t="s">
        <v>35</v>
      </c>
      <c r="C311" s="32" t="s">
        <v>193</v>
      </c>
      <c r="D311" s="46" t="s">
        <v>143</v>
      </c>
      <c r="E311" s="35">
        <v>38671</v>
      </c>
      <c r="F311" s="34" t="s">
        <v>37</v>
      </c>
      <c r="G311" s="37">
        <v>5500</v>
      </c>
      <c r="H311" s="34" t="s">
        <v>63</v>
      </c>
      <c r="I311" s="38">
        <v>4.25</v>
      </c>
      <c r="J311" s="36" t="s">
        <v>81</v>
      </c>
      <c r="K311" s="38">
        <v>7</v>
      </c>
      <c r="L311" s="40">
        <v>2000000</v>
      </c>
      <c r="M311" s="40">
        <v>600000</v>
      </c>
      <c r="N311" s="40">
        <v>13207614</v>
      </c>
      <c r="O311" s="40">
        <v>254598</v>
      </c>
      <c r="P311" s="40">
        <v>13462212</v>
      </c>
    </row>
    <row r="312" spans="1:17" s="32" customFormat="1" ht="10.5">
      <c r="A312" s="50">
        <v>96802690</v>
      </c>
      <c r="B312" s="33">
        <v>9</v>
      </c>
      <c r="C312" s="32" t="s">
        <v>274</v>
      </c>
      <c r="D312" s="46" t="s">
        <v>152</v>
      </c>
      <c r="E312" s="35">
        <v>39787</v>
      </c>
      <c r="F312" s="34" t="s">
        <v>37</v>
      </c>
      <c r="G312" s="37">
        <v>3500</v>
      </c>
      <c r="H312" s="34" t="s">
        <v>60</v>
      </c>
      <c r="I312" s="38">
        <v>5</v>
      </c>
      <c r="J312" s="36" t="s">
        <v>68</v>
      </c>
      <c r="K312" s="38">
        <v>5</v>
      </c>
      <c r="L312" s="40"/>
      <c r="M312" s="40"/>
      <c r="N312" s="40"/>
      <c r="O312" s="40"/>
      <c r="P312" s="40"/>
    </row>
    <row r="313" spans="1:17" s="32" customFormat="1" ht="10.5">
      <c r="A313" s="50">
        <v>96802690</v>
      </c>
      <c r="B313" s="33">
        <v>9</v>
      </c>
      <c r="C313" s="32" t="s">
        <v>274</v>
      </c>
      <c r="D313" s="46" t="s">
        <v>152</v>
      </c>
      <c r="E313" s="35">
        <v>39787</v>
      </c>
      <c r="F313" s="34" t="s">
        <v>171</v>
      </c>
      <c r="G313" s="37">
        <v>74800000</v>
      </c>
      <c r="H313" s="34" t="s">
        <v>64</v>
      </c>
      <c r="I313" s="38">
        <v>7.5</v>
      </c>
      <c r="J313" s="36" t="s">
        <v>68</v>
      </c>
      <c r="K313" s="38">
        <v>5</v>
      </c>
      <c r="L313" s="40"/>
      <c r="M313" s="40"/>
      <c r="N313" s="40"/>
      <c r="O313" s="40"/>
      <c r="P313" s="40"/>
    </row>
    <row r="314" spans="1:17" s="32" customFormat="1" ht="10.5">
      <c r="A314" s="32">
        <v>96802690</v>
      </c>
      <c r="B314" s="33">
        <v>9</v>
      </c>
      <c r="C314" s="32" t="s">
        <v>274</v>
      </c>
      <c r="D314" s="46" t="s">
        <v>152</v>
      </c>
      <c r="E314" s="35">
        <v>39787</v>
      </c>
      <c r="F314" s="34" t="s">
        <v>66</v>
      </c>
      <c r="G314" s="37">
        <v>111300</v>
      </c>
      <c r="H314" s="34" t="s">
        <v>75</v>
      </c>
      <c r="I314" s="38" t="s">
        <v>275</v>
      </c>
      <c r="J314" s="36" t="s">
        <v>68</v>
      </c>
      <c r="K314" s="38">
        <v>5</v>
      </c>
      <c r="L314" s="40"/>
      <c r="M314" s="40"/>
      <c r="N314" s="40"/>
      <c r="O314" s="40"/>
      <c r="P314" s="40"/>
      <c r="Q314" s="32" t="s">
        <v>69</v>
      </c>
    </row>
    <row r="315" spans="1:17" s="32" customFormat="1" ht="10.5">
      <c r="A315" s="32">
        <v>93834000</v>
      </c>
      <c r="B315" s="33" t="s">
        <v>83</v>
      </c>
      <c r="C315" s="32" t="s">
        <v>276</v>
      </c>
      <c r="D315" s="46">
        <v>443</v>
      </c>
      <c r="E315" s="35">
        <v>38677</v>
      </c>
      <c r="F315" s="34" t="s">
        <v>37</v>
      </c>
      <c r="G315" s="37">
        <v>10000</v>
      </c>
      <c r="H315" s="34"/>
      <c r="I315" s="38"/>
      <c r="J315" s="36" t="s">
        <v>81</v>
      </c>
      <c r="K315" s="38">
        <v>30</v>
      </c>
      <c r="L315" s="40"/>
      <c r="M315" s="40"/>
      <c r="N315" s="40"/>
      <c r="O315" s="40"/>
      <c r="P315" s="40"/>
    </row>
    <row r="316" spans="1:17" s="32" customFormat="1" ht="10.5">
      <c r="A316" s="32">
        <v>93834000</v>
      </c>
      <c r="B316" s="33" t="s">
        <v>83</v>
      </c>
      <c r="C316" s="32" t="s">
        <v>277</v>
      </c>
      <c r="D316" s="46" t="s">
        <v>143</v>
      </c>
      <c r="E316" s="35">
        <v>38763</v>
      </c>
      <c r="F316" s="34" t="s">
        <v>37</v>
      </c>
      <c r="G316" s="37">
        <v>4000</v>
      </c>
      <c r="H316" s="34" t="s">
        <v>46</v>
      </c>
      <c r="I316" s="38">
        <v>4.25</v>
      </c>
      <c r="J316" s="36" t="s">
        <v>81</v>
      </c>
      <c r="K316" s="38">
        <v>21</v>
      </c>
      <c r="L316" s="40">
        <v>4000000</v>
      </c>
      <c r="M316" s="40">
        <v>4000000</v>
      </c>
      <c r="N316" s="40">
        <v>88050760</v>
      </c>
      <c r="O316" s="40">
        <v>154301</v>
      </c>
      <c r="P316" s="40">
        <v>88205061</v>
      </c>
    </row>
    <row r="317" spans="1:17" s="32" customFormat="1" ht="10.5">
      <c r="A317" s="32">
        <v>93834000</v>
      </c>
      <c r="B317" s="33" t="s">
        <v>83</v>
      </c>
      <c r="C317" s="32" t="s">
        <v>277</v>
      </c>
      <c r="D317" s="46" t="s">
        <v>152</v>
      </c>
      <c r="E317" s="35">
        <v>38910</v>
      </c>
      <c r="F317" s="34" t="s">
        <v>37</v>
      </c>
      <c r="G317" s="37">
        <v>4500</v>
      </c>
      <c r="H317" s="34" t="s">
        <v>92</v>
      </c>
      <c r="I317" s="38">
        <v>4.0999999999999996</v>
      </c>
      <c r="J317" s="36" t="s">
        <v>81</v>
      </c>
      <c r="K317" s="38">
        <v>21</v>
      </c>
      <c r="L317" s="40">
        <v>4500000</v>
      </c>
      <c r="M317" s="40">
        <v>4500000</v>
      </c>
      <c r="N317" s="40">
        <v>99057105</v>
      </c>
      <c r="O317" s="40">
        <v>993969</v>
      </c>
      <c r="P317" s="40">
        <v>100051074</v>
      </c>
    </row>
    <row r="318" spans="1:17" s="32" customFormat="1" ht="10.5">
      <c r="A318" s="32">
        <v>93834000</v>
      </c>
      <c r="B318" s="33" t="s">
        <v>83</v>
      </c>
      <c r="C318" s="32" t="s">
        <v>120</v>
      </c>
      <c r="D318" s="46" t="s">
        <v>162</v>
      </c>
      <c r="E318" s="35">
        <v>39290</v>
      </c>
      <c r="F318" s="34" t="s">
        <v>37</v>
      </c>
      <c r="G318" s="37">
        <v>1500</v>
      </c>
      <c r="H318" s="34" t="s">
        <v>63</v>
      </c>
      <c r="I318" s="38">
        <v>4</v>
      </c>
      <c r="J318" s="36" t="s">
        <v>81</v>
      </c>
      <c r="K318" s="38">
        <v>21</v>
      </c>
      <c r="L318" s="40">
        <v>1500000</v>
      </c>
      <c r="M318" s="40">
        <v>1500000</v>
      </c>
      <c r="N318" s="40">
        <v>33019035</v>
      </c>
      <c r="O318" s="40">
        <v>323320</v>
      </c>
      <c r="P318" s="40">
        <v>33342355</v>
      </c>
    </row>
    <row r="319" spans="1:17" s="32" customFormat="1" ht="10.5">
      <c r="A319" s="32">
        <v>91755000</v>
      </c>
      <c r="B319" s="33" t="s">
        <v>75</v>
      </c>
      <c r="C319" s="32" t="s">
        <v>278</v>
      </c>
      <c r="D319" s="46">
        <v>444</v>
      </c>
      <c r="E319" s="35">
        <v>38681</v>
      </c>
      <c r="F319" s="34" t="s">
        <v>37</v>
      </c>
      <c r="G319" s="37">
        <v>4000</v>
      </c>
      <c r="H319" s="34"/>
      <c r="I319" s="38"/>
      <c r="J319" s="36" t="s">
        <v>81</v>
      </c>
      <c r="K319" s="38">
        <v>30</v>
      </c>
      <c r="L319" s="40"/>
      <c r="M319" s="40"/>
      <c r="N319" s="40"/>
      <c r="O319" s="40"/>
      <c r="P319" s="40"/>
    </row>
    <row r="320" spans="1:17" s="32" customFormat="1" ht="10.5">
      <c r="A320" s="32">
        <v>91755000</v>
      </c>
      <c r="B320" s="33" t="s">
        <v>75</v>
      </c>
      <c r="C320" s="32" t="s">
        <v>279</v>
      </c>
      <c r="D320" s="46" t="s">
        <v>143</v>
      </c>
      <c r="E320" s="35">
        <v>38708</v>
      </c>
      <c r="F320" s="34" t="s">
        <v>37</v>
      </c>
      <c r="G320" s="37">
        <v>2500</v>
      </c>
      <c r="H320" s="34" t="s">
        <v>51</v>
      </c>
      <c r="I320" s="38">
        <v>4.5</v>
      </c>
      <c r="J320" s="36" t="s">
        <v>81</v>
      </c>
      <c r="K320" s="38">
        <v>6</v>
      </c>
      <c r="L320" s="40"/>
      <c r="M320" s="40"/>
      <c r="N320" s="40"/>
      <c r="O320" s="40"/>
      <c r="P320" s="40"/>
    </row>
    <row r="321" spans="1:17" s="32" customFormat="1" ht="10.5">
      <c r="A321" s="32">
        <v>91755000</v>
      </c>
      <c r="B321" s="33" t="s">
        <v>75</v>
      </c>
      <c r="C321" s="32" t="s">
        <v>279</v>
      </c>
      <c r="D321" s="46" t="s">
        <v>143</v>
      </c>
      <c r="E321" s="35">
        <v>38708</v>
      </c>
      <c r="F321" s="34" t="s">
        <v>37</v>
      </c>
      <c r="G321" s="37">
        <v>2500</v>
      </c>
      <c r="H321" s="34" t="s">
        <v>53</v>
      </c>
      <c r="I321" s="38">
        <v>4.5</v>
      </c>
      <c r="J321" s="36" t="s">
        <v>81</v>
      </c>
      <c r="K321" s="38">
        <v>20</v>
      </c>
      <c r="L321" s="40"/>
      <c r="M321" s="40"/>
      <c r="N321" s="40"/>
      <c r="O321" s="40"/>
      <c r="P321" s="40"/>
    </row>
    <row r="322" spans="1:17" s="32" customFormat="1" ht="10.5">
      <c r="A322" s="32">
        <v>91755000</v>
      </c>
      <c r="B322" s="33" t="s">
        <v>75</v>
      </c>
      <c r="C322" s="32" t="s">
        <v>280</v>
      </c>
      <c r="D322" s="46" t="s">
        <v>152</v>
      </c>
      <c r="E322" s="35">
        <v>39737</v>
      </c>
      <c r="F322" s="34" t="s">
        <v>37</v>
      </c>
      <c r="G322" s="37">
        <v>1500</v>
      </c>
      <c r="H322" s="34" t="s">
        <v>59</v>
      </c>
      <c r="I322" s="38">
        <v>6</v>
      </c>
      <c r="J322" s="36" t="s">
        <v>81</v>
      </c>
      <c r="K322" s="38">
        <v>7.75</v>
      </c>
      <c r="L322" s="40">
        <v>1500000</v>
      </c>
      <c r="M322" s="40">
        <v>1363637</v>
      </c>
      <c r="N322" s="40">
        <v>30017319</v>
      </c>
      <c r="O322" s="40">
        <v>147889</v>
      </c>
      <c r="P322" s="40">
        <v>30165208</v>
      </c>
    </row>
    <row r="323" spans="1:17" s="32" customFormat="1" ht="10.5">
      <c r="A323" s="32">
        <v>91755000</v>
      </c>
      <c r="B323" s="33" t="s">
        <v>75</v>
      </c>
      <c r="C323" s="32" t="s">
        <v>281</v>
      </c>
      <c r="D323" s="46" t="s">
        <v>162</v>
      </c>
      <c r="E323" s="35">
        <v>39932</v>
      </c>
      <c r="F323" s="34" t="s">
        <v>171</v>
      </c>
      <c r="G323" s="37">
        <v>30000000</v>
      </c>
      <c r="H323" s="34" t="s">
        <v>60</v>
      </c>
      <c r="I323" s="38">
        <v>6</v>
      </c>
      <c r="J323" s="36" t="s">
        <v>81</v>
      </c>
      <c r="K323" s="38">
        <v>5</v>
      </c>
      <c r="L323" s="40">
        <v>30000000000</v>
      </c>
      <c r="M323" s="40">
        <v>30000000000</v>
      </c>
      <c r="N323" s="40">
        <v>30000000</v>
      </c>
      <c r="O323" s="40">
        <v>788347</v>
      </c>
      <c r="P323" s="40">
        <v>30788347</v>
      </c>
    </row>
    <row r="324" spans="1:17" s="32" customFormat="1" ht="10.5">
      <c r="A324" s="32">
        <v>93007000</v>
      </c>
      <c r="B324" s="33" t="s">
        <v>35</v>
      </c>
      <c r="C324" s="32" t="s">
        <v>282</v>
      </c>
      <c r="D324" s="46">
        <v>445</v>
      </c>
      <c r="E324" s="35">
        <v>38700</v>
      </c>
      <c r="F324" s="34" t="s">
        <v>37</v>
      </c>
      <c r="G324" s="37">
        <v>3000</v>
      </c>
      <c r="H324" s="34"/>
      <c r="I324" s="38"/>
      <c r="J324" s="36" t="s">
        <v>228</v>
      </c>
      <c r="K324" s="38">
        <v>10</v>
      </c>
      <c r="L324" s="40"/>
      <c r="M324" s="40"/>
      <c r="N324" s="40"/>
      <c r="O324" s="40"/>
      <c r="P324" s="40"/>
    </row>
    <row r="325" spans="1:17" s="32" customFormat="1" ht="10.5">
      <c r="A325" s="32">
        <v>93007000</v>
      </c>
      <c r="B325" s="33" t="s">
        <v>35</v>
      </c>
      <c r="C325" s="32" t="s">
        <v>283</v>
      </c>
      <c r="D325" s="46" t="s">
        <v>143</v>
      </c>
      <c r="E325" s="35">
        <v>38700</v>
      </c>
      <c r="F325" s="34" t="s">
        <v>37</v>
      </c>
      <c r="G325" s="37">
        <v>3000</v>
      </c>
      <c r="H325" s="34" t="s">
        <v>46</v>
      </c>
      <c r="I325" s="38">
        <v>3.5</v>
      </c>
      <c r="J325" s="36" t="s">
        <v>228</v>
      </c>
      <c r="K325" s="38">
        <v>8</v>
      </c>
      <c r="L325" s="40"/>
      <c r="M325" s="40"/>
      <c r="N325" s="40"/>
      <c r="O325" s="40"/>
      <c r="P325" s="40"/>
    </row>
    <row r="326" spans="1:17" s="32" customFormat="1" ht="10.5">
      <c r="A326" s="32">
        <v>93007000</v>
      </c>
      <c r="B326" s="33" t="s">
        <v>35</v>
      </c>
      <c r="C326" s="32" t="s">
        <v>283</v>
      </c>
      <c r="D326" s="46" t="s">
        <v>152</v>
      </c>
      <c r="E326" s="35">
        <v>38700</v>
      </c>
      <c r="F326" s="34" t="s">
        <v>66</v>
      </c>
      <c r="G326" s="37">
        <v>100000</v>
      </c>
      <c r="H326" s="34" t="s">
        <v>90</v>
      </c>
      <c r="I326" s="38">
        <v>5</v>
      </c>
      <c r="J326" s="36" t="s">
        <v>228</v>
      </c>
      <c r="K326" s="38">
        <v>5</v>
      </c>
      <c r="L326" s="40"/>
      <c r="M326" s="40"/>
      <c r="N326" s="40"/>
      <c r="O326" s="40"/>
      <c r="P326" s="40"/>
      <c r="Q326" s="32" t="s">
        <v>69</v>
      </c>
    </row>
    <row r="327" spans="1:17" s="32" customFormat="1" ht="10.5">
      <c r="A327" s="32">
        <v>93007000</v>
      </c>
      <c r="B327" s="33" t="s">
        <v>35</v>
      </c>
      <c r="C327" s="32" t="s">
        <v>282</v>
      </c>
      <c r="D327" s="46">
        <v>446</v>
      </c>
      <c r="E327" s="35">
        <v>38700</v>
      </c>
      <c r="F327" s="34" t="s">
        <v>37</v>
      </c>
      <c r="G327" s="37">
        <v>3000</v>
      </c>
      <c r="H327" s="34"/>
      <c r="I327" s="38"/>
      <c r="J327" s="36" t="s">
        <v>228</v>
      </c>
      <c r="K327" s="38">
        <v>25</v>
      </c>
      <c r="L327" s="40"/>
      <c r="M327" s="40"/>
      <c r="N327" s="40"/>
      <c r="O327" s="40"/>
      <c r="P327" s="40"/>
    </row>
    <row r="328" spans="1:17" s="32" customFormat="1" ht="10.5">
      <c r="A328" s="32">
        <v>93007000</v>
      </c>
      <c r="B328" s="33" t="s">
        <v>35</v>
      </c>
      <c r="C328" s="32" t="s">
        <v>284</v>
      </c>
      <c r="D328" s="46" t="s">
        <v>143</v>
      </c>
      <c r="E328" s="35">
        <v>38700</v>
      </c>
      <c r="F328" s="34" t="s">
        <v>37</v>
      </c>
      <c r="G328" s="37">
        <v>3000</v>
      </c>
      <c r="H328" s="34" t="s">
        <v>92</v>
      </c>
      <c r="I328" s="38">
        <v>4</v>
      </c>
      <c r="J328" s="36" t="s">
        <v>228</v>
      </c>
      <c r="K328" s="38">
        <v>21</v>
      </c>
      <c r="L328" s="40">
        <v>3000000</v>
      </c>
      <c r="M328" s="40">
        <v>2325000</v>
      </c>
      <c r="N328" s="40">
        <v>51179504</v>
      </c>
      <c r="O328" s="40">
        <v>670167.36199999996</v>
      </c>
      <c r="P328" s="40">
        <v>51849671.612000003</v>
      </c>
    </row>
    <row r="329" spans="1:17" s="32" customFormat="1" ht="10.5">
      <c r="A329" s="32">
        <v>93007000</v>
      </c>
      <c r="B329" s="33" t="s">
        <v>35</v>
      </c>
      <c r="C329" s="32" t="s">
        <v>282</v>
      </c>
      <c r="D329" s="46">
        <v>447</v>
      </c>
      <c r="E329" s="35">
        <v>38700</v>
      </c>
      <c r="F329" s="34" t="s">
        <v>37</v>
      </c>
      <c r="G329" s="37">
        <v>3000</v>
      </c>
      <c r="H329" s="34"/>
      <c r="I329" s="38"/>
      <c r="J329" s="36" t="s">
        <v>228</v>
      </c>
      <c r="K329" s="38">
        <v>10</v>
      </c>
      <c r="L329" s="40"/>
      <c r="M329" s="40"/>
      <c r="N329" s="40"/>
      <c r="O329" s="40"/>
      <c r="P329" s="40"/>
    </row>
    <row r="330" spans="1:17" s="32" customFormat="1" ht="10.5">
      <c r="A330" s="32">
        <v>93007000</v>
      </c>
      <c r="B330" s="33" t="s">
        <v>35</v>
      </c>
      <c r="C330" s="32" t="s">
        <v>283</v>
      </c>
      <c r="D330" s="46" t="s">
        <v>143</v>
      </c>
      <c r="E330" s="35">
        <v>38700</v>
      </c>
      <c r="F330" s="34" t="s">
        <v>66</v>
      </c>
      <c r="G330" s="37">
        <v>100000</v>
      </c>
      <c r="H330" s="34" t="s">
        <v>56</v>
      </c>
      <c r="I330" s="38">
        <v>5.25</v>
      </c>
      <c r="J330" s="36" t="s">
        <v>228</v>
      </c>
      <c r="K330" s="38">
        <v>10</v>
      </c>
      <c r="L330" s="40"/>
      <c r="M330" s="40"/>
      <c r="N330" s="40"/>
      <c r="O330" s="40"/>
      <c r="P330" s="40"/>
      <c r="Q330" s="32" t="s">
        <v>69</v>
      </c>
    </row>
    <row r="331" spans="1:17" s="32" customFormat="1" ht="10.5">
      <c r="A331" s="32">
        <v>96989050</v>
      </c>
      <c r="B331" s="33" t="s">
        <v>75</v>
      </c>
      <c r="C331" s="32" t="s">
        <v>285</v>
      </c>
      <c r="D331" s="46">
        <v>448</v>
      </c>
      <c r="E331" s="35">
        <v>38713</v>
      </c>
      <c r="F331" s="34" t="s">
        <v>37</v>
      </c>
      <c r="G331" s="37">
        <v>990</v>
      </c>
      <c r="H331" s="34" t="s">
        <v>46</v>
      </c>
      <c r="I331" s="38">
        <v>4.25</v>
      </c>
      <c r="J331" s="36" t="s">
        <v>68</v>
      </c>
      <c r="K331" s="38">
        <v>24.5</v>
      </c>
      <c r="L331" s="40">
        <v>990000</v>
      </c>
      <c r="M331" s="40">
        <v>548532</v>
      </c>
      <c r="N331" s="40">
        <v>12074665</v>
      </c>
      <c r="O331" s="40">
        <v>126304</v>
      </c>
      <c r="P331" s="40">
        <v>12200969</v>
      </c>
    </row>
    <row r="332" spans="1:17" s="32" customFormat="1" ht="10.5">
      <c r="A332" s="32">
        <v>99579730</v>
      </c>
      <c r="B332" s="33" t="s">
        <v>83</v>
      </c>
      <c r="C332" s="32" t="s">
        <v>286</v>
      </c>
      <c r="D332" s="46">
        <v>451</v>
      </c>
      <c r="E332" s="35">
        <v>38756</v>
      </c>
      <c r="F332" s="34" t="s">
        <v>37</v>
      </c>
      <c r="G332" s="37">
        <v>4000</v>
      </c>
      <c r="H332" s="34"/>
      <c r="I332" s="38"/>
      <c r="J332" s="36" t="s">
        <v>287</v>
      </c>
      <c r="K332" s="38">
        <v>10</v>
      </c>
      <c r="L332" s="40"/>
      <c r="M332" s="40"/>
      <c r="N332" s="40"/>
      <c r="O332" s="40"/>
      <c r="P332" s="40"/>
    </row>
    <row r="333" spans="1:17" s="32" customFormat="1" ht="10.5">
      <c r="A333" s="32">
        <v>99579730</v>
      </c>
      <c r="B333" s="33" t="s">
        <v>83</v>
      </c>
      <c r="C333" s="32" t="s">
        <v>288</v>
      </c>
      <c r="D333" s="46" t="s">
        <v>143</v>
      </c>
      <c r="E333" s="35">
        <v>39078</v>
      </c>
      <c r="F333" s="34" t="s">
        <v>171</v>
      </c>
      <c r="G333" s="37">
        <v>73420000</v>
      </c>
      <c r="H333" s="34" t="s">
        <v>46</v>
      </c>
      <c r="I333" s="38">
        <v>6.2</v>
      </c>
      <c r="J333" s="36" t="s">
        <v>287</v>
      </c>
      <c r="K333" s="38">
        <v>5</v>
      </c>
      <c r="L333" s="40">
        <v>27490000000</v>
      </c>
      <c r="M333" s="40">
        <v>27490000000</v>
      </c>
      <c r="N333" s="40">
        <v>27490000</v>
      </c>
      <c r="O333" s="40">
        <v>369943</v>
      </c>
      <c r="P333" s="40">
        <v>27859943</v>
      </c>
    </row>
    <row r="334" spans="1:17" s="32" customFormat="1" ht="10.5">
      <c r="A334" s="32">
        <v>99579730</v>
      </c>
      <c r="B334" s="33" t="s">
        <v>83</v>
      </c>
      <c r="C334" s="32" t="s">
        <v>288</v>
      </c>
      <c r="D334" s="46" t="s">
        <v>143</v>
      </c>
      <c r="E334" s="35">
        <v>39078</v>
      </c>
      <c r="F334" s="34" t="s">
        <v>37</v>
      </c>
      <c r="G334" s="37">
        <v>4000</v>
      </c>
      <c r="H334" s="34" t="s">
        <v>90</v>
      </c>
      <c r="I334" s="51">
        <v>3.0533999999999999</v>
      </c>
      <c r="J334" s="36" t="s">
        <v>287</v>
      </c>
      <c r="K334" s="38">
        <v>5</v>
      </c>
      <c r="L334" s="40">
        <v>2500000</v>
      </c>
      <c r="M334" s="40">
        <v>2500000</v>
      </c>
      <c r="N334" s="40">
        <v>55031725</v>
      </c>
      <c r="O334" s="40">
        <v>398484</v>
      </c>
      <c r="P334" s="40">
        <v>55430209</v>
      </c>
    </row>
    <row r="335" spans="1:17" s="32" customFormat="1" ht="10.5">
      <c r="A335" s="32">
        <v>99579730</v>
      </c>
      <c r="B335" s="33" t="s">
        <v>83</v>
      </c>
      <c r="C335" s="32" t="s">
        <v>286</v>
      </c>
      <c r="D335" s="46">
        <v>452</v>
      </c>
      <c r="E335" s="35">
        <v>38756</v>
      </c>
      <c r="F335" s="34" t="s">
        <v>37</v>
      </c>
      <c r="G335" s="37">
        <v>2000</v>
      </c>
      <c r="H335" s="34"/>
      <c r="I335" s="38"/>
      <c r="J335" s="36" t="s">
        <v>287</v>
      </c>
      <c r="K335" s="38">
        <v>21</v>
      </c>
      <c r="L335" s="40"/>
      <c r="M335" s="40"/>
      <c r="N335" s="40"/>
      <c r="O335" s="40"/>
      <c r="P335" s="40"/>
    </row>
    <row r="336" spans="1:17" s="32" customFormat="1" ht="10.5">
      <c r="A336" s="32">
        <v>99579730</v>
      </c>
      <c r="B336" s="33" t="s">
        <v>83</v>
      </c>
      <c r="C336" s="32" t="s">
        <v>288</v>
      </c>
      <c r="D336" s="46" t="s">
        <v>143</v>
      </c>
      <c r="E336" s="35">
        <v>39078</v>
      </c>
      <c r="F336" s="34" t="s">
        <v>37</v>
      </c>
      <c r="G336" s="37">
        <v>2000</v>
      </c>
      <c r="H336" s="34" t="s">
        <v>92</v>
      </c>
      <c r="I336" s="38">
        <v>3.6</v>
      </c>
      <c r="J336" s="36" t="s">
        <v>287</v>
      </c>
      <c r="K336" s="38">
        <v>19</v>
      </c>
      <c r="L336" s="40">
        <v>2000000</v>
      </c>
      <c r="M336" s="40">
        <v>2000000</v>
      </c>
      <c r="N336" s="40">
        <v>44025380</v>
      </c>
      <c r="O336" s="40">
        <v>347378</v>
      </c>
      <c r="P336" s="40">
        <v>44372758</v>
      </c>
    </row>
    <row r="337" spans="1:16" s="32" customFormat="1" ht="10.5">
      <c r="A337" s="32">
        <v>90266000</v>
      </c>
      <c r="B337" s="33" t="s">
        <v>54</v>
      </c>
      <c r="C337" s="32" t="s">
        <v>289</v>
      </c>
      <c r="D337" s="46">
        <v>453</v>
      </c>
      <c r="E337" s="35">
        <v>38761</v>
      </c>
      <c r="F337" s="34" t="s">
        <v>37</v>
      </c>
      <c r="G337" s="37">
        <v>3300</v>
      </c>
      <c r="H337" s="34"/>
      <c r="I337" s="38"/>
      <c r="J337" s="36" t="s">
        <v>81</v>
      </c>
      <c r="K337" s="38">
        <v>20</v>
      </c>
      <c r="L337" s="40"/>
      <c r="M337" s="40"/>
      <c r="N337" s="40"/>
      <c r="O337" s="40"/>
      <c r="P337" s="40"/>
    </row>
    <row r="338" spans="1:16" s="32" customFormat="1" ht="10.5">
      <c r="A338" s="32">
        <v>96604380</v>
      </c>
      <c r="B338" s="33" t="s">
        <v>96</v>
      </c>
      <c r="C338" s="32" t="s">
        <v>182</v>
      </c>
      <c r="D338" s="46">
        <v>454</v>
      </c>
      <c r="E338" s="35">
        <v>38763</v>
      </c>
      <c r="F338" s="34" t="s">
        <v>37</v>
      </c>
      <c r="G338" s="37">
        <v>1500</v>
      </c>
      <c r="H338" s="34"/>
      <c r="I338" s="38"/>
      <c r="J338" s="36" t="s">
        <v>81</v>
      </c>
      <c r="K338" s="38">
        <v>25</v>
      </c>
      <c r="L338" s="40"/>
      <c r="M338" s="40"/>
      <c r="N338" s="40"/>
      <c r="O338" s="40"/>
      <c r="P338" s="40"/>
    </row>
    <row r="339" spans="1:16" s="32" customFormat="1" ht="10.5">
      <c r="A339" s="32">
        <v>96604380</v>
      </c>
      <c r="B339" s="33" t="s">
        <v>96</v>
      </c>
      <c r="C339" s="32" t="s">
        <v>184</v>
      </c>
      <c r="D339" s="46" t="s">
        <v>143</v>
      </c>
      <c r="E339" s="35">
        <v>38763</v>
      </c>
      <c r="F339" s="34" t="s">
        <v>37</v>
      </c>
      <c r="G339" s="37">
        <v>1500</v>
      </c>
      <c r="H339" s="34" t="s">
        <v>63</v>
      </c>
      <c r="I339" s="38">
        <v>4.2</v>
      </c>
      <c r="J339" s="36" t="s">
        <v>39</v>
      </c>
      <c r="K339" s="38">
        <v>20</v>
      </c>
      <c r="L339" s="40">
        <v>1500000</v>
      </c>
      <c r="M339" s="40">
        <v>1223684</v>
      </c>
      <c r="N339" s="40">
        <v>26936577</v>
      </c>
      <c r="O339" s="40">
        <v>327348</v>
      </c>
      <c r="P339" s="40">
        <v>27263925</v>
      </c>
    </row>
    <row r="340" spans="1:16" s="32" customFormat="1" ht="10.5">
      <c r="A340" s="32">
        <v>96596540</v>
      </c>
      <c r="B340" s="33" t="s">
        <v>106</v>
      </c>
      <c r="C340" s="32" t="s">
        <v>290</v>
      </c>
      <c r="D340" s="46">
        <v>456</v>
      </c>
      <c r="E340" s="35">
        <v>38790</v>
      </c>
      <c r="F340" s="34" t="s">
        <v>37</v>
      </c>
      <c r="G340" s="37">
        <v>7000</v>
      </c>
      <c r="H340" s="34"/>
      <c r="I340" s="38"/>
      <c r="J340" s="36" t="s">
        <v>81</v>
      </c>
      <c r="K340" s="38">
        <v>30</v>
      </c>
      <c r="L340" s="40"/>
      <c r="M340" s="40"/>
      <c r="N340" s="40"/>
      <c r="O340" s="40"/>
      <c r="P340" s="40"/>
    </row>
    <row r="341" spans="1:16" s="32" customFormat="1" ht="10.5">
      <c r="A341" s="32">
        <v>96596540</v>
      </c>
      <c r="B341" s="33" t="s">
        <v>106</v>
      </c>
      <c r="C341" s="32" t="s">
        <v>246</v>
      </c>
      <c r="D341" s="46" t="s">
        <v>143</v>
      </c>
      <c r="E341" s="35">
        <v>38803</v>
      </c>
      <c r="F341" s="34" t="s">
        <v>37</v>
      </c>
      <c r="G341" s="37">
        <v>4000</v>
      </c>
      <c r="H341" s="34" t="s">
        <v>90</v>
      </c>
      <c r="I341" s="38">
        <v>4.2</v>
      </c>
      <c r="J341" s="36" t="s">
        <v>81</v>
      </c>
      <c r="K341" s="38">
        <v>21</v>
      </c>
      <c r="L341" s="40">
        <v>4000000</v>
      </c>
      <c r="M341" s="40">
        <v>4000000</v>
      </c>
      <c r="N341" s="40">
        <v>88050760</v>
      </c>
      <c r="O341" s="40">
        <v>294841</v>
      </c>
      <c r="P341" s="40">
        <v>88345601</v>
      </c>
    </row>
    <row r="342" spans="1:16" s="32" customFormat="1" ht="10.5">
      <c r="A342" s="32">
        <v>96596540</v>
      </c>
      <c r="B342" s="33" t="s">
        <v>106</v>
      </c>
      <c r="C342" s="32" t="s">
        <v>291</v>
      </c>
      <c r="D342" s="46">
        <v>457</v>
      </c>
      <c r="E342" s="35">
        <v>38790</v>
      </c>
      <c r="F342" s="34" t="s">
        <v>37</v>
      </c>
      <c r="G342" s="37">
        <v>3000</v>
      </c>
      <c r="H342" s="34"/>
      <c r="I342" s="38"/>
      <c r="J342" s="36" t="s">
        <v>81</v>
      </c>
      <c r="K342" s="38">
        <v>10</v>
      </c>
      <c r="L342" s="40"/>
      <c r="M342" s="40"/>
      <c r="N342" s="40"/>
      <c r="O342" s="40"/>
      <c r="P342" s="40"/>
    </row>
    <row r="343" spans="1:16" s="32" customFormat="1" ht="10.5">
      <c r="A343" s="32">
        <v>61216000</v>
      </c>
      <c r="B343" s="33" t="s">
        <v>44</v>
      </c>
      <c r="C343" s="32" t="s">
        <v>47</v>
      </c>
      <c r="D343" s="46">
        <v>459</v>
      </c>
      <c r="E343" s="35">
        <v>38799</v>
      </c>
      <c r="F343" s="34" t="s">
        <v>37</v>
      </c>
      <c r="G343" s="37">
        <v>2400</v>
      </c>
      <c r="H343" s="34" t="s">
        <v>292</v>
      </c>
      <c r="I343" s="38">
        <v>4.4000000000000004</v>
      </c>
      <c r="J343" s="36" t="s">
        <v>39</v>
      </c>
      <c r="K343" s="38">
        <v>30</v>
      </c>
      <c r="L343" s="40">
        <v>2400000</v>
      </c>
      <c r="M343" s="40">
        <v>2400000</v>
      </c>
      <c r="N343" s="40">
        <v>52830456</v>
      </c>
      <c r="O343" s="40">
        <v>571785</v>
      </c>
      <c r="P343" s="40">
        <v>53402241</v>
      </c>
    </row>
    <row r="344" spans="1:16" s="32" customFormat="1" ht="10.5">
      <c r="A344" s="32">
        <v>96678790</v>
      </c>
      <c r="B344" s="33" t="s">
        <v>168</v>
      </c>
      <c r="C344" s="32" t="s">
        <v>293</v>
      </c>
      <c r="D344" s="46">
        <v>461</v>
      </c>
      <c r="E344" s="35">
        <v>38818</v>
      </c>
      <c r="F344" s="34" t="s">
        <v>37</v>
      </c>
      <c r="G344" s="37">
        <v>2200</v>
      </c>
      <c r="H344" s="34"/>
      <c r="I344" s="38"/>
      <c r="J344" s="36" t="s">
        <v>68</v>
      </c>
      <c r="K344" s="38">
        <v>10</v>
      </c>
      <c r="L344" s="40"/>
      <c r="M344" s="40"/>
      <c r="N344" s="40"/>
      <c r="O344" s="40"/>
      <c r="P344" s="40"/>
    </row>
    <row r="345" spans="1:16" s="32" customFormat="1" ht="10.5">
      <c r="A345" s="32">
        <v>96678790</v>
      </c>
      <c r="B345" s="33" t="s">
        <v>168</v>
      </c>
      <c r="C345" s="32" t="s">
        <v>259</v>
      </c>
      <c r="D345" s="46" t="s">
        <v>143</v>
      </c>
      <c r="E345" s="35">
        <v>38888</v>
      </c>
      <c r="F345" s="34" t="s">
        <v>171</v>
      </c>
      <c r="G345" s="37">
        <v>20000000</v>
      </c>
      <c r="H345" s="34" t="s">
        <v>51</v>
      </c>
      <c r="I345" s="38">
        <v>7.5</v>
      </c>
      <c r="J345" s="36" t="s">
        <v>68</v>
      </c>
      <c r="K345" s="38">
        <v>6</v>
      </c>
      <c r="L345" s="40">
        <v>20000000000</v>
      </c>
      <c r="M345" s="40">
        <v>12000000000</v>
      </c>
      <c r="N345" s="40">
        <v>12000000</v>
      </c>
      <c r="O345" s="40">
        <v>184910</v>
      </c>
      <c r="P345" s="40">
        <v>12184910</v>
      </c>
    </row>
    <row r="346" spans="1:16" s="32" customFormat="1" ht="10.5">
      <c r="A346" s="32">
        <v>96678790</v>
      </c>
      <c r="B346" s="33">
        <v>2</v>
      </c>
      <c r="C346" s="32" t="s">
        <v>170</v>
      </c>
      <c r="D346" s="46" t="s">
        <v>152</v>
      </c>
      <c r="E346" s="35">
        <v>39078</v>
      </c>
      <c r="F346" s="34" t="s">
        <v>171</v>
      </c>
      <c r="G346" s="37">
        <v>20000000</v>
      </c>
      <c r="H346" s="34" t="s">
        <v>53</v>
      </c>
      <c r="I346" s="38">
        <v>6.4</v>
      </c>
      <c r="J346" s="36" t="s">
        <v>68</v>
      </c>
      <c r="K346" s="38">
        <v>3</v>
      </c>
      <c r="L346" s="40">
        <v>20000000000</v>
      </c>
      <c r="M346" s="40"/>
      <c r="N346" s="40"/>
      <c r="O346" s="40"/>
      <c r="P346" s="40"/>
    </row>
    <row r="347" spans="1:16" s="32" customFormat="1" ht="10.5">
      <c r="A347" s="32">
        <v>96519000</v>
      </c>
      <c r="B347" s="33" t="s">
        <v>44</v>
      </c>
      <c r="C347" s="32" t="s">
        <v>988</v>
      </c>
      <c r="D347" s="46">
        <v>463</v>
      </c>
      <c r="E347" s="35">
        <v>38825</v>
      </c>
      <c r="F347" s="34" t="s">
        <v>37</v>
      </c>
      <c r="G347" s="37">
        <v>4500</v>
      </c>
      <c r="H347" s="34"/>
      <c r="I347" s="38"/>
      <c r="J347" s="36" t="s">
        <v>81</v>
      </c>
      <c r="K347" s="38">
        <v>23</v>
      </c>
      <c r="L347" s="40"/>
      <c r="M347" s="40"/>
      <c r="N347" s="40"/>
      <c r="O347" s="40"/>
      <c r="P347" s="40"/>
    </row>
    <row r="348" spans="1:16" s="32" customFormat="1" ht="10.5">
      <c r="A348" s="32">
        <v>96519000</v>
      </c>
      <c r="B348" s="33" t="s">
        <v>44</v>
      </c>
      <c r="C348" s="32" t="s">
        <v>989</v>
      </c>
      <c r="D348" s="46" t="s">
        <v>143</v>
      </c>
      <c r="E348" s="35">
        <v>38825</v>
      </c>
      <c r="F348" s="34" t="s">
        <v>37</v>
      </c>
      <c r="G348" s="37">
        <v>4500</v>
      </c>
      <c r="H348" s="34" t="s">
        <v>90</v>
      </c>
      <c r="I348" s="38">
        <v>4.2</v>
      </c>
      <c r="J348" s="36" t="s">
        <v>81</v>
      </c>
      <c r="K348" s="38">
        <v>22.5</v>
      </c>
      <c r="L348" s="40">
        <v>4500000</v>
      </c>
      <c r="M348" s="40">
        <v>4138272</v>
      </c>
      <c r="N348" s="40">
        <v>91094499</v>
      </c>
      <c r="O348" s="40">
        <v>0</v>
      </c>
      <c r="P348" s="40">
        <v>91094499</v>
      </c>
    </row>
    <row r="349" spans="1:16" s="32" customFormat="1" ht="10.5">
      <c r="A349" s="32">
        <v>96762780</v>
      </c>
      <c r="B349" s="33" t="s">
        <v>61</v>
      </c>
      <c r="C349" s="32" t="s">
        <v>133</v>
      </c>
      <c r="D349" s="46">
        <v>464</v>
      </c>
      <c r="E349" s="35">
        <v>38856</v>
      </c>
      <c r="F349" s="34" t="s">
        <v>37</v>
      </c>
      <c r="G349" s="37">
        <v>970</v>
      </c>
      <c r="H349" s="34" t="s">
        <v>157</v>
      </c>
      <c r="I349" s="38">
        <v>4</v>
      </c>
      <c r="J349" s="36" t="s">
        <v>81</v>
      </c>
      <c r="K349" s="38">
        <v>12</v>
      </c>
      <c r="L349" s="40">
        <v>970000</v>
      </c>
      <c r="M349" s="40">
        <v>1057579.56</v>
      </c>
      <c r="N349" s="40">
        <v>23280171</v>
      </c>
      <c r="O349" s="40">
        <v>192934</v>
      </c>
      <c r="P349" s="40">
        <v>23473105</v>
      </c>
    </row>
    <row r="350" spans="1:16" s="32" customFormat="1" ht="10.5">
      <c r="A350" s="32">
        <v>96762780</v>
      </c>
      <c r="B350" s="33" t="s">
        <v>61</v>
      </c>
      <c r="C350" s="32" t="s">
        <v>133</v>
      </c>
      <c r="D350" s="46">
        <v>464</v>
      </c>
      <c r="E350" s="35">
        <v>38856</v>
      </c>
      <c r="F350" s="34" t="s">
        <v>37</v>
      </c>
      <c r="G350" s="52">
        <v>0.1</v>
      </c>
      <c r="H350" s="34" t="s">
        <v>159</v>
      </c>
      <c r="I350" s="38">
        <v>4</v>
      </c>
      <c r="J350" s="36" t="s">
        <v>81</v>
      </c>
      <c r="K350" s="38">
        <v>12</v>
      </c>
      <c r="L350" s="40">
        <v>100</v>
      </c>
      <c r="M350" s="40">
        <v>109.03</v>
      </c>
      <c r="N350" s="40">
        <v>2400</v>
      </c>
      <c r="O350" s="40">
        <v>20</v>
      </c>
      <c r="P350" s="40">
        <v>2420</v>
      </c>
    </row>
    <row r="351" spans="1:16" s="32" customFormat="1" ht="10.5">
      <c r="A351" s="32">
        <v>86977200</v>
      </c>
      <c r="B351" s="33" t="s">
        <v>54</v>
      </c>
      <c r="C351" s="32" t="s">
        <v>296</v>
      </c>
      <c r="D351" s="46">
        <v>465</v>
      </c>
      <c r="E351" s="35">
        <v>38881</v>
      </c>
      <c r="F351" s="34" t="s">
        <v>37</v>
      </c>
      <c r="G351" s="37">
        <v>3000</v>
      </c>
      <c r="H351" s="34"/>
      <c r="I351" s="38"/>
      <c r="J351" s="36" t="s">
        <v>81</v>
      </c>
      <c r="K351" s="38">
        <v>30</v>
      </c>
      <c r="L351" s="40"/>
      <c r="M351" s="40"/>
      <c r="N351" s="40"/>
      <c r="O351" s="40"/>
      <c r="P351" s="40"/>
    </row>
    <row r="352" spans="1:16" s="32" customFormat="1" ht="10.5">
      <c r="A352" s="32">
        <v>86977200</v>
      </c>
      <c r="B352" s="33" t="s">
        <v>54</v>
      </c>
      <c r="C352" s="32" t="s">
        <v>297</v>
      </c>
      <c r="D352" s="46" t="s">
        <v>143</v>
      </c>
      <c r="E352" s="35">
        <v>38883</v>
      </c>
      <c r="F352" s="34" t="s">
        <v>37</v>
      </c>
      <c r="G352" s="37">
        <v>3000</v>
      </c>
      <c r="H352" s="34" t="s">
        <v>63</v>
      </c>
      <c r="I352" s="38">
        <v>4.5</v>
      </c>
      <c r="J352" s="36" t="s">
        <v>68</v>
      </c>
      <c r="K352" s="38">
        <v>21</v>
      </c>
      <c r="L352" s="40">
        <v>2000000</v>
      </c>
      <c r="M352" s="40">
        <v>2000000</v>
      </c>
      <c r="N352" s="40">
        <v>44025380</v>
      </c>
      <c r="O352" s="40">
        <v>617206</v>
      </c>
      <c r="P352" s="40">
        <v>44642586</v>
      </c>
    </row>
    <row r="353" spans="1:16" s="32" customFormat="1" ht="10.5">
      <c r="A353" s="32">
        <v>86977200</v>
      </c>
      <c r="B353" s="33" t="s">
        <v>54</v>
      </c>
      <c r="C353" s="32" t="s">
        <v>298</v>
      </c>
      <c r="D353" s="46">
        <v>466</v>
      </c>
      <c r="E353" s="35">
        <v>38881</v>
      </c>
      <c r="F353" s="34" t="s">
        <v>37</v>
      </c>
      <c r="G353" s="37">
        <v>3000</v>
      </c>
      <c r="H353" s="34"/>
      <c r="I353" s="38"/>
      <c r="J353" s="36" t="s">
        <v>81</v>
      </c>
      <c r="K353" s="38">
        <v>10</v>
      </c>
      <c r="L353" s="40"/>
      <c r="M353" s="40"/>
      <c r="N353" s="40"/>
      <c r="O353" s="40"/>
      <c r="P353" s="40"/>
    </row>
    <row r="354" spans="1:16" s="32" customFormat="1" ht="10.5">
      <c r="A354" s="32">
        <v>86977200</v>
      </c>
      <c r="B354" s="33" t="s">
        <v>54</v>
      </c>
      <c r="C354" s="32" t="s">
        <v>299</v>
      </c>
      <c r="D354" s="46" t="s">
        <v>143</v>
      </c>
      <c r="E354" s="35">
        <v>38883</v>
      </c>
      <c r="F354" s="34" t="s">
        <v>37</v>
      </c>
      <c r="G354" s="37">
        <v>3000</v>
      </c>
      <c r="H354" s="34" t="s">
        <v>92</v>
      </c>
      <c r="I354" s="38">
        <v>3.75</v>
      </c>
      <c r="J354" s="36" t="s">
        <v>68</v>
      </c>
      <c r="K354" s="38">
        <v>5</v>
      </c>
      <c r="L354" s="40">
        <v>1000000</v>
      </c>
      <c r="M354" s="40"/>
      <c r="N354" s="40"/>
      <c r="O354" s="40"/>
      <c r="P354" s="40"/>
    </row>
    <row r="355" spans="1:16" s="32" customFormat="1" ht="10.5">
      <c r="A355" s="32">
        <v>90749000</v>
      </c>
      <c r="B355" s="33" t="s">
        <v>35</v>
      </c>
      <c r="C355" s="32" t="s">
        <v>300</v>
      </c>
      <c r="D355" s="46">
        <v>467</v>
      </c>
      <c r="E355" s="35">
        <v>38905</v>
      </c>
      <c r="F355" s="34" t="s">
        <v>37</v>
      </c>
      <c r="G355" s="37">
        <v>4500</v>
      </c>
      <c r="H355" s="34"/>
      <c r="I355" s="38"/>
      <c r="J355" s="36" t="s">
        <v>228</v>
      </c>
      <c r="K355" s="38">
        <v>10</v>
      </c>
      <c r="L355" s="40"/>
      <c r="M355" s="40"/>
      <c r="N355" s="40"/>
      <c r="O355" s="40"/>
      <c r="P355" s="40"/>
    </row>
    <row r="356" spans="1:16" s="32" customFormat="1" ht="10.5">
      <c r="A356" s="32">
        <v>90749000</v>
      </c>
      <c r="B356" s="33" t="s">
        <v>35</v>
      </c>
      <c r="C356" s="32" t="s">
        <v>127</v>
      </c>
      <c r="D356" s="46" t="s">
        <v>143</v>
      </c>
      <c r="E356" s="35">
        <v>38908</v>
      </c>
      <c r="F356" s="34" t="s">
        <v>37</v>
      </c>
      <c r="G356" s="37">
        <v>6500</v>
      </c>
      <c r="H356" s="34" t="s">
        <v>56</v>
      </c>
      <c r="I356" s="38">
        <v>3.5</v>
      </c>
      <c r="J356" s="36" t="s">
        <v>39</v>
      </c>
      <c r="K356" s="38">
        <v>5</v>
      </c>
      <c r="L356" s="40">
        <v>4500000</v>
      </c>
      <c r="M356" s="40"/>
      <c r="N356" s="40"/>
      <c r="O356" s="40"/>
      <c r="P356" s="40"/>
    </row>
    <row r="357" spans="1:16" s="32" customFormat="1" ht="10.5">
      <c r="A357" s="32">
        <v>90749000</v>
      </c>
      <c r="B357" s="33" t="s">
        <v>35</v>
      </c>
      <c r="C357" s="32" t="s">
        <v>300</v>
      </c>
      <c r="D357" s="46">
        <v>468</v>
      </c>
      <c r="E357" s="35">
        <v>38905</v>
      </c>
      <c r="F357" s="34" t="s">
        <v>37</v>
      </c>
      <c r="G357" s="37">
        <v>6500</v>
      </c>
      <c r="H357" s="34"/>
      <c r="I357" s="38"/>
      <c r="J357" s="36" t="s">
        <v>228</v>
      </c>
      <c r="K357" s="38">
        <v>30</v>
      </c>
      <c r="L357" s="40"/>
      <c r="M357" s="40"/>
      <c r="N357" s="40"/>
      <c r="O357" s="40"/>
      <c r="P357" s="40"/>
    </row>
    <row r="358" spans="1:16" s="32" customFormat="1" ht="10.5">
      <c r="A358" s="32">
        <v>90749000</v>
      </c>
      <c r="B358" s="33" t="s">
        <v>35</v>
      </c>
      <c r="C358" s="32" t="s">
        <v>230</v>
      </c>
      <c r="D358" s="46" t="s">
        <v>143</v>
      </c>
      <c r="E358" s="35">
        <v>38908</v>
      </c>
      <c r="F358" s="34" t="s">
        <v>37</v>
      </c>
      <c r="G358" s="37">
        <v>6500</v>
      </c>
      <c r="H358" s="34" t="s">
        <v>51</v>
      </c>
      <c r="I358" s="38">
        <v>4.25</v>
      </c>
      <c r="J358" s="36" t="s">
        <v>39</v>
      </c>
      <c r="K358" s="38">
        <v>21</v>
      </c>
      <c r="L358" s="40">
        <v>4000000</v>
      </c>
      <c r="M358" s="40">
        <v>4000000</v>
      </c>
      <c r="N358" s="40">
        <v>88050760</v>
      </c>
      <c r="O358" s="40">
        <v>771508</v>
      </c>
      <c r="P358" s="40">
        <v>88822268</v>
      </c>
    </row>
    <row r="359" spans="1:16" s="32" customFormat="1" ht="10.5">
      <c r="A359" s="32">
        <v>90042000</v>
      </c>
      <c r="B359" s="33" t="s">
        <v>83</v>
      </c>
      <c r="C359" s="32" t="s">
        <v>301</v>
      </c>
      <c r="D359" s="46">
        <v>469</v>
      </c>
      <c r="E359" s="35">
        <v>38929</v>
      </c>
      <c r="F359" s="34" t="s">
        <v>37</v>
      </c>
      <c r="G359" s="37">
        <v>5000</v>
      </c>
      <c r="H359" s="34"/>
      <c r="I359" s="38"/>
      <c r="J359" s="36" t="s">
        <v>81</v>
      </c>
      <c r="K359" s="38">
        <v>25</v>
      </c>
      <c r="L359" s="40"/>
      <c r="M359" s="40"/>
      <c r="N359" s="40"/>
      <c r="O359" s="40"/>
      <c r="P359" s="40"/>
    </row>
    <row r="360" spans="1:16" s="32" customFormat="1" ht="10.5">
      <c r="A360" s="32">
        <v>90042000</v>
      </c>
      <c r="B360" s="33" t="s">
        <v>83</v>
      </c>
      <c r="C360" s="32" t="s">
        <v>302</v>
      </c>
      <c r="D360" s="46" t="s">
        <v>143</v>
      </c>
      <c r="E360" s="35">
        <v>38951</v>
      </c>
      <c r="F360" s="34" t="s">
        <v>37</v>
      </c>
      <c r="G360" s="37">
        <v>3500</v>
      </c>
      <c r="H360" s="34" t="s">
        <v>63</v>
      </c>
      <c r="I360" s="38">
        <v>4.0999999999999996</v>
      </c>
      <c r="J360" s="36" t="s">
        <v>81</v>
      </c>
      <c r="K360" s="38">
        <v>23</v>
      </c>
      <c r="L360" s="40">
        <v>3500000</v>
      </c>
      <c r="M360" s="40">
        <v>3500000</v>
      </c>
      <c r="N360" s="40">
        <v>77044415</v>
      </c>
      <c r="O360" s="40">
        <v>257726</v>
      </c>
      <c r="P360" s="40">
        <v>77302141</v>
      </c>
    </row>
    <row r="361" spans="1:16" s="32" customFormat="1" ht="10.5">
      <c r="A361" s="32">
        <v>90042000</v>
      </c>
      <c r="B361" s="33" t="s">
        <v>83</v>
      </c>
      <c r="C361" s="32" t="s">
        <v>302</v>
      </c>
      <c r="D361" s="46" t="s">
        <v>152</v>
      </c>
      <c r="E361" s="35">
        <v>39030</v>
      </c>
      <c r="F361" s="34" t="s">
        <v>37</v>
      </c>
      <c r="G361" s="37">
        <v>1500</v>
      </c>
      <c r="H361" s="34" t="s">
        <v>51</v>
      </c>
      <c r="I361" s="38">
        <v>3.7</v>
      </c>
      <c r="J361" s="36" t="s">
        <v>81</v>
      </c>
      <c r="K361" s="38">
        <v>21</v>
      </c>
      <c r="L361" s="40">
        <v>1500000</v>
      </c>
      <c r="M361" s="40">
        <v>1500000</v>
      </c>
      <c r="N361" s="40">
        <v>33019035</v>
      </c>
      <c r="O361" s="40">
        <v>457268</v>
      </c>
      <c r="P361" s="40">
        <v>33476303</v>
      </c>
    </row>
    <row r="362" spans="1:16" s="32" customFormat="1" ht="10.5">
      <c r="A362" s="32">
        <v>90042000</v>
      </c>
      <c r="B362" s="33" t="s">
        <v>83</v>
      </c>
      <c r="C362" s="32" t="s">
        <v>301</v>
      </c>
      <c r="D362" s="46">
        <v>470</v>
      </c>
      <c r="E362" s="35">
        <v>38929</v>
      </c>
      <c r="F362" s="34" t="s">
        <v>37</v>
      </c>
      <c r="G362" s="37">
        <v>4000</v>
      </c>
      <c r="H362" s="34"/>
      <c r="I362" s="38"/>
      <c r="J362" s="36" t="s">
        <v>81</v>
      </c>
      <c r="K362" s="38">
        <v>10</v>
      </c>
      <c r="L362" s="40"/>
      <c r="M362" s="40"/>
      <c r="N362" s="40"/>
      <c r="O362" s="40"/>
      <c r="P362" s="40"/>
    </row>
    <row r="363" spans="1:16" s="32" customFormat="1" ht="10.5">
      <c r="A363" s="32">
        <v>90042000</v>
      </c>
      <c r="B363" s="33" t="s">
        <v>83</v>
      </c>
      <c r="C363" s="32" t="s">
        <v>302</v>
      </c>
      <c r="D363" s="46" t="s">
        <v>143</v>
      </c>
      <c r="E363" s="35">
        <v>39030</v>
      </c>
      <c r="F363" s="34" t="s">
        <v>37</v>
      </c>
      <c r="G363" s="37">
        <v>2600</v>
      </c>
      <c r="H363" s="34" t="s">
        <v>56</v>
      </c>
      <c r="I363" s="38">
        <v>3.4</v>
      </c>
      <c r="J363" s="36" t="s">
        <v>81</v>
      </c>
      <c r="K363" s="38">
        <v>5</v>
      </c>
      <c r="L363" s="40">
        <v>1100000</v>
      </c>
      <c r="M363" s="40">
        <v>1100000</v>
      </c>
      <c r="N363" s="40">
        <v>24213959</v>
      </c>
      <c r="O363" s="40">
        <v>308368</v>
      </c>
      <c r="P363" s="40">
        <v>24522327</v>
      </c>
    </row>
    <row r="364" spans="1:16" s="32" customFormat="1" ht="10.5">
      <c r="A364" s="32">
        <v>90042000</v>
      </c>
      <c r="B364" s="33" t="s">
        <v>83</v>
      </c>
      <c r="C364" s="32" t="s">
        <v>302</v>
      </c>
      <c r="D364" s="46" t="s">
        <v>152</v>
      </c>
      <c r="E364" s="35">
        <v>39378</v>
      </c>
      <c r="F364" s="34" t="s">
        <v>37</v>
      </c>
      <c r="G364" s="37">
        <v>2900</v>
      </c>
      <c r="H364" s="34" t="s">
        <v>53</v>
      </c>
      <c r="I364" s="38">
        <v>3.5</v>
      </c>
      <c r="J364" s="36" t="s">
        <v>81</v>
      </c>
      <c r="K364" s="38">
        <v>8</v>
      </c>
      <c r="L364" s="40">
        <v>2900000</v>
      </c>
      <c r="M364" s="40">
        <v>2174999</v>
      </c>
      <c r="N364" s="40">
        <v>47877579</v>
      </c>
      <c r="O364" s="40">
        <v>744400</v>
      </c>
      <c r="P364" s="40">
        <v>48621979</v>
      </c>
    </row>
    <row r="365" spans="1:16" s="32" customFormat="1" ht="10.5">
      <c r="A365" s="32">
        <v>59123340</v>
      </c>
      <c r="B365" s="33" t="s">
        <v>106</v>
      </c>
      <c r="C365" s="32" t="s">
        <v>303</v>
      </c>
      <c r="D365" s="46">
        <v>474</v>
      </c>
      <c r="E365" s="35">
        <v>38986</v>
      </c>
      <c r="F365" s="34" t="s">
        <v>37</v>
      </c>
      <c r="G365" s="37">
        <v>30000</v>
      </c>
      <c r="H365" s="34"/>
      <c r="I365" s="38"/>
      <c r="J365" s="36" t="s">
        <v>287</v>
      </c>
      <c r="K365" s="38">
        <v>30</v>
      </c>
      <c r="L365" s="40"/>
      <c r="M365" s="40"/>
      <c r="N365" s="40"/>
      <c r="O365" s="40"/>
      <c r="P365" s="40"/>
    </row>
    <row r="366" spans="1:16" s="32" customFormat="1" ht="10.5">
      <c r="A366" s="32">
        <v>59123340</v>
      </c>
      <c r="B366" s="33" t="s">
        <v>106</v>
      </c>
      <c r="C366" s="32" t="s">
        <v>304</v>
      </c>
      <c r="D366" s="46" t="s">
        <v>143</v>
      </c>
      <c r="E366" s="35">
        <v>39916</v>
      </c>
      <c r="F366" s="34" t="s">
        <v>37</v>
      </c>
      <c r="G366" s="37">
        <v>4000</v>
      </c>
      <c r="H366" s="34" t="s">
        <v>46</v>
      </c>
      <c r="I366" s="38">
        <v>3</v>
      </c>
      <c r="J366" s="36" t="s">
        <v>305</v>
      </c>
      <c r="K366" s="38">
        <v>5</v>
      </c>
      <c r="L366" s="40">
        <v>4000000</v>
      </c>
      <c r="M366" s="40">
        <v>4000000</v>
      </c>
      <c r="N366" s="40">
        <v>88050760</v>
      </c>
      <c r="O366" s="40">
        <v>1092501</v>
      </c>
      <c r="P366" s="40">
        <v>89143261</v>
      </c>
    </row>
    <row r="367" spans="1:16" s="32" customFormat="1" ht="10.5">
      <c r="A367" s="32">
        <v>59123340</v>
      </c>
      <c r="B367" s="33" t="s">
        <v>106</v>
      </c>
      <c r="C367" s="32" t="s">
        <v>966</v>
      </c>
      <c r="D367" s="46" t="s">
        <v>152</v>
      </c>
      <c r="E367" s="35">
        <v>39916</v>
      </c>
      <c r="F367" s="34" t="s">
        <v>171</v>
      </c>
      <c r="G367" s="37">
        <v>83000000</v>
      </c>
      <c r="H367" s="34" t="s">
        <v>90</v>
      </c>
      <c r="I367" s="38">
        <v>5.5</v>
      </c>
      <c r="J367" s="36" t="s">
        <v>305</v>
      </c>
      <c r="K367" s="38">
        <v>5</v>
      </c>
      <c r="L367" s="40"/>
      <c r="M367" s="40"/>
      <c r="N367" s="40"/>
      <c r="O367" s="40"/>
      <c r="P367" s="40"/>
    </row>
    <row r="368" spans="1:16" s="32" customFormat="1" ht="10.5">
      <c r="A368" s="32">
        <v>59123340</v>
      </c>
      <c r="B368" s="33">
        <v>8</v>
      </c>
      <c r="C368" s="32" t="s">
        <v>306</v>
      </c>
      <c r="D368" s="46" t="s">
        <v>162</v>
      </c>
      <c r="E368" s="35">
        <v>40323</v>
      </c>
      <c r="F368" s="34" t="s">
        <v>37</v>
      </c>
      <c r="G368" s="37">
        <v>8000</v>
      </c>
      <c r="H368" s="34" t="s">
        <v>92</v>
      </c>
      <c r="I368" s="38">
        <v>3</v>
      </c>
      <c r="J368" s="36" t="s">
        <v>39</v>
      </c>
      <c r="K368" s="38">
        <v>7</v>
      </c>
      <c r="L368" s="40"/>
      <c r="M368" s="40"/>
      <c r="N368" s="40"/>
      <c r="O368" s="40"/>
      <c r="P368" s="40"/>
    </row>
    <row r="369" spans="1:16" s="32" customFormat="1" ht="10.5">
      <c r="A369" s="32">
        <v>59123340</v>
      </c>
      <c r="B369" s="33">
        <v>8</v>
      </c>
      <c r="C369" s="32" t="s">
        <v>307</v>
      </c>
      <c r="D369" s="46" t="s">
        <v>163</v>
      </c>
      <c r="E369" s="35">
        <v>40323</v>
      </c>
      <c r="F369" s="34" t="s">
        <v>37</v>
      </c>
      <c r="G369" s="37">
        <v>8000</v>
      </c>
      <c r="H369" s="34" t="s">
        <v>63</v>
      </c>
      <c r="I369" s="38">
        <v>4</v>
      </c>
      <c r="J369" s="36" t="s">
        <v>39</v>
      </c>
      <c r="K369" s="38">
        <v>25</v>
      </c>
      <c r="L369" s="40">
        <v>5000000</v>
      </c>
      <c r="M369" s="40">
        <v>5000000</v>
      </c>
      <c r="N369" s="40">
        <v>110063450</v>
      </c>
      <c r="O369" s="40">
        <v>1533444</v>
      </c>
      <c r="P369" s="40">
        <v>111596894</v>
      </c>
    </row>
    <row r="370" spans="1:16" s="32" customFormat="1" ht="10.5">
      <c r="A370" s="32">
        <v>96591040</v>
      </c>
      <c r="B370" s="33" t="s">
        <v>35</v>
      </c>
      <c r="C370" s="32" t="s">
        <v>164</v>
      </c>
      <c r="D370" s="46">
        <v>475</v>
      </c>
      <c r="E370" s="35">
        <v>38993</v>
      </c>
      <c r="F370" s="34" t="s">
        <v>37</v>
      </c>
      <c r="G370" s="37">
        <v>2000</v>
      </c>
      <c r="H370" s="34"/>
      <c r="I370" s="38"/>
      <c r="J370" s="36" t="s">
        <v>81</v>
      </c>
      <c r="K370" s="38">
        <v>30</v>
      </c>
      <c r="L370" s="40"/>
      <c r="M370" s="40"/>
      <c r="N370" s="40"/>
      <c r="O370" s="40"/>
      <c r="P370" s="40"/>
    </row>
    <row r="371" spans="1:16" s="32" customFormat="1" ht="10.5">
      <c r="A371" s="32">
        <v>96591040</v>
      </c>
      <c r="B371" s="33" t="s">
        <v>35</v>
      </c>
      <c r="C371" s="32" t="s">
        <v>308</v>
      </c>
      <c r="D371" s="46" t="s">
        <v>143</v>
      </c>
      <c r="E371" s="35">
        <v>38993</v>
      </c>
      <c r="F371" s="34" t="s">
        <v>37</v>
      </c>
      <c r="G371" s="37">
        <v>2000</v>
      </c>
      <c r="H371" s="34" t="s">
        <v>90</v>
      </c>
      <c r="I371" s="38">
        <v>3.9</v>
      </c>
      <c r="J371" s="36" t="s">
        <v>81</v>
      </c>
      <c r="K371" s="38">
        <v>21</v>
      </c>
      <c r="L371" s="40">
        <v>1200000</v>
      </c>
      <c r="M371" s="40">
        <v>990000</v>
      </c>
      <c r="N371" s="40">
        <v>21792563</v>
      </c>
      <c r="O371" s="40">
        <v>374499</v>
      </c>
      <c r="P371" s="40">
        <v>22167062</v>
      </c>
    </row>
    <row r="372" spans="1:16" s="32" customFormat="1" ht="10.5">
      <c r="A372" s="32">
        <v>96591040</v>
      </c>
      <c r="B372" s="33" t="s">
        <v>35</v>
      </c>
      <c r="C372" s="32" t="s">
        <v>164</v>
      </c>
      <c r="D372" s="46">
        <v>476</v>
      </c>
      <c r="E372" s="35">
        <v>38993</v>
      </c>
      <c r="F372" s="34" t="s">
        <v>37</v>
      </c>
      <c r="G372" s="37">
        <v>2000</v>
      </c>
      <c r="H372" s="34"/>
      <c r="I372" s="38"/>
      <c r="J372" s="36" t="s">
        <v>81</v>
      </c>
      <c r="K372" s="38">
        <v>10</v>
      </c>
      <c r="L372" s="40"/>
      <c r="M372" s="40"/>
      <c r="N372" s="40"/>
      <c r="O372" s="40"/>
      <c r="P372" s="40"/>
    </row>
    <row r="373" spans="1:16" s="32" customFormat="1" ht="10.5">
      <c r="A373" s="32">
        <v>96591040</v>
      </c>
      <c r="B373" s="33" t="s">
        <v>35</v>
      </c>
      <c r="C373" s="32" t="s">
        <v>109</v>
      </c>
      <c r="D373" s="46" t="s">
        <v>143</v>
      </c>
      <c r="E373" s="35">
        <v>38993</v>
      </c>
      <c r="F373" s="34" t="s">
        <v>37</v>
      </c>
      <c r="G373" s="37">
        <v>2000</v>
      </c>
      <c r="H373" s="34" t="s">
        <v>46</v>
      </c>
      <c r="I373" s="38">
        <v>3.7</v>
      </c>
      <c r="J373" s="36" t="s">
        <v>81</v>
      </c>
      <c r="K373" s="38">
        <v>10</v>
      </c>
      <c r="L373" s="40">
        <v>800000</v>
      </c>
      <c r="M373" s="40"/>
      <c r="N373" s="40"/>
      <c r="O373" s="40"/>
      <c r="P373" s="40"/>
    </row>
    <row r="374" spans="1:16" s="32" customFormat="1" ht="10.5">
      <c r="A374" s="32">
        <v>96579330</v>
      </c>
      <c r="B374" s="33" t="s">
        <v>83</v>
      </c>
      <c r="C374" s="32" t="s">
        <v>145</v>
      </c>
      <c r="D374" s="46">
        <v>477</v>
      </c>
      <c r="E374" s="35">
        <v>38996</v>
      </c>
      <c r="F374" s="34" t="s">
        <v>37</v>
      </c>
      <c r="G374" s="37">
        <v>4500</v>
      </c>
      <c r="H374" s="34"/>
      <c r="I374" s="38"/>
      <c r="J374" s="36" t="s">
        <v>68</v>
      </c>
      <c r="K374" s="38">
        <v>25</v>
      </c>
      <c r="L374" s="40"/>
      <c r="M374" s="40"/>
      <c r="N374" s="40"/>
      <c r="O374" s="40"/>
      <c r="P374" s="40"/>
    </row>
    <row r="375" spans="1:16" s="32" customFormat="1" ht="10.5">
      <c r="A375" s="32">
        <v>96579330</v>
      </c>
      <c r="B375" s="33" t="s">
        <v>83</v>
      </c>
      <c r="C375" s="32" t="s">
        <v>309</v>
      </c>
      <c r="D375" s="46" t="s">
        <v>143</v>
      </c>
      <c r="E375" s="35">
        <v>39023</v>
      </c>
      <c r="F375" s="34" t="s">
        <v>37</v>
      </c>
      <c r="G375" s="37">
        <v>2200</v>
      </c>
      <c r="H375" s="34" t="s">
        <v>92</v>
      </c>
      <c r="I375" s="38">
        <v>3.6</v>
      </c>
      <c r="J375" s="36" t="s">
        <v>68</v>
      </c>
      <c r="K375" s="38">
        <v>5</v>
      </c>
      <c r="L375" s="40"/>
      <c r="M375" s="40"/>
      <c r="N375" s="40"/>
      <c r="O375" s="40"/>
      <c r="P375" s="40"/>
    </row>
    <row r="376" spans="1:16" s="32" customFormat="1" ht="10.5">
      <c r="A376" s="32">
        <v>96579330</v>
      </c>
      <c r="B376" s="33" t="s">
        <v>83</v>
      </c>
      <c r="C376" s="32" t="s">
        <v>310</v>
      </c>
      <c r="D376" s="46" t="s">
        <v>152</v>
      </c>
      <c r="E376" s="35">
        <v>39659</v>
      </c>
      <c r="F376" s="34" t="s">
        <v>37</v>
      </c>
      <c r="G376" s="37">
        <v>2200</v>
      </c>
      <c r="H376" s="34" t="s">
        <v>56</v>
      </c>
      <c r="I376" s="38">
        <v>4.5999999999999996</v>
      </c>
      <c r="J376" s="36" t="s">
        <v>68</v>
      </c>
      <c r="K376" s="38">
        <v>23</v>
      </c>
      <c r="L376" s="40">
        <v>2200000</v>
      </c>
      <c r="M376" s="40">
        <v>2200000</v>
      </c>
      <c r="N376" s="40">
        <v>48427918</v>
      </c>
      <c r="O376" s="40">
        <v>367106</v>
      </c>
      <c r="P376" s="40">
        <v>48795024</v>
      </c>
    </row>
    <row r="377" spans="1:16" s="32" customFormat="1" ht="10.5">
      <c r="A377" s="32">
        <v>96579330</v>
      </c>
      <c r="B377" s="33" t="s">
        <v>83</v>
      </c>
      <c r="C377" s="32" t="s">
        <v>145</v>
      </c>
      <c r="D377" s="46">
        <v>478</v>
      </c>
      <c r="E377" s="35">
        <v>38996</v>
      </c>
      <c r="F377" s="34" t="s">
        <v>37</v>
      </c>
      <c r="G377" s="37">
        <v>5000</v>
      </c>
      <c r="H377" s="34"/>
      <c r="I377" s="38"/>
      <c r="J377" s="36" t="s">
        <v>81</v>
      </c>
      <c r="K377" s="38">
        <v>25</v>
      </c>
      <c r="L377" s="40"/>
      <c r="M377" s="40"/>
      <c r="N377" s="40"/>
      <c r="O377" s="40"/>
      <c r="P377" s="40"/>
    </row>
    <row r="378" spans="1:16" s="32" customFormat="1" ht="10.5">
      <c r="A378" s="32">
        <v>96579330</v>
      </c>
      <c r="B378" s="33" t="s">
        <v>83</v>
      </c>
      <c r="C378" s="32" t="s">
        <v>311</v>
      </c>
      <c r="D378" s="46" t="s">
        <v>143</v>
      </c>
      <c r="E378" s="35">
        <v>39023</v>
      </c>
      <c r="F378" s="34" t="s">
        <v>37</v>
      </c>
      <c r="G378" s="37">
        <v>5000</v>
      </c>
      <c r="H378" s="34" t="s">
        <v>63</v>
      </c>
      <c r="I378" s="38">
        <v>3.8</v>
      </c>
      <c r="J378" s="36" t="s">
        <v>81</v>
      </c>
      <c r="K378" s="38">
        <v>13</v>
      </c>
      <c r="L378" s="40">
        <v>5000000</v>
      </c>
      <c r="M378" s="40">
        <v>5000000</v>
      </c>
      <c r="N378" s="40">
        <v>110063450</v>
      </c>
      <c r="O378" s="40">
        <v>1553781</v>
      </c>
      <c r="P378" s="40">
        <v>111617231</v>
      </c>
    </row>
    <row r="379" spans="1:16" s="32" customFormat="1" ht="10.5">
      <c r="A379" s="32">
        <v>96843170</v>
      </c>
      <c r="B379" s="33" t="s">
        <v>96</v>
      </c>
      <c r="C379" s="32" t="s">
        <v>312</v>
      </c>
      <c r="D379" s="46">
        <v>479</v>
      </c>
      <c r="E379" s="35">
        <v>39001</v>
      </c>
      <c r="F379" s="34" t="s">
        <v>37</v>
      </c>
      <c r="G379" s="37">
        <v>3800</v>
      </c>
      <c r="H379" s="34"/>
      <c r="I379" s="38"/>
      <c r="J379" s="36" t="s">
        <v>81</v>
      </c>
      <c r="K379" s="38">
        <v>20</v>
      </c>
      <c r="L379" s="40"/>
      <c r="M379" s="40"/>
      <c r="N379" s="40"/>
      <c r="O379" s="40"/>
      <c r="P379" s="40"/>
    </row>
    <row r="380" spans="1:16" s="32" customFormat="1" ht="10.5">
      <c r="A380" s="32">
        <v>96843170</v>
      </c>
      <c r="B380" s="33" t="s">
        <v>96</v>
      </c>
      <c r="C380" s="32" t="s">
        <v>313</v>
      </c>
      <c r="D380" s="46" t="s">
        <v>143</v>
      </c>
      <c r="E380" s="35">
        <v>39028</v>
      </c>
      <c r="F380" s="34" t="s">
        <v>37</v>
      </c>
      <c r="G380" s="37">
        <v>1500</v>
      </c>
      <c r="H380" s="34" t="s">
        <v>136</v>
      </c>
      <c r="I380" s="38">
        <v>3.4</v>
      </c>
      <c r="J380" s="36" t="s">
        <v>81</v>
      </c>
      <c r="K380" s="38">
        <v>18</v>
      </c>
      <c r="L380" s="40">
        <v>1500000</v>
      </c>
      <c r="M380" s="40">
        <v>1772939.7</v>
      </c>
      <c r="N380" s="40">
        <v>39027172</v>
      </c>
      <c r="O380" s="40">
        <v>54224</v>
      </c>
      <c r="P380" s="40">
        <v>39081396</v>
      </c>
    </row>
    <row r="381" spans="1:16" s="32" customFormat="1" ht="10.5">
      <c r="A381" s="32">
        <v>96843170</v>
      </c>
      <c r="B381" s="33" t="s">
        <v>96</v>
      </c>
      <c r="C381" s="32" t="s">
        <v>313</v>
      </c>
      <c r="D381" s="46" t="s">
        <v>143</v>
      </c>
      <c r="E381" s="35">
        <v>39028</v>
      </c>
      <c r="F381" s="34" t="s">
        <v>37</v>
      </c>
      <c r="G381" s="37">
        <v>0.5</v>
      </c>
      <c r="H381" s="34" t="s">
        <v>137</v>
      </c>
      <c r="I381" s="38">
        <v>3.4</v>
      </c>
      <c r="J381" s="36" t="s">
        <v>81</v>
      </c>
      <c r="K381" s="38">
        <v>18</v>
      </c>
      <c r="L381" s="40">
        <v>500</v>
      </c>
      <c r="M381" s="40">
        <v>590.98</v>
      </c>
      <c r="N381" s="40">
        <v>13009</v>
      </c>
      <c r="O381" s="40">
        <v>18</v>
      </c>
      <c r="P381" s="40">
        <v>13027</v>
      </c>
    </row>
    <row r="382" spans="1:16" s="32" customFormat="1" ht="10.5">
      <c r="A382" s="32">
        <v>76555400</v>
      </c>
      <c r="B382" s="33" t="s">
        <v>190</v>
      </c>
      <c r="C382" s="32" t="s">
        <v>314</v>
      </c>
      <c r="D382" s="46">
        <v>480</v>
      </c>
      <c r="E382" s="35">
        <v>39030</v>
      </c>
      <c r="F382" s="34" t="s">
        <v>37</v>
      </c>
      <c r="G382" s="37">
        <v>19500</v>
      </c>
      <c r="H382" s="34"/>
      <c r="I382" s="38"/>
      <c r="J382" s="36" t="s">
        <v>68</v>
      </c>
      <c r="K382" s="38">
        <v>10</v>
      </c>
      <c r="L382" s="40"/>
      <c r="M382" s="40"/>
      <c r="N382" s="40"/>
      <c r="O382" s="40"/>
      <c r="P382" s="40"/>
    </row>
    <row r="383" spans="1:16" s="32" customFormat="1" ht="10.5">
      <c r="A383" s="32">
        <v>76555400</v>
      </c>
      <c r="B383" s="33" t="s">
        <v>190</v>
      </c>
      <c r="C383" s="32" t="s">
        <v>315</v>
      </c>
      <c r="D383" s="46" t="s">
        <v>143</v>
      </c>
      <c r="E383" s="35">
        <v>39113</v>
      </c>
      <c r="F383" s="34" t="s">
        <v>37</v>
      </c>
      <c r="G383" s="37">
        <v>6000</v>
      </c>
      <c r="H383" s="34" t="s">
        <v>92</v>
      </c>
      <c r="I383" s="38">
        <v>3.5</v>
      </c>
      <c r="J383" s="36" t="s">
        <v>68</v>
      </c>
      <c r="K383" s="38">
        <v>9.5</v>
      </c>
      <c r="L383" s="40">
        <v>6000000</v>
      </c>
      <c r="M383" s="40">
        <v>6000000</v>
      </c>
      <c r="N383" s="40">
        <v>132076140</v>
      </c>
      <c r="O383" s="40">
        <v>379177</v>
      </c>
      <c r="P383" s="40">
        <v>132455317</v>
      </c>
    </row>
    <row r="384" spans="1:16" s="32" customFormat="1" ht="10.5">
      <c r="A384" s="32">
        <v>76555400</v>
      </c>
      <c r="B384" s="33" t="s">
        <v>190</v>
      </c>
      <c r="C384" s="32" t="s">
        <v>314</v>
      </c>
      <c r="D384" s="46">
        <v>481</v>
      </c>
      <c r="E384" s="35">
        <v>39030</v>
      </c>
      <c r="F384" s="34" t="s">
        <v>37</v>
      </c>
      <c r="G384" s="37">
        <v>19500</v>
      </c>
      <c r="H384" s="34"/>
      <c r="I384" s="38"/>
      <c r="J384" s="36" t="s">
        <v>68</v>
      </c>
      <c r="K384" s="38">
        <v>25</v>
      </c>
      <c r="L384" s="40"/>
      <c r="M384" s="40"/>
      <c r="N384" s="40"/>
      <c r="O384" s="40"/>
      <c r="P384" s="40"/>
    </row>
    <row r="385" spans="1:16" s="32" customFormat="1" ht="10.5">
      <c r="A385" s="32">
        <v>76555400</v>
      </c>
      <c r="B385" s="33" t="s">
        <v>190</v>
      </c>
      <c r="C385" s="32" t="s">
        <v>315</v>
      </c>
      <c r="D385" s="46" t="s">
        <v>143</v>
      </c>
      <c r="E385" s="35">
        <v>39044</v>
      </c>
      <c r="F385" s="34" t="s">
        <v>37</v>
      </c>
      <c r="G385" s="37">
        <v>13500</v>
      </c>
      <c r="H385" s="34" t="s">
        <v>63</v>
      </c>
      <c r="I385" s="38">
        <v>4.25</v>
      </c>
      <c r="J385" s="36" t="s">
        <v>68</v>
      </c>
      <c r="K385" s="38">
        <v>21</v>
      </c>
      <c r="L385" s="40">
        <v>13500000</v>
      </c>
      <c r="M385" s="40">
        <v>13500000</v>
      </c>
      <c r="N385" s="40">
        <v>297171315</v>
      </c>
      <c r="O385" s="40">
        <v>3645359</v>
      </c>
      <c r="P385" s="40">
        <v>300816674</v>
      </c>
    </row>
    <row r="386" spans="1:16" s="32" customFormat="1" ht="10.5">
      <c r="A386" s="32">
        <v>96563620</v>
      </c>
      <c r="B386" s="33" t="s">
        <v>75</v>
      </c>
      <c r="C386" s="32" t="s">
        <v>316</v>
      </c>
      <c r="D386" s="46">
        <v>482</v>
      </c>
      <c r="E386" s="35">
        <v>39038</v>
      </c>
      <c r="F386" s="34" t="s">
        <v>37</v>
      </c>
      <c r="G386" s="37">
        <v>3000</v>
      </c>
      <c r="H386" s="34"/>
      <c r="I386" s="38"/>
      <c r="J386" s="36" t="s">
        <v>39</v>
      </c>
      <c r="K386" s="38">
        <v>10</v>
      </c>
      <c r="L386" s="40"/>
      <c r="M386" s="40"/>
      <c r="N386" s="40"/>
      <c r="O386" s="40"/>
      <c r="P386" s="40"/>
    </row>
    <row r="387" spans="1:16" s="32" customFormat="1" ht="10.5">
      <c r="A387" s="32">
        <v>96563620</v>
      </c>
      <c r="B387" s="33" t="s">
        <v>75</v>
      </c>
      <c r="C387" s="32" t="s">
        <v>316</v>
      </c>
      <c r="D387" s="46">
        <v>483</v>
      </c>
      <c r="E387" s="35">
        <v>39038</v>
      </c>
      <c r="F387" s="34" t="s">
        <v>37</v>
      </c>
      <c r="G387" s="37">
        <v>3000</v>
      </c>
      <c r="H387" s="34"/>
      <c r="I387" s="38"/>
      <c r="J387" s="36" t="s">
        <v>39</v>
      </c>
      <c r="K387" s="38">
        <v>25</v>
      </c>
      <c r="L387" s="40"/>
      <c r="M387" s="40"/>
      <c r="N387" s="40"/>
      <c r="O387" s="40"/>
      <c r="P387" s="40"/>
    </row>
    <row r="388" spans="1:16" s="32" customFormat="1" ht="10.5">
      <c r="A388" s="32">
        <v>96563620</v>
      </c>
      <c r="B388" s="33" t="s">
        <v>75</v>
      </c>
      <c r="C388" s="32" t="s">
        <v>317</v>
      </c>
      <c r="D388" s="46">
        <v>484</v>
      </c>
      <c r="E388" s="35">
        <v>39038</v>
      </c>
      <c r="F388" s="34" t="s">
        <v>37</v>
      </c>
      <c r="G388" s="37">
        <v>3000</v>
      </c>
      <c r="H388" s="34"/>
      <c r="I388" s="38"/>
      <c r="J388" s="36" t="s">
        <v>39</v>
      </c>
      <c r="K388" s="38">
        <v>10</v>
      </c>
      <c r="L388" s="40"/>
      <c r="M388" s="40"/>
      <c r="N388" s="40"/>
      <c r="O388" s="40"/>
      <c r="P388" s="40"/>
    </row>
    <row r="389" spans="1:16" s="32" customFormat="1" ht="10.5">
      <c r="A389" s="32">
        <v>96563620</v>
      </c>
      <c r="B389" s="33" t="s">
        <v>75</v>
      </c>
      <c r="C389" s="32" t="s">
        <v>318</v>
      </c>
      <c r="D389" s="46" t="s">
        <v>143</v>
      </c>
      <c r="E389" s="35">
        <v>39048</v>
      </c>
      <c r="F389" s="34" t="s">
        <v>37</v>
      </c>
      <c r="G389" s="37">
        <v>3000</v>
      </c>
      <c r="H389" s="34" t="s">
        <v>46</v>
      </c>
      <c r="I389" s="38">
        <v>3</v>
      </c>
      <c r="J389" s="36" t="s">
        <v>39</v>
      </c>
      <c r="K389" s="38">
        <v>10</v>
      </c>
      <c r="L389" s="40">
        <v>3000000</v>
      </c>
      <c r="M389" s="40">
        <v>3000000</v>
      </c>
      <c r="N389" s="40">
        <v>66038070</v>
      </c>
      <c r="O389" s="40">
        <v>990564.446</v>
      </c>
      <c r="P389" s="40">
        <v>67028634.446000002</v>
      </c>
    </row>
    <row r="390" spans="1:16" s="32" customFormat="1" ht="10.5">
      <c r="A390" s="32">
        <v>96563620</v>
      </c>
      <c r="B390" s="33" t="s">
        <v>75</v>
      </c>
      <c r="C390" s="32" t="s">
        <v>316</v>
      </c>
      <c r="D390" s="46">
        <v>485</v>
      </c>
      <c r="E390" s="35">
        <v>39038</v>
      </c>
      <c r="F390" s="34" t="s">
        <v>37</v>
      </c>
      <c r="G390" s="37">
        <v>3000</v>
      </c>
      <c r="H390" s="34"/>
      <c r="I390" s="38"/>
      <c r="J390" s="36" t="s">
        <v>39</v>
      </c>
      <c r="K390" s="38">
        <v>25</v>
      </c>
      <c r="L390" s="40"/>
      <c r="M390" s="40"/>
      <c r="N390" s="40"/>
      <c r="O390" s="40"/>
      <c r="P390" s="40"/>
    </row>
    <row r="391" spans="1:16" s="32" customFormat="1" ht="10.5">
      <c r="A391" s="32">
        <v>81826800</v>
      </c>
      <c r="B391" s="33" t="s">
        <v>35</v>
      </c>
      <c r="C391" s="32" t="s">
        <v>319</v>
      </c>
      <c r="D391" s="46">
        <v>488</v>
      </c>
      <c r="E391" s="35">
        <v>39058</v>
      </c>
      <c r="F391" s="34" t="s">
        <v>37</v>
      </c>
      <c r="G391" s="37">
        <v>3350</v>
      </c>
      <c r="H391" s="34"/>
      <c r="I391" s="38"/>
      <c r="J391" s="36" t="s">
        <v>320</v>
      </c>
      <c r="K391" s="38">
        <v>10</v>
      </c>
      <c r="L391" s="40"/>
      <c r="M391" s="40"/>
      <c r="N391" s="40"/>
      <c r="O391" s="40"/>
      <c r="P391" s="40"/>
    </row>
    <row r="392" spans="1:16" s="32" customFormat="1" ht="10.5">
      <c r="A392" s="32">
        <v>81826800</v>
      </c>
      <c r="B392" s="33" t="s">
        <v>35</v>
      </c>
      <c r="C392" s="32" t="s">
        <v>321</v>
      </c>
      <c r="D392" s="46" t="s">
        <v>143</v>
      </c>
      <c r="E392" s="35">
        <v>39085</v>
      </c>
      <c r="F392" s="34" t="s">
        <v>171</v>
      </c>
      <c r="G392" s="37">
        <v>60000000</v>
      </c>
      <c r="H392" s="34" t="s">
        <v>46</v>
      </c>
      <c r="I392" s="38">
        <v>6.6</v>
      </c>
      <c r="J392" s="36" t="s">
        <v>320</v>
      </c>
      <c r="K392" s="38">
        <v>5</v>
      </c>
      <c r="L392" s="40">
        <v>60000000000</v>
      </c>
      <c r="M392" s="40">
        <v>60000000000</v>
      </c>
      <c r="N392" s="40">
        <v>60000000</v>
      </c>
      <c r="O392" s="40">
        <v>811825</v>
      </c>
      <c r="P392" s="40">
        <v>60811825</v>
      </c>
    </row>
    <row r="393" spans="1:16" s="32" customFormat="1" ht="10.5">
      <c r="A393" s="32">
        <v>96818910</v>
      </c>
      <c r="B393" s="33" t="s">
        <v>44</v>
      </c>
      <c r="C393" s="32" t="s">
        <v>141</v>
      </c>
      <c r="D393" s="46">
        <v>489</v>
      </c>
      <c r="E393" s="35">
        <v>39069</v>
      </c>
      <c r="F393" s="34" t="s">
        <v>37</v>
      </c>
      <c r="G393" s="37">
        <f>1199</f>
        <v>1199</v>
      </c>
      <c r="H393" s="34" t="s">
        <v>104</v>
      </c>
      <c r="I393" s="38">
        <v>3.4</v>
      </c>
      <c r="J393" s="36" t="s">
        <v>320</v>
      </c>
      <c r="K393" s="38">
        <v>18.5</v>
      </c>
      <c r="L393" s="40">
        <v>1199000</v>
      </c>
      <c r="M393" s="40">
        <v>1171501.17</v>
      </c>
      <c r="N393" s="40">
        <v>25787892</v>
      </c>
      <c r="O393" s="40">
        <v>181925</v>
      </c>
      <c r="P393" s="40">
        <v>25969817</v>
      </c>
    </row>
    <row r="394" spans="1:16" s="32" customFormat="1" ht="10.5">
      <c r="A394" s="32">
        <v>96818910</v>
      </c>
      <c r="B394" s="33" t="s">
        <v>44</v>
      </c>
      <c r="C394" s="32" t="s">
        <v>141</v>
      </c>
      <c r="D394" s="46">
        <v>489</v>
      </c>
      <c r="E394" s="35">
        <v>39069</v>
      </c>
      <c r="F394" s="34" t="s">
        <v>37</v>
      </c>
      <c r="G394" s="48">
        <v>0.2</v>
      </c>
      <c r="H394" s="34" t="s">
        <v>105</v>
      </c>
      <c r="I394" s="38">
        <v>3.4</v>
      </c>
      <c r="J394" s="36" t="s">
        <v>320</v>
      </c>
      <c r="K394" s="38">
        <v>18.5</v>
      </c>
      <c r="L394" s="40">
        <v>200</v>
      </c>
      <c r="M394" s="40">
        <v>195.41</v>
      </c>
      <c r="N394" s="40">
        <v>4301</v>
      </c>
      <c r="O394" s="40">
        <v>31</v>
      </c>
      <c r="P394" s="40">
        <v>4332</v>
      </c>
    </row>
    <row r="395" spans="1:16" s="32" customFormat="1" ht="10.5">
      <c r="A395" s="32">
        <v>96963440</v>
      </c>
      <c r="B395" s="33" t="s">
        <v>96</v>
      </c>
      <c r="C395" s="32" t="s">
        <v>322</v>
      </c>
      <c r="D395" s="46">
        <v>491</v>
      </c>
      <c r="E395" s="35">
        <v>39120</v>
      </c>
      <c r="F395" s="34" t="s">
        <v>37</v>
      </c>
      <c r="G395" s="37">
        <v>4500</v>
      </c>
      <c r="H395" s="34"/>
      <c r="I395" s="38"/>
      <c r="J395" s="36" t="s">
        <v>68</v>
      </c>
      <c r="K395" s="38">
        <v>24</v>
      </c>
      <c r="L395" s="40"/>
      <c r="M395" s="40"/>
      <c r="N395" s="40"/>
      <c r="O395" s="40"/>
      <c r="P395" s="40"/>
    </row>
    <row r="396" spans="1:16" s="32" customFormat="1" ht="10.5">
      <c r="A396" s="32">
        <v>96963440</v>
      </c>
      <c r="B396" s="33" t="s">
        <v>96</v>
      </c>
      <c r="C396" s="32" t="s">
        <v>323</v>
      </c>
      <c r="D396" s="46" t="s">
        <v>143</v>
      </c>
      <c r="E396" s="35">
        <v>39146</v>
      </c>
      <c r="F396" s="34" t="s">
        <v>37</v>
      </c>
      <c r="G396" s="37">
        <v>4500</v>
      </c>
      <c r="H396" s="34" t="s">
        <v>46</v>
      </c>
      <c r="I396" s="38">
        <v>4</v>
      </c>
      <c r="J396" s="36" t="s">
        <v>68</v>
      </c>
      <c r="K396" s="38">
        <v>21</v>
      </c>
      <c r="L396" s="40">
        <v>4150000</v>
      </c>
      <c r="M396" s="40">
        <v>4150000</v>
      </c>
      <c r="N396" s="40">
        <v>91352664</v>
      </c>
      <c r="O396" s="40">
        <v>89312</v>
      </c>
      <c r="P396" s="40">
        <v>91441976</v>
      </c>
    </row>
    <row r="397" spans="1:16" s="32" customFormat="1" ht="10.5">
      <c r="A397" s="32">
        <v>96439000</v>
      </c>
      <c r="B397" s="33" t="s">
        <v>168</v>
      </c>
      <c r="C397" s="32" t="s">
        <v>636</v>
      </c>
      <c r="D397" s="46">
        <v>492</v>
      </c>
      <c r="E397" s="35">
        <v>39132</v>
      </c>
      <c r="F397" s="34" t="s">
        <v>37</v>
      </c>
      <c r="G397" s="37">
        <v>6000</v>
      </c>
      <c r="H397" s="34"/>
      <c r="I397" s="38"/>
      <c r="J397" s="36" t="s">
        <v>81</v>
      </c>
      <c r="K397" s="38">
        <v>10</v>
      </c>
      <c r="L397" s="40"/>
      <c r="M397" s="40"/>
      <c r="N397" s="40"/>
      <c r="O397" s="40"/>
      <c r="P397" s="40"/>
    </row>
    <row r="398" spans="1:16" s="32" customFormat="1" ht="10.5">
      <c r="A398" s="32">
        <v>96439000</v>
      </c>
      <c r="B398" s="33" t="s">
        <v>168</v>
      </c>
      <c r="C398" s="32" t="s">
        <v>638</v>
      </c>
      <c r="D398" s="46" t="s">
        <v>143</v>
      </c>
      <c r="E398" s="35">
        <v>39132</v>
      </c>
      <c r="F398" s="34" t="s">
        <v>37</v>
      </c>
      <c r="G398" s="37">
        <v>6000</v>
      </c>
      <c r="H398" s="34" t="s">
        <v>56</v>
      </c>
      <c r="I398" s="38">
        <v>2.6</v>
      </c>
      <c r="J398" s="36" t="s">
        <v>81</v>
      </c>
      <c r="K398" s="38">
        <v>5</v>
      </c>
      <c r="L398" s="40">
        <v>6000000</v>
      </c>
      <c r="M398" s="40">
        <v>715000</v>
      </c>
      <c r="N398" s="40">
        <v>15739073</v>
      </c>
      <c r="O398" s="40">
        <v>32393</v>
      </c>
      <c r="P398" s="40">
        <v>15771466</v>
      </c>
    </row>
    <row r="399" spans="1:16" s="32" customFormat="1" ht="10.5">
      <c r="A399" s="32">
        <v>89900400</v>
      </c>
      <c r="B399" s="33" t="s">
        <v>86</v>
      </c>
      <c r="C399" s="32" t="s">
        <v>205</v>
      </c>
      <c r="D399" s="46">
        <v>493</v>
      </c>
      <c r="E399" s="35">
        <v>39143</v>
      </c>
      <c r="F399" s="34" t="s">
        <v>37</v>
      </c>
      <c r="G399" s="37">
        <v>2500</v>
      </c>
      <c r="H399" s="34"/>
      <c r="I399" s="38"/>
      <c r="J399" s="36" t="s">
        <v>287</v>
      </c>
      <c r="K399" s="38">
        <v>30</v>
      </c>
      <c r="L399" s="40"/>
      <c r="M399" s="40"/>
      <c r="N399" s="40"/>
      <c r="O399" s="40"/>
      <c r="P399" s="40"/>
    </row>
    <row r="400" spans="1:16" s="32" customFormat="1" ht="10.5">
      <c r="A400" s="32">
        <v>89900400</v>
      </c>
      <c r="B400" s="33" t="s">
        <v>86</v>
      </c>
      <c r="C400" s="32" t="s">
        <v>207</v>
      </c>
      <c r="D400" s="46" t="s">
        <v>143</v>
      </c>
      <c r="E400" s="35">
        <v>39160</v>
      </c>
      <c r="F400" s="34" t="s">
        <v>37</v>
      </c>
      <c r="G400" s="37">
        <v>2500</v>
      </c>
      <c r="H400" s="34" t="s">
        <v>64</v>
      </c>
      <c r="I400" s="38">
        <v>3.4</v>
      </c>
      <c r="J400" s="36" t="s">
        <v>287</v>
      </c>
      <c r="K400" s="38">
        <v>21</v>
      </c>
      <c r="L400" s="40">
        <v>2300000</v>
      </c>
      <c r="M400" s="40">
        <v>1997368</v>
      </c>
      <c r="N400" s="40">
        <v>43967443</v>
      </c>
      <c r="O400" s="40">
        <v>61094</v>
      </c>
      <c r="P400" s="40">
        <v>44028537</v>
      </c>
    </row>
    <row r="401" spans="1:16" s="32" customFormat="1" ht="10.5">
      <c r="A401" s="32">
        <v>89900400</v>
      </c>
      <c r="B401" s="33" t="s">
        <v>86</v>
      </c>
      <c r="C401" s="32" t="s">
        <v>325</v>
      </c>
      <c r="D401" s="46">
        <v>494</v>
      </c>
      <c r="E401" s="35">
        <v>39143</v>
      </c>
      <c r="F401" s="34" t="s">
        <v>37</v>
      </c>
      <c r="G401" s="37">
        <v>2500</v>
      </c>
      <c r="H401" s="34"/>
      <c r="I401" s="38"/>
      <c r="J401" s="36" t="s">
        <v>287</v>
      </c>
      <c r="K401" s="38">
        <v>10</v>
      </c>
      <c r="L401" s="40"/>
      <c r="M401" s="40"/>
      <c r="N401" s="40"/>
      <c r="O401" s="40"/>
      <c r="P401" s="40"/>
    </row>
    <row r="402" spans="1:16" s="32" customFormat="1" ht="10.5">
      <c r="A402" s="32">
        <v>96678790</v>
      </c>
      <c r="B402" s="33" t="s">
        <v>168</v>
      </c>
      <c r="C402" s="32" t="s">
        <v>293</v>
      </c>
      <c r="D402" s="46">
        <v>498</v>
      </c>
      <c r="E402" s="35">
        <v>39163</v>
      </c>
      <c r="F402" s="34" t="s">
        <v>37</v>
      </c>
      <c r="G402" s="37">
        <v>2200</v>
      </c>
      <c r="H402" s="34"/>
      <c r="I402" s="38"/>
      <c r="J402" s="36" t="s">
        <v>68</v>
      </c>
      <c r="K402" s="38">
        <v>10</v>
      </c>
      <c r="L402" s="40"/>
      <c r="M402" s="40"/>
      <c r="N402" s="40"/>
      <c r="O402" s="40"/>
      <c r="P402" s="40"/>
    </row>
    <row r="403" spans="1:16" s="32" customFormat="1" ht="10.5">
      <c r="A403" s="32">
        <v>96678790</v>
      </c>
      <c r="B403" s="33" t="s">
        <v>168</v>
      </c>
      <c r="C403" s="32" t="s">
        <v>326</v>
      </c>
      <c r="D403" s="46" t="s">
        <v>143</v>
      </c>
      <c r="E403" s="35">
        <v>39191</v>
      </c>
      <c r="F403" s="34" t="s">
        <v>171</v>
      </c>
      <c r="G403" s="37">
        <v>20000000</v>
      </c>
      <c r="H403" s="34" t="s">
        <v>59</v>
      </c>
      <c r="I403" s="38">
        <v>6</v>
      </c>
      <c r="J403" s="36" t="s">
        <v>68</v>
      </c>
      <c r="K403" s="38">
        <v>3</v>
      </c>
      <c r="L403" s="40">
        <v>20000000000</v>
      </c>
      <c r="M403" s="40"/>
      <c r="N403" s="40"/>
      <c r="O403" s="40"/>
      <c r="P403" s="40"/>
    </row>
    <row r="404" spans="1:16" s="32" customFormat="1" ht="10.5">
      <c r="A404" s="32">
        <v>96678790</v>
      </c>
      <c r="B404" s="33" t="s">
        <v>168</v>
      </c>
      <c r="C404" s="32" t="s">
        <v>327</v>
      </c>
      <c r="D404" s="46" t="s">
        <v>152</v>
      </c>
      <c r="E404" s="35">
        <v>39288</v>
      </c>
      <c r="F404" s="34" t="s">
        <v>171</v>
      </c>
      <c r="G404" s="37">
        <v>20000000</v>
      </c>
      <c r="H404" s="34" t="s">
        <v>60</v>
      </c>
      <c r="I404" s="38">
        <v>6.75</v>
      </c>
      <c r="J404" s="36" t="s">
        <v>68</v>
      </c>
      <c r="K404" s="38">
        <v>5</v>
      </c>
      <c r="L404" s="40">
        <v>20000000000</v>
      </c>
      <c r="M404" s="40">
        <v>10000000000</v>
      </c>
      <c r="N404" s="40">
        <v>10000000</v>
      </c>
      <c r="O404" s="40">
        <v>319291</v>
      </c>
      <c r="P404" s="40">
        <v>10319291</v>
      </c>
    </row>
    <row r="405" spans="1:16" s="32" customFormat="1" ht="10.5">
      <c r="A405" s="32">
        <v>96678790</v>
      </c>
      <c r="B405" s="33" t="s">
        <v>168</v>
      </c>
      <c r="C405" s="32" t="s">
        <v>673</v>
      </c>
      <c r="D405" s="46" t="s">
        <v>162</v>
      </c>
      <c r="E405" s="35">
        <v>40681</v>
      </c>
      <c r="F405" s="34" t="s">
        <v>37</v>
      </c>
      <c r="G405" s="37">
        <v>500</v>
      </c>
      <c r="H405" s="34" t="s">
        <v>796</v>
      </c>
      <c r="I405" s="38">
        <v>3.3</v>
      </c>
      <c r="J405" s="36" t="s">
        <v>68</v>
      </c>
      <c r="K405" s="38">
        <v>2</v>
      </c>
      <c r="L405" s="40"/>
      <c r="M405" s="40"/>
      <c r="N405" s="40"/>
      <c r="O405" s="40"/>
      <c r="P405" s="40"/>
    </row>
    <row r="406" spans="1:16" s="32" customFormat="1" ht="10.5">
      <c r="A406" s="32">
        <v>96678790</v>
      </c>
      <c r="B406" s="33" t="s">
        <v>168</v>
      </c>
      <c r="C406" s="32" t="s">
        <v>373</v>
      </c>
      <c r="D406" s="46" t="s">
        <v>163</v>
      </c>
      <c r="E406" s="35">
        <v>40681</v>
      </c>
      <c r="F406" s="34" t="s">
        <v>171</v>
      </c>
      <c r="G406" s="37">
        <v>10000000</v>
      </c>
      <c r="H406" s="34" t="s">
        <v>797</v>
      </c>
      <c r="I406" s="38">
        <v>7.2</v>
      </c>
      <c r="J406" s="36" t="s">
        <v>68</v>
      </c>
      <c r="K406" s="38">
        <v>2</v>
      </c>
      <c r="L406" s="40">
        <v>10000000000</v>
      </c>
      <c r="M406" s="40">
        <v>10000000000</v>
      </c>
      <c r="N406" s="40">
        <v>10000000</v>
      </c>
      <c r="O406" s="40">
        <v>292220</v>
      </c>
      <c r="P406" s="40">
        <v>10292220</v>
      </c>
    </row>
    <row r="407" spans="1:16" s="32" customFormat="1" ht="10.5">
      <c r="A407" s="32">
        <v>96505760</v>
      </c>
      <c r="B407" s="33" t="s">
        <v>35</v>
      </c>
      <c r="C407" s="32" t="s">
        <v>328</v>
      </c>
      <c r="D407" s="46">
        <v>499</v>
      </c>
      <c r="E407" s="35">
        <v>39182</v>
      </c>
      <c r="F407" s="34" t="s">
        <v>37</v>
      </c>
      <c r="G407" s="37">
        <v>6000</v>
      </c>
      <c r="H407" s="34"/>
      <c r="I407" s="38"/>
      <c r="J407" s="36" t="s">
        <v>329</v>
      </c>
      <c r="K407" s="38">
        <v>30</v>
      </c>
      <c r="L407" s="40"/>
      <c r="M407" s="40"/>
      <c r="N407" s="40"/>
      <c r="O407" s="40"/>
      <c r="P407" s="40"/>
    </row>
    <row r="408" spans="1:16" s="32" customFormat="1" ht="10.5">
      <c r="A408" s="32">
        <v>96505760</v>
      </c>
      <c r="B408" s="33" t="s">
        <v>35</v>
      </c>
      <c r="C408" s="32" t="s">
        <v>330</v>
      </c>
      <c r="D408" s="46" t="s">
        <v>143</v>
      </c>
      <c r="E408" s="35">
        <v>39209</v>
      </c>
      <c r="F408" s="34" t="s">
        <v>37</v>
      </c>
      <c r="G408" s="37">
        <v>6000</v>
      </c>
      <c r="H408" s="34" t="s">
        <v>51</v>
      </c>
      <c r="I408" s="38">
        <v>3.4</v>
      </c>
      <c r="J408" s="36" t="s">
        <v>329</v>
      </c>
      <c r="K408" s="38">
        <v>21</v>
      </c>
      <c r="L408" s="40">
        <v>6000000</v>
      </c>
      <c r="M408" s="40">
        <v>6000000</v>
      </c>
      <c r="N408" s="40">
        <v>132076140</v>
      </c>
      <c r="O408" s="40">
        <v>1843080</v>
      </c>
      <c r="P408" s="40">
        <v>133919220</v>
      </c>
    </row>
    <row r="409" spans="1:16" s="32" customFormat="1" ht="10.5">
      <c r="A409" s="32">
        <v>96505760</v>
      </c>
      <c r="B409" s="33" t="s">
        <v>35</v>
      </c>
      <c r="C409" s="32" t="s">
        <v>328</v>
      </c>
      <c r="D409" s="46">
        <v>500</v>
      </c>
      <c r="E409" s="35">
        <v>39182</v>
      </c>
      <c r="F409" s="34" t="s">
        <v>37</v>
      </c>
      <c r="G409" s="37">
        <v>6000</v>
      </c>
      <c r="H409" s="34"/>
      <c r="I409" s="38"/>
      <c r="J409" s="36" t="s">
        <v>329</v>
      </c>
      <c r="K409" s="38">
        <v>10</v>
      </c>
      <c r="L409" s="40"/>
      <c r="M409" s="40"/>
      <c r="N409" s="40"/>
      <c r="O409" s="40"/>
      <c r="P409" s="40"/>
    </row>
    <row r="410" spans="1:16" s="32" customFormat="1" ht="10.5">
      <c r="A410" s="32">
        <v>96505760</v>
      </c>
      <c r="B410" s="33" t="s">
        <v>35</v>
      </c>
      <c r="C410" s="32" t="s">
        <v>330</v>
      </c>
      <c r="D410" s="46" t="s">
        <v>143</v>
      </c>
      <c r="E410" s="35">
        <v>39209</v>
      </c>
      <c r="F410" s="34" t="s">
        <v>37</v>
      </c>
      <c r="G410" s="37">
        <v>6000</v>
      </c>
      <c r="H410" s="34" t="s">
        <v>56</v>
      </c>
      <c r="I410" s="38">
        <v>3.2</v>
      </c>
      <c r="J410" s="36" t="s">
        <v>329</v>
      </c>
      <c r="K410" s="38">
        <v>6</v>
      </c>
      <c r="L410" s="40">
        <v>3000000</v>
      </c>
      <c r="M410" s="40">
        <v>3000000</v>
      </c>
      <c r="N410" s="40">
        <v>66038070</v>
      </c>
      <c r="O410" s="40">
        <v>867750</v>
      </c>
      <c r="P410" s="40">
        <v>66905820</v>
      </c>
    </row>
    <row r="411" spans="1:16" s="32" customFormat="1" ht="10.5">
      <c r="A411" s="32">
        <v>76030156</v>
      </c>
      <c r="B411" s="33">
        <v>6</v>
      </c>
      <c r="C411" s="32" t="s">
        <v>331</v>
      </c>
      <c r="D411" s="46">
        <v>502</v>
      </c>
      <c r="E411" s="35">
        <v>39259</v>
      </c>
      <c r="F411" s="34" t="s">
        <v>37</v>
      </c>
      <c r="G411" s="37">
        <v>3750</v>
      </c>
      <c r="H411" s="34"/>
      <c r="I411" s="38"/>
      <c r="J411" s="36" t="s">
        <v>329</v>
      </c>
      <c r="K411" s="38">
        <v>21</v>
      </c>
      <c r="L411" s="40"/>
      <c r="M411" s="40"/>
      <c r="N411" s="40"/>
      <c r="O411" s="40"/>
      <c r="P411" s="40"/>
    </row>
    <row r="412" spans="1:16" s="32" customFormat="1" ht="10.5">
      <c r="A412" s="32">
        <v>76030156</v>
      </c>
      <c r="B412" s="33">
        <v>6</v>
      </c>
      <c r="C412" s="32" t="s">
        <v>332</v>
      </c>
      <c r="D412" s="46" t="s">
        <v>143</v>
      </c>
      <c r="E412" s="35">
        <v>39259</v>
      </c>
      <c r="F412" s="34" t="s">
        <v>37</v>
      </c>
      <c r="G412" s="37">
        <v>3750</v>
      </c>
      <c r="H412" s="34" t="s">
        <v>46</v>
      </c>
      <c r="I412" s="38">
        <v>4</v>
      </c>
      <c r="J412" s="36" t="s">
        <v>68</v>
      </c>
      <c r="K412" s="38">
        <v>21</v>
      </c>
      <c r="L412" s="40">
        <v>2500000</v>
      </c>
      <c r="M412" s="40">
        <v>2500000</v>
      </c>
      <c r="N412" s="40">
        <v>55031725</v>
      </c>
      <c r="O412" s="40">
        <v>437986</v>
      </c>
      <c r="P412" s="40">
        <v>55469711</v>
      </c>
    </row>
    <row r="413" spans="1:16" s="32" customFormat="1" ht="10.5">
      <c r="A413" s="32">
        <v>76030156</v>
      </c>
      <c r="B413" s="33">
        <v>6</v>
      </c>
      <c r="C413" s="32" t="s">
        <v>331</v>
      </c>
      <c r="D413" s="46">
        <v>503</v>
      </c>
      <c r="E413" s="35">
        <v>39259</v>
      </c>
      <c r="F413" s="34" t="s">
        <v>37</v>
      </c>
      <c r="G413" s="37">
        <v>1500</v>
      </c>
      <c r="H413" s="34"/>
      <c r="I413" s="38"/>
      <c r="J413" s="36" t="s">
        <v>329</v>
      </c>
      <c r="K413" s="38">
        <v>10</v>
      </c>
      <c r="L413" s="40"/>
      <c r="M413" s="40"/>
      <c r="N413" s="40"/>
      <c r="O413" s="40"/>
      <c r="P413" s="40"/>
    </row>
    <row r="414" spans="1:16" s="32" customFormat="1" ht="10.5">
      <c r="A414" s="32">
        <v>76030156</v>
      </c>
      <c r="B414" s="33">
        <v>6</v>
      </c>
      <c r="C414" s="32" t="s">
        <v>332</v>
      </c>
      <c r="D414" s="46" t="s">
        <v>143</v>
      </c>
      <c r="E414" s="35">
        <v>39259</v>
      </c>
      <c r="F414" s="34" t="s">
        <v>37</v>
      </c>
      <c r="G414" s="37">
        <v>1500</v>
      </c>
      <c r="H414" s="34" t="s">
        <v>90</v>
      </c>
      <c r="I414" s="38">
        <v>3.4</v>
      </c>
      <c r="J414" s="36" t="s">
        <v>68</v>
      </c>
      <c r="K414" s="38">
        <v>5</v>
      </c>
      <c r="L414" s="40">
        <v>1250000</v>
      </c>
      <c r="M414" s="40">
        <v>1250000</v>
      </c>
      <c r="N414" s="40">
        <v>27515863</v>
      </c>
      <c r="O414" s="40">
        <v>877338</v>
      </c>
      <c r="P414" s="40">
        <v>28393201</v>
      </c>
    </row>
    <row r="415" spans="1:16" s="32" customFormat="1" ht="10.5">
      <c r="A415" s="32">
        <v>93281000</v>
      </c>
      <c r="B415" s="33" t="s">
        <v>75</v>
      </c>
      <c r="C415" s="32" t="s">
        <v>333</v>
      </c>
      <c r="D415" s="46">
        <v>504</v>
      </c>
      <c r="E415" s="35">
        <v>39272</v>
      </c>
      <c r="F415" s="34" t="s">
        <v>37</v>
      </c>
      <c r="G415" s="37">
        <v>2000</v>
      </c>
      <c r="H415" s="34"/>
      <c r="I415" s="38"/>
      <c r="J415" s="36" t="s">
        <v>68</v>
      </c>
      <c r="K415" s="38">
        <v>10</v>
      </c>
      <c r="L415" s="40"/>
      <c r="M415" s="40"/>
      <c r="N415" s="40"/>
      <c r="O415" s="40"/>
      <c r="P415" s="40"/>
    </row>
    <row r="416" spans="1:16" s="32" customFormat="1" ht="10.5">
      <c r="A416" s="32">
        <v>93281000</v>
      </c>
      <c r="B416" s="33" t="s">
        <v>75</v>
      </c>
      <c r="C416" s="32" t="s">
        <v>334</v>
      </c>
      <c r="D416" s="46" t="s">
        <v>143</v>
      </c>
      <c r="E416" s="35">
        <v>39290</v>
      </c>
      <c r="F416" s="34" t="s">
        <v>37</v>
      </c>
      <c r="G416" s="37">
        <v>1500</v>
      </c>
      <c r="H416" s="34" t="s">
        <v>46</v>
      </c>
      <c r="I416" s="38">
        <v>3.8</v>
      </c>
      <c r="J416" s="36" t="s">
        <v>68</v>
      </c>
      <c r="K416" s="38">
        <v>10</v>
      </c>
      <c r="L416" s="40">
        <v>1500000</v>
      </c>
      <c r="M416" s="40">
        <v>1500000</v>
      </c>
      <c r="N416" s="40">
        <v>33019035</v>
      </c>
      <c r="O416" s="40">
        <v>425212</v>
      </c>
      <c r="P416" s="40">
        <v>33444247</v>
      </c>
    </row>
    <row r="417" spans="1:16" s="32" customFormat="1" ht="10.5">
      <c r="A417" s="32">
        <v>93281000</v>
      </c>
      <c r="B417" s="33" t="s">
        <v>75</v>
      </c>
      <c r="C417" s="32" t="s">
        <v>335</v>
      </c>
      <c r="D417" s="46" t="s">
        <v>152</v>
      </c>
      <c r="E417" s="35">
        <v>39547</v>
      </c>
      <c r="F417" s="34" t="s">
        <v>37</v>
      </c>
      <c r="G417" s="37">
        <v>500</v>
      </c>
      <c r="H417" s="34" t="s">
        <v>71</v>
      </c>
      <c r="I417" s="38">
        <v>3.1</v>
      </c>
      <c r="J417" s="36" t="s">
        <v>68</v>
      </c>
      <c r="K417" s="38">
        <v>9</v>
      </c>
      <c r="L417" s="40">
        <v>500000</v>
      </c>
      <c r="M417" s="40">
        <v>500000</v>
      </c>
      <c r="N417" s="40">
        <v>11006345</v>
      </c>
      <c r="O417" s="40">
        <v>173442</v>
      </c>
      <c r="P417" s="40">
        <v>11179787</v>
      </c>
    </row>
    <row r="418" spans="1:16" s="32" customFormat="1" ht="10.5">
      <c r="A418" s="32">
        <v>93281000</v>
      </c>
      <c r="B418" s="33" t="s">
        <v>75</v>
      </c>
      <c r="C418" s="32" t="s">
        <v>333</v>
      </c>
      <c r="D418" s="46">
        <v>505</v>
      </c>
      <c r="E418" s="35">
        <v>39272</v>
      </c>
      <c r="F418" s="34" t="s">
        <v>37</v>
      </c>
      <c r="G418" s="37">
        <v>2000</v>
      </c>
      <c r="H418" s="34"/>
      <c r="I418" s="38"/>
      <c r="J418" s="36" t="s">
        <v>68</v>
      </c>
      <c r="K418" s="38">
        <v>30</v>
      </c>
      <c r="L418" s="40"/>
      <c r="M418" s="40"/>
      <c r="N418" s="40"/>
      <c r="O418" s="40"/>
      <c r="P418" s="40"/>
    </row>
    <row r="419" spans="1:16" s="32" customFormat="1" ht="10.5">
      <c r="A419" s="32">
        <v>93281000</v>
      </c>
      <c r="B419" s="33" t="s">
        <v>75</v>
      </c>
      <c r="C419" s="32" t="s">
        <v>334</v>
      </c>
      <c r="D419" s="46" t="s">
        <v>143</v>
      </c>
      <c r="E419" s="35">
        <v>39547</v>
      </c>
      <c r="F419" s="34" t="s">
        <v>37</v>
      </c>
      <c r="G419" s="37">
        <v>500</v>
      </c>
      <c r="H419" s="34" t="s">
        <v>72</v>
      </c>
      <c r="I419" s="38">
        <v>3.1</v>
      </c>
      <c r="J419" s="36" t="s">
        <v>68</v>
      </c>
      <c r="K419" s="38">
        <v>10</v>
      </c>
      <c r="L419" s="40">
        <v>500000</v>
      </c>
      <c r="M419" s="40">
        <v>500000</v>
      </c>
      <c r="N419" s="40">
        <v>11006345</v>
      </c>
      <c r="O419" s="40">
        <v>173442</v>
      </c>
      <c r="P419" s="40">
        <v>11179787</v>
      </c>
    </row>
    <row r="420" spans="1:16" s="32" customFormat="1" ht="10.5">
      <c r="A420" s="32">
        <v>76022072</v>
      </c>
      <c r="B420" s="33" t="s">
        <v>106</v>
      </c>
      <c r="C420" s="32" t="s">
        <v>336</v>
      </c>
      <c r="D420" s="46">
        <v>506</v>
      </c>
      <c r="E420" s="35">
        <v>39272</v>
      </c>
      <c r="F420" s="34" t="s">
        <v>37</v>
      </c>
      <c r="G420" s="37">
        <v>4600</v>
      </c>
      <c r="H420" s="34"/>
      <c r="I420" s="38"/>
      <c r="J420" s="36" t="s">
        <v>320</v>
      </c>
      <c r="K420" s="38">
        <v>30</v>
      </c>
      <c r="L420" s="40"/>
      <c r="M420" s="40"/>
      <c r="N420" s="40"/>
      <c r="O420" s="40"/>
      <c r="P420" s="40"/>
    </row>
    <row r="421" spans="1:16" s="32" customFormat="1" ht="10.5">
      <c r="A421" s="32">
        <v>76022072</v>
      </c>
      <c r="B421" s="33" t="s">
        <v>106</v>
      </c>
      <c r="C421" s="32" t="s">
        <v>967</v>
      </c>
      <c r="D421" s="46" t="s">
        <v>143</v>
      </c>
      <c r="E421" s="35">
        <v>39274</v>
      </c>
      <c r="F421" s="34" t="s">
        <v>37</v>
      </c>
      <c r="G421" s="37">
        <v>4600</v>
      </c>
      <c r="H421" s="34" t="s">
        <v>46</v>
      </c>
      <c r="I421" s="38">
        <v>3.8</v>
      </c>
      <c r="J421" s="36" t="s">
        <v>320</v>
      </c>
      <c r="K421" s="38">
        <v>21</v>
      </c>
      <c r="L421" s="40">
        <v>4600000</v>
      </c>
      <c r="M421" s="40"/>
      <c r="N421" s="40"/>
      <c r="O421" s="40"/>
      <c r="P421" s="40"/>
    </row>
    <row r="422" spans="1:16" s="32" customFormat="1" ht="10.5">
      <c r="A422" s="32">
        <v>96604380</v>
      </c>
      <c r="B422" s="33" t="s">
        <v>96</v>
      </c>
      <c r="C422" s="32" t="s">
        <v>338</v>
      </c>
      <c r="D422" s="46">
        <v>507</v>
      </c>
      <c r="E422" s="35">
        <v>39293</v>
      </c>
      <c r="F422" s="34" t="s">
        <v>37</v>
      </c>
      <c r="G422" s="37">
        <v>1500</v>
      </c>
      <c r="H422" s="34"/>
      <c r="I422" s="38"/>
      <c r="J422" s="36" t="s">
        <v>329</v>
      </c>
      <c r="K422" s="38">
        <v>25</v>
      </c>
      <c r="L422" s="40"/>
      <c r="M422" s="40"/>
      <c r="N422" s="40"/>
      <c r="O422" s="40"/>
      <c r="P422" s="40"/>
    </row>
    <row r="423" spans="1:16" s="32" customFormat="1" ht="10.5">
      <c r="A423" s="32">
        <v>96604380</v>
      </c>
      <c r="B423" s="33" t="s">
        <v>96</v>
      </c>
      <c r="C423" s="32" t="s">
        <v>184</v>
      </c>
      <c r="D423" s="46" t="s">
        <v>143</v>
      </c>
      <c r="E423" s="35">
        <v>39293</v>
      </c>
      <c r="F423" s="34" t="s">
        <v>37</v>
      </c>
      <c r="G423" s="37">
        <v>500</v>
      </c>
      <c r="H423" s="34" t="s">
        <v>56</v>
      </c>
      <c r="I423" s="38">
        <v>3.8</v>
      </c>
      <c r="J423" s="36" t="s">
        <v>329</v>
      </c>
      <c r="K423" s="38">
        <v>21</v>
      </c>
      <c r="L423" s="40">
        <v>500000</v>
      </c>
      <c r="M423" s="40">
        <v>500000</v>
      </c>
      <c r="N423" s="40">
        <v>11006345</v>
      </c>
      <c r="O423" s="40">
        <v>121134</v>
      </c>
      <c r="P423" s="40">
        <v>11127479</v>
      </c>
    </row>
    <row r="424" spans="1:16" s="32" customFormat="1" ht="10.5">
      <c r="A424" s="32">
        <v>96667560</v>
      </c>
      <c r="B424" s="33" t="s">
        <v>106</v>
      </c>
      <c r="C424" s="32" t="s">
        <v>339</v>
      </c>
      <c r="D424" s="46">
        <v>509</v>
      </c>
      <c r="E424" s="35">
        <v>39302</v>
      </c>
      <c r="F424" s="34" t="s">
        <v>171</v>
      </c>
      <c r="G424" s="37">
        <v>20000000</v>
      </c>
      <c r="H424" s="34"/>
      <c r="I424" s="38"/>
      <c r="J424" s="36" t="s">
        <v>320</v>
      </c>
      <c r="K424" s="38">
        <v>10</v>
      </c>
      <c r="L424" s="40"/>
      <c r="M424" s="40"/>
      <c r="N424" s="40"/>
      <c r="O424" s="40"/>
      <c r="P424" s="40"/>
    </row>
    <row r="425" spans="1:16" s="32" customFormat="1" ht="10.5">
      <c r="A425" s="32">
        <v>96667560</v>
      </c>
      <c r="B425" s="33" t="s">
        <v>106</v>
      </c>
      <c r="C425" s="32" t="s">
        <v>340</v>
      </c>
      <c r="D425" s="46" t="s">
        <v>143</v>
      </c>
      <c r="E425" s="35">
        <v>39366</v>
      </c>
      <c r="F425" s="34" t="s">
        <v>171</v>
      </c>
      <c r="G425" s="37">
        <v>20000000</v>
      </c>
      <c r="H425" s="34" t="s">
        <v>46</v>
      </c>
      <c r="I425" s="38">
        <v>6.9</v>
      </c>
      <c r="J425" s="36" t="s">
        <v>320</v>
      </c>
      <c r="K425" s="38">
        <v>5</v>
      </c>
      <c r="L425" s="40">
        <v>20000000000</v>
      </c>
      <c r="M425" s="40">
        <v>20000000000</v>
      </c>
      <c r="N425" s="40">
        <v>20000000</v>
      </c>
      <c r="O425" s="40">
        <v>678500</v>
      </c>
      <c r="P425" s="40">
        <v>20678500</v>
      </c>
    </row>
    <row r="426" spans="1:16" s="32" customFormat="1" ht="10.5">
      <c r="A426" s="32">
        <v>96874030</v>
      </c>
      <c r="B426" s="33" t="s">
        <v>75</v>
      </c>
      <c r="C426" s="32" t="s">
        <v>341</v>
      </c>
      <c r="D426" s="46">
        <v>512</v>
      </c>
      <c r="E426" s="35">
        <v>39365</v>
      </c>
      <c r="F426" s="34" t="s">
        <v>37</v>
      </c>
      <c r="G426" s="37">
        <v>7000</v>
      </c>
      <c r="H426" s="34"/>
      <c r="I426" s="38"/>
      <c r="J426" s="36" t="s">
        <v>329</v>
      </c>
      <c r="K426" s="38">
        <v>10</v>
      </c>
      <c r="L426" s="40"/>
      <c r="M426" s="40"/>
      <c r="N426" s="40"/>
      <c r="O426" s="40"/>
      <c r="P426" s="40"/>
    </row>
    <row r="427" spans="1:16" s="32" customFormat="1" ht="10.5">
      <c r="A427" s="32">
        <v>96874030</v>
      </c>
      <c r="B427" s="33" t="s">
        <v>75</v>
      </c>
      <c r="C427" s="32" t="s">
        <v>342</v>
      </c>
      <c r="D427" s="46" t="s">
        <v>143</v>
      </c>
      <c r="E427" s="35">
        <v>39378</v>
      </c>
      <c r="F427" s="34" t="s">
        <v>37</v>
      </c>
      <c r="G427" s="37">
        <v>2000</v>
      </c>
      <c r="H427" s="34" t="s">
        <v>46</v>
      </c>
      <c r="I427" s="38">
        <v>3.5</v>
      </c>
      <c r="J427" s="36" t="s">
        <v>329</v>
      </c>
      <c r="K427" s="38">
        <v>5</v>
      </c>
      <c r="L427" s="40">
        <v>2000000</v>
      </c>
      <c r="M427" s="40">
        <v>2000000</v>
      </c>
      <c r="N427" s="40">
        <v>44025380</v>
      </c>
      <c r="O427" s="40">
        <v>721363</v>
      </c>
      <c r="P427" s="40">
        <v>44746743</v>
      </c>
    </row>
    <row r="428" spans="1:16" s="32" customFormat="1" ht="10.5">
      <c r="A428" s="32">
        <v>96874030</v>
      </c>
      <c r="B428" s="33" t="s">
        <v>75</v>
      </c>
      <c r="C428" s="32" t="s">
        <v>342</v>
      </c>
      <c r="D428" s="46" t="s">
        <v>143</v>
      </c>
      <c r="E428" s="35">
        <v>39378</v>
      </c>
      <c r="F428" s="34" t="s">
        <v>37</v>
      </c>
      <c r="G428" s="37">
        <v>5000</v>
      </c>
      <c r="H428" s="34" t="s">
        <v>90</v>
      </c>
      <c r="I428" s="38">
        <v>3.8</v>
      </c>
      <c r="J428" s="36" t="s">
        <v>329</v>
      </c>
      <c r="K428" s="38">
        <v>10</v>
      </c>
      <c r="L428" s="40">
        <v>5000000</v>
      </c>
      <c r="M428" s="40">
        <v>5000000</v>
      </c>
      <c r="N428" s="40">
        <v>110063450</v>
      </c>
      <c r="O428" s="40">
        <v>1956629</v>
      </c>
      <c r="P428" s="40">
        <v>112020079</v>
      </c>
    </row>
    <row r="429" spans="1:16" s="32" customFormat="1" ht="10.5">
      <c r="A429" s="32">
        <v>96678790</v>
      </c>
      <c r="B429" s="33" t="s">
        <v>168</v>
      </c>
      <c r="C429" s="32" t="s">
        <v>343</v>
      </c>
      <c r="D429" s="46">
        <v>513</v>
      </c>
      <c r="E429" s="35">
        <v>39365</v>
      </c>
      <c r="F429" s="34" t="s">
        <v>37</v>
      </c>
      <c r="G429" s="37">
        <v>3300</v>
      </c>
      <c r="H429" s="34"/>
      <c r="I429" s="38"/>
      <c r="J429" s="36" t="s">
        <v>68</v>
      </c>
      <c r="K429" s="38">
        <v>10</v>
      </c>
      <c r="L429" s="40"/>
      <c r="M429" s="40"/>
      <c r="N429" s="40"/>
      <c r="O429" s="40"/>
      <c r="P429" s="40"/>
    </row>
    <row r="430" spans="1:16" s="32" customFormat="1" ht="10.5">
      <c r="A430" s="32">
        <v>96678790</v>
      </c>
      <c r="B430" s="33" t="s">
        <v>168</v>
      </c>
      <c r="C430" s="32" t="s">
        <v>327</v>
      </c>
      <c r="D430" s="46" t="s">
        <v>143</v>
      </c>
      <c r="E430" s="35">
        <v>39380</v>
      </c>
      <c r="F430" s="34" t="s">
        <v>171</v>
      </c>
      <c r="G430" s="37">
        <v>20000000</v>
      </c>
      <c r="H430" s="34" t="s">
        <v>64</v>
      </c>
      <c r="I430" s="38">
        <v>7</v>
      </c>
      <c r="J430" s="36" t="s">
        <v>68</v>
      </c>
      <c r="K430" s="38">
        <v>5</v>
      </c>
      <c r="L430" s="40">
        <v>20000000000</v>
      </c>
      <c r="M430" s="40">
        <v>15000000000</v>
      </c>
      <c r="N430" s="40">
        <v>15000000</v>
      </c>
      <c r="O430" s="40">
        <v>387090</v>
      </c>
      <c r="P430" s="40">
        <v>15387090</v>
      </c>
    </row>
    <row r="431" spans="1:16" s="32" customFormat="1" ht="10.5">
      <c r="A431" s="32">
        <v>96678790</v>
      </c>
      <c r="B431" s="33" t="s">
        <v>168</v>
      </c>
      <c r="C431" s="32" t="s">
        <v>344</v>
      </c>
      <c r="D431" s="46" t="s">
        <v>152</v>
      </c>
      <c r="E431" s="35">
        <v>39380</v>
      </c>
      <c r="F431" s="34" t="s">
        <v>37</v>
      </c>
      <c r="G431" s="37">
        <v>1000</v>
      </c>
      <c r="H431" s="34" t="s">
        <v>75</v>
      </c>
      <c r="I431" s="38">
        <v>3.7</v>
      </c>
      <c r="J431" s="36" t="s">
        <v>68</v>
      </c>
      <c r="K431" s="38">
        <v>5</v>
      </c>
      <c r="L431" s="40"/>
      <c r="M431" s="40"/>
      <c r="N431" s="40"/>
      <c r="O431" s="40"/>
      <c r="P431" s="40"/>
    </row>
    <row r="432" spans="1:16" s="32" customFormat="1" ht="10.5">
      <c r="A432" s="32">
        <v>96678790</v>
      </c>
      <c r="B432" s="33" t="s">
        <v>168</v>
      </c>
      <c r="C432" s="32" t="s">
        <v>327</v>
      </c>
      <c r="D432" s="46" t="s">
        <v>162</v>
      </c>
      <c r="E432" s="35">
        <v>39436</v>
      </c>
      <c r="F432" s="34" t="s">
        <v>171</v>
      </c>
      <c r="G432" s="37">
        <v>20000000</v>
      </c>
      <c r="H432" s="34" t="s">
        <v>125</v>
      </c>
      <c r="I432" s="38">
        <v>7</v>
      </c>
      <c r="J432" s="36" t="s">
        <v>68</v>
      </c>
      <c r="K432" s="38">
        <v>5</v>
      </c>
      <c r="L432" s="40">
        <v>20000000000</v>
      </c>
      <c r="M432" s="40">
        <v>15000000000</v>
      </c>
      <c r="N432" s="40">
        <v>15000000</v>
      </c>
      <c r="O432" s="40">
        <v>301775</v>
      </c>
      <c r="P432" s="40">
        <v>15301775</v>
      </c>
    </row>
    <row r="433" spans="1:17" s="32" customFormat="1" ht="10.5">
      <c r="A433" s="32">
        <v>96678790</v>
      </c>
      <c r="B433" s="33" t="s">
        <v>168</v>
      </c>
      <c r="C433" s="32" t="s">
        <v>326</v>
      </c>
      <c r="D433" s="46" t="s">
        <v>163</v>
      </c>
      <c r="E433" s="35">
        <v>39479</v>
      </c>
      <c r="F433" s="34" t="s">
        <v>171</v>
      </c>
      <c r="G433" s="37">
        <v>24400000</v>
      </c>
      <c r="H433" s="34" t="s">
        <v>132</v>
      </c>
      <c r="I433" s="38">
        <v>7.1</v>
      </c>
      <c r="J433" s="36" t="s">
        <v>68</v>
      </c>
      <c r="K433" s="38">
        <v>1.5</v>
      </c>
      <c r="L433" s="40">
        <v>24400000000</v>
      </c>
      <c r="M433" s="40"/>
      <c r="N433" s="40"/>
      <c r="O433" s="40"/>
      <c r="P433" s="40"/>
    </row>
    <row r="434" spans="1:17" s="32" customFormat="1" ht="10.5">
      <c r="A434" s="32">
        <v>96678790</v>
      </c>
      <c r="B434" s="33">
        <v>2</v>
      </c>
      <c r="C434" s="32" t="s">
        <v>327</v>
      </c>
      <c r="D434" s="46" t="s">
        <v>375</v>
      </c>
      <c r="E434" s="35">
        <v>40633</v>
      </c>
      <c r="F434" s="34" t="s">
        <v>171</v>
      </c>
      <c r="G434" s="37">
        <v>20000000</v>
      </c>
      <c r="H434" s="34" t="s">
        <v>674</v>
      </c>
      <c r="I434" s="38">
        <v>6.9</v>
      </c>
      <c r="J434" s="36" t="s">
        <v>68</v>
      </c>
      <c r="K434" s="38">
        <v>3</v>
      </c>
      <c r="L434" s="40">
        <v>20000000000</v>
      </c>
      <c r="M434" s="40">
        <v>20000000000</v>
      </c>
      <c r="N434" s="40">
        <v>20000000</v>
      </c>
      <c r="O434" s="40">
        <v>674792</v>
      </c>
      <c r="P434" s="40">
        <v>20674792</v>
      </c>
    </row>
    <row r="435" spans="1:17" s="32" customFormat="1" ht="10.5">
      <c r="A435" s="32">
        <v>96678790</v>
      </c>
      <c r="B435" s="33">
        <v>2</v>
      </c>
      <c r="C435" s="32" t="s">
        <v>673</v>
      </c>
      <c r="D435" s="46" t="s">
        <v>675</v>
      </c>
      <c r="E435" s="35">
        <v>40633</v>
      </c>
      <c r="F435" s="34" t="s">
        <v>37</v>
      </c>
      <c r="G435" s="37">
        <v>1000</v>
      </c>
      <c r="H435" s="34" t="s">
        <v>676</v>
      </c>
      <c r="I435" s="38">
        <v>2.9</v>
      </c>
      <c r="J435" s="36" t="s">
        <v>68</v>
      </c>
      <c r="K435" s="38">
        <v>3</v>
      </c>
      <c r="L435" s="40"/>
      <c r="M435" s="40"/>
      <c r="N435" s="40"/>
      <c r="O435" s="40"/>
      <c r="P435" s="40"/>
    </row>
    <row r="436" spans="1:17" s="32" customFormat="1" ht="10.5">
      <c r="A436" s="32">
        <v>61219000</v>
      </c>
      <c r="B436" s="33" t="s">
        <v>54</v>
      </c>
      <c r="C436" s="32" t="s">
        <v>345</v>
      </c>
      <c r="D436" s="46">
        <v>515</v>
      </c>
      <c r="E436" s="35">
        <v>39395</v>
      </c>
      <c r="F436" s="34" t="s">
        <v>37</v>
      </c>
      <c r="G436" s="37">
        <v>3850</v>
      </c>
      <c r="H436" s="34"/>
      <c r="I436" s="38"/>
      <c r="J436" s="36" t="s">
        <v>68</v>
      </c>
      <c r="K436" s="38">
        <v>30</v>
      </c>
      <c r="L436" s="40"/>
      <c r="M436" s="40"/>
      <c r="N436" s="40"/>
      <c r="O436" s="40"/>
      <c r="P436" s="40"/>
    </row>
    <row r="437" spans="1:17" s="32" customFormat="1" ht="10.5">
      <c r="A437" s="32">
        <v>61219000</v>
      </c>
      <c r="B437" s="33" t="s">
        <v>54</v>
      </c>
      <c r="C437" s="32" t="s">
        <v>346</v>
      </c>
      <c r="D437" s="46" t="s">
        <v>143</v>
      </c>
      <c r="E437" s="35">
        <v>39651</v>
      </c>
      <c r="F437" s="34" t="s">
        <v>37</v>
      </c>
      <c r="G437" s="37">
        <v>3850</v>
      </c>
      <c r="H437" s="34" t="s">
        <v>59</v>
      </c>
      <c r="I437" s="38">
        <v>4.3</v>
      </c>
      <c r="J437" s="36" t="s">
        <v>68</v>
      </c>
      <c r="K437" s="38">
        <v>12</v>
      </c>
      <c r="L437" s="40">
        <v>1000000</v>
      </c>
      <c r="M437" s="40">
        <v>1000000</v>
      </c>
      <c r="N437" s="40">
        <v>22012690</v>
      </c>
      <c r="O437" s="40">
        <v>197723</v>
      </c>
      <c r="P437" s="40">
        <v>22210413</v>
      </c>
    </row>
    <row r="438" spans="1:17" s="32" customFormat="1" ht="10.5">
      <c r="A438" s="32">
        <v>61219000</v>
      </c>
      <c r="B438" s="33" t="s">
        <v>54</v>
      </c>
      <c r="C438" s="32" t="s">
        <v>346</v>
      </c>
      <c r="D438" s="46" t="s">
        <v>143</v>
      </c>
      <c r="E438" s="35">
        <v>39651</v>
      </c>
      <c r="F438" s="34" t="s">
        <v>37</v>
      </c>
      <c r="G438" s="37">
        <v>3850</v>
      </c>
      <c r="H438" s="34" t="s">
        <v>60</v>
      </c>
      <c r="I438" s="38">
        <v>4.7</v>
      </c>
      <c r="J438" s="36" t="s">
        <v>68</v>
      </c>
      <c r="K438" s="38">
        <v>21</v>
      </c>
      <c r="L438" s="40">
        <v>2850000</v>
      </c>
      <c r="M438" s="40">
        <v>2850000</v>
      </c>
      <c r="N438" s="40">
        <v>62736167</v>
      </c>
      <c r="O438" s="40">
        <v>615335</v>
      </c>
      <c r="P438" s="40">
        <v>63351502</v>
      </c>
    </row>
    <row r="439" spans="1:17" s="32" customFormat="1" ht="10.5">
      <c r="A439" s="32">
        <v>94272000</v>
      </c>
      <c r="B439" s="33" t="s">
        <v>35</v>
      </c>
      <c r="C439" s="32" t="s">
        <v>347</v>
      </c>
      <c r="D439" s="46">
        <v>516</v>
      </c>
      <c r="E439" s="35">
        <v>39395</v>
      </c>
      <c r="F439" s="34" t="s">
        <v>66</v>
      </c>
      <c r="G439" s="37">
        <v>200000</v>
      </c>
      <c r="H439" s="34"/>
      <c r="I439" s="38"/>
      <c r="J439" s="36" t="s">
        <v>348</v>
      </c>
      <c r="K439" s="38">
        <v>10</v>
      </c>
      <c r="L439" s="40"/>
      <c r="M439" s="40"/>
      <c r="N439" s="40"/>
      <c r="O439" s="40"/>
      <c r="P439" s="40"/>
    </row>
    <row r="440" spans="1:17" s="32" customFormat="1" ht="10.5">
      <c r="A440" s="32">
        <v>94272000</v>
      </c>
      <c r="B440" s="33" t="s">
        <v>35</v>
      </c>
      <c r="C440" s="32" t="s">
        <v>349</v>
      </c>
      <c r="D440" s="46" t="s">
        <v>143</v>
      </c>
      <c r="E440" s="35">
        <v>39400</v>
      </c>
      <c r="F440" s="34" t="s">
        <v>37</v>
      </c>
      <c r="G440" s="37">
        <v>2800</v>
      </c>
      <c r="H440" s="34" t="s">
        <v>177</v>
      </c>
      <c r="I440" s="38">
        <v>3.4</v>
      </c>
      <c r="J440" s="36" t="s">
        <v>348</v>
      </c>
      <c r="K440" s="38">
        <v>7.5</v>
      </c>
      <c r="L440" s="40">
        <v>1200000</v>
      </c>
      <c r="M440" s="40">
        <v>1200000</v>
      </c>
      <c r="N440" s="40">
        <v>26415228</v>
      </c>
      <c r="O440" s="40">
        <v>294398</v>
      </c>
      <c r="P440" s="40">
        <v>26709626</v>
      </c>
    </row>
    <row r="441" spans="1:17" s="32" customFormat="1" ht="10.5">
      <c r="A441" s="32">
        <v>94272000</v>
      </c>
      <c r="B441" s="33" t="s">
        <v>35</v>
      </c>
      <c r="C441" s="32" t="s">
        <v>347</v>
      </c>
      <c r="D441" s="46">
        <v>517</v>
      </c>
      <c r="E441" s="35">
        <v>39395</v>
      </c>
      <c r="F441" s="34" t="s">
        <v>66</v>
      </c>
      <c r="G441" s="37">
        <v>400000</v>
      </c>
      <c r="H441" s="34"/>
      <c r="I441" s="38"/>
      <c r="J441" s="36" t="s">
        <v>348</v>
      </c>
      <c r="K441" s="38">
        <v>30</v>
      </c>
      <c r="L441" s="40"/>
      <c r="M441" s="40"/>
      <c r="N441" s="40"/>
      <c r="O441" s="40"/>
      <c r="P441" s="40"/>
    </row>
    <row r="442" spans="1:17" s="32" customFormat="1" ht="10.5">
      <c r="A442" s="32">
        <v>94272000</v>
      </c>
      <c r="B442" s="33" t="s">
        <v>35</v>
      </c>
      <c r="C442" s="32" t="s">
        <v>349</v>
      </c>
      <c r="D442" s="46" t="s">
        <v>143</v>
      </c>
      <c r="E442" s="35">
        <v>39400</v>
      </c>
      <c r="F442" s="34" t="s">
        <v>37</v>
      </c>
      <c r="G442" s="37">
        <v>5600</v>
      </c>
      <c r="H442" s="34" t="s">
        <v>176</v>
      </c>
      <c r="I442" s="38">
        <v>4.0999999999999996</v>
      </c>
      <c r="J442" s="36" t="s">
        <v>348</v>
      </c>
      <c r="K442" s="38">
        <v>21</v>
      </c>
      <c r="L442" s="40">
        <v>4400000</v>
      </c>
      <c r="M442" s="40">
        <v>4400000</v>
      </c>
      <c r="N442" s="40">
        <v>96855836</v>
      </c>
      <c r="O442" s="40">
        <v>1299515</v>
      </c>
      <c r="P442" s="40">
        <v>98155351</v>
      </c>
    </row>
    <row r="443" spans="1:17" s="32" customFormat="1" ht="10.5">
      <c r="A443" s="32">
        <v>94272000</v>
      </c>
      <c r="B443" s="33">
        <v>9</v>
      </c>
      <c r="C443" s="32" t="s">
        <v>350</v>
      </c>
      <c r="D443" s="46" t="s">
        <v>152</v>
      </c>
      <c r="E443" s="35">
        <v>39905</v>
      </c>
      <c r="F443" s="34" t="s">
        <v>66</v>
      </c>
      <c r="G443" s="37">
        <v>196000</v>
      </c>
      <c r="H443" s="34" t="s">
        <v>202</v>
      </c>
      <c r="I443" s="38">
        <v>8</v>
      </c>
      <c r="J443" s="36" t="s">
        <v>39</v>
      </c>
      <c r="K443" s="38">
        <v>10</v>
      </c>
      <c r="L443" s="40">
        <v>196000000</v>
      </c>
      <c r="M443" s="40">
        <v>102200000</v>
      </c>
      <c r="N443" s="40">
        <v>53323872</v>
      </c>
      <c r="O443" s="40">
        <v>2080324</v>
      </c>
      <c r="P443" s="40">
        <v>55404196</v>
      </c>
      <c r="Q443" s="32" t="s">
        <v>69</v>
      </c>
    </row>
    <row r="444" spans="1:17" s="32" customFormat="1" ht="10.5">
      <c r="A444" s="32">
        <v>96792430</v>
      </c>
      <c r="B444" s="33" t="s">
        <v>75</v>
      </c>
      <c r="C444" s="32" t="s">
        <v>351</v>
      </c>
      <c r="D444" s="46">
        <v>520</v>
      </c>
      <c r="E444" s="35">
        <v>39430</v>
      </c>
      <c r="F444" s="34" t="s">
        <v>37</v>
      </c>
      <c r="G444" s="37">
        <v>3000</v>
      </c>
      <c r="H444" s="34"/>
      <c r="I444" s="38"/>
      <c r="J444" s="36" t="s">
        <v>329</v>
      </c>
      <c r="K444" s="38">
        <v>10</v>
      </c>
      <c r="L444" s="40"/>
      <c r="M444" s="40"/>
      <c r="N444" s="40"/>
      <c r="O444" s="40"/>
      <c r="P444" s="40"/>
    </row>
    <row r="445" spans="1:17" s="32" customFormat="1" ht="10.5">
      <c r="A445" s="32">
        <v>96792430</v>
      </c>
      <c r="B445" s="33" t="s">
        <v>75</v>
      </c>
      <c r="C445" s="32" t="s">
        <v>352</v>
      </c>
      <c r="D445" s="46" t="s">
        <v>143</v>
      </c>
      <c r="E445" s="35">
        <v>39434</v>
      </c>
      <c r="F445" s="34" t="s">
        <v>37</v>
      </c>
      <c r="G445" s="37">
        <v>1500</v>
      </c>
      <c r="H445" s="34" t="s">
        <v>56</v>
      </c>
      <c r="I445" s="38">
        <v>3</v>
      </c>
      <c r="J445" s="36" t="s">
        <v>329</v>
      </c>
      <c r="K445" s="38">
        <v>5</v>
      </c>
      <c r="L445" s="40"/>
      <c r="M445" s="40"/>
      <c r="N445" s="40"/>
      <c r="O445" s="40"/>
      <c r="P445" s="40"/>
    </row>
    <row r="446" spans="1:17" s="32" customFormat="1" ht="10.5">
      <c r="A446" s="32">
        <v>96792430</v>
      </c>
      <c r="B446" s="33" t="s">
        <v>75</v>
      </c>
      <c r="C446" s="32" t="s">
        <v>353</v>
      </c>
      <c r="D446" s="46" t="s">
        <v>152</v>
      </c>
      <c r="E446" s="35">
        <v>39832</v>
      </c>
      <c r="F446" s="34" t="s">
        <v>37</v>
      </c>
      <c r="G446" s="37">
        <v>1500</v>
      </c>
      <c r="H446" s="34" t="s">
        <v>53</v>
      </c>
      <c r="I446" s="38">
        <v>5</v>
      </c>
      <c r="J446" s="36" t="s">
        <v>68</v>
      </c>
      <c r="K446" s="38">
        <v>21</v>
      </c>
      <c r="L446" s="40"/>
      <c r="M446" s="40"/>
      <c r="N446" s="40"/>
      <c r="O446" s="40"/>
      <c r="P446" s="40"/>
    </row>
    <row r="447" spans="1:17" s="32" customFormat="1" ht="10.5">
      <c r="A447" s="32">
        <v>96792430</v>
      </c>
      <c r="B447" s="33" t="s">
        <v>75</v>
      </c>
      <c r="C447" s="32" t="s">
        <v>351</v>
      </c>
      <c r="D447" s="46">
        <v>521</v>
      </c>
      <c r="E447" s="35">
        <v>39430</v>
      </c>
      <c r="F447" s="34" t="s">
        <v>37</v>
      </c>
      <c r="G447" s="37">
        <v>3000</v>
      </c>
      <c r="H447" s="34"/>
      <c r="I447" s="38"/>
      <c r="J447" s="36" t="s">
        <v>329</v>
      </c>
      <c r="K447" s="38">
        <v>10</v>
      </c>
      <c r="L447" s="40"/>
      <c r="M447" s="40"/>
      <c r="N447" s="40"/>
      <c r="O447" s="40"/>
      <c r="P447" s="40"/>
    </row>
    <row r="448" spans="1:17" s="32" customFormat="1" ht="10.5">
      <c r="A448" s="32">
        <v>96792430</v>
      </c>
      <c r="B448" s="33" t="s">
        <v>75</v>
      </c>
      <c r="C448" s="32" t="s">
        <v>354</v>
      </c>
      <c r="D448" s="46" t="s">
        <v>143</v>
      </c>
      <c r="E448" s="35">
        <v>39434</v>
      </c>
      <c r="F448" s="34" t="s">
        <v>37</v>
      </c>
      <c r="G448" s="37">
        <v>1500</v>
      </c>
      <c r="H448" s="34" t="s">
        <v>63</v>
      </c>
      <c r="I448" s="38">
        <v>2.5</v>
      </c>
      <c r="J448" s="36" t="s">
        <v>329</v>
      </c>
      <c r="K448" s="38">
        <v>5</v>
      </c>
      <c r="L448" s="40">
        <v>1500000</v>
      </c>
      <c r="M448" s="40">
        <v>1500000</v>
      </c>
      <c r="N448" s="40">
        <v>33019035</v>
      </c>
      <c r="O448" s="40">
        <v>273464</v>
      </c>
      <c r="P448" s="40">
        <v>33292499</v>
      </c>
    </row>
    <row r="449" spans="1:16" s="32" customFormat="1" ht="10.5">
      <c r="A449" s="32">
        <v>96792430</v>
      </c>
      <c r="B449" s="33" t="s">
        <v>75</v>
      </c>
      <c r="C449" s="32" t="s">
        <v>355</v>
      </c>
      <c r="D449" s="46" t="s">
        <v>152</v>
      </c>
      <c r="E449" s="35">
        <v>39832</v>
      </c>
      <c r="F449" s="34" t="s">
        <v>171</v>
      </c>
      <c r="G449" s="37">
        <v>32170000</v>
      </c>
      <c r="H449" s="34" t="s">
        <v>51</v>
      </c>
      <c r="I449" s="38">
        <v>7</v>
      </c>
      <c r="J449" s="36" t="s">
        <v>68</v>
      </c>
      <c r="K449" s="38">
        <v>7</v>
      </c>
      <c r="L449" s="40">
        <v>32170000000</v>
      </c>
      <c r="M449" s="40">
        <v>32170000000</v>
      </c>
      <c r="N449" s="40">
        <v>32170000</v>
      </c>
      <c r="O449" s="40">
        <v>461211</v>
      </c>
      <c r="P449" s="40">
        <v>32631211</v>
      </c>
    </row>
    <row r="450" spans="1:16" s="32" customFormat="1" ht="10.5">
      <c r="A450" s="32">
        <v>91081000</v>
      </c>
      <c r="B450" s="33" t="s">
        <v>96</v>
      </c>
      <c r="C450" s="32" t="s">
        <v>356</v>
      </c>
      <c r="D450" s="46">
        <v>522</v>
      </c>
      <c r="E450" s="35">
        <v>39442</v>
      </c>
      <c r="F450" s="34" t="s">
        <v>37</v>
      </c>
      <c r="G450" s="37">
        <v>10000</v>
      </c>
      <c r="H450" s="34"/>
      <c r="I450" s="38"/>
      <c r="J450" s="36" t="s">
        <v>329</v>
      </c>
      <c r="K450" s="38">
        <v>30</v>
      </c>
      <c r="L450" s="40"/>
      <c r="M450" s="40"/>
      <c r="N450" s="40"/>
      <c r="O450" s="40"/>
      <c r="P450" s="40"/>
    </row>
    <row r="451" spans="1:16" s="32" customFormat="1" ht="10.5">
      <c r="A451" s="32">
        <v>91081000</v>
      </c>
      <c r="B451" s="33">
        <v>6</v>
      </c>
      <c r="C451" s="32" t="s">
        <v>357</v>
      </c>
      <c r="D451" s="46" t="s">
        <v>143</v>
      </c>
      <c r="E451" s="35">
        <v>39793</v>
      </c>
      <c r="F451" s="34" t="s">
        <v>37</v>
      </c>
      <c r="G451" s="37">
        <v>10000</v>
      </c>
      <c r="H451" s="34" t="s">
        <v>125</v>
      </c>
      <c r="I451" s="38">
        <v>4.8</v>
      </c>
      <c r="J451" s="36" t="s">
        <v>68</v>
      </c>
      <c r="K451" s="38">
        <v>5</v>
      </c>
      <c r="L451" s="40"/>
      <c r="M451" s="40"/>
      <c r="N451" s="40"/>
      <c r="O451" s="40"/>
      <c r="P451" s="40"/>
    </row>
    <row r="452" spans="1:16" s="32" customFormat="1" ht="10.5">
      <c r="A452" s="32">
        <v>91081000</v>
      </c>
      <c r="B452" s="33">
        <v>6</v>
      </c>
      <c r="C452" s="32" t="s">
        <v>358</v>
      </c>
      <c r="D452" s="46" t="s">
        <v>143</v>
      </c>
      <c r="E452" s="35">
        <v>39793</v>
      </c>
      <c r="F452" s="34" t="s">
        <v>37</v>
      </c>
      <c r="G452" s="37">
        <v>10000</v>
      </c>
      <c r="H452" s="34" t="s">
        <v>132</v>
      </c>
      <c r="I452" s="38">
        <v>4.75</v>
      </c>
      <c r="J452" s="36" t="s">
        <v>68</v>
      </c>
      <c r="K452" s="38">
        <v>21</v>
      </c>
      <c r="L452" s="40">
        <v>10000000</v>
      </c>
      <c r="M452" s="40">
        <v>10000000</v>
      </c>
      <c r="N452" s="40">
        <v>220126900</v>
      </c>
      <c r="O452" s="40">
        <v>3014234</v>
      </c>
      <c r="P452" s="40">
        <v>223141134</v>
      </c>
    </row>
    <row r="453" spans="1:16" s="32" customFormat="1" ht="10.5">
      <c r="A453" s="32">
        <v>91081000</v>
      </c>
      <c r="B453" s="33">
        <v>6</v>
      </c>
      <c r="C453" s="32" t="s">
        <v>357</v>
      </c>
      <c r="D453" s="46" t="s">
        <v>143</v>
      </c>
      <c r="E453" s="35">
        <v>39793</v>
      </c>
      <c r="F453" s="34" t="s">
        <v>37</v>
      </c>
      <c r="G453" s="37">
        <v>10000</v>
      </c>
      <c r="H453" s="34" t="s">
        <v>176</v>
      </c>
      <c r="I453" s="38">
        <v>4.7</v>
      </c>
      <c r="J453" s="36" t="s">
        <v>68</v>
      </c>
      <c r="K453" s="38">
        <v>10</v>
      </c>
      <c r="L453" s="40"/>
      <c r="M453" s="40"/>
      <c r="N453" s="40"/>
      <c r="O453" s="40"/>
      <c r="P453" s="40"/>
    </row>
    <row r="454" spans="1:16" s="32" customFormat="1" ht="10.5">
      <c r="A454" s="32">
        <v>94271000</v>
      </c>
      <c r="B454" s="33" t="s">
        <v>54</v>
      </c>
      <c r="C454" s="32" t="s">
        <v>359</v>
      </c>
      <c r="D454" s="46">
        <v>525</v>
      </c>
      <c r="E454" s="35">
        <v>39507</v>
      </c>
      <c r="F454" s="34" t="s">
        <v>37</v>
      </c>
      <c r="G454" s="37">
        <v>12500</v>
      </c>
      <c r="H454" s="34"/>
      <c r="I454" s="38"/>
      <c r="J454" s="36" t="s">
        <v>39</v>
      </c>
      <c r="K454" s="38">
        <v>30</v>
      </c>
      <c r="L454" s="40"/>
      <c r="M454" s="40"/>
      <c r="N454" s="40"/>
      <c r="O454" s="40"/>
      <c r="P454" s="40"/>
    </row>
    <row r="455" spans="1:16" s="32" customFormat="1" ht="10.5">
      <c r="A455" s="32">
        <v>61808000</v>
      </c>
      <c r="B455" s="33" t="s">
        <v>83</v>
      </c>
      <c r="C455" s="32" t="s">
        <v>360</v>
      </c>
      <c r="D455" s="46">
        <v>526</v>
      </c>
      <c r="E455" s="35">
        <v>39531</v>
      </c>
      <c r="F455" s="34" t="s">
        <v>37</v>
      </c>
      <c r="G455" s="37">
        <v>2500</v>
      </c>
      <c r="H455" s="34"/>
      <c r="I455" s="38"/>
      <c r="J455" s="36" t="s">
        <v>39</v>
      </c>
      <c r="K455" s="38">
        <v>25</v>
      </c>
      <c r="L455" s="40"/>
      <c r="M455" s="40"/>
      <c r="N455" s="40"/>
      <c r="O455" s="40"/>
      <c r="P455" s="40"/>
    </row>
    <row r="456" spans="1:16" s="32" customFormat="1" ht="10.5">
      <c r="A456" s="32">
        <v>61808000</v>
      </c>
      <c r="B456" s="33" t="s">
        <v>83</v>
      </c>
      <c r="C456" s="32" t="s">
        <v>361</v>
      </c>
      <c r="D456" s="46" t="s">
        <v>143</v>
      </c>
      <c r="E456" s="35">
        <v>39546</v>
      </c>
      <c r="F456" s="34" t="s">
        <v>37</v>
      </c>
      <c r="G456" s="37">
        <v>2500</v>
      </c>
      <c r="H456" s="34" t="s">
        <v>59</v>
      </c>
      <c r="I456" s="38">
        <v>3.9</v>
      </c>
      <c r="J456" s="36" t="s">
        <v>39</v>
      </c>
      <c r="K456" s="38">
        <v>21</v>
      </c>
      <c r="L456" s="40"/>
      <c r="M456" s="40"/>
      <c r="N456" s="40"/>
      <c r="O456" s="40"/>
      <c r="P456" s="40"/>
    </row>
    <row r="457" spans="1:16" s="32" customFormat="1" ht="10.5">
      <c r="A457" s="32">
        <v>61808000</v>
      </c>
      <c r="B457" s="33" t="s">
        <v>83</v>
      </c>
      <c r="C457" s="32" t="s">
        <v>360</v>
      </c>
      <c r="D457" s="46">
        <v>527</v>
      </c>
      <c r="E457" s="35">
        <v>39531</v>
      </c>
      <c r="F457" s="34" t="s">
        <v>37</v>
      </c>
      <c r="G457" s="37">
        <v>2500</v>
      </c>
      <c r="H457" s="34"/>
      <c r="I457" s="38"/>
      <c r="J457" s="36" t="s">
        <v>39</v>
      </c>
      <c r="K457" s="38">
        <v>10</v>
      </c>
      <c r="L457" s="40"/>
      <c r="M457" s="40"/>
      <c r="N457" s="40"/>
      <c r="O457" s="40"/>
      <c r="P457" s="40"/>
    </row>
    <row r="458" spans="1:16" s="32" customFormat="1" ht="10.5">
      <c r="A458" s="32">
        <v>61808000</v>
      </c>
      <c r="B458" s="33" t="s">
        <v>83</v>
      </c>
      <c r="C458" s="32" t="s">
        <v>118</v>
      </c>
      <c r="D458" s="46" t="s">
        <v>143</v>
      </c>
      <c r="E458" s="35">
        <v>39546</v>
      </c>
      <c r="F458" s="34" t="s">
        <v>37</v>
      </c>
      <c r="G458" s="37">
        <v>2500</v>
      </c>
      <c r="H458" s="34" t="s">
        <v>53</v>
      </c>
      <c r="I458" s="38">
        <v>3</v>
      </c>
      <c r="J458" s="36" t="s">
        <v>39</v>
      </c>
      <c r="K458" s="38">
        <v>6</v>
      </c>
      <c r="L458" s="40">
        <v>2500000</v>
      </c>
      <c r="M458" s="40">
        <v>2500000</v>
      </c>
      <c r="N458" s="40">
        <v>55031725</v>
      </c>
      <c r="O458" s="40">
        <v>819367</v>
      </c>
      <c r="P458" s="40">
        <v>55851092</v>
      </c>
    </row>
    <row r="459" spans="1:16" s="32" customFormat="1" ht="10.5">
      <c r="A459" s="32">
        <v>96528990</v>
      </c>
      <c r="B459" s="33" t="s">
        <v>35</v>
      </c>
      <c r="C459" s="32" t="s">
        <v>362</v>
      </c>
      <c r="D459" s="46">
        <v>528</v>
      </c>
      <c r="E459" s="35">
        <v>39546</v>
      </c>
      <c r="F459" s="34" t="s">
        <v>37</v>
      </c>
      <c r="G459" s="37">
        <v>1700</v>
      </c>
      <c r="H459" s="34"/>
      <c r="I459" s="38"/>
      <c r="J459" s="36" t="s">
        <v>329</v>
      </c>
      <c r="K459" s="38">
        <v>10</v>
      </c>
      <c r="L459" s="40"/>
      <c r="M459" s="40"/>
      <c r="N459" s="40"/>
      <c r="O459" s="40"/>
      <c r="P459" s="40"/>
    </row>
    <row r="460" spans="1:16" s="32" customFormat="1" ht="10.5">
      <c r="A460" s="32">
        <v>96528990</v>
      </c>
      <c r="B460" s="33" t="s">
        <v>35</v>
      </c>
      <c r="C460" s="32" t="s">
        <v>363</v>
      </c>
      <c r="D460" s="46" t="s">
        <v>143</v>
      </c>
      <c r="E460" s="35">
        <v>39547</v>
      </c>
      <c r="F460" s="34" t="s">
        <v>37</v>
      </c>
      <c r="G460" s="37">
        <v>1700</v>
      </c>
      <c r="H460" s="34" t="s">
        <v>92</v>
      </c>
      <c r="I460" s="38">
        <v>2.75</v>
      </c>
      <c r="J460" s="36" t="s">
        <v>329</v>
      </c>
      <c r="K460" s="38">
        <v>5</v>
      </c>
      <c r="L460" s="40">
        <v>700000</v>
      </c>
      <c r="M460" s="40">
        <v>700000</v>
      </c>
      <c r="N460" s="40">
        <v>15408883</v>
      </c>
      <c r="O460" s="40">
        <v>175302</v>
      </c>
      <c r="P460" s="40">
        <v>15584185</v>
      </c>
    </row>
    <row r="461" spans="1:16" s="32" customFormat="1" ht="10.5">
      <c r="A461" s="32">
        <v>96528990</v>
      </c>
      <c r="B461" s="33" t="s">
        <v>35</v>
      </c>
      <c r="C461" s="32" t="s">
        <v>362</v>
      </c>
      <c r="D461" s="46">
        <v>529</v>
      </c>
      <c r="E461" s="35">
        <v>39546</v>
      </c>
      <c r="F461" s="34" t="s">
        <v>37</v>
      </c>
      <c r="G461" s="37">
        <v>1700</v>
      </c>
      <c r="H461" s="34"/>
      <c r="I461" s="38"/>
      <c r="J461" s="36" t="s">
        <v>329</v>
      </c>
      <c r="K461" s="38">
        <v>30</v>
      </c>
      <c r="L461" s="40"/>
      <c r="M461" s="40"/>
      <c r="N461" s="40"/>
      <c r="O461" s="40"/>
      <c r="P461" s="40"/>
    </row>
    <row r="462" spans="1:16" s="32" customFormat="1" ht="10.5">
      <c r="A462" s="32">
        <v>96528990</v>
      </c>
      <c r="B462" s="33" t="s">
        <v>35</v>
      </c>
      <c r="C462" s="32" t="s">
        <v>364</v>
      </c>
      <c r="D462" s="46" t="s">
        <v>143</v>
      </c>
      <c r="E462" s="35">
        <v>39547</v>
      </c>
      <c r="F462" s="34" t="s">
        <v>37</v>
      </c>
      <c r="G462" s="37">
        <v>1700</v>
      </c>
      <c r="H462" s="34" t="s">
        <v>63</v>
      </c>
      <c r="I462" s="38">
        <v>3.25</v>
      </c>
      <c r="J462" s="36" t="s">
        <v>329</v>
      </c>
      <c r="K462" s="38">
        <v>21</v>
      </c>
      <c r="L462" s="40">
        <v>1000000</v>
      </c>
      <c r="M462" s="40">
        <v>947368</v>
      </c>
      <c r="N462" s="40">
        <v>20854118</v>
      </c>
      <c r="O462" s="40">
        <v>280397</v>
      </c>
      <c r="P462" s="40">
        <v>21134515</v>
      </c>
    </row>
    <row r="463" spans="1:16" s="32" customFormat="1" ht="10.5">
      <c r="A463" s="32">
        <v>93834000</v>
      </c>
      <c r="B463" s="33" t="s">
        <v>83</v>
      </c>
      <c r="C463" s="32" t="s">
        <v>276</v>
      </c>
      <c r="D463" s="46">
        <v>530</v>
      </c>
      <c r="E463" s="35">
        <v>39554</v>
      </c>
      <c r="F463" s="34" t="s">
        <v>37</v>
      </c>
      <c r="G463" s="37">
        <v>6500</v>
      </c>
      <c r="H463" s="34"/>
      <c r="I463" s="38"/>
      <c r="J463" s="36" t="s">
        <v>68</v>
      </c>
      <c r="K463" s="38">
        <v>25</v>
      </c>
      <c r="L463" s="40"/>
      <c r="M463" s="40"/>
      <c r="N463" s="40"/>
      <c r="O463" s="40"/>
      <c r="P463" s="40"/>
    </row>
    <row r="464" spans="1:16" s="32" customFormat="1" ht="10.5">
      <c r="A464" s="32">
        <v>93834000</v>
      </c>
      <c r="B464" s="33" t="s">
        <v>83</v>
      </c>
      <c r="C464" s="32" t="s">
        <v>120</v>
      </c>
      <c r="D464" s="46" t="s">
        <v>143</v>
      </c>
      <c r="E464" s="35">
        <v>39568</v>
      </c>
      <c r="F464" s="34" t="s">
        <v>37</v>
      </c>
      <c r="G464" s="37">
        <v>6500</v>
      </c>
      <c r="H464" s="34" t="s">
        <v>56</v>
      </c>
      <c r="I464" s="38">
        <v>3.5</v>
      </c>
      <c r="J464" s="36" t="s">
        <v>68</v>
      </c>
      <c r="K464" s="38">
        <v>20</v>
      </c>
      <c r="L464" s="40">
        <v>2000000</v>
      </c>
      <c r="M464" s="40">
        <v>2000000</v>
      </c>
      <c r="N464" s="40">
        <v>44025380</v>
      </c>
      <c r="O464" s="40">
        <v>606794</v>
      </c>
      <c r="P464" s="40">
        <v>44632174</v>
      </c>
    </row>
    <row r="465" spans="1:16" s="32" customFormat="1" ht="10.5">
      <c r="A465" s="32">
        <v>93834000</v>
      </c>
      <c r="B465" s="33" t="s">
        <v>83</v>
      </c>
      <c r="C465" s="32" t="s">
        <v>120</v>
      </c>
      <c r="D465" s="46" t="s">
        <v>143</v>
      </c>
      <c r="E465" s="35">
        <v>39568</v>
      </c>
      <c r="F465" s="34" t="s">
        <v>37</v>
      </c>
      <c r="G465" s="37">
        <v>6500</v>
      </c>
      <c r="H465" s="34" t="s">
        <v>51</v>
      </c>
      <c r="I465" s="38">
        <v>4</v>
      </c>
      <c r="J465" s="36" t="s">
        <v>68</v>
      </c>
      <c r="K465" s="38">
        <v>10</v>
      </c>
      <c r="L465" s="40">
        <v>4500000</v>
      </c>
      <c r="M465" s="40">
        <v>4500000</v>
      </c>
      <c r="N465" s="40">
        <v>99057105</v>
      </c>
      <c r="O465" s="40">
        <v>1558483</v>
      </c>
      <c r="P465" s="40">
        <v>100615588</v>
      </c>
    </row>
    <row r="466" spans="1:16" s="32" customFormat="1" ht="10.5">
      <c r="A466" s="32">
        <v>93767000</v>
      </c>
      <c r="B466" s="33" t="s">
        <v>61</v>
      </c>
      <c r="C466" s="32" t="s">
        <v>365</v>
      </c>
      <c r="D466" s="46">
        <v>531</v>
      </c>
      <c r="E466" s="35">
        <v>39554</v>
      </c>
      <c r="F466" s="34" t="s">
        <v>37</v>
      </c>
      <c r="G466" s="37">
        <v>4000</v>
      </c>
      <c r="H466" s="34"/>
      <c r="I466" s="38"/>
      <c r="J466" s="36" t="s">
        <v>329</v>
      </c>
      <c r="K466" s="38">
        <v>10</v>
      </c>
      <c r="L466" s="40"/>
      <c r="M466" s="40"/>
      <c r="N466" s="40"/>
      <c r="O466" s="40"/>
      <c r="P466" s="40"/>
    </row>
    <row r="467" spans="1:16" s="32" customFormat="1" ht="10.5">
      <c r="A467" s="32">
        <v>93767000</v>
      </c>
      <c r="B467" s="33" t="s">
        <v>61</v>
      </c>
      <c r="C467" s="32" t="s">
        <v>366</v>
      </c>
      <c r="D467" s="46" t="s">
        <v>143</v>
      </c>
      <c r="E467" s="35">
        <v>39563</v>
      </c>
      <c r="F467" s="34" t="s">
        <v>37</v>
      </c>
      <c r="G467" s="37">
        <v>4000</v>
      </c>
      <c r="H467" s="34" t="s">
        <v>56</v>
      </c>
      <c r="I467" s="38">
        <v>3.8</v>
      </c>
      <c r="J467" s="36" t="s">
        <v>329</v>
      </c>
      <c r="K467" s="38">
        <v>8</v>
      </c>
      <c r="L467" s="40">
        <v>1800000</v>
      </c>
      <c r="M467" s="40">
        <v>1800000</v>
      </c>
      <c r="N467" s="40">
        <v>39622842</v>
      </c>
      <c r="O467" s="40">
        <v>559361</v>
      </c>
      <c r="P467" s="40">
        <v>40182203</v>
      </c>
    </row>
    <row r="468" spans="1:16" s="32" customFormat="1" ht="10.5">
      <c r="A468" s="32">
        <v>93767000</v>
      </c>
      <c r="B468" s="33" t="s">
        <v>61</v>
      </c>
      <c r="C468" s="32" t="s">
        <v>365</v>
      </c>
      <c r="D468" s="46">
        <v>532</v>
      </c>
      <c r="E468" s="35">
        <v>39554</v>
      </c>
      <c r="F468" s="34" t="s">
        <v>37</v>
      </c>
      <c r="G468" s="37">
        <v>4000</v>
      </c>
      <c r="H468" s="34"/>
      <c r="I468" s="38"/>
      <c r="J468" s="36" t="s">
        <v>329</v>
      </c>
      <c r="K468" s="38">
        <v>25</v>
      </c>
      <c r="L468" s="40"/>
      <c r="M468" s="40"/>
      <c r="N468" s="40"/>
      <c r="O468" s="40"/>
      <c r="P468" s="40"/>
    </row>
    <row r="469" spans="1:16" s="32" customFormat="1" ht="10.5" customHeight="1">
      <c r="A469" s="32">
        <v>93767000</v>
      </c>
      <c r="B469" s="33" t="s">
        <v>61</v>
      </c>
      <c r="C469" s="32" t="s">
        <v>367</v>
      </c>
      <c r="D469" s="46" t="s">
        <v>143</v>
      </c>
      <c r="E469" s="35">
        <v>39563</v>
      </c>
      <c r="F469" s="34" t="s">
        <v>37</v>
      </c>
      <c r="G469" s="37">
        <v>4000</v>
      </c>
      <c r="H469" s="34" t="s">
        <v>51</v>
      </c>
      <c r="I469" s="38">
        <v>4.45</v>
      </c>
      <c r="J469" s="36" t="s">
        <v>329</v>
      </c>
      <c r="K469" s="38">
        <v>21</v>
      </c>
      <c r="L469" s="40">
        <v>2200000</v>
      </c>
      <c r="M469" s="40">
        <v>2200000</v>
      </c>
      <c r="N469" s="40">
        <v>48427918</v>
      </c>
      <c r="O469" s="40">
        <v>799345</v>
      </c>
      <c r="P469" s="40">
        <v>49227263</v>
      </c>
    </row>
    <row r="470" spans="1:16" s="32" customFormat="1" ht="10.5">
      <c r="A470" s="32">
        <v>96885880</v>
      </c>
      <c r="B470" s="33" t="s">
        <v>44</v>
      </c>
      <c r="C470" s="32" t="s">
        <v>368</v>
      </c>
      <c r="D470" s="46">
        <v>533</v>
      </c>
      <c r="E470" s="35">
        <v>39577</v>
      </c>
      <c r="F470" s="34" t="s">
        <v>37</v>
      </c>
      <c r="G470" s="37">
        <v>2000</v>
      </c>
      <c r="H470" s="34"/>
      <c r="I470" s="38"/>
      <c r="J470" s="36" t="s">
        <v>287</v>
      </c>
      <c r="K470" s="38">
        <v>10</v>
      </c>
      <c r="L470" s="40"/>
      <c r="M470" s="40"/>
      <c r="N470" s="40"/>
      <c r="O470" s="40"/>
      <c r="P470" s="40"/>
    </row>
    <row r="471" spans="1:16" s="32" customFormat="1" ht="10.5">
      <c r="A471" s="32">
        <v>96885880</v>
      </c>
      <c r="B471" s="33" t="s">
        <v>44</v>
      </c>
      <c r="C471" s="32" t="s">
        <v>369</v>
      </c>
      <c r="D471" s="46" t="s">
        <v>143</v>
      </c>
      <c r="E471" s="35">
        <v>39581</v>
      </c>
      <c r="F471" s="34" t="s">
        <v>37</v>
      </c>
      <c r="G471" s="37">
        <v>2000</v>
      </c>
      <c r="H471" s="34" t="s">
        <v>46</v>
      </c>
      <c r="I471" s="38">
        <v>3.8</v>
      </c>
      <c r="J471" s="36" t="s">
        <v>68</v>
      </c>
      <c r="K471" s="38">
        <v>5</v>
      </c>
      <c r="L471" s="40">
        <v>2000000</v>
      </c>
      <c r="M471" s="40">
        <v>2000000</v>
      </c>
      <c r="N471" s="40">
        <v>44025380</v>
      </c>
      <c r="O471" s="40">
        <v>552460</v>
      </c>
      <c r="P471" s="40">
        <v>44577840</v>
      </c>
    </row>
    <row r="472" spans="1:16" s="32" customFormat="1" ht="10.5">
      <c r="A472" s="32">
        <v>96885880</v>
      </c>
      <c r="B472" s="33" t="s">
        <v>44</v>
      </c>
      <c r="C472" s="32" t="s">
        <v>368</v>
      </c>
      <c r="D472" s="46">
        <v>534</v>
      </c>
      <c r="E472" s="35">
        <v>39577</v>
      </c>
      <c r="F472" s="34" t="s">
        <v>37</v>
      </c>
      <c r="G472" s="37">
        <v>2000</v>
      </c>
      <c r="H472" s="34"/>
      <c r="I472" s="38"/>
      <c r="J472" s="36" t="s">
        <v>287</v>
      </c>
      <c r="K472" s="38">
        <v>30</v>
      </c>
      <c r="L472" s="40"/>
      <c r="M472" s="40"/>
      <c r="N472" s="40"/>
      <c r="O472" s="40"/>
      <c r="P472" s="40"/>
    </row>
    <row r="473" spans="1:16" s="32" customFormat="1" ht="10.5">
      <c r="A473" s="32">
        <v>96885880</v>
      </c>
      <c r="B473" s="33" t="s">
        <v>44</v>
      </c>
      <c r="C473" s="32" t="s">
        <v>369</v>
      </c>
      <c r="D473" s="46" t="s">
        <v>143</v>
      </c>
      <c r="E473" s="35">
        <v>39581</v>
      </c>
      <c r="F473" s="34" t="s">
        <v>37</v>
      </c>
      <c r="G473" s="37">
        <v>2000</v>
      </c>
      <c r="H473" s="34" t="s">
        <v>90</v>
      </c>
      <c r="I473" s="38">
        <v>4.5</v>
      </c>
      <c r="J473" s="36" t="s">
        <v>68</v>
      </c>
      <c r="K473" s="38">
        <v>21</v>
      </c>
      <c r="L473" s="40">
        <v>1000000</v>
      </c>
      <c r="M473" s="40">
        <v>947368</v>
      </c>
      <c r="N473" s="40">
        <v>20854118</v>
      </c>
      <c r="O473" s="40">
        <v>309373</v>
      </c>
      <c r="P473" s="40">
        <v>21163491</v>
      </c>
    </row>
    <row r="474" spans="1:16" s="32" customFormat="1" ht="10.5">
      <c r="A474" s="32">
        <v>96885880</v>
      </c>
      <c r="B474" s="33">
        <v>7</v>
      </c>
      <c r="C474" s="32" t="s">
        <v>370</v>
      </c>
      <c r="D474" s="46" t="s">
        <v>152</v>
      </c>
      <c r="E474" s="35">
        <v>40078</v>
      </c>
      <c r="F474" s="34" t="s">
        <v>37</v>
      </c>
      <c r="G474" s="37">
        <v>1000</v>
      </c>
      <c r="H474" s="34" t="s">
        <v>92</v>
      </c>
      <c r="I474" s="38">
        <v>3.9</v>
      </c>
      <c r="J474" s="36" t="s">
        <v>371</v>
      </c>
      <c r="K474" s="38">
        <v>5</v>
      </c>
      <c r="L474" s="40">
        <v>1000000</v>
      </c>
      <c r="M474" s="40">
        <v>1000000</v>
      </c>
      <c r="N474" s="40">
        <v>22012690</v>
      </c>
      <c r="O474" s="40">
        <v>67741</v>
      </c>
      <c r="P474" s="40">
        <v>22080431</v>
      </c>
    </row>
    <row r="475" spans="1:16" s="32" customFormat="1" ht="10.5">
      <c r="A475" s="32">
        <v>96885880</v>
      </c>
      <c r="B475" s="33">
        <v>7</v>
      </c>
      <c r="C475" s="32" t="s">
        <v>372</v>
      </c>
      <c r="D475" s="46" t="s">
        <v>162</v>
      </c>
      <c r="E475" s="35">
        <v>40078</v>
      </c>
      <c r="F475" s="34" t="s">
        <v>171</v>
      </c>
      <c r="G475" s="37">
        <v>20890000</v>
      </c>
      <c r="H475" s="34" t="s">
        <v>63</v>
      </c>
      <c r="I475" s="38">
        <v>7.5</v>
      </c>
      <c r="J475" s="36" t="s">
        <v>371</v>
      </c>
      <c r="K475" s="38">
        <v>5</v>
      </c>
      <c r="L475" s="40"/>
      <c r="M475" s="40"/>
      <c r="N475" s="40"/>
      <c r="O475" s="40"/>
      <c r="P475" s="40"/>
    </row>
    <row r="476" spans="1:16" s="32" customFormat="1" ht="10.5">
      <c r="A476" s="32">
        <v>96885880</v>
      </c>
      <c r="B476" s="33">
        <v>7</v>
      </c>
      <c r="C476" s="32" t="s">
        <v>372</v>
      </c>
      <c r="D476" s="46" t="s">
        <v>163</v>
      </c>
      <c r="E476" s="35">
        <v>40078</v>
      </c>
      <c r="F476" s="34" t="s">
        <v>37</v>
      </c>
      <c r="G476" s="37">
        <v>1000</v>
      </c>
      <c r="H476" s="34" t="s">
        <v>56</v>
      </c>
      <c r="I476" s="38">
        <v>4.9000000000000004</v>
      </c>
      <c r="J476" s="36" t="s">
        <v>371</v>
      </c>
      <c r="K476" s="38">
        <v>22</v>
      </c>
      <c r="L476" s="40"/>
      <c r="M476" s="40"/>
      <c r="N476" s="40"/>
      <c r="O476" s="40"/>
      <c r="P476" s="40"/>
    </row>
    <row r="477" spans="1:16" s="32" customFormat="1" ht="10.5">
      <c r="A477" s="32">
        <v>96678790</v>
      </c>
      <c r="B477" s="33" t="s">
        <v>168</v>
      </c>
      <c r="C477" s="32" t="s">
        <v>293</v>
      </c>
      <c r="D477" s="46">
        <v>535</v>
      </c>
      <c r="E477" s="35">
        <v>39597</v>
      </c>
      <c r="F477" s="34" t="s">
        <v>37</v>
      </c>
      <c r="G477" s="37">
        <v>4000</v>
      </c>
      <c r="H477" s="34"/>
      <c r="I477" s="38"/>
      <c r="J477" s="36" t="s">
        <v>287</v>
      </c>
      <c r="K477" s="38">
        <v>10</v>
      </c>
      <c r="L477" s="40"/>
      <c r="M477" s="40"/>
      <c r="N477" s="40"/>
      <c r="O477" s="40"/>
      <c r="P477" s="40"/>
    </row>
    <row r="478" spans="1:16" s="32" customFormat="1" ht="10.5">
      <c r="A478" s="32">
        <v>96678790</v>
      </c>
      <c r="B478" s="33" t="s">
        <v>168</v>
      </c>
      <c r="C478" s="32" t="s">
        <v>344</v>
      </c>
      <c r="D478" s="46" t="s">
        <v>143</v>
      </c>
      <c r="E478" s="35">
        <v>39638</v>
      </c>
      <c r="F478" s="34" t="s">
        <v>171</v>
      </c>
      <c r="G478" s="37">
        <v>20000000</v>
      </c>
      <c r="H478" s="34" t="s">
        <v>176</v>
      </c>
      <c r="I478" s="38">
        <v>9.1</v>
      </c>
      <c r="J478" s="36" t="s">
        <v>287</v>
      </c>
      <c r="K478" s="38">
        <v>2</v>
      </c>
      <c r="L478" s="40"/>
      <c r="M478" s="40"/>
      <c r="N478" s="40"/>
      <c r="O478" s="40"/>
      <c r="P478" s="40"/>
    </row>
    <row r="479" spans="1:16" s="32" customFormat="1" ht="10.5">
      <c r="A479" s="32">
        <v>96678790</v>
      </c>
      <c r="B479" s="33" t="s">
        <v>168</v>
      </c>
      <c r="C479" s="32" t="s">
        <v>373</v>
      </c>
      <c r="D479" s="46" t="s">
        <v>152</v>
      </c>
      <c r="E479" s="35">
        <v>39638</v>
      </c>
      <c r="F479" s="34" t="s">
        <v>37</v>
      </c>
      <c r="G479" s="37">
        <v>1000</v>
      </c>
      <c r="H479" s="34" t="s">
        <v>177</v>
      </c>
      <c r="I479" s="38">
        <v>3.9</v>
      </c>
      <c r="J479" s="36" t="s">
        <v>287</v>
      </c>
      <c r="K479" s="38">
        <v>5</v>
      </c>
      <c r="L479" s="40">
        <v>1000000</v>
      </c>
      <c r="M479" s="40">
        <v>1000000</v>
      </c>
      <c r="N479" s="40">
        <v>22012690</v>
      </c>
      <c r="O479" s="40">
        <v>422808</v>
      </c>
      <c r="P479" s="40">
        <v>22435498</v>
      </c>
    </row>
    <row r="480" spans="1:16" s="32" customFormat="1" ht="10.5">
      <c r="A480" s="32">
        <v>96678790</v>
      </c>
      <c r="B480" s="33">
        <v>2</v>
      </c>
      <c r="C480" s="32" t="s">
        <v>344</v>
      </c>
      <c r="D480" s="46" t="s">
        <v>162</v>
      </c>
      <c r="E480" s="35">
        <v>40077</v>
      </c>
      <c r="F480" s="34" t="s">
        <v>171</v>
      </c>
      <c r="G480" s="37">
        <v>25000000</v>
      </c>
      <c r="H480" s="34" t="s">
        <v>201</v>
      </c>
      <c r="I480" s="38">
        <v>5.6</v>
      </c>
      <c r="J480" s="36"/>
      <c r="K480" s="38">
        <v>4</v>
      </c>
      <c r="L480" s="40"/>
      <c r="M480" s="40"/>
      <c r="N480" s="40"/>
      <c r="O480" s="40"/>
      <c r="P480" s="40"/>
    </row>
    <row r="481" spans="1:17" s="32" customFormat="1" ht="10.5">
      <c r="A481" s="32">
        <v>96678790</v>
      </c>
      <c r="B481" s="33">
        <v>2</v>
      </c>
      <c r="C481" s="32" t="s">
        <v>344</v>
      </c>
      <c r="D481" s="46" t="s">
        <v>163</v>
      </c>
      <c r="E481" s="35">
        <v>40325</v>
      </c>
      <c r="F481" s="34" t="s">
        <v>171</v>
      </c>
      <c r="G481" s="37">
        <v>40000000</v>
      </c>
      <c r="H481" s="34" t="s">
        <v>202</v>
      </c>
      <c r="I481" s="38">
        <v>5.9</v>
      </c>
      <c r="J481" s="36" t="s">
        <v>374</v>
      </c>
      <c r="K481" s="38">
        <v>5.9</v>
      </c>
      <c r="L481" s="40"/>
      <c r="M481" s="40"/>
      <c r="N481" s="40"/>
      <c r="O481" s="40"/>
      <c r="P481" s="40"/>
    </row>
    <row r="482" spans="1:17" s="32" customFormat="1" ht="10.5">
      <c r="A482" s="32">
        <v>96678790</v>
      </c>
      <c r="B482" s="33">
        <v>2</v>
      </c>
      <c r="C482" s="32" t="s">
        <v>327</v>
      </c>
      <c r="D482" s="46" t="s">
        <v>375</v>
      </c>
      <c r="E482" s="35">
        <v>40325</v>
      </c>
      <c r="F482" s="34" t="s">
        <v>37</v>
      </c>
      <c r="G482" s="37">
        <v>2000</v>
      </c>
      <c r="H482" s="34" t="s">
        <v>239</v>
      </c>
      <c r="I482" s="38">
        <v>2.2000000000000002</v>
      </c>
      <c r="J482" s="36" t="s">
        <v>374</v>
      </c>
      <c r="K482" s="38">
        <v>1.65</v>
      </c>
      <c r="L482" s="40">
        <v>1300000</v>
      </c>
      <c r="M482" s="40">
        <v>1300000</v>
      </c>
      <c r="N482" s="40">
        <v>28616497</v>
      </c>
      <c r="O482" s="40">
        <v>234371</v>
      </c>
      <c r="P482" s="40">
        <v>28850868</v>
      </c>
    </row>
    <row r="483" spans="1:17" s="32" customFormat="1" ht="10.5">
      <c r="A483" s="32">
        <v>96505760</v>
      </c>
      <c r="B483" s="33" t="s">
        <v>35</v>
      </c>
      <c r="C483" s="32" t="s">
        <v>376</v>
      </c>
      <c r="D483" s="46">
        <v>537</v>
      </c>
      <c r="E483" s="35">
        <v>39612</v>
      </c>
      <c r="F483" s="34" t="s">
        <v>37</v>
      </c>
      <c r="G483" s="37">
        <v>7000</v>
      </c>
      <c r="H483" s="34"/>
      <c r="I483" s="38"/>
      <c r="J483" s="36" t="s">
        <v>377</v>
      </c>
      <c r="K483" s="38">
        <v>10</v>
      </c>
      <c r="L483" s="40"/>
      <c r="M483" s="40"/>
      <c r="N483" s="40"/>
      <c r="O483" s="40"/>
      <c r="P483" s="40"/>
    </row>
    <row r="484" spans="1:17" s="32" customFormat="1" ht="10.5">
      <c r="A484" s="32">
        <v>96505760</v>
      </c>
      <c r="B484" s="33" t="s">
        <v>35</v>
      </c>
      <c r="C484" s="32" t="s">
        <v>378</v>
      </c>
      <c r="D484" s="46" t="s">
        <v>143</v>
      </c>
      <c r="E484" s="35">
        <v>39653</v>
      </c>
      <c r="F484" s="34" t="s">
        <v>37</v>
      </c>
      <c r="G484" s="37">
        <v>7000</v>
      </c>
      <c r="H484" s="34" t="s">
        <v>53</v>
      </c>
      <c r="I484" s="38">
        <v>3.8</v>
      </c>
      <c r="J484" s="36" t="s">
        <v>329</v>
      </c>
      <c r="K484" s="38">
        <v>5.5</v>
      </c>
      <c r="L484" s="40">
        <v>2000000</v>
      </c>
      <c r="M484" s="40">
        <v>2000000</v>
      </c>
      <c r="N484" s="40">
        <v>44025380</v>
      </c>
      <c r="O484" s="40">
        <v>506422</v>
      </c>
      <c r="P484" s="40">
        <v>44531802</v>
      </c>
    </row>
    <row r="485" spans="1:17" s="32" customFormat="1" ht="10.5">
      <c r="A485" s="32">
        <v>96505760</v>
      </c>
      <c r="B485" s="33" t="s">
        <v>35</v>
      </c>
      <c r="C485" s="32" t="s">
        <v>378</v>
      </c>
      <c r="D485" s="46" t="s">
        <v>143</v>
      </c>
      <c r="E485" s="35">
        <v>39653</v>
      </c>
      <c r="F485" s="34" t="s">
        <v>66</v>
      </c>
      <c r="G485" s="37">
        <v>282900</v>
      </c>
      <c r="H485" s="34" t="s">
        <v>59</v>
      </c>
      <c r="I485" s="38" t="s">
        <v>379</v>
      </c>
      <c r="J485" s="36" t="s">
        <v>329</v>
      </c>
      <c r="K485" s="38">
        <v>10</v>
      </c>
      <c r="L485" s="40">
        <v>80800000</v>
      </c>
      <c r="M485" s="40">
        <v>80800000</v>
      </c>
      <c r="N485" s="40">
        <v>42158208</v>
      </c>
      <c r="O485" s="40">
        <v>321623</v>
      </c>
      <c r="P485" s="40">
        <v>42479831</v>
      </c>
      <c r="Q485" s="32" t="s">
        <v>69</v>
      </c>
    </row>
    <row r="486" spans="1:17" s="32" customFormat="1" ht="10.5">
      <c r="A486" s="32">
        <v>96505760</v>
      </c>
      <c r="B486" s="33" t="s">
        <v>35</v>
      </c>
      <c r="C486" s="32" t="s">
        <v>376</v>
      </c>
      <c r="D486" s="46">
        <v>538</v>
      </c>
      <c r="E486" s="35">
        <v>39612</v>
      </c>
      <c r="F486" s="34" t="s">
        <v>37</v>
      </c>
      <c r="G486" s="37">
        <v>7000</v>
      </c>
      <c r="H486" s="34"/>
      <c r="I486" s="38"/>
      <c r="J486" s="36" t="s">
        <v>377</v>
      </c>
      <c r="K486" s="38">
        <v>30</v>
      </c>
      <c r="L486" s="40"/>
      <c r="M486" s="40"/>
      <c r="N486" s="40"/>
      <c r="O486" s="40"/>
      <c r="P486" s="40"/>
    </row>
    <row r="487" spans="1:17" s="32" customFormat="1" ht="10.5">
      <c r="A487" s="32">
        <v>96505760</v>
      </c>
      <c r="B487" s="33" t="s">
        <v>35</v>
      </c>
      <c r="C487" s="32" t="s">
        <v>378</v>
      </c>
      <c r="D487" s="46" t="s">
        <v>143</v>
      </c>
      <c r="E487" s="35">
        <v>39653</v>
      </c>
      <c r="F487" s="34" t="s">
        <v>37</v>
      </c>
      <c r="G487" s="37">
        <v>7000</v>
      </c>
      <c r="H487" s="34" t="s">
        <v>60</v>
      </c>
      <c r="I487" s="38">
        <v>4.5</v>
      </c>
      <c r="J487" s="36" t="s">
        <v>329</v>
      </c>
      <c r="K487" s="38">
        <v>21</v>
      </c>
      <c r="L487" s="40">
        <v>3000000</v>
      </c>
      <c r="M487" s="40">
        <v>3000000</v>
      </c>
      <c r="N487" s="40">
        <v>66038070</v>
      </c>
      <c r="O487" s="40">
        <v>898015</v>
      </c>
      <c r="P487" s="40">
        <v>66936085</v>
      </c>
    </row>
    <row r="488" spans="1:17" s="32" customFormat="1" ht="10.5">
      <c r="A488" s="32">
        <v>93628000</v>
      </c>
      <c r="B488" s="33" t="s">
        <v>83</v>
      </c>
      <c r="C488" s="32" t="s">
        <v>380</v>
      </c>
      <c r="D488" s="46">
        <v>539</v>
      </c>
      <c r="E488" s="35">
        <v>39643</v>
      </c>
      <c r="F488" s="34" t="s">
        <v>37</v>
      </c>
      <c r="G488" s="37">
        <v>7000</v>
      </c>
      <c r="H488" s="34"/>
      <c r="I488" s="38"/>
      <c r="J488" s="36" t="s">
        <v>329</v>
      </c>
      <c r="K488" s="38">
        <v>10</v>
      </c>
      <c r="L488" s="40"/>
      <c r="M488" s="40"/>
      <c r="N488" s="40"/>
      <c r="O488" s="40"/>
      <c r="P488" s="40"/>
    </row>
    <row r="489" spans="1:17" s="32" customFormat="1" ht="10.5">
      <c r="A489" s="32">
        <v>93628000</v>
      </c>
      <c r="B489" s="33" t="s">
        <v>83</v>
      </c>
      <c r="C489" s="32" t="s">
        <v>381</v>
      </c>
      <c r="D489" s="46" t="s">
        <v>143</v>
      </c>
      <c r="E489" s="35">
        <v>39650</v>
      </c>
      <c r="F489" s="34" t="s">
        <v>37</v>
      </c>
      <c r="G489" s="37">
        <v>7000</v>
      </c>
      <c r="H489" s="34" t="s">
        <v>46</v>
      </c>
      <c r="I489" s="38">
        <v>3.5</v>
      </c>
      <c r="J489" s="36" t="s">
        <v>68</v>
      </c>
      <c r="K489" s="38">
        <v>5</v>
      </c>
      <c r="L489" s="40">
        <v>3000000</v>
      </c>
      <c r="M489" s="40">
        <v>3000000</v>
      </c>
      <c r="N489" s="40">
        <v>66038070</v>
      </c>
      <c r="O489" s="40">
        <v>776865</v>
      </c>
      <c r="P489" s="40">
        <v>66814935</v>
      </c>
    </row>
    <row r="490" spans="1:17" s="32" customFormat="1" ht="10.5">
      <c r="A490" s="32">
        <v>93628000</v>
      </c>
      <c r="B490" s="33" t="s">
        <v>83</v>
      </c>
      <c r="C490" s="32" t="s">
        <v>968</v>
      </c>
      <c r="D490" s="46" t="s">
        <v>143</v>
      </c>
      <c r="E490" s="35">
        <v>39650</v>
      </c>
      <c r="F490" s="34" t="s">
        <v>37</v>
      </c>
      <c r="G490" s="37">
        <v>7000</v>
      </c>
      <c r="H490" s="34" t="s">
        <v>90</v>
      </c>
      <c r="I490" s="38">
        <v>3.8</v>
      </c>
      <c r="J490" s="36" t="s">
        <v>68</v>
      </c>
      <c r="K490" s="38">
        <v>10</v>
      </c>
      <c r="L490" s="40"/>
      <c r="M490" s="40"/>
      <c r="N490" s="40"/>
      <c r="O490" s="40"/>
      <c r="P490" s="40"/>
    </row>
    <row r="491" spans="1:17" s="32" customFormat="1" ht="10.5">
      <c r="A491" s="32">
        <v>93628000</v>
      </c>
      <c r="B491" s="33" t="s">
        <v>83</v>
      </c>
      <c r="C491" s="32" t="s">
        <v>380</v>
      </c>
      <c r="D491" s="46">
        <v>540</v>
      </c>
      <c r="E491" s="35">
        <v>39643</v>
      </c>
      <c r="F491" s="34" t="s">
        <v>37</v>
      </c>
      <c r="G491" s="37">
        <v>7000</v>
      </c>
      <c r="H491" s="34"/>
      <c r="I491" s="38"/>
      <c r="J491" s="36" t="s">
        <v>329</v>
      </c>
      <c r="K491" s="38">
        <v>30</v>
      </c>
      <c r="L491" s="40"/>
      <c r="M491" s="40"/>
      <c r="N491" s="40"/>
      <c r="O491" s="40"/>
      <c r="P491" s="40"/>
    </row>
    <row r="492" spans="1:17" s="32" customFormat="1" ht="10.5">
      <c r="A492" s="32">
        <v>93628000</v>
      </c>
      <c r="B492" s="33" t="s">
        <v>83</v>
      </c>
      <c r="C492" s="32" t="s">
        <v>381</v>
      </c>
      <c r="D492" s="46" t="s">
        <v>143</v>
      </c>
      <c r="E492" s="35">
        <v>39650</v>
      </c>
      <c r="F492" s="34" t="s">
        <v>37</v>
      </c>
      <c r="G492" s="37">
        <v>7000</v>
      </c>
      <c r="H492" s="34" t="s">
        <v>92</v>
      </c>
      <c r="I492" s="38">
        <v>4.25</v>
      </c>
      <c r="J492" s="36" t="s">
        <v>68</v>
      </c>
      <c r="K492" s="38">
        <v>20</v>
      </c>
      <c r="L492" s="40">
        <v>2000000</v>
      </c>
      <c r="M492" s="40">
        <v>2000000</v>
      </c>
      <c r="N492" s="40">
        <v>44025380</v>
      </c>
      <c r="O492" s="40">
        <v>628890</v>
      </c>
      <c r="P492" s="40">
        <v>44654270</v>
      </c>
    </row>
    <row r="493" spans="1:17" s="32" customFormat="1" ht="10.5">
      <c r="A493" s="32">
        <v>93628000</v>
      </c>
      <c r="B493" s="33" t="s">
        <v>83</v>
      </c>
      <c r="C493" s="32" t="s">
        <v>968</v>
      </c>
      <c r="D493" s="46" t="s">
        <v>143</v>
      </c>
      <c r="E493" s="35">
        <v>39650</v>
      </c>
      <c r="F493" s="34" t="s">
        <v>37</v>
      </c>
      <c r="G493" s="37">
        <v>7000</v>
      </c>
      <c r="H493" s="34" t="s">
        <v>63</v>
      </c>
      <c r="I493" s="38">
        <v>3.8</v>
      </c>
      <c r="J493" s="36" t="s">
        <v>68</v>
      </c>
      <c r="K493" s="38">
        <v>20</v>
      </c>
      <c r="L493" s="40"/>
      <c r="M493" s="40"/>
      <c r="N493" s="40"/>
      <c r="O493" s="40"/>
      <c r="P493" s="40"/>
    </row>
    <row r="494" spans="1:17" s="32" customFormat="1" ht="10.5">
      <c r="A494" s="32">
        <v>90042000</v>
      </c>
      <c r="B494" s="33" t="s">
        <v>83</v>
      </c>
      <c r="C494" s="32" t="s">
        <v>301</v>
      </c>
      <c r="D494" s="46">
        <v>541</v>
      </c>
      <c r="E494" s="35">
        <v>39644</v>
      </c>
      <c r="F494" s="34" t="s">
        <v>37</v>
      </c>
      <c r="G494" s="37">
        <v>4000</v>
      </c>
      <c r="H494" s="34"/>
      <c r="I494" s="38"/>
      <c r="J494" s="36" t="s">
        <v>329</v>
      </c>
      <c r="K494" s="38">
        <v>10</v>
      </c>
      <c r="L494" s="40"/>
      <c r="M494" s="40"/>
      <c r="N494" s="40"/>
      <c r="O494" s="40"/>
      <c r="P494" s="40"/>
    </row>
    <row r="495" spans="1:17" s="32" customFormat="1" ht="10.5">
      <c r="A495" s="32">
        <v>90042000</v>
      </c>
      <c r="B495" s="33" t="s">
        <v>83</v>
      </c>
      <c r="C495" s="32" t="s">
        <v>383</v>
      </c>
      <c r="D495" s="46" t="s">
        <v>143</v>
      </c>
      <c r="E495" s="35">
        <v>39661</v>
      </c>
      <c r="F495" s="34" t="s">
        <v>37</v>
      </c>
      <c r="G495" s="37">
        <v>4000</v>
      </c>
      <c r="H495" s="34" t="s">
        <v>59</v>
      </c>
      <c r="I495" s="38">
        <v>3.75</v>
      </c>
      <c r="J495" s="36" t="s">
        <v>68</v>
      </c>
      <c r="K495" s="38">
        <v>5</v>
      </c>
      <c r="L495" s="40">
        <v>2000000</v>
      </c>
      <c r="M495" s="40">
        <v>2000000</v>
      </c>
      <c r="N495" s="40">
        <v>44025380</v>
      </c>
      <c r="O495" s="40">
        <v>226689</v>
      </c>
      <c r="P495" s="40">
        <v>44252069</v>
      </c>
    </row>
    <row r="496" spans="1:17" s="32" customFormat="1" ht="10.5">
      <c r="A496" s="32">
        <v>90042000</v>
      </c>
      <c r="B496" s="33">
        <v>5</v>
      </c>
      <c r="C496" s="32" t="s">
        <v>302</v>
      </c>
      <c r="D496" s="46" t="s">
        <v>152</v>
      </c>
      <c r="E496" s="35">
        <v>40506</v>
      </c>
      <c r="F496" s="34" t="s">
        <v>37</v>
      </c>
      <c r="G496" s="37">
        <v>2000</v>
      </c>
      <c r="H496" s="34" t="s">
        <v>75</v>
      </c>
      <c r="I496" s="38">
        <v>4</v>
      </c>
      <c r="J496" s="36" t="s">
        <v>81</v>
      </c>
      <c r="K496" s="38">
        <v>21</v>
      </c>
      <c r="L496" s="40">
        <v>2000000</v>
      </c>
      <c r="M496" s="40">
        <v>2000000</v>
      </c>
      <c r="N496" s="40">
        <v>44025380</v>
      </c>
      <c r="O496" s="40">
        <v>576488</v>
      </c>
      <c r="P496" s="40">
        <v>44601868</v>
      </c>
    </row>
    <row r="497" spans="1:17" s="32" customFormat="1" ht="10.5">
      <c r="A497" s="32">
        <v>90042000</v>
      </c>
      <c r="B497" s="33">
        <v>5</v>
      </c>
      <c r="C497" s="53" t="s">
        <v>384</v>
      </c>
      <c r="D497" s="46">
        <v>542</v>
      </c>
      <c r="E497" s="35">
        <v>39644</v>
      </c>
      <c r="F497" s="34" t="s">
        <v>37</v>
      </c>
      <c r="G497" s="37">
        <v>6000</v>
      </c>
      <c r="H497" s="34"/>
      <c r="I497" s="38"/>
      <c r="J497" s="36" t="s">
        <v>329</v>
      </c>
      <c r="K497" s="38">
        <v>30</v>
      </c>
      <c r="L497" s="40"/>
      <c r="M497" s="40"/>
      <c r="N497" s="40"/>
      <c r="O497" s="40"/>
      <c r="P497" s="40"/>
    </row>
    <row r="498" spans="1:17" s="32" customFormat="1" ht="10.5">
      <c r="A498" s="32">
        <v>90042000</v>
      </c>
      <c r="B498" s="33">
        <v>5</v>
      </c>
      <c r="C498" s="53" t="s">
        <v>383</v>
      </c>
      <c r="D498" s="46" t="s">
        <v>143</v>
      </c>
      <c r="E498" s="35">
        <v>39661</v>
      </c>
      <c r="F498" s="34" t="s">
        <v>37</v>
      </c>
      <c r="G498" s="37">
        <v>6000</v>
      </c>
      <c r="H498" s="34" t="s">
        <v>60</v>
      </c>
      <c r="I498" s="38">
        <v>4.6500000000000004</v>
      </c>
      <c r="J498" s="36" t="s">
        <v>68</v>
      </c>
      <c r="K498" s="38">
        <v>21</v>
      </c>
      <c r="L498" s="40">
        <v>5500000</v>
      </c>
      <c r="M498" s="40">
        <v>5500000</v>
      </c>
      <c r="N498" s="40">
        <v>121069795</v>
      </c>
      <c r="O498" s="40">
        <v>771350</v>
      </c>
      <c r="P498" s="40">
        <v>121841145</v>
      </c>
    </row>
    <row r="499" spans="1:17" s="32" customFormat="1" ht="10.5">
      <c r="A499" s="32">
        <v>90042000</v>
      </c>
      <c r="B499" s="33">
        <v>5</v>
      </c>
      <c r="C499" s="53" t="s">
        <v>302</v>
      </c>
      <c r="D499" s="46" t="s">
        <v>152</v>
      </c>
      <c r="E499" s="35">
        <v>39822</v>
      </c>
      <c r="F499" s="34" t="s">
        <v>37</v>
      </c>
      <c r="G499" s="37">
        <v>500</v>
      </c>
      <c r="H499" s="34" t="s">
        <v>64</v>
      </c>
      <c r="I499" s="38">
        <v>4.75</v>
      </c>
      <c r="J499" s="54" t="s">
        <v>68</v>
      </c>
      <c r="K499" s="38">
        <v>20</v>
      </c>
      <c r="L499" s="40">
        <v>500000</v>
      </c>
      <c r="M499" s="40">
        <v>500000</v>
      </c>
      <c r="N499" s="40">
        <v>11006345</v>
      </c>
      <c r="O499" s="40">
        <v>113736</v>
      </c>
      <c r="P499" s="40">
        <v>11120081</v>
      </c>
    </row>
    <row r="500" spans="1:17" s="32" customFormat="1" ht="10.5">
      <c r="A500" s="32">
        <v>99530250</v>
      </c>
      <c r="B500" s="33">
        <v>0</v>
      </c>
      <c r="C500" s="45" t="s">
        <v>198</v>
      </c>
      <c r="D500" s="46">
        <v>543</v>
      </c>
      <c r="E500" s="35">
        <v>39667</v>
      </c>
      <c r="F500" s="34" t="s">
        <v>37</v>
      </c>
      <c r="G500" s="37">
        <v>3500</v>
      </c>
      <c r="H500" s="34"/>
      <c r="I500" s="38"/>
      <c r="J500" s="36" t="s">
        <v>329</v>
      </c>
      <c r="K500" s="38">
        <v>30</v>
      </c>
      <c r="L500" s="40"/>
      <c r="M500" s="40"/>
      <c r="N500" s="40"/>
      <c r="O500" s="40"/>
      <c r="P500" s="40"/>
    </row>
    <row r="501" spans="1:17" s="32" customFormat="1" ht="10.5">
      <c r="A501" s="32">
        <v>99530250</v>
      </c>
      <c r="B501" s="33">
        <v>0</v>
      </c>
      <c r="C501" s="45" t="s">
        <v>385</v>
      </c>
      <c r="D501" s="46" t="s">
        <v>143</v>
      </c>
      <c r="E501" s="35">
        <v>39667</v>
      </c>
      <c r="F501" s="34" t="s">
        <v>37</v>
      </c>
      <c r="G501" s="37">
        <v>3500</v>
      </c>
      <c r="H501" s="34" t="s">
        <v>92</v>
      </c>
      <c r="I501" s="38">
        <v>4.25</v>
      </c>
      <c r="J501" s="36" t="s">
        <v>329</v>
      </c>
      <c r="K501" s="38">
        <v>21</v>
      </c>
      <c r="L501" s="40"/>
      <c r="M501" s="40"/>
      <c r="N501" s="40"/>
      <c r="O501" s="40"/>
      <c r="P501" s="40"/>
    </row>
    <row r="502" spans="1:17" s="32" customFormat="1" ht="10.5">
      <c r="A502" s="32">
        <v>99530250</v>
      </c>
      <c r="B502" s="33">
        <v>0</v>
      </c>
      <c r="C502" s="45" t="s">
        <v>386</v>
      </c>
      <c r="D502" s="46" t="s">
        <v>152</v>
      </c>
      <c r="E502" s="35">
        <v>39897</v>
      </c>
      <c r="F502" s="34" t="s">
        <v>171</v>
      </c>
      <c r="G502" s="37">
        <v>30000000</v>
      </c>
      <c r="H502" s="34" t="s">
        <v>63</v>
      </c>
      <c r="I502" s="38">
        <v>7</v>
      </c>
      <c r="J502" s="36" t="s">
        <v>329</v>
      </c>
      <c r="K502" s="38">
        <v>5</v>
      </c>
      <c r="L502" s="40">
        <v>10000000000</v>
      </c>
      <c r="M502" s="40">
        <v>10000000000</v>
      </c>
      <c r="N502" s="40">
        <v>10000000</v>
      </c>
      <c r="O502" s="40">
        <v>28231</v>
      </c>
      <c r="P502" s="40">
        <v>10028231</v>
      </c>
    </row>
    <row r="503" spans="1:17" s="32" customFormat="1" ht="10.5">
      <c r="A503" s="32">
        <v>99530250</v>
      </c>
      <c r="B503" s="33">
        <v>0</v>
      </c>
      <c r="C503" s="45" t="s">
        <v>386</v>
      </c>
      <c r="D503" s="46" t="s">
        <v>162</v>
      </c>
      <c r="E503" s="35">
        <v>39976</v>
      </c>
      <c r="F503" s="34" t="s">
        <v>37</v>
      </c>
      <c r="G503" s="37">
        <v>3000</v>
      </c>
      <c r="H503" s="34" t="s">
        <v>56</v>
      </c>
      <c r="I503" s="38">
        <v>5</v>
      </c>
      <c r="J503" s="36" t="s">
        <v>68</v>
      </c>
      <c r="K503" s="38">
        <v>21</v>
      </c>
      <c r="L503" s="40">
        <v>1000000</v>
      </c>
      <c r="M503" s="40">
        <v>1000000</v>
      </c>
      <c r="N503" s="40">
        <v>22012690</v>
      </c>
      <c r="O503" s="40">
        <v>330626</v>
      </c>
      <c r="P503" s="40">
        <v>22343316</v>
      </c>
    </row>
    <row r="504" spans="1:17" s="32" customFormat="1" ht="10.5">
      <c r="A504" s="32">
        <v>99530250</v>
      </c>
      <c r="B504" s="33">
        <v>0</v>
      </c>
      <c r="C504" s="45" t="s">
        <v>386</v>
      </c>
      <c r="D504" s="46" t="s">
        <v>162</v>
      </c>
      <c r="E504" s="35">
        <v>39976</v>
      </c>
      <c r="F504" s="34" t="s">
        <v>37</v>
      </c>
      <c r="G504" s="37">
        <v>3000</v>
      </c>
      <c r="H504" s="34" t="s">
        <v>51</v>
      </c>
      <c r="I504" s="38">
        <v>4</v>
      </c>
      <c r="J504" s="36" t="s">
        <v>68</v>
      </c>
      <c r="K504" s="38">
        <v>7</v>
      </c>
      <c r="L504" s="40">
        <v>2000000</v>
      </c>
      <c r="M504" s="40">
        <v>2000000</v>
      </c>
      <c r="N504" s="40">
        <v>44025380</v>
      </c>
      <c r="O504" s="40">
        <v>530780</v>
      </c>
      <c r="P504" s="40">
        <v>44556160</v>
      </c>
    </row>
    <row r="505" spans="1:17" s="32" customFormat="1" ht="10.5">
      <c r="A505" s="32">
        <v>99530250</v>
      </c>
      <c r="B505" s="33">
        <v>0</v>
      </c>
      <c r="C505" s="45" t="s">
        <v>385</v>
      </c>
      <c r="D505" s="46" t="s">
        <v>162</v>
      </c>
      <c r="E505" s="35">
        <v>39976</v>
      </c>
      <c r="F505" s="34" t="s">
        <v>171</v>
      </c>
      <c r="G505" s="37">
        <v>62950000</v>
      </c>
      <c r="H505" s="34" t="s">
        <v>53</v>
      </c>
      <c r="I505" s="38">
        <v>6</v>
      </c>
      <c r="J505" s="36" t="s">
        <v>68</v>
      </c>
      <c r="K505" s="38">
        <v>7</v>
      </c>
      <c r="L505" s="40"/>
      <c r="M505" s="40"/>
      <c r="N505" s="40"/>
      <c r="O505" s="40"/>
      <c r="P505" s="40"/>
    </row>
    <row r="506" spans="1:17" s="32" customFormat="1" ht="10.5">
      <c r="A506" s="32">
        <v>93458000</v>
      </c>
      <c r="B506" s="33">
        <v>1</v>
      </c>
      <c r="C506" s="45" t="s">
        <v>387</v>
      </c>
      <c r="D506" s="46">
        <v>544</v>
      </c>
      <c r="E506" s="35">
        <v>39674</v>
      </c>
      <c r="F506" s="34" t="s">
        <v>37</v>
      </c>
      <c r="G506" s="37">
        <v>10000</v>
      </c>
      <c r="H506" s="34"/>
      <c r="I506" s="38"/>
      <c r="J506" s="36" t="s">
        <v>371</v>
      </c>
      <c r="K506" s="38">
        <v>10</v>
      </c>
      <c r="L506" s="40"/>
      <c r="M506" s="40"/>
      <c r="N506" s="40"/>
      <c r="O506" s="40"/>
      <c r="P506" s="40"/>
    </row>
    <row r="507" spans="1:17" s="32" customFormat="1" ht="10.5">
      <c r="A507" s="32">
        <v>93458000</v>
      </c>
      <c r="B507" s="33">
        <v>1</v>
      </c>
      <c r="C507" s="45" t="s">
        <v>388</v>
      </c>
      <c r="D507" s="46" t="s">
        <v>143</v>
      </c>
      <c r="E507" s="35">
        <v>39735</v>
      </c>
      <c r="F507" s="34" t="s">
        <v>66</v>
      </c>
      <c r="G507" s="37">
        <v>355000</v>
      </c>
      <c r="H507" s="34" t="s">
        <v>63</v>
      </c>
      <c r="I507" s="38" t="s">
        <v>389</v>
      </c>
      <c r="J507" s="36" t="s">
        <v>390</v>
      </c>
      <c r="K507" s="38">
        <v>6</v>
      </c>
      <c r="L507" s="40"/>
      <c r="M507" s="40"/>
      <c r="N507" s="40"/>
      <c r="O507" s="40"/>
      <c r="P507" s="40"/>
      <c r="Q507" s="32" t="s">
        <v>69</v>
      </c>
    </row>
    <row r="508" spans="1:17" s="32" customFormat="1" ht="10.5">
      <c r="A508" s="32">
        <v>93458000</v>
      </c>
      <c r="B508" s="33">
        <v>1</v>
      </c>
      <c r="C508" s="45" t="s">
        <v>391</v>
      </c>
      <c r="D508" s="46" t="s">
        <v>143</v>
      </c>
      <c r="E508" s="35">
        <v>39735</v>
      </c>
      <c r="F508" s="34" t="s">
        <v>37</v>
      </c>
      <c r="G508" s="37">
        <v>10000</v>
      </c>
      <c r="H508" s="34" t="s">
        <v>56</v>
      </c>
      <c r="I508" s="38">
        <v>4</v>
      </c>
      <c r="J508" s="36" t="s">
        <v>390</v>
      </c>
      <c r="K508" s="38">
        <v>6</v>
      </c>
      <c r="L508" s="40">
        <v>1000000</v>
      </c>
      <c r="M508" s="40">
        <v>1000000</v>
      </c>
      <c r="N508" s="40">
        <v>22012690</v>
      </c>
      <c r="O508" s="40">
        <v>363283</v>
      </c>
      <c r="P508" s="40">
        <v>22375973</v>
      </c>
    </row>
    <row r="509" spans="1:17" s="32" customFormat="1" ht="10.5">
      <c r="A509" s="32">
        <v>93458000</v>
      </c>
      <c r="B509" s="33">
        <v>1</v>
      </c>
      <c r="C509" s="45" t="s">
        <v>969</v>
      </c>
      <c r="D509" s="46" t="s">
        <v>152</v>
      </c>
      <c r="E509" s="35">
        <v>39888</v>
      </c>
      <c r="F509" s="34" t="s">
        <v>171</v>
      </c>
      <c r="G509" s="37">
        <v>84000000</v>
      </c>
      <c r="H509" s="34" t="s">
        <v>53</v>
      </c>
      <c r="I509" s="38">
        <v>4</v>
      </c>
      <c r="J509" s="36" t="s">
        <v>390</v>
      </c>
      <c r="K509" s="38">
        <v>5</v>
      </c>
      <c r="L509" s="40"/>
      <c r="M509" s="40"/>
      <c r="N509" s="40"/>
      <c r="O509" s="40"/>
      <c r="P509" s="40"/>
    </row>
    <row r="510" spans="1:17" s="32" customFormat="1" ht="10.5">
      <c r="A510" s="32">
        <v>93458000</v>
      </c>
      <c r="B510" s="33">
        <v>1</v>
      </c>
      <c r="C510" s="45" t="s">
        <v>392</v>
      </c>
      <c r="D510" s="46" t="s">
        <v>152</v>
      </c>
      <c r="E510" s="35">
        <v>39888</v>
      </c>
      <c r="F510" s="34" t="s">
        <v>37</v>
      </c>
      <c r="G510" s="37">
        <v>4000</v>
      </c>
      <c r="H510" s="34" t="s">
        <v>59</v>
      </c>
      <c r="I510" s="38">
        <v>2.25</v>
      </c>
      <c r="J510" s="36" t="s">
        <v>390</v>
      </c>
      <c r="K510" s="38">
        <v>5</v>
      </c>
      <c r="L510" s="40">
        <v>2000000</v>
      </c>
      <c r="M510" s="40">
        <v>2000000</v>
      </c>
      <c r="N510" s="40">
        <v>44025380</v>
      </c>
      <c r="O510" s="40">
        <v>82085</v>
      </c>
      <c r="P510" s="40">
        <v>44107465</v>
      </c>
    </row>
    <row r="511" spans="1:17" s="32" customFormat="1" ht="10.5">
      <c r="A511" s="32">
        <v>93458000</v>
      </c>
      <c r="B511" s="33">
        <v>1</v>
      </c>
      <c r="C511" s="45" t="s">
        <v>387</v>
      </c>
      <c r="D511" s="46">
        <v>545</v>
      </c>
      <c r="E511" s="35">
        <v>39674</v>
      </c>
      <c r="F511" s="34" t="s">
        <v>37</v>
      </c>
      <c r="G511" s="37">
        <v>10000</v>
      </c>
      <c r="H511" s="34"/>
      <c r="I511" s="38"/>
      <c r="J511" s="36" t="s">
        <v>371</v>
      </c>
      <c r="K511" s="38">
        <v>30</v>
      </c>
      <c r="L511" s="40"/>
      <c r="M511" s="40"/>
      <c r="N511" s="40"/>
      <c r="O511" s="40"/>
      <c r="P511" s="40"/>
    </row>
    <row r="512" spans="1:17" s="32" customFormat="1" ht="10.5">
      <c r="A512" s="32">
        <v>93458000</v>
      </c>
      <c r="B512" s="33">
        <v>1</v>
      </c>
      <c r="C512" s="45" t="s">
        <v>391</v>
      </c>
      <c r="D512" s="46" t="s">
        <v>143</v>
      </c>
      <c r="E512" s="35">
        <v>39735</v>
      </c>
      <c r="F512" s="34" t="s">
        <v>37</v>
      </c>
      <c r="G512" s="37">
        <v>10000</v>
      </c>
      <c r="H512" s="34" t="s">
        <v>51</v>
      </c>
      <c r="I512" s="38">
        <v>4.25</v>
      </c>
      <c r="J512" s="36" t="s">
        <v>390</v>
      </c>
      <c r="K512" s="38">
        <v>21</v>
      </c>
      <c r="L512" s="40">
        <v>7000000</v>
      </c>
      <c r="M512" s="40">
        <v>7000000</v>
      </c>
      <c r="N512" s="40">
        <v>154088830</v>
      </c>
      <c r="O512" s="40">
        <v>2700278</v>
      </c>
      <c r="P512" s="40">
        <v>156789108</v>
      </c>
    </row>
    <row r="513" spans="1:17" s="32" customFormat="1" ht="10.5">
      <c r="A513" s="32">
        <v>92236000</v>
      </c>
      <c r="B513" s="33">
        <v>6</v>
      </c>
      <c r="C513" s="45" t="s">
        <v>393</v>
      </c>
      <c r="D513" s="46">
        <v>546</v>
      </c>
      <c r="E513" s="35">
        <v>39681</v>
      </c>
      <c r="F513" s="34" t="s">
        <v>37</v>
      </c>
      <c r="G513" s="37">
        <v>2000</v>
      </c>
      <c r="H513" s="34"/>
      <c r="I513" s="38"/>
      <c r="J513" s="36" t="s">
        <v>68</v>
      </c>
      <c r="K513" s="38">
        <v>10</v>
      </c>
      <c r="L513" s="40"/>
      <c r="M513" s="40"/>
      <c r="N513" s="40"/>
      <c r="O513" s="40"/>
      <c r="P513" s="40"/>
    </row>
    <row r="514" spans="1:17" s="32" customFormat="1" ht="10.5">
      <c r="A514" s="32">
        <v>92236000</v>
      </c>
      <c r="B514" s="33">
        <v>6</v>
      </c>
      <c r="C514" s="45" t="s">
        <v>394</v>
      </c>
      <c r="D514" s="46" t="s">
        <v>143</v>
      </c>
      <c r="E514" s="35">
        <v>39689</v>
      </c>
      <c r="F514" s="34" t="s">
        <v>37</v>
      </c>
      <c r="G514" s="37">
        <v>2000</v>
      </c>
      <c r="H514" s="34" t="s">
        <v>63</v>
      </c>
      <c r="I514" s="38">
        <v>3.9</v>
      </c>
      <c r="J514" s="36" t="s">
        <v>68</v>
      </c>
      <c r="K514" s="38">
        <v>7</v>
      </c>
      <c r="L514" s="40">
        <v>2000000</v>
      </c>
      <c r="M514" s="40">
        <v>1777777.6</v>
      </c>
      <c r="N514" s="40">
        <v>39133667</v>
      </c>
      <c r="O514" s="40">
        <v>499740</v>
      </c>
      <c r="P514" s="40">
        <v>39633407</v>
      </c>
    </row>
    <row r="515" spans="1:17" s="32" customFormat="1" ht="10.5">
      <c r="A515" s="32">
        <v>92236000</v>
      </c>
      <c r="B515" s="33">
        <v>6</v>
      </c>
      <c r="C515" s="45" t="s">
        <v>395</v>
      </c>
      <c r="D515" s="46" t="s">
        <v>152</v>
      </c>
      <c r="E515" s="35">
        <v>39689</v>
      </c>
      <c r="F515" s="34" t="s">
        <v>37</v>
      </c>
      <c r="G515" s="37">
        <v>2000</v>
      </c>
      <c r="H515" s="34" t="s">
        <v>56</v>
      </c>
      <c r="I515" s="38">
        <v>4.4000000000000004</v>
      </c>
      <c r="J515" s="36" t="s">
        <v>68</v>
      </c>
      <c r="K515" s="38">
        <v>10</v>
      </c>
      <c r="L515" s="40"/>
      <c r="M515" s="40"/>
      <c r="N515" s="40"/>
      <c r="O515" s="40"/>
      <c r="P515" s="40"/>
    </row>
    <row r="516" spans="1:17" s="32" customFormat="1" ht="10.5">
      <c r="A516" s="32">
        <v>92236000</v>
      </c>
      <c r="B516" s="33">
        <v>6</v>
      </c>
      <c r="C516" s="45" t="s">
        <v>393</v>
      </c>
      <c r="D516" s="46">
        <v>547</v>
      </c>
      <c r="E516" s="35">
        <v>39681</v>
      </c>
      <c r="F516" s="34" t="s">
        <v>37</v>
      </c>
      <c r="G516" s="37">
        <v>2000</v>
      </c>
      <c r="H516" s="34"/>
      <c r="I516" s="38"/>
      <c r="J516" s="36" t="s">
        <v>81</v>
      </c>
      <c r="K516" s="38">
        <v>30</v>
      </c>
      <c r="L516" s="40"/>
      <c r="M516" s="40"/>
      <c r="N516" s="40"/>
      <c r="O516" s="40"/>
      <c r="P516" s="40"/>
    </row>
    <row r="517" spans="1:17" s="32" customFormat="1" ht="10.5">
      <c r="A517" s="32">
        <v>92236000</v>
      </c>
      <c r="B517" s="33">
        <v>6</v>
      </c>
      <c r="C517" s="45" t="s">
        <v>395</v>
      </c>
      <c r="D517" s="46" t="s">
        <v>143</v>
      </c>
      <c r="E517" s="35">
        <v>39689</v>
      </c>
      <c r="F517" s="34" t="s">
        <v>37</v>
      </c>
      <c r="G517" s="37">
        <v>2000</v>
      </c>
      <c r="H517" s="34" t="s">
        <v>51</v>
      </c>
      <c r="I517" s="38">
        <v>4.7</v>
      </c>
      <c r="J517" s="36" t="s">
        <v>68</v>
      </c>
      <c r="K517" s="38">
        <v>20</v>
      </c>
      <c r="L517" s="40"/>
      <c r="M517" s="40"/>
      <c r="N517" s="40"/>
      <c r="O517" s="40"/>
      <c r="P517" s="40"/>
    </row>
    <row r="518" spans="1:17" s="32" customFormat="1" ht="10.5">
      <c r="A518" s="32">
        <v>96667560</v>
      </c>
      <c r="B518" s="33">
        <v>8</v>
      </c>
      <c r="C518" s="32" t="s">
        <v>339</v>
      </c>
      <c r="D518" s="46">
        <v>548</v>
      </c>
      <c r="E518" s="35">
        <v>39694</v>
      </c>
      <c r="F518" s="34" t="s">
        <v>37</v>
      </c>
      <c r="G518" s="37">
        <v>1500</v>
      </c>
      <c r="H518" s="34"/>
      <c r="I518" s="38"/>
      <c r="J518" s="36" t="s">
        <v>250</v>
      </c>
      <c r="K518" s="38">
        <v>10</v>
      </c>
      <c r="L518" s="40"/>
      <c r="M518" s="40"/>
      <c r="N518" s="40"/>
      <c r="O518" s="40"/>
      <c r="P518" s="40"/>
    </row>
    <row r="519" spans="1:17" s="32" customFormat="1" ht="10.5">
      <c r="A519" s="32">
        <v>96667560</v>
      </c>
      <c r="B519" s="33">
        <v>8</v>
      </c>
      <c r="C519" s="32" t="s">
        <v>340</v>
      </c>
      <c r="D519" s="46" t="s">
        <v>143</v>
      </c>
      <c r="E519" s="35">
        <v>40030</v>
      </c>
      <c r="F519" s="34" t="s">
        <v>171</v>
      </c>
      <c r="G519" s="37">
        <v>20000000</v>
      </c>
      <c r="H519" s="34" t="s">
        <v>90</v>
      </c>
      <c r="I519" s="38">
        <v>7</v>
      </c>
      <c r="J519" s="36" t="s">
        <v>374</v>
      </c>
      <c r="K519" s="38">
        <v>5</v>
      </c>
      <c r="L519" s="40">
        <v>20000000000</v>
      </c>
      <c r="M519" s="40">
        <v>20000000000</v>
      </c>
      <c r="N519" s="40">
        <v>20000000</v>
      </c>
      <c r="O519" s="40">
        <v>114693</v>
      </c>
      <c r="P519" s="40">
        <v>20114693</v>
      </c>
    </row>
    <row r="520" spans="1:17" s="32" customFormat="1" ht="10.5">
      <c r="A520" s="32">
        <v>96667560</v>
      </c>
      <c r="B520" s="33">
        <v>8</v>
      </c>
      <c r="C520" s="32" t="s">
        <v>340</v>
      </c>
      <c r="D520" s="46" t="s">
        <v>152</v>
      </c>
      <c r="E520" s="35">
        <v>40500</v>
      </c>
      <c r="F520" s="34" t="s">
        <v>171</v>
      </c>
      <c r="G520" s="37">
        <v>10000000</v>
      </c>
      <c r="H520" s="34" t="s">
        <v>51</v>
      </c>
      <c r="I520" s="38">
        <v>6.35</v>
      </c>
      <c r="J520" s="36" t="s">
        <v>374</v>
      </c>
      <c r="K520" s="38">
        <v>4</v>
      </c>
      <c r="L520" s="40">
        <v>10000000000</v>
      </c>
      <c r="M520" s="40">
        <v>10000000000</v>
      </c>
      <c r="N520" s="40">
        <v>10000000</v>
      </c>
      <c r="O520" s="40">
        <v>64625</v>
      </c>
      <c r="P520" s="40">
        <v>10064625</v>
      </c>
    </row>
    <row r="521" spans="1:17" s="32" customFormat="1" ht="10.5">
      <c r="A521" s="32">
        <v>96813520</v>
      </c>
      <c r="B521" s="33">
        <v>1</v>
      </c>
      <c r="C521" s="45" t="s">
        <v>396</v>
      </c>
      <c r="D521" s="46">
        <v>549</v>
      </c>
      <c r="E521" s="35">
        <v>39707</v>
      </c>
      <c r="F521" s="34" t="s">
        <v>37</v>
      </c>
      <c r="G521" s="37">
        <v>8500</v>
      </c>
      <c r="H521" s="34"/>
      <c r="I521" s="38"/>
      <c r="J521" s="36" t="s">
        <v>81</v>
      </c>
      <c r="K521" s="38">
        <v>10</v>
      </c>
      <c r="L521" s="40"/>
      <c r="M521" s="40"/>
      <c r="N521" s="40"/>
      <c r="O521" s="40"/>
      <c r="P521" s="40"/>
    </row>
    <row r="522" spans="1:17" s="32" customFormat="1" ht="10.5">
      <c r="A522" s="32">
        <v>96813520</v>
      </c>
      <c r="B522" s="33">
        <v>1</v>
      </c>
      <c r="C522" s="45" t="s">
        <v>397</v>
      </c>
      <c r="D522" s="46" t="s">
        <v>143</v>
      </c>
      <c r="E522" s="35">
        <v>39730</v>
      </c>
      <c r="F522" s="34" t="s">
        <v>37</v>
      </c>
      <c r="G522" s="37">
        <v>7000</v>
      </c>
      <c r="H522" s="34" t="s">
        <v>46</v>
      </c>
      <c r="I522" s="38">
        <v>2.75</v>
      </c>
      <c r="J522" s="36" t="s">
        <v>68</v>
      </c>
      <c r="K522" s="38">
        <v>5</v>
      </c>
      <c r="L522" s="40">
        <v>1800000</v>
      </c>
      <c r="M522" s="40">
        <v>1800000</v>
      </c>
      <c r="N522" s="40">
        <v>39622842</v>
      </c>
      <c r="O522" s="40">
        <v>450941</v>
      </c>
      <c r="P522" s="40">
        <v>40073783</v>
      </c>
    </row>
    <row r="523" spans="1:17" s="32" customFormat="1" ht="10.5">
      <c r="A523" s="32">
        <v>96813520</v>
      </c>
      <c r="B523" s="33">
        <v>1</v>
      </c>
      <c r="C523" s="45" t="s">
        <v>396</v>
      </c>
      <c r="D523" s="46">
        <v>550</v>
      </c>
      <c r="E523" s="35">
        <v>39707</v>
      </c>
      <c r="F523" s="34" t="s">
        <v>37</v>
      </c>
      <c r="G523" s="37">
        <v>8500</v>
      </c>
      <c r="H523" s="34"/>
      <c r="I523" s="38"/>
      <c r="J523" s="36" t="s">
        <v>81</v>
      </c>
      <c r="K523" s="38">
        <v>30</v>
      </c>
      <c r="L523" s="40"/>
      <c r="M523" s="40"/>
      <c r="N523" s="40"/>
      <c r="O523" s="40"/>
      <c r="P523" s="40"/>
    </row>
    <row r="524" spans="1:17" s="32" customFormat="1" ht="10.5">
      <c r="A524" s="32">
        <v>96813520</v>
      </c>
      <c r="B524" s="33">
        <v>1</v>
      </c>
      <c r="C524" s="45" t="s">
        <v>398</v>
      </c>
      <c r="D524" s="46" t="s">
        <v>143</v>
      </c>
      <c r="E524" s="35">
        <v>39730</v>
      </c>
      <c r="F524" s="34" t="s">
        <v>37</v>
      </c>
      <c r="G524" s="37">
        <v>7000</v>
      </c>
      <c r="H524" s="34" t="s">
        <v>90</v>
      </c>
      <c r="I524" s="38">
        <v>4.25</v>
      </c>
      <c r="J524" s="36" t="s">
        <v>68</v>
      </c>
      <c r="K524" s="38">
        <v>21</v>
      </c>
      <c r="L524" s="40">
        <v>4700000</v>
      </c>
      <c r="M524" s="40">
        <v>4700000</v>
      </c>
      <c r="N524" s="40">
        <v>103459643</v>
      </c>
      <c r="O524" s="40">
        <v>1813044</v>
      </c>
      <c r="P524" s="40">
        <v>105272687</v>
      </c>
    </row>
    <row r="525" spans="1:17" s="32" customFormat="1" ht="10.5">
      <c r="A525" s="32">
        <v>93834000</v>
      </c>
      <c r="B525" s="33">
        <v>5</v>
      </c>
      <c r="C525" s="45" t="s">
        <v>276</v>
      </c>
      <c r="D525" s="46">
        <v>551</v>
      </c>
      <c r="E525" s="35">
        <v>39735</v>
      </c>
      <c r="F525" s="34" t="s">
        <v>37</v>
      </c>
      <c r="G525" s="37">
        <v>12500</v>
      </c>
      <c r="H525" s="34"/>
      <c r="I525" s="38"/>
      <c r="J525" s="36" t="s">
        <v>81</v>
      </c>
      <c r="K525" s="38">
        <v>30</v>
      </c>
      <c r="L525" s="40"/>
      <c r="M525" s="40"/>
      <c r="N525" s="40"/>
      <c r="O525" s="40"/>
      <c r="P525" s="40"/>
    </row>
    <row r="526" spans="1:17" s="32" customFormat="1" ht="10.5">
      <c r="A526" s="32">
        <v>93834000</v>
      </c>
      <c r="B526" s="33">
        <v>5</v>
      </c>
      <c r="C526" s="45" t="s">
        <v>399</v>
      </c>
      <c r="D526" s="46" t="s">
        <v>143</v>
      </c>
      <c r="E526" s="35">
        <v>39769</v>
      </c>
      <c r="F526" s="34" t="s">
        <v>37</v>
      </c>
      <c r="G526" s="37">
        <v>6000</v>
      </c>
      <c r="H526" s="34" t="s">
        <v>53</v>
      </c>
      <c r="I526" s="38">
        <v>4.7</v>
      </c>
      <c r="J526" s="36" t="s">
        <v>81</v>
      </c>
      <c r="K526" s="38">
        <v>8</v>
      </c>
      <c r="L526" s="40"/>
      <c r="M526" s="40"/>
      <c r="N526" s="40"/>
      <c r="O526" s="40"/>
      <c r="P526" s="40"/>
    </row>
    <row r="527" spans="1:17" s="32" customFormat="1" ht="10.5">
      <c r="A527" s="32">
        <v>93834000</v>
      </c>
      <c r="B527" s="33">
        <v>5</v>
      </c>
      <c r="C527" s="45" t="s">
        <v>399</v>
      </c>
      <c r="D527" s="46" t="s">
        <v>143</v>
      </c>
      <c r="E527" s="35">
        <v>39769</v>
      </c>
      <c r="F527" s="34" t="s">
        <v>66</v>
      </c>
      <c r="G527" s="37">
        <v>187800</v>
      </c>
      <c r="H527" s="34" t="s">
        <v>59</v>
      </c>
      <c r="I527" s="38" t="s">
        <v>400</v>
      </c>
      <c r="J527" s="36" t="s">
        <v>81</v>
      </c>
      <c r="K527" s="38">
        <v>11</v>
      </c>
      <c r="L527" s="40"/>
      <c r="M527" s="40"/>
      <c r="N527" s="40"/>
      <c r="O527" s="40"/>
      <c r="P527" s="40"/>
      <c r="Q527" s="32" t="s">
        <v>69</v>
      </c>
    </row>
    <row r="528" spans="1:17" s="32" customFormat="1" ht="10.5">
      <c r="A528" s="32">
        <v>93834000</v>
      </c>
      <c r="B528" s="33">
        <v>5</v>
      </c>
      <c r="C528" s="45" t="s">
        <v>399</v>
      </c>
      <c r="D528" s="46" t="s">
        <v>143</v>
      </c>
      <c r="E528" s="35">
        <v>39769</v>
      </c>
      <c r="F528" s="34" t="s">
        <v>37</v>
      </c>
      <c r="G528" s="37">
        <v>6000</v>
      </c>
      <c r="H528" s="34" t="s">
        <v>60</v>
      </c>
      <c r="I528" s="38">
        <v>4.7</v>
      </c>
      <c r="J528" s="36" t="s">
        <v>81</v>
      </c>
      <c r="K528" s="38">
        <v>9</v>
      </c>
      <c r="L528" s="40"/>
      <c r="M528" s="40"/>
      <c r="N528" s="40"/>
      <c r="O528" s="40"/>
      <c r="P528" s="40"/>
    </row>
    <row r="529" spans="1:16" s="32" customFormat="1" ht="10.5">
      <c r="A529" s="32">
        <v>93834000</v>
      </c>
      <c r="B529" s="33">
        <v>5</v>
      </c>
      <c r="C529" s="45" t="s">
        <v>120</v>
      </c>
      <c r="D529" s="46" t="s">
        <v>143</v>
      </c>
      <c r="E529" s="35">
        <v>39769</v>
      </c>
      <c r="F529" s="34" t="s">
        <v>37</v>
      </c>
      <c r="G529" s="37">
        <v>6000</v>
      </c>
      <c r="H529" s="34" t="s">
        <v>64</v>
      </c>
      <c r="I529" s="38">
        <v>5.7</v>
      </c>
      <c r="J529" s="36" t="s">
        <v>68</v>
      </c>
      <c r="K529" s="38">
        <v>21</v>
      </c>
      <c r="L529" s="40">
        <v>3000000</v>
      </c>
      <c r="M529" s="40">
        <v>3000000</v>
      </c>
      <c r="N529" s="40">
        <v>66038070</v>
      </c>
      <c r="O529" s="40">
        <v>1701333</v>
      </c>
      <c r="P529" s="40">
        <v>67739403</v>
      </c>
    </row>
    <row r="530" spans="1:16" s="32" customFormat="1" ht="10.5">
      <c r="A530" s="32">
        <v>93834000</v>
      </c>
      <c r="B530" s="33">
        <v>5</v>
      </c>
      <c r="C530" s="45" t="s">
        <v>120</v>
      </c>
      <c r="D530" s="46" t="s">
        <v>152</v>
      </c>
      <c r="E530" s="35">
        <v>39877</v>
      </c>
      <c r="F530" s="34" t="s">
        <v>171</v>
      </c>
      <c r="G530" s="37">
        <v>30000000</v>
      </c>
      <c r="H530" s="34" t="s">
        <v>75</v>
      </c>
      <c r="I530" s="38">
        <v>7</v>
      </c>
      <c r="J530" s="36" t="s">
        <v>68</v>
      </c>
      <c r="K530" s="38">
        <v>5</v>
      </c>
      <c r="L530" s="40">
        <v>30000000000</v>
      </c>
      <c r="M530" s="40">
        <v>30000000000</v>
      </c>
      <c r="N530" s="40">
        <v>30000000</v>
      </c>
      <c r="O530" s="40">
        <v>166305</v>
      </c>
      <c r="P530" s="40">
        <v>30166305</v>
      </c>
    </row>
    <row r="531" spans="1:16" s="32" customFormat="1" ht="10.5">
      <c r="A531" s="32">
        <v>93834000</v>
      </c>
      <c r="B531" s="33">
        <v>5</v>
      </c>
      <c r="C531" s="45" t="s">
        <v>120</v>
      </c>
      <c r="D531" s="46" t="s">
        <v>162</v>
      </c>
      <c r="E531" s="35">
        <v>39952</v>
      </c>
      <c r="F531" s="34" t="s">
        <v>37</v>
      </c>
      <c r="G531" s="37">
        <v>5500</v>
      </c>
      <c r="H531" s="34" t="s">
        <v>125</v>
      </c>
      <c r="I531" s="38">
        <v>4.0999999999999996</v>
      </c>
      <c r="J531" s="36" t="s">
        <v>68</v>
      </c>
      <c r="K531" s="38">
        <v>6</v>
      </c>
      <c r="L531" s="40">
        <v>1000000</v>
      </c>
      <c r="M531" s="40">
        <v>1000000</v>
      </c>
      <c r="N531" s="40">
        <v>22012690</v>
      </c>
      <c r="O531" s="40">
        <v>302781</v>
      </c>
      <c r="P531" s="40">
        <v>22315471</v>
      </c>
    </row>
    <row r="532" spans="1:16" s="32" customFormat="1" ht="10.5">
      <c r="A532" s="32">
        <v>93834000</v>
      </c>
      <c r="B532" s="33">
        <v>5</v>
      </c>
      <c r="C532" s="45" t="s">
        <v>399</v>
      </c>
      <c r="D532" s="46" t="s">
        <v>162</v>
      </c>
      <c r="E532" s="35">
        <v>39952</v>
      </c>
      <c r="F532" s="34" t="s">
        <v>171</v>
      </c>
      <c r="G532" s="37">
        <v>110000000</v>
      </c>
      <c r="H532" s="34" t="s">
        <v>132</v>
      </c>
      <c r="I532" s="38">
        <v>5.8</v>
      </c>
      <c r="J532" s="36" t="s">
        <v>68</v>
      </c>
      <c r="K532" s="38">
        <v>6</v>
      </c>
      <c r="L532" s="40"/>
      <c r="M532" s="40"/>
      <c r="N532" s="40"/>
      <c r="O532" s="40"/>
      <c r="P532" s="40"/>
    </row>
    <row r="533" spans="1:16" s="32" customFormat="1" ht="10.5">
      <c r="A533" s="32">
        <v>93834000</v>
      </c>
      <c r="B533" s="33">
        <v>5</v>
      </c>
      <c r="C533" s="45" t="s">
        <v>120</v>
      </c>
      <c r="D533" s="46" t="s">
        <v>162</v>
      </c>
      <c r="E533" s="35">
        <v>39952</v>
      </c>
      <c r="F533" s="34" t="s">
        <v>37</v>
      </c>
      <c r="G533" s="37">
        <v>5500</v>
      </c>
      <c r="H533" s="34" t="s">
        <v>176</v>
      </c>
      <c r="I533" s="38">
        <v>4.7</v>
      </c>
      <c r="J533" s="36" t="s">
        <v>68</v>
      </c>
      <c r="K533" s="38">
        <v>21</v>
      </c>
      <c r="L533" s="40">
        <v>4500000</v>
      </c>
      <c r="M533" s="40">
        <v>4500000</v>
      </c>
      <c r="N533" s="40">
        <v>99057105</v>
      </c>
      <c r="O533" s="40">
        <v>1559632</v>
      </c>
      <c r="P533" s="40">
        <v>100616737</v>
      </c>
    </row>
    <row r="534" spans="1:16" s="32" customFormat="1" ht="10.5">
      <c r="A534" s="32">
        <v>93834000</v>
      </c>
      <c r="B534" s="33">
        <v>5</v>
      </c>
      <c r="C534" s="45" t="s">
        <v>120</v>
      </c>
      <c r="D534" s="46" t="s">
        <v>163</v>
      </c>
      <c r="E534" s="35">
        <v>40702</v>
      </c>
      <c r="F534" s="34" t="s">
        <v>171</v>
      </c>
      <c r="G534" s="37">
        <v>54000000</v>
      </c>
      <c r="H534" s="34" t="s">
        <v>177</v>
      </c>
      <c r="I534" s="38">
        <v>7</v>
      </c>
      <c r="J534" s="36" t="s">
        <v>81</v>
      </c>
      <c r="K534" s="38">
        <v>20</v>
      </c>
      <c r="L534" s="40">
        <v>54000000000</v>
      </c>
      <c r="M534" s="40">
        <v>54000000000</v>
      </c>
      <c r="N534" s="40">
        <v>54000000</v>
      </c>
      <c r="O534" s="40">
        <v>1228366</v>
      </c>
      <c r="P534" s="40">
        <v>55228366</v>
      </c>
    </row>
    <row r="535" spans="1:16" s="32" customFormat="1" ht="10.5">
      <c r="A535" s="32">
        <v>91335000</v>
      </c>
      <c r="B535" s="33">
        <v>6</v>
      </c>
      <c r="C535" s="45" t="s">
        <v>401</v>
      </c>
      <c r="D535" s="46">
        <v>552</v>
      </c>
      <c r="E535" s="35">
        <v>39741</v>
      </c>
      <c r="F535" s="34" t="s">
        <v>37</v>
      </c>
      <c r="G535" s="37">
        <v>3500</v>
      </c>
      <c r="H535" s="34"/>
      <c r="I535" s="38"/>
      <c r="J535" s="36" t="s">
        <v>68</v>
      </c>
      <c r="K535" s="38">
        <v>10</v>
      </c>
      <c r="L535" s="40"/>
      <c r="M535" s="40"/>
      <c r="N535" s="40"/>
      <c r="O535" s="40"/>
      <c r="P535" s="40"/>
    </row>
    <row r="536" spans="1:16" s="32" customFormat="1" ht="10.5">
      <c r="A536" s="32">
        <v>91335000</v>
      </c>
      <c r="B536" s="33">
        <v>6</v>
      </c>
      <c r="C536" s="45" t="s">
        <v>402</v>
      </c>
      <c r="D536" s="46" t="s">
        <v>143</v>
      </c>
      <c r="E536" s="35">
        <v>39834</v>
      </c>
      <c r="F536" s="34" t="s">
        <v>37</v>
      </c>
      <c r="G536" s="37">
        <v>3500</v>
      </c>
      <c r="H536" s="34" t="s">
        <v>46</v>
      </c>
      <c r="I536" s="38">
        <v>6.4</v>
      </c>
      <c r="J536" s="36" t="s">
        <v>68</v>
      </c>
      <c r="K536" s="38">
        <v>5</v>
      </c>
      <c r="L536" s="40">
        <v>500000</v>
      </c>
      <c r="M536" s="40">
        <v>500000</v>
      </c>
      <c r="N536" s="40">
        <v>11006345</v>
      </c>
      <c r="O536" s="40">
        <v>134096</v>
      </c>
      <c r="P536" s="40">
        <v>11140441</v>
      </c>
    </row>
    <row r="537" spans="1:16" s="32" customFormat="1" ht="10.5">
      <c r="A537" s="32">
        <v>91335000</v>
      </c>
      <c r="B537" s="33">
        <v>6</v>
      </c>
      <c r="C537" s="45" t="s">
        <v>403</v>
      </c>
      <c r="D537" s="46" t="s">
        <v>143</v>
      </c>
      <c r="E537" s="35">
        <v>39834</v>
      </c>
      <c r="F537" s="34" t="s">
        <v>171</v>
      </c>
      <c r="G537" s="37">
        <v>75000000</v>
      </c>
      <c r="H537" s="34" t="s">
        <v>90</v>
      </c>
      <c r="I537" s="38">
        <v>8.5500000000000007</v>
      </c>
      <c r="J537" s="36" t="s">
        <v>68</v>
      </c>
      <c r="K537" s="38">
        <v>5</v>
      </c>
      <c r="L537" s="40"/>
      <c r="M537" s="40"/>
      <c r="N537" s="40"/>
      <c r="O537" s="40"/>
      <c r="P537" s="40"/>
    </row>
    <row r="538" spans="1:16" s="32" customFormat="1" ht="10.5">
      <c r="A538" s="32">
        <v>91335000</v>
      </c>
      <c r="B538" s="33">
        <v>6</v>
      </c>
      <c r="C538" s="45" t="s">
        <v>403</v>
      </c>
      <c r="D538" s="46" t="s">
        <v>143</v>
      </c>
      <c r="E538" s="35">
        <v>39834</v>
      </c>
      <c r="F538" s="34" t="s">
        <v>37</v>
      </c>
      <c r="G538" s="37">
        <v>3500</v>
      </c>
      <c r="H538" s="34" t="s">
        <v>92</v>
      </c>
      <c r="I538" s="38">
        <v>6.1</v>
      </c>
      <c r="J538" s="36" t="s">
        <v>68</v>
      </c>
      <c r="K538" s="38">
        <v>9.5</v>
      </c>
      <c r="L538" s="40"/>
      <c r="M538" s="40"/>
      <c r="N538" s="40"/>
      <c r="O538" s="40"/>
      <c r="P538" s="40"/>
    </row>
    <row r="539" spans="1:16" s="32" customFormat="1" ht="10.5">
      <c r="A539" s="32">
        <v>91335000</v>
      </c>
      <c r="B539" s="33">
        <v>6</v>
      </c>
      <c r="C539" s="45" t="s">
        <v>403</v>
      </c>
      <c r="D539" s="46" t="s">
        <v>143</v>
      </c>
      <c r="E539" s="35">
        <v>39834</v>
      </c>
      <c r="F539" s="34" t="s">
        <v>171</v>
      </c>
      <c r="G539" s="37">
        <v>75000000</v>
      </c>
      <c r="H539" s="34" t="s">
        <v>63</v>
      </c>
      <c r="I539" s="38">
        <v>8.5500000000000007</v>
      </c>
      <c r="J539" s="36" t="s">
        <v>68</v>
      </c>
      <c r="K539" s="38">
        <v>9.5</v>
      </c>
      <c r="L539" s="40"/>
      <c r="M539" s="40"/>
      <c r="N539" s="40"/>
      <c r="O539" s="40"/>
      <c r="P539" s="40"/>
    </row>
    <row r="540" spans="1:16" s="32" customFormat="1" ht="10.5">
      <c r="A540" s="32">
        <v>91335000</v>
      </c>
      <c r="B540" s="33">
        <v>6</v>
      </c>
      <c r="C540" s="45" t="s">
        <v>401</v>
      </c>
      <c r="D540" s="46">
        <v>553</v>
      </c>
      <c r="E540" s="35">
        <v>39741</v>
      </c>
      <c r="F540" s="34" t="s">
        <v>37</v>
      </c>
      <c r="G540" s="37">
        <v>3500</v>
      </c>
      <c r="H540" s="34"/>
      <c r="I540" s="38"/>
      <c r="J540" s="36" t="s">
        <v>68</v>
      </c>
      <c r="K540" s="38">
        <v>30</v>
      </c>
      <c r="L540" s="40"/>
      <c r="M540" s="40"/>
      <c r="N540" s="40"/>
      <c r="O540" s="40"/>
      <c r="P540" s="40"/>
    </row>
    <row r="541" spans="1:16" s="32" customFormat="1" ht="10.5">
      <c r="A541" s="32">
        <v>91335000</v>
      </c>
      <c r="B541" s="33">
        <v>6</v>
      </c>
      <c r="C541" s="45" t="s">
        <v>402</v>
      </c>
      <c r="D541" s="46" t="s">
        <v>143</v>
      </c>
      <c r="E541" s="35">
        <v>39834</v>
      </c>
      <c r="F541" s="34" t="s">
        <v>37</v>
      </c>
      <c r="G541" s="37">
        <v>3500</v>
      </c>
      <c r="H541" s="34" t="s">
        <v>56</v>
      </c>
      <c r="I541" s="36">
        <v>6.3</v>
      </c>
      <c r="J541" s="36" t="s">
        <v>68</v>
      </c>
      <c r="K541" s="38">
        <v>21</v>
      </c>
      <c r="L541" s="40">
        <v>3000000</v>
      </c>
      <c r="M541" s="40">
        <v>3000000</v>
      </c>
      <c r="N541" s="40">
        <v>66038070</v>
      </c>
      <c r="O541" s="40">
        <v>792214</v>
      </c>
      <c r="P541" s="40">
        <v>66830284</v>
      </c>
    </row>
    <row r="542" spans="1:16" s="32" customFormat="1" ht="10.5">
      <c r="A542" s="32">
        <v>81826800</v>
      </c>
      <c r="B542" s="33">
        <v>9</v>
      </c>
      <c r="C542" s="32" t="s">
        <v>319</v>
      </c>
      <c r="D542" s="46">
        <v>555</v>
      </c>
      <c r="E542" s="35">
        <v>39749</v>
      </c>
      <c r="F542" s="34" t="s">
        <v>37</v>
      </c>
      <c r="G542" s="37">
        <v>3250</v>
      </c>
      <c r="H542" s="34"/>
      <c r="I542" s="38"/>
      <c r="J542" s="36" t="s">
        <v>320</v>
      </c>
      <c r="K542" s="38">
        <v>10</v>
      </c>
      <c r="L542" s="40"/>
      <c r="M542" s="40"/>
      <c r="N542" s="40"/>
      <c r="O542" s="40"/>
      <c r="P542" s="40"/>
    </row>
    <row r="543" spans="1:16" s="32" customFormat="1" ht="10.5">
      <c r="A543" s="32">
        <v>81826800</v>
      </c>
      <c r="B543" s="33">
        <v>9</v>
      </c>
      <c r="C543" s="32" t="s">
        <v>404</v>
      </c>
      <c r="D543" s="46" t="s">
        <v>143</v>
      </c>
      <c r="E543" s="35">
        <v>39889</v>
      </c>
      <c r="F543" s="34" t="s">
        <v>171</v>
      </c>
      <c r="G543" s="37">
        <v>60000000</v>
      </c>
      <c r="H543" s="34" t="s">
        <v>90</v>
      </c>
      <c r="I543" s="38">
        <v>5.75</v>
      </c>
      <c r="J543" s="36" t="s">
        <v>320</v>
      </c>
      <c r="K543" s="38">
        <v>4</v>
      </c>
      <c r="L543" s="40"/>
      <c r="M543" s="40"/>
      <c r="N543" s="40"/>
      <c r="O543" s="40"/>
      <c r="P543" s="40"/>
    </row>
    <row r="544" spans="1:16" s="32" customFormat="1" ht="10.5">
      <c r="A544" s="32">
        <v>81826800</v>
      </c>
      <c r="B544" s="33">
        <v>9</v>
      </c>
      <c r="C544" s="32" t="s">
        <v>405</v>
      </c>
      <c r="D544" s="46" t="s">
        <v>152</v>
      </c>
      <c r="E544" s="35">
        <v>39889</v>
      </c>
      <c r="F544" s="34" t="s">
        <v>171</v>
      </c>
      <c r="G544" s="37">
        <v>60000000</v>
      </c>
      <c r="H544" s="34" t="s">
        <v>92</v>
      </c>
      <c r="I544" s="38">
        <v>6.15</v>
      </c>
      <c r="J544" s="36" t="s">
        <v>320</v>
      </c>
      <c r="K544" s="38">
        <v>4</v>
      </c>
      <c r="L544" s="40">
        <v>60000000000</v>
      </c>
      <c r="M544" s="40">
        <v>60000000000</v>
      </c>
      <c r="N544" s="40">
        <v>60000000</v>
      </c>
      <c r="O544" s="40">
        <v>161552</v>
      </c>
      <c r="P544" s="40">
        <v>60161552</v>
      </c>
    </row>
    <row r="545" spans="1:16" s="32" customFormat="1" ht="10.5">
      <c r="A545" s="32">
        <v>92544000</v>
      </c>
      <c r="B545" s="33">
        <v>0</v>
      </c>
      <c r="C545" s="32" t="s">
        <v>406</v>
      </c>
      <c r="D545" s="46">
        <v>556</v>
      </c>
      <c r="E545" s="35">
        <v>39756</v>
      </c>
      <c r="F545" s="34" t="s">
        <v>37</v>
      </c>
      <c r="G545" s="37">
        <v>1500</v>
      </c>
      <c r="H545" s="34"/>
      <c r="I545" s="38"/>
      <c r="J545" s="36" t="s">
        <v>68</v>
      </c>
      <c r="K545" s="38">
        <v>10</v>
      </c>
      <c r="L545" s="40"/>
      <c r="M545" s="40"/>
      <c r="N545" s="40"/>
      <c r="O545" s="40"/>
      <c r="P545" s="40"/>
    </row>
    <row r="546" spans="1:16" s="32" customFormat="1" ht="10.5">
      <c r="A546" s="32">
        <v>76022072</v>
      </c>
      <c r="B546" s="33">
        <v>8</v>
      </c>
      <c r="C546" s="32" t="s">
        <v>407</v>
      </c>
      <c r="D546" s="46">
        <v>558</v>
      </c>
      <c r="E546" s="35">
        <v>39787</v>
      </c>
      <c r="F546" s="34" t="s">
        <v>37</v>
      </c>
      <c r="G546" s="37">
        <v>4000</v>
      </c>
      <c r="H546" s="34"/>
      <c r="I546" s="38"/>
      <c r="J546" s="36" t="s">
        <v>287</v>
      </c>
      <c r="K546" s="38">
        <v>10</v>
      </c>
      <c r="L546" s="40"/>
      <c r="M546" s="40"/>
      <c r="N546" s="40"/>
      <c r="O546" s="40"/>
      <c r="P546" s="40"/>
    </row>
    <row r="547" spans="1:16" s="32" customFormat="1" ht="10.5">
      <c r="A547" s="32">
        <v>76022072</v>
      </c>
      <c r="B547" s="33">
        <v>8</v>
      </c>
      <c r="C547" s="32" t="s">
        <v>408</v>
      </c>
      <c r="D547" s="46" t="s">
        <v>143</v>
      </c>
      <c r="E547" s="35">
        <v>39793</v>
      </c>
      <c r="F547" s="34" t="s">
        <v>37</v>
      </c>
      <c r="G547" s="37">
        <v>4000</v>
      </c>
      <c r="H547" s="34" t="s">
        <v>90</v>
      </c>
      <c r="I547" s="38">
        <v>5</v>
      </c>
      <c r="J547" s="36" t="s">
        <v>68</v>
      </c>
      <c r="K547" s="38">
        <v>5</v>
      </c>
      <c r="L547" s="40"/>
      <c r="M547" s="40"/>
      <c r="N547" s="40"/>
      <c r="O547" s="40"/>
      <c r="P547" s="40"/>
    </row>
    <row r="548" spans="1:16" s="32" customFormat="1" ht="10.5">
      <c r="A548" s="32">
        <v>76022072</v>
      </c>
      <c r="B548" s="33">
        <v>8</v>
      </c>
      <c r="C548" s="32" t="s">
        <v>408</v>
      </c>
      <c r="D548" s="46" t="s">
        <v>143</v>
      </c>
      <c r="E548" s="35">
        <v>39793</v>
      </c>
      <c r="F548" s="34" t="s">
        <v>171</v>
      </c>
      <c r="G548" s="37">
        <v>85700000</v>
      </c>
      <c r="H548" s="34" t="s">
        <v>92</v>
      </c>
      <c r="I548" s="38">
        <v>7.5</v>
      </c>
      <c r="J548" s="36" t="s">
        <v>68</v>
      </c>
      <c r="K548" s="38">
        <v>5</v>
      </c>
      <c r="L548" s="40"/>
      <c r="M548" s="40"/>
      <c r="N548" s="40"/>
      <c r="O548" s="40"/>
      <c r="P548" s="40"/>
    </row>
    <row r="549" spans="1:16" s="32" customFormat="1" ht="10.5">
      <c r="A549" s="32">
        <v>76022072</v>
      </c>
      <c r="B549" s="33">
        <v>8</v>
      </c>
      <c r="C549" s="32" t="s">
        <v>409</v>
      </c>
      <c r="D549" s="46">
        <v>559</v>
      </c>
      <c r="E549" s="35">
        <v>39787</v>
      </c>
      <c r="F549" s="34" t="s">
        <v>37</v>
      </c>
      <c r="G549" s="37">
        <v>4000</v>
      </c>
      <c r="H549" s="34"/>
      <c r="I549" s="38"/>
      <c r="J549" s="36" t="s">
        <v>287</v>
      </c>
      <c r="K549" s="38">
        <v>30</v>
      </c>
      <c r="L549" s="40"/>
      <c r="M549" s="40"/>
      <c r="N549" s="40"/>
      <c r="O549" s="40"/>
      <c r="P549" s="40"/>
    </row>
    <row r="550" spans="1:16" s="32" customFormat="1" ht="10.5">
      <c r="A550" s="32">
        <v>76022072</v>
      </c>
      <c r="B550" s="33">
        <v>8</v>
      </c>
      <c r="C550" s="32" t="s">
        <v>337</v>
      </c>
      <c r="D550" s="46" t="s">
        <v>143</v>
      </c>
      <c r="E550" s="35">
        <v>39793</v>
      </c>
      <c r="F550" s="34" t="s">
        <v>37</v>
      </c>
      <c r="G550" s="37">
        <v>4000</v>
      </c>
      <c r="H550" s="34" t="s">
        <v>63</v>
      </c>
      <c r="I550" s="38">
        <v>5</v>
      </c>
      <c r="J550" s="36" t="s">
        <v>68</v>
      </c>
      <c r="K550" s="38">
        <v>21</v>
      </c>
      <c r="L550" s="40">
        <v>4000000</v>
      </c>
      <c r="M550" s="40">
        <v>4000000</v>
      </c>
      <c r="N550" s="40">
        <v>88050760</v>
      </c>
      <c r="O550" s="40">
        <v>1080580</v>
      </c>
      <c r="P550" s="40">
        <v>89131340</v>
      </c>
    </row>
    <row r="551" spans="1:16" s="32" customFormat="1" ht="10.5">
      <c r="A551" s="32">
        <v>96802690</v>
      </c>
      <c r="B551" s="33">
        <v>9</v>
      </c>
      <c r="C551" s="32" t="s">
        <v>273</v>
      </c>
      <c r="D551" s="46">
        <v>560</v>
      </c>
      <c r="E551" s="35">
        <v>39799</v>
      </c>
      <c r="F551" s="34" t="s">
        <v>37</v>
      </c>
      <c r="G551" s="37">
        <v>3500</v>
      </c>
      <c r="H551" s="34"/>
      <c r="I551" s="38"/>
      <c r="J551" s="36" t="s">
        <v>81</v>
      </c>
      <c r="K551" s="38">
        <v>30</v>
      </c>
      <c r="L551" s="40"/>
      <c r="M551" s="40"/>
      <c r="N551" s="40"/>
      <c r="O551" s="40"/>
      <c r="P551" s="40"/>
    </row>
    <row r="552" spans="1:16" s="32" customFormat="1" ht="10.5">
      <c r="A552" s="32">
        <v>96802690</v>
      </c>
      <c r="B552" s="33">
        <v>9</v>
      </c>
      <c r="C552" s="32" t="s">
        <v>196</v>
      </c>
      <c r="D552" s="46" t="s">
        <v>143</v>
      </c>
      <c r="E552" s="35">
        <v>39799</v>
      </c>
      <c r="F552" s="34" t="s">
        <v>37</v>
      </c>
      <c r="G552" s="37">
        <v>3500</v>
      </c>
      <c r="H552" s="34" t="s">
        <v>125</v>
      </c>
      <c r="I552" s="38">
        <v>5.5</v>
      </c>
      <c r="J552" s="36" t="s">
        <v>68</v>
      </c>
      <c r="K552" s="38">
        <v>21</v>
      </c>
      <c r="L552" s="40">
        <v>3500000</v>
      </c>
      <c r="M552" s="40">
        <v>3500000</v>
      </c>
      <c r="N552" s="40">
        <v>77044415</v>
      </c>
      <c r="O552" s="40">
        <v>1219382</v>
      </c>
      <c r="P552" s="40">
        <v>78263797</v>
      </c>
    </row>
    <row r="553" spans="1:16" s="32" customFormat="1" ht="10.5">
      <c r="A553" s="55">
        <v>89900400</v>
      </c>
      <c r="B553" s="33">
        <v>0</v>
      </c>
      <c r="C553" s="32" t="s">
        <v>205</v>
      </c>
      <c r="D553" s="46">
        <v>561</v>
      </c>
      <c r="E553" s="35">
        <v>39813</v>
      </c>
      <c r="F553" s="34" t="s">
        <v>37</v>
      </c>
      <c r="G553" s="37">
        <v>2500</v>
      </c>
      <c r="H553" s="34"/>
      <c r="I553" s="38"/>
      <c r="J553" s="36" t="s">
        <v>410</v>
      </c>
      <c r="K553" s="38">
        <v>10</v>
      </c>
      <c r="L553" s="40"/>
      <c r="M553" s="40"/>
      <c r="N553" s="40"/>
      <c r="O553" s="40"/>
      <c r="P553" s="40"/>
    </row>
    <row r="554" spans="1:16" s="32" customFormat="1" ht="10.5">
      <c r="A554" s="55">
        <v>89900400</v>
      </c>
      <c r="B554" s="33">
        <v>0</v>
      </c>
      <c r="C554" s="32" t="s">
        <v>207</v>
      </c>
      <c r="D554" s="46" t="s">
        <v>143</v>
      </c>
      <c r="E554" s="35">
        <v>39834</v>
      </c>
      <c r="F554" s="34" t="s">
        <v>37</v>
      </c>
      <c r="G554" s="37">
        <v>2500</v>
      </c>
      <c r="H554" s="34" t="s">
        <v>75</v>
      </c>
      <c r="I554" s="38">
        <v>4.95</v>
      </c>
      <c r="J554" s="36" t="s">
        <v>410</v>
      </c>
      <c r="K554" s="38">
        <v>5</v>
      </c>
      <c r="L554" s="40">
        <v>500000</v>
      </c>
      <c r="M554" s="40">
        <v>500000</v>
      </c>
      <c r="N554" s="40">
        <v>11006345</v>
      </c>
      <c r="O554" s="40">
        <v>95068</v>
      </c>
      <c r="P554" s="40">
        <v>11101413</v>
      </c>
    </row>
    <row r="555" spans="1:16" s="32" customFormat="1" ht="10.5">
      <c r="A555" s="55">
        <v>89900400</v>
      </c>
      <c r="B555" s="33">
        <v>0</v>
      </c>
      <c r="C555" s="32" t="s">
        <v>411</v>
      </c>
      <c r="D555" s="46" t="s">
        <v>143</v>
      </c>
      <c r="E555" s="35">
        <v>39834</v>
      </c>
      <c r="F555" s="34" t="s">
        <v>37</v>
      </c>
      <c r="G555" s="37">
        <v>2500</v>
      </c>
      <c r="H555" s="34" t="s">
        <v>125</v>
      </c>
      <c r="I555" s="38">
        <v>4.8</v>
      </c>
      <c r="J555" s="36" t="s">
        <v>410</v>
      </c>
      <c r="K555" s="38">
        <v>10</v>
      </c>
      <c r="L555" s="40"/>
      <c r="M555" s="40"/>
      <c r="N555" s="40"/>
      <c r="O555" s="40"/>
      <c r="P555" s="40"/>
    </row>
    <row r="556" spans="1:16" s="32" customFormat="1" ht="10.5">
      <c r="A556" s="55">
        <v>89900400</v>
      </c>
      <c r="B556" s="33">
        <v>0</v>
      </c>
      <c r="C556" s="32" t="s">
        <v>205</v>
      </c>
      <c r="D556" s="46">
        <v>562</v>
      </c>
      <c r="E556" s="35">
        <v>39813</v>
      </c>
      <c r="F556" s="34" t="s">
        <v>37</v>
      </c>
      <c r="G556" s="37">
        <v>2500</v>
      </c>
      <c r="H556" s="34"/>
      <c r="I556" s="38"/>
      <c r="J556" s="36" t="s">
        <v>410</v>
      </c>
      <c r="K556" s="38">
        <v>30</v>
      </c>
      <c r="L556" s="40"/>
      <c r="M556" s="40"/>
      <c r="N556" s="40"/>
      <c r="O556" s="40"/>
      <c r="P556" s="40"/>
    </row>
    <row r="557" spans="1:16" s="32" customFormat="1" ht="10.5">
      <c r="A557" s="55">
        <v>89900400</v>
      </c>
      <c r="B557" s="33">
        <v>0</v>
      </c>
      <c r="C557" s="32" t="s">
        <v>207</v>
      </c>
      <c r="D557" s="46" t="s">
        <v>143</v>
      </c>
      <c r="E557" s="35">
        <v>39834</v>
      </c>
      <c r="F557" s="34" t="s">
        <v>37</v>
      </c>
      <c r="G557" s="37">
        <v>2500</v>
      </c>
      <c r="H557" s="34" t="s">
        <v>132</v>
      </c>
      <c r="I557" s="38">
        <v>4.9000000000000004</v>
      </c>
      <c r="J557" s="36" t="s">
        <v>410</v>
      </c>
      <c r="K557" s="38">
        <v>21</v>
      </c>
      <c r="L557" s="40">
        <v>2000000</v>
      </c>
      <c r="M557" s="40">
        <v>2000000</v>
      </c>
      <c r="N557" s="40">
        <v>44025380</v>
      </c>
      <c r="O557" s="40">
        <v>376478</v>
      </c>
      <c r="P557" s="40">
        <v>44401858</v>
      </c>
    </row>
    <row r="558" spans="1:16" s="32" customFormat="1" ht="10.5">
      <c r="A558" s="55">
        <v>93007000</v>
      </c>
      <c r="B558" s="33">
        <v>9</v>
      </c>
      <c r="C558" s="32" t="s">
        <v>282</v>
      </c>
      <c r="D558" s="46">
        <v>563</v>
      </c>
      <c r="E558" s="35">
        <v>39813</v>
      </c>
      <c r="F558" s="34" t="s">
        <v>37</v>
      </c>
      <c r="G558" s="37">
        <v>5000</v>
      </c>
      <c r="H558" s="34"/>
      <c r="I558" s="38"/>
      <c r="J558" s="36" t="s">
        <v>81</v>
      </c>
      <c r="K558" s="38">
        <v>10</v>
      </c>
      <c r="L558" s="40"/>
      <c r="M558" s="40"/>
      <c r="N558" s="40"/>
      <c r="O558" s="40"/>
      <c r="P558" s="40"/>
    </row>
    <row r="559" spans="1:16" s="32" customFormat="1" ht="10.5">
      <c r="A559" s="55">
        <v>93007000</v>
      </c>
      <c r="B559" s="33">
        <v>9</v>
      </c>
      <c r="C559" s="32" t="s">
        <v>412</v>
      </c>
      <c r="D559" s="46" t="s">
        <v>143</v>
      </c>
      <c r="E559" s="35">
        <v>39822</v>
      </c>
      <c r="F559" s="34" t="s">
        <v>37</v>
      </c>
      <c r="G559" s="37">
        <v>5000</v>
      </c>
      <c r="H559" s="34" t="s">
        <v>51</v>
      </c>
      <c r="I559" s="38">
        <v>5</v>
      </c>
      <c r="J559" s="36" t="s">
        <v>81</v>
      </c>
      <c r="K559" s="38">
        <v>5</v>
      </c>
      <c r="L559" s="40"/>
      <c r="M559" s="40"/>
      <c r="N559" s="40"/>
      <c r="O559" s="40"/>
      <c r="P559" s="40"/>
    </row>
    <row r="560" spans="1:16" s="32" customFormat="1" ht="10.5">
      <c r="A560" s="55">
        <v>93007000</v>
      </c>
      <c r="B560" s="33">
        <v>9</v>
      </c>
      <c r="C560" s="32" t="s">
        <v>413</v>
      </c>
      <c r="D560" s="46" t="s">
        <v>152</v>
      </c>
      <c r="E560" s="35">
        <v>39822</v>
      </c>
      <c r="F560" s="34" t="s">
        <v>171</v>
      </c>
      <c r="G560" s="37">
        <v>107290000</v>
      </c>
      <c r="H560" s="34" t="s">
        <v>53</v>
      </c>
      <c r="I560" s="38">
        <v>7</v>
      </c>
      <c r="J560" s="36" t="s">
        <v>81</v>
      </c>
      <c r="K560" s="38">
        <v>5</v>
      </c>
      <c r="L560" s="40">
        <v>21000000000</v>
      </c>
      <c r="M560" s="40">
        <v>21000000000</v>
      </c>
      <c r="N560" s="40">
        <v>21000000</v>
      </c>
      <c r="O560" s="40">
        <v>341649</v>
      </c>
      <c r="P560" s="40">
        <v>21341649</v>
      </c>
    </row>
    <row r="561" spans="1:16" s="32" customFormat="1" ht="10.5">
      <c r="A561" s="55">
        <v>93007000</v>
      </c>
      <c r="B561" s="33">
        <v>9</v>
      </c>
      <c r="C561" s="32" t="s">
        <v>413</v>
      </c>
      <c r="D561" s="46" t="s">
        <v>162</v>
      </c>
      <c r="E561" s="35">
        <v>39938</v>
      </c>
      <c r="F561" s="34" t="s">
        <v>37</v>
      </c>
      <c r="G561" s="37">
        <v>4000</v>
      </c>
      <c r="H561" s="34" t="s">
        <v>60</v>
      </c>
      <c r="I561" s="38">
        <v>3</v>
      </c>
      <c r="J561" s="36" t="s">
        <v>81</v>
      </c>
      <c r="K561" s="38">
        <v>5</v>
      </c>
      <c r="L561" s="40">
        <v>1500000</v>
      </c>
      <c r="M561" s="40">
        <v>1500000</v>
      </c>
      <c r="N561" s="40">
        <v>33019035</v>
      </c>
      <c r="O561" s="40">
        <v>488933.962</v>
      </c>
      <c r="P561" s="40">
        <v>33507968.962000001</v>
      </c>
    </row>
    <row r="562" spans="1:16" s="32" customFormat="1" ht="10.5">
      <c r="A562" s="55">
        <v>93007000</v>
      </c>
      <c r="B562" s="33">
        <v>9</v>
      </c>
      <c r="C562" s="32" t="s">
        <v>413</v>
      </c>
      <c r="D562" s="46" t="s">
        <v>163</v>
      </c>
      <c r="E562" s="35">
        <v>39938</v>
      </c>
      <c r="F562" s="34" t="s">
        <v>171</v>
      </c>
      <c r="G562" s="37">
        <v>83900000</v>
      </c>
      <c r="H562" s="34" t="s">
        <v>64</v>
      </c>
      <c r="I562" s="38">
        <v>5.5</v>
      </c>
      <c r="J562" s="36" t="s">
        <v>81</v>
      </c>
      <c r="K562" s="38">
        <v>5</v>
      </c>
      <c r="L562" s="40">
        <v>52000000000</v>
      </c>
      <c r="M562" s="40">
        <v>52000000000</v>
      </c>
      <c r="N562" s="40">
        <v>52000000</v>
      </c>
      <c r="O562" s="40">
        <v>1403154.361</v>
      </c>
      <c r="P562" s="40">
        <v>53403154.361000001</v>
      </c>
    </row>
    <row r="563" spans="1:16" s="32" customFormat="1" ht="10.5">
      <c r="A563" s="55">
        <v>93007000</v>
      </c>
      <c r="B563" s="33">
        <v>9</v>
      </c>
      <c r="C563" s="32" t="s">
        <v>414</v>
      </c>
      <c r="D563" s="46">
        <v>564</v>
      </c>
      <c r="E563" s="35">
        <v>39813</v>
      </c>
      <c r="F563" s="34" t="s">
        <v>37</v>
      </c>
      <c r="G563" s="37">
        <v>5000</v>
      </c>
      <c r="H563" s="34"/>
      <c r="I563" s="38"/>
      <c r="J563" s="36" t="s">
        <v>81</v>
      </c>
      <c r="K563" s="38">
        <v>30</v>
      </c>
      <c r="L563" s="40"/>
      <c r="M563" s="40"/>
      <c r="N563" s="40"/>
      <c r="O563" s="40"/>
      <c r="P563" s="40"/>
    </row>
    <row r="564" spans="1:16" s="32" customFormat="1" ht="10.5">
      <c r="A564" s="55">
        <v>93007000</v>
      </c>
      <c r="B564" s="33">
        <v>9</v>
      </c>
      <c r="C564" s="32" t="s">
        <v>413</v>
      </c>
      <c r="D564" s="46" t="s">
        <v>143</v>
      </c>
      <c r="E564" s="35">
        <v>39821</v>
      </c>
      <c r="F564" s="34" t="s">
        <v>37</v>
      </c>
      <c r="G564" s="37">
        <v>5000</v>
      </c>
      <c r="H564" s="34" t="s">
        <v>59</v>
      </c>
      <c r="I564" s="38">
        <v>4.9000000000000004</v>
      </c>
      <c r="J564" s="36" t="s">
        <v>81</v>
      </c>
      <c r="K564" s="38">
        <v>21</v>
      </c>
      <c r="L564" s="40">
        <v>4000000</v>
      </c>
      <c r="M564" s="40">
        <v>4000000</v>
      </c>
      <c r="N564" s="40">
        <v>88050760</v>
      </c>
      <c r="O564" s="40">
        <v>1007802.672</v>
      </c>
      <c r="P564" s="40">
        <v>89058562.679000005</v>
      </c>
    </row>
    <row r="565" spans="1:16" s="32" customFormat="1" ht="10.5">
      <c r="A565" s="55">
        <v>93007000</v>
      </c>
      <c r="B565" s="33">
        <v>9</v>
      </c>
      <c r="C565" s="32" t="s">
        <v>415</v>
      </c>
      <c r="D565" s="46" t="s">
        <v>152</v>
      </c>
      <c r="E565" s="35">
        <v>39938</v>
      </c>
      <c r="F565" s="34" t="s">
        <v>37</v>
      </c>
      <c r="G565" s="37">
        <v>1000</v>
      </c>
      <c r="H565" s="34" t="s">
        <v>75</v>
      </c>
      <c r="I565" s="38">
        <v>4.25</v>
      </c>
      <c r="J565" s="36" t="s">
        <v>81</v>
      </c>
      <c r="K565" s="38">
        <v>21</v>
      </c>
      <c r="L565" s="40"/>
      <c r="M565" s="40"/>
      <c r="N565" s="40"/>
      <c r="O565" s="40"/>
      <c r="P565" s="40"/>
    </row>
    <row r="566" spans="1:16" s="32" customFormat="1" ht="10.5">
      <c r="A566" s="56">
        <v>99598300</v>
      </c>
      <c r="B566" s="57">
        <v>1</v>
      </c>
      <c r="C566" s="32" t="s">
        <v>416</v>
      </c>
      <c r="D566" s="46">
        <v>565</v>
      </c>
      <c r="E566" s="35">
        <v>39846</v>
      </c>
      <c r="F566" s="34" t="s">
        <v>37</v>
      </c>
      <c r="G566" s="37">
        <v>3000</v>
      </c>
      <c r="H566" s="34"/>
      <c r="I566" s="38"/>
      <c r="J566" s="36" t="s">
        <v>410</v>
      </c>
      <c r="K566" s="38">
        <v>10</v>
      </c>
      <c r="L566" s="40"/>
      <c r="M566" s="40"/>
      <c r="N566" s="40"/>
      <c r="O566" s="40"/>
      <c r="P566" s="40"/>
    </row>
    <row r="567" spans="1:16" s="32" customFormat="1" ht="10.5">
      <c r="A567" s="56">
        <v>99598300</v>
      </c>
      <c r="B567" s="57">
        <v>1</v>
      </c>
      <c r="C567" s="32" t="s">
        <v>970</v>
      </c>
      <c r="D567" s="46" t="s">
        <v>143</v>
      </c>
      <c r="E567" s="35">
        <v>39862</v>
      </c>
      <c r="F567" s="34" t="s">
        <v>171</v>
      </c>
      <c r="G567" s="37">
        <v>63500000</v>
      </c>
      <c r="H567" s="34" t="s">
        <v>46</v>
      </c>
      <c r="I567" s="38">
        <v>6.75</v>
      </c>
      <c r="J567" s="36" t="s">
        <v>81</v>
      </c>
      <c r="K567" s="38">
        <v>9.5</v>
      </c>
      <c r="L567" s="40"/>
      <c r="M567" s="40"/>
      <c r="N567" s="40"/>
      <c r="O567" s="40"/>
      <c r="P567" s="40"/>
    </row>
    <row r="568" spans="1:16" s="32" customFormat="1" ht="10.5">
      <c r="A568" s="56">
        <v>99598300</v>
      </c>
      <c r="B568" s="57">
        <v>1</v>
      </c>
      <c r="C568" s="32" t="s">
        <v>418</v>
      </c>
      <c r="D568" s="46" t="s">
        <v>143</v>
      </c>
      <c r="E568" s="35">
        <v>39862</v>
      </c>
      <c r="F568" s="34" t="s">
        <v>37</v>
      </c>
      <c r="G568" s="37">
        <v>3000</v>
      </c>
      <c r="H568" s="34" t="s">
        <v>90</v>
      </c>
      <c r="I568" s="38">
        <v>4.55</v>
      </c>
      <c r="J568" s="36" t="s">
        <v>81</v>
      </c>
      <c r="K568" s="38">
        <v>9.5</v>
      </c>
      <c r="L568" s="40">
        <v>1000000</v>
      </c>
      <c r="M568" s="40">
        <v>1000000</v>
      </c>
      <c r="N568" s="40">
        <v>22012690</v>
      </c>
      <c r="O568" s="40">
        <v>41732</v>
      </c>
      <c r="P568" s="40">
        <v>22054422</v>
      </c>
    </row>
    <row r="569" spans="1:16" s="32" customFormat="1" ht="10.5">
      <c r="A569" s="56">
        <v>99598300</v>
      </c>
      <c r="B569" s="57">
        <v>1</v>
      </c>
      <c r="C569" s="32" t="s">
        <v>416</v>
      </c>
      <c r="D569" s="46">
        <v>566</v>
      </c>
      <c r="E569" s="35">
        <v>39846</v>
      </c>
      <c r="F569" s="34" t="s">
        <v>37</v>
      </c>
      <c r="G569" s="37">
        <v>3000</v>
      </c>
      <c r="H569" s="34"/>
      <c r="I569" s="38"/>
      <c r="J569" s="36" t="s">
        <v>410</v>
      </c>
      <c r="K569" s="38">
        <v>30</v>
      </c>
      <c r="L569" s="40"/>
      <c r="M569" s="40"/>
      <c r="N569" s="40"/>
      <c r="O569" s="40"/>
      <c r="P569" s="40"/>
    </row>
    <row r="570" spans="1:16" s="32" customFormat="1" ht="10.5">
      <c r="A570" s="56">
        <v>99598300</v>
      </c>
      <c r="B570" s="57">
        <v>1</v>
      </c>
      <c r="C570" s="32" t="s">
        <v>418</v>
      </c>
      <c r="D570" s="46" t="s">
        <v>143</v>
      </c>
      <c r="E570" s="35">
        <v>39862</v>
      </c>
      <c r="F570" s="34" t="s">
        <v>37</v>
      </c>
      <c r="G570" s="37">
        <v>3000</v>
      </c>
      <c r="H570" s="34" t="s">
        <v>92</v>
      </c>
      <c r="I570" s="38">
        <v>5.3</v>
      </c>
      <c r="J570" s="36" t="s">
        <v>81</v>
      </c>
      <c r="K570" s="38">
        <v>21</v>
      </c>
      <c r="L570" s="40">
        <v>2000000</v>
      </c>
      <c r="M570" s="40">
        <v>2000000</v>
      </c>
      <c r="N570" s="40">
        <v>44025380</v>
      </c>
      <c r="O570" s="40">
        <v>97223</v>
      </c>
      <c r="P570" s="40">
        <v>44122603</v>
      </c>
    </row>
    <row r="571" spans="1:16" s="32" customFormat="1" ht="10.5">
      <c r="A571" s="56">
        <v>96591040</v>
      </c>
      <c r="B571" s="57">
        <v>9</v>
      </c>
      <c r="C571" s="32" t="s">
        <v>164</v>
      </c>
      <c r="D571" s="46">
        <v>567</v>
      </c>
      <c r="E571" s="35">
        <v>39885</v>
      </c>
      <c r="F571" s="34" t="s">
        <v>37</v>
      </c>
      <c r="G571" s="37">
        <v>3500</v>
      </c>
      <c r="H571" s="34"/>
      <c r="I571" s="38"/>
      <c r="J571" s="36" t="s">
        <v>68</v>
      </c>
      <c r="K571" s="38">
        <v>30</v>
      </c>
      <c r="L571" s="40"/>
      <c r="M571" s="40"/>
      <c r="N571" s="40"/>
      <c r="O571" s="40"/>
      <c r="P571" s="40"/>
    </row>
    <row r="572" spans="1:16" s="32" customFormat="1" ht="10.5">
      <c r="A572" s="56">
        <v>96591040</v>
      </c>
      <c r="B572" s="57">
        <v>9</v>
      </c>
      <c r="C572" s="32" t="s">
        <v>308</v>
      </c>
      <c r="D572" s="46" t="s">
        <v>143</v>
      </c>
      <c r="E572" s="35">
        <v>39919</v>
      </c>
      <c r="F572" s="34" t="s">
        <v>37</v>
      </c>
      <c r="G572" s="37">
        <v>3500</v>
      </c>
      <c r="H572" s="34" t="s">
        <v>64</v>
      </c>
      <c r="I572" s="38">
        <v>5.15</v>
      </c>
      <c r="J572" s="36" t="s">
        <v>68</v>
      </c>
      <c r="K572" s="38">
        <v>21</v>
      </c>
      <c r="L572" s="40">
        <v>2500000</v>
      </c>
      <c r="M572" s="40">
        <v>2500000</v>
      </c>
      <c r="N572" s="40">
        <v>55031725</v>
      </c>
      <c r="O572" s="40">
        <v>1221488</v>
      </c>
      <c r="P572" s="40">
        <v>56253213</v>
      </c>
    </row>
    <row r="573" spans="1:16" s="32" customFormat="1" ht="10.5">
      <c r="A573" s="56">
        <v>96591040</v>
      </c>
      <c r="B573" s="57">
        <v>9</v>
      </c>
      <c r="C573" s="32" t="s">
        <v>164</v>
      </c>
      <c r="D573" s="46">
        <v>568</v>
      </c>
      <c r="E573" s="35">
        <v>39885</v>
      </c>
      <c r="F573" s="34" t="s">
        <v>37</v>
      </c>
      <c r="G573" s="37">
        <v>3500</v>
      </c>
      <c r="H573" s="34"/>
      <c r="I573" s="38"/>
      <c r="J573" s="36" t="s">
        <v>68</v>
      </c>
      <c r="K573" s="38">
        <v>10</v>
      </c>
      <c r="L573" s="40"/>
      <c r="M573" s="40"/>
      <c r="N573" s="40"/>
      <c r="O573" s="40"/>
      <c r="P573" s="40"/>
    </row>
    <row r="574" spans="1:16" s="32" customFormat="1" ht="10.5">
      <c r="A574" s="56">
        <v>96591040</v>
      </c>
      <c r="B574" s="57">
        <v>9</v>
      </c>
      <c r="C574" s="32" t="s">
        <v>110</v>
      </c>
      <c r="D574" s="46" t="s">
        <v>143</v>
      </c>
      <c r="E574" s="35">
        <v>39919</v>
      </c>
      <c r="F574" s="34" t="s">
        <v>171</v>
      </c>
      <c r="G574" s="37">
        <v>73000000</v>
      </c>
      <c r="H574" s="34" t="s">
        <v>59</v>
      </c>
      <c r="I574" s="38">
        <v>6.9</v>
      </c>
      <c r="J574" s="36" t="s">
        <v>68</v>
      </c>
      <c r="K574" s="38">
        <v>7</v>
      </c>
      <c r="L574" s="40"/>
      <c r="M574" s="40"/>
      <c r="N574" s="40"/>
      <c r="O574" s="40"/>
      <c r="P574" s="40"/>
    </row>
    <row r="575" spans="1:16" s="32" customFormat="1" ht="10.5">
      <c r="A575" s="56">
        <v>96591040</v>
      </c>
      <c r="B575" s="57">
        <v>9</v>
      </c>
      <c r="C575" s="32" t="s">
        <v>308</v>
      </c>
      <c r="D575" s="46" t="s">
        <v>143</v>
      </c>
      <c r="E575" s="35">
        <v>39919</v>
      </c>
      <c r="F575" s="34" t="s">
        <v>37</v>
      </c>
      <c r="G575" s="37">
        <v>3500</v>
      </c>
      <c r="H575" s="34" t="s">
        <v>60</v>
      </c>
      <c r="I575" s="38">
        <v>4</v>
      </c>
      <c r="J575" s="36" t="s">
        <v>68</v>
      </c>
      <c r="K575" s="38">
        <v>7</v>
      </c>
      <c r="L575" s="40">
        <v>1000000</v>
      </c>
      <c r="M575" s="40">
        <v>1000000</v>
      </c>
      <c r="N575" s="40">
        <v>22012690</v>
      </c>
      <c r="O575" s="40">
        <v>380678</v>
      </c>
      <c r="P575" s="40">
        <v>22393368</v>
      </c>
    </row>
    <row r="576" spans="1:16" s="32" customFormat="1" ht="10.5">
      <c r="A576" s="56">
        <v>96596540</v>
      </c>
      <c r="B576" s="57">
        <v>8</v>
      </c>
      <c r="C576" s="32" t="s">
        <v>420</v>
      </c>
      <c r="D576" s="46">
        <v>569</v>
      </c>
      <c r="E576" s="35">
        <v>39888</v>
      </c>
      <c r="F576" s="34" t="s">
        <v>37</v>
      </c>
      <c r="G576" s="37">
        <v>10000</v>
      </c>
      <c r="H576" s="34"/>
      <c r="I576" s="38"/>
      <c r="J576" s="36"/>
      <c r="K576" s="38">
        <v>10</v>
      </c>
      <c r="L576" s="40"/>
      <c r="M576" s="40"/>
      <c r="N576" s="40"/>
      <c r="O576" s="40"/>
      <c r="P576" s="40"/>
    </row>
    <row r="577" spans="1:16" s="32" customFormat="1" ht="10.5">
      <c r="A577" s="56">
        <v>96596540</v>
      </c>
      <c r="B577" s="57">
        <v>8</v>
      </c>
      <c r="C577" s="32" t="s">
        <v>421</v>
      </c>
      <c r="D577" s="46" t="s">
        <v>143</v>
      </c>
      <c r="E577" s="35">
        <v>39892</v>
      </c>
      <c r="F577" s="34" t="s">
        <v>171</v>
      </c>
      <c r="G577" s="37">
        <v>209900000</v>
      </c>
      <c r="H577" s="34" t="s">
        <v>92</v>
      </c>
      <c r="I577" s="38">
        <v>5.5</v>
      </c>
      <c r="J577" s="36" t="s">
        <v>422</v>
      </c>
      <c r="K577" s="38">
        <v>5</v>
      </c>
      <c r="L577" s="40"/>
      <c r="M577" s="40"/>
      <c r="N577" s="40"/>
      <c r="O577" s="40"/>
      <c r="P577" s="40"/>
    </row>
    <row r="578" spans="1:16" s="32" customFormat="1" ht="10.5">
      <c r="A578" s="56">
        <v>96596540</v>
      </c>
      <c r="B578" s="57">
        <v>8</v>
      </c>
      <c r="C578" s="32" t="s">
        <v>423</v>
      </c>
      <c r="D578" s="46" t="s">
        <v>143</v>
      </c>
      <c r="E578" s="35">
        <v>39892</v>
      </c>
      <c r="F578" s="34" t="s">
        <v>37</v>
      </c>
      <c r="G578" s="37">
        <v>10000</v>
      </c>
      <c r="H578" s="34" t="s">
        <v>63</v>
      </c>
      <c r="I578" s="38">
        <v>2.9</v>
      </c>
      <c r="J578" s="36" t="s">
        <v>422</v>
      </c>
      <c r="K578" s="38">
        <v>5</v>
      </c>
      <c r="L578" s="40">
        <v>3000000</v>
      </c>
      <c r="M578" s="40">
        <v>3000000</v>
      </c>
      <c r="N578" s="40">
        <v>66038070</v>
      </c>
      <c r="O578" s="40">
        <v>36971</v>
      </c>
      <c r="P578" s="40">
        <v>66075041</v>
      </c>
    </row>
    <row r="579" spans="1:16" s="32" customFormat="1" ht="10.5">
      <c r="A579" s="56">
        <v>96596540</v>
      </c>
      <c r="B579" s="57">
        <v>8</v>
      </c>
      <c r="C579" s="32" t="s">
        <v>421</v>
      </c>
      <c r="D579" s="46" t="s">
        <v>143</v>
      </c>
      <c r="E579" s="35">
        <v>39892</v>
      </c>
      <c r="F579" s="34" t="s">
        <v>37</v>
      </c>
      <c r="G579" s="37">
        <v>10000</v>
      </c>
      <c r="H579" s="34" t="s">
        <v>56</v>
      </c>
      <c r="I579" s="38">
        <v>3.7</v>
      </c>
      <c r="J579" s="36" t="s">
        <v>422</v>
      </c>
      <c r="K579" s="38">
        <v>10</v>
      </c>
      <c r="L579" s="40"/>
      <c r="M579" s="40"/>
      <c r="N579" s="40"/>
      <c r="O579" s="40"/>
      <c r="P579" s="40"/>
    </row>
    <row r="580" spans="1:16" s="32" customFormat="1" ht="10.5">
      <c r="A580" s="56">
        <v>96596540</v>
      </c>
      <c r="B580" s="57">
        <v>8</v>
      </c>
      <c r="C580" s="32" t="s">
        <v>290</v>
      </c>
      <c r="D580" s="46">
        <v>570</v>
      </c>
      <c r="E580" s="35">
        <v>39888</v>
      </c>
      <c r="F580" s="34" t="s">
        <v>37</v>
      </c>
      <c r="G580" s="37">
        <v>10000</v>
      </c>
      <c r="H580" s="34"/>
      <c r="I580" s="38"/>
      <c r="J580" s="36"/>
      <c r="K580" s="38">
        <v>30</v>
      </c>
      <c r="L580" s="40"/>
      <c r="M580" s="40"/>
      <c r="N580" s="40"/>
      <c r="O580" s="40"/>
      <c r="P580" s="40"/>
    </row>
    <row r="581" spans="1:16" s="32" customFormat="1" ht="10.5">
      <c r="A581" s="56">
        <v>96596540</v>
      </c>
      <c r="B581" s="57">
        <v>8</v>
      </c>
      <c r="C581" s="32" t="s">
        <v>423</v>
      </c>
      <c r="D581" s="46" t="s">
        <v>143</v>
      </c>
      <c r="E581" s="35">
        <v>39892</v>
      </c>
      <c r="F581" s="34" t="s">
        <v>37</v>
      </c>
      <c r="G581" s="37">
        <v>10000</v>
      </c>
      <c r="H581" s="34" t="s">
        <v>51</v>
      </c>
      <c r="I581" s="38">
        <v>4.3</v>
      </c>
      <c r="J581" s="36" t="s">
        <v>422</v>
      </c>
      <c r="K581" s="38">
        <v>21</v>
      </c>
      <c r="L581" s="40">
        <v>7000000</v>
      </c>
      <c r="M581" s="40">
        <v>7000000</v>
      </c>
      <c r="N581" s="40">
        <v>154088830</v>
      </c>
      <c r="O581" s="40">
        <v>127481</v>
      </c>
      <c r="P581" s="40">
        <v>154216311</v>
      </c>
    </row>
    <row r="582" spans="1:16" s="32" customFormat="1" ht="10.5">
      <c r="A582" s="56">
        <v>90413000</v>
      </c>
      <c r="B582" s="57">
        <v>1</v>
      </c>
      <c r="C582" s="32" t="s">
        <v>424</v>
      </c>
      <c r="D582" s="46">
        <v>572</v>
      </c>
      <c r="E582" s="35">
        <v>39895</v>
      </c>
      <c r="F582" s="34" t="s">
        <v>37</v>
      </c>
      <c r="G582" s="37">
        <v>5000</v>
      </c>
      <c r="H582" s="34"/>
      <c r="I582" s="38"/>
      <c r="J582" s="36" t="s">
        <v>81</v>
      </c>
      <c r="K582" s="38">
        <v>10</v>
      </c>
      <c r="L582" s="40"/>
      <c r="M582" s="40"/>
      <c r="N582" s="40"/>
      <c r="O582" s="40"/>
      <c r="P582" s="40"/>
    </row>
    <row r="583" spans="1:16" s="32" customFormat="1" ht="10.5">
      <c r="A583" s="56">
        <v>90413000</v>
      </c>
      <c r="B583" s="57">
        <v>1</v>
      </c>
      <c r="C583" s="32" t="s">
        <v>425</v>
      </c>
      <c r="D583" s="46" t="s">
        <v>143</v>
      </c>
      <c r="E583" s="35">
        <v>39899</v>
      </c>
      <c r="F583" s="34" t="s">
        <v>171</v>
      </c>
      <c r="G583" s="37">
        <v>100000000</v>
      </c>
      <c r="H583" s="34" t="s">
        <v>51</v>
      </c>
      <c r="I583" s="38">
        <v>5.5</v>
      </c>
      <c r="J583" s="36" t="s">
        <v>68</v>
      </c>
      <c r="K583" s="38">
        <v>5</v>
      </c>
      <c r="L583" s="40"/>
      <c r="M583" s="40"/>
      <c r="N583" s="40"/>
      <c r="O583" s="40"/>
      <c r="P583" s="40"/>
    </row>
    <row r="584" spans="1:16" s="32" customFormat="1" ht="10.5">
      <c r="A584" s="56">
        <v>90413000</v>
      </c>
      <c r="B584" s="57">
        <v>1</v>
      </c>
      <c r="C584" s="32" t="s">
        <v>425</v>
      </c>
      <c r="D584" s="46" t="s">
        <v>143</v>
      </c>
      <c r="E584" s="35">
        <v>39899</v>
      </c>
      <c r="F584" s="34" t="s">
        <v>37</v>
      </c>
      <c r="G584" s="37">
        <v>5000</v>
      </c>
      <c r="H584" s="34" t="s">
        <v>53</v>
      </c>
      <c r="I584" s="38">
        <v>3.9</v>
      </c>
      <c r="J584" s="36" t="s">
        <v>68</v>
      </c>
      <c r="K584" s="38">
        <v>10</v>
      </c>
      <c r="L584" s="40"/>
      <c r="M584" s="40"/>
      <c r="N584" s="40"/>
      <c r="O584" s="40"/>
      <c r="P584" s="40"/>
    </row>
    <row r="585" spans="1:16" s="32" customFormat="1" ht="10.5">
      <c r="A585" s="56">
        <v>90413000</v>
      </c>
      <c r="B585" s="57">
        <v>1</v>
      </c>
      <c r="C585" s="32" t="s">
        <v>224</v>
      </c>
      <c r="D585" s="46" t="s">
        <v>152</v>
      </c>
      <c r="E585" s="35">
        <v>39902</v>
      </c>
      <c r="F585" s="34" t="s">
        <v>37</v>
      </c>
      <c r="G585" s="37">
        <v>5000</v>
      </c>
      <c r="H585" s="34" t="s">
        <v>60</v>
      </c>
      <c r="I585" s="38">
        <v>3</v>
      </c>
      <c r="J585" s="36" t="s">
        <v>68</v>
      </c>
      <c r="K585" s="38">
        <v>5</v>
      </c>
      <c r="L585" s="40">
        <v>3000000</v>
      </c>
      <c r="M585" s="40">
        <v>3000000</v>
      </c>
      <c r="N585" s="40">
        <v>66038070</v>
      </c>
      <c r="O585" s="40">
        <v>81037</v>
      </c>
      <c r="P585" s="40">
        <v>66119107</v>
      </c>
    </row>
    <row r="586" spans="1:16" s="32" customFormat="1" ht="10.5">
      <c r="A586" s="56">
        <v>90413000</v>
      </c>
      <c r="B586" s="57">
        <v>1</v>
      </c>
      <c r="C586" s="32" t="s">
        <v>424</v>
      </c>
      <c r="D586" s="46">
        <v>573</v>
      </c>
      <c r="E586" s="35">
        <v>39895</v>
      </c>
      <c r="F586" s="34" t="s">
        <v>37</v>
      </c>
      <c r="G586" s="37">
        <v>5000</v>
      </c>
      <c r="H586" s="34"/>
      <c r="I586" s="38"/>
      <c r="J586" s="36" t="s">
        <v>81</v>
      </c>
      <c r="K586" s="38">
        <v>30</v>
      </c>
      <c r="L586" s="40"/>
      <c r="M586" s="40"/>
      <c r="N586" s="40"/>
      <c r="O586" s="40"/>
      <c r="P586" s="40"/>
    </row>
    <row r="587" spans="1:16" s="32" customFormat="1" ht="10.5">
      <c r="A587" s="56">
        <v>90413000</v>
      </c>
      <c r="B587" s="57">
        <v>1</v>
      </c>
      <c r="C587" s="32" t="s">
        <v>426</v>
      </c>
      <c r="D587" s="46" t="s">
        <v>143</v>
      </c>
      <c r="E587" s="35">
        <v>39899</v>
      </c>
      <c r="F587" s="34" t="s">
        <v>37</v>
      </c>
      <c r="G587" s="37">
        <v>5000</v>
      </c>
      <c r="H587" s="34" t="s">
        <v>59</v>
      </c>
      <c r="I587" s="38">
        <v>4.25</v>
      </c>
      <c r="J587" s="36" t="s">
        <v>68</v>
      </c>
      <c r="K587" s="38">
        <v>21</v>
      </c>
      <c r="L587" s="40">
        <v>2000000</v>
      </c>
      <c r="M587" s="40">
        <v>2000000</v>
      </c>
      <c r="N587" s="40">
        <v>44025380</v>
      </c>
      <c r="O587" s="40">
        <v>76303</v>
      </c>
      <c r="P587" s="40">
        <v>44101683</v>
      </c>
    </row>
    <row r="588" spans="1:16" s="32" customFormat="1" ht="10.5">
      <c r="A588" s="56">
        <v>90227000</v>
      </c>
      <c r="B588" s="57">
        <v>0</v>
      </c>
      <c r="C588" s="32" t="s">
        <v>427</v>
      </c>
      <c r="D588" s="46">
        <v>574</v>
      </c>
      <c r="E588" s="35">
        <v>39895</v>
      </c>
      <c r="F588" s="34" t="s">
        <v>37</v>
      </c>
      <c r="G588" s="37">
        <v>2000</v>
      </c>
      <c r="H588" s="34"/>
      <c r="I588" s="38"/>
      <c r="J588" s="36" t="s">
        <v>329</v>
      </c>
      <c r="K588" s="38">
        <v>10</v>
      </c>
      <c r="L588" s="40"/>
      <c r="M588" s="40"/>
      <c r="N588" s="40"/>
      <c r="O588" s="40"/>
      <c r="P588" s="40"/>
    </row>
    <row r="589" spans="1:16" s="32" customFormat="1" ht="10.5">
      <c r="A589" s="56">
        <v>90227000</v>
      </c>
      <c r="B589" s="57">
        <v>0</v>
      </c>
      <c r="C589" s="32" t="s">
        <v>428</v>
      </c>
      <c r="D589" s="46" t="s">
        <v>143</v>
      </c>
      <c r="E589" s="35">
        <v>39990</v>
      </c>
      <c r="F589" s="34" t="s">
        <v>37</v>
      </c>
      <c r="G589" s="37">
        <v>1500</v>
      </c>
      <c r="H589" s="34" t="s">
        <v>63</v>
      </c>
      <c r="I589" s="38">
        <v>3.6</v>
      </c>
      <c r="J589" s="36" t="s">
        <v>68</v>
      </c>
      <c r="K589" s="38">
        <v>6</v>
      </c>
      <c r="L589" s="40"/>
      <c r="M589" s="40"/>
      <c r="N589" s="40"/>
      <c r="O589" s="40"/>
      <c r="P589" s="40"/>
    </row>
    <row r="590" spans="1:16" s="32" customFormat="1" ht="10.5">
      <c r="A590" s="56">
        <v>90227000</v>
      </c>
      <c r="B590" s="57">
        <v>0</v>
      </c>
      <c r="C590" s="32" t="s">
        <v>428</v>
      </c>
      <c r="D590" s="46" t="s">
        <v>143</v>
      </c>
      <c r="E590" s="35">
        <v>39990</v>
      </c>
      <c r="F590" s="34" t="s">
        <v>171</v>
      </c>
      <c r="G590" s="37">
        <v>31000000</v>
      </c>
      <c r="H590" s="34" t="s">
        <v>56</v>
      </c>
      <c r="I590" s="38">
        <v>6</v>
      </c>
      <c r="J590" s="36" t="s">
        <v>68</v>
      </c>
      <c r="K590" s="38">
        <v>6</v>
      </c>
      <c r="L590" s="40"/>
      <c r="M590" s="40"/>
      <c r="N590" s="40"/>
      <c r="O590" s="40"/>
      <c r="P590" s="40"/>
    </row>
    <row r="591" spans="1:16" s="32" customFormat="1" ht="10.5">
      <c r="A591" s="56">
        <v>90227000</v>
      </c>
      <c r="B591" s="57">
        <v>0</v>
      </c>
      <c r="C591" s="32" t="s">
        <v>429</v>
      </c>
      <c r="D591" s="46">
        <v>575</v>
      </c>
      <c r="E591" s="35">
        <v>39895</v>
      </c>
      <c r="F591" s="34" t="s">
        <v>37</v>
      </c>
      <c r="G591" s="37">
        <v>2000</v>
      </c>
      <c r="H591" s="34"/>
      <c r="I591" s="38"/>
      <c r="J591" s="36" t="s">
        <v>329</v>
      </c>
      <c r="K591" s="38">
        <v>30</v>
      </c>
      <c r="L591" s="40"/>
      <c r="M591" s="40"/>
      <c r="N591" s="40"/>
      <c r="O591" s="40"/>
      <c r="P591" s="40"/>
    </row>
    <row r="592" spans="1:16" s="32" customFormat="1" ht="10.5">
      <c r="A592" s="56">
        <v>90635000</v>
      </c>
      <c r="B592" s="57">
        <v>9</v>
      </c>
      <c r="C592" s="32" t="s">
        <v>430</v>
      </c>
      <c r="D592" s="46">
        <v>576</v>
      </c>
      <c r="E592" s="35">
        <v>39903</v>
      </c>
      <c r="F592" s="34" t="s">
        <v>37</v>
      </c>
      <c r="G592" s="37">
        <v>8000</v>
      </c>
      <c r="H592" s="34"/>
      <c r="I592" s="38"/>
      <c r="J592" s="36" t="s">
        <v>81</v>
      </c>
      <c r="K592" s="38">
        <v>10</v>
      </c>
      <c r="L592" s="40"/>
      <c r="M592" s="40"/>
      <c r="N592" s="40"/>
      <c r="O592" s="40"/>
      <c r="P592" s="40"/>
    </row>
    <row r="593" spans="1:16" s="32" customFormat="1" ht="10.5">
      <c r="A593" s="56">
        <v>90635000</v>
      </c>
      <c r="B593" s="57">
        <v>9</v>
      </c>
      <c r="C593" s="32" t="s">
        <v>431</v>
      </c>
      <c r="D593" s="46" t="s">
        <v>143</v>
      </c>
      <c r="E593" s="35">
        <v>39910</v>
      </c>
      <c r="F593" s="34" t="s">
        <v>171</v>
      </c>
      <c r="G593" s="37">
        <v>125500000</v>
      </c>
      <c r="H593" s="34" t="s">
        <v>132</v>
      </c>
      <c r="I593" s="38">
        <v>6.05</v>
      </c>
      <c r="J593" s="36" t="s">
        <v>68</v>
      </c>
      <c r="K593" s="38">
        <v>5</v>
      </c>
      <c r="L593" s="40">
        <v>20500000000</v>
      </c>
      <c r="M593" s="40">
        <v>20500000000</v>
      </c>
      <c r="N593" s="40">
        <v>20500000</v>
      </c>
      <c r="O593" s="40">
        <v>607635</v>
      </c>
      <c r="P593" s="40">
        <v>21107635</v>
      </c>
    </row>
    <row r="594" spans="1:16" s="32" customFormat="1" ht="10.5">
      <c r="A594" s="56">
        <v>90635000</v>
      </c>
      <c r="B594" s="57">
        <v>9</v>
      </c>
      <c r="C594" s="32" t="s">
        <v>431</v>
      </c>
      <c r="D594" s="46" t="s">
        <v>143</v>
      </c>
      <c r="E594" s="35">
        <v>39910</v>
      </c>
      <c r="F594" s="34" t="s">
        <v>37</v>
      </c>
      <c r="G594" s="37">
        <v>6000</v>
      </c>
      <c r="H594" s="34" t="s">
        <v>176</v>
      </c>
      <c r="I594" s="38">
        <v>3.5</v>
      </c>
      <c r="J594" s="36" t="s">
        <v>68</v>
      </c>
      <c r="K594" s="38">
        <v>5</v>
      </c>
      <c r="L594" s="40">
        <v>5000000</v>
      </c>
      <c r="M594" s="40">
        <v>5000000</v>
      </c>
      <c r="N594" s="40">
        <v>110063450</v>
      </c>
      <c r="O594" s="40">
        <v>1898967</v>
      </c>
      <c r="P594" s="40">
        <v>111962417</v>
      </c>
    </row>
    <row r="595" spans="1:16" s="32" customFormat="1" ht="10.5">
      <c r="A595" s="56">
        <v>90635000</v>
      </c>
      <c r="B595" s="57">
        <v>9</v>
      </c>
      <c r="C595" s="32" t="s">
        <v>971</v>
      </c>
      <c r="D595" s="46" t="s">
        <v>143</v>
      </c>
      <c r="E595" s="35">
        <v>39910</v>
      </c>
      <c r="F595" s="34" t="s">
        <v>171</v>
      </c>
      <c r="G595" s="37">
        <v>125500000</v>
      </c>
      <c r="H595" s="34" t="s">
        <v>177</v>
      </c>
      <c r="I595" s="38">
        <v>7</v>
      </c>
      <c r="J595" s="36" t="s">
        <v>68</v>
      </c>
      <c r="K595" s="38">
        <v>9.5</v>
      </c>
      <c r="L595" s="40"/>
      <c r="M595" s="40"/>
      <c r="N595" s="40"/>
      <c r="O595" s="40"/>
      <c r="P595" s="40"/>
    </row>
    <row r="596" spans="1:16" s="32" customFormat="1" ht="10.5">
      <c r="A596" s="56">
        <v>90635000</v>
      </c>
      <c r="B596" s="57">
        <v>9</v>
      </c>
      <c r="C596" s="32" t="s">
        <v>971</v>
      </c>
      <c r="D596" s="46" t="s">
        <v>143</v>
      </c>
      <c r="E596" s="35">
        <v>39910</v>
      </c>
      <c r="F596" s="34" t="s">
        <v>37</v>
      </c>
      <c r="G596" s="37">
        <v>6000</v>
      </c>
      <c r="H596" s="34" t="s">
        <v>201</v>
      </c>
      <c r="I596" s="38">
        <v>4.25</v>
      </c>
      <c r="J596" s="36" t="s">
        <v>68</v>
      </c>
      <c r="K596" s="38">
        <v>9.5</v>
      </c>
      <c r="L596" s="40"/>
      <c r="M596" s="40"/>
      <c r="N596" s="40"/>
      <c r="O596" s="40"/>
      <c r="P596" s="40"/>
    </row>
    <row r="597" spans="1:16" s="32" customFormat="1" ht="10.5">
      <c r="A597" s="56">
        <v>90635000</v>
      </c>
      <c r="B597" s="57">
        <v>9</v>
      </c>
      <c r="C597" s="32" t="s">
        <v>433</v>
      </c>
      <c r="D597" s="46">
        <v>577</v>
      </c>
      <c r="E597" s="35">
        <v>39903</v>
      </c>
      <c r="F597" s="34" t="s">
        <v>37</v>
      </c>
      <c r="G597" s="37">
        <v>8000</v>
      </c>
      <c r="H597" s="34"/>
      <c r="I597" s="38"/>
      <c r="J597" s="36" t="s">
        <v>81</v>
      </c>
      <c r="K597" s="38">
        <v>30</v>
      </c>
      <c r="L597" s="40"/>
      <c r="M597" s="40"/>
      <c r="N597" s="40"/>
      <c r="O597" s="40"/>
      <c r="P597" s="40"/>
    </row>
    <row r="598" spans="1:16" s="32" customFormat="1" ht="10.5">
      <c r="A598" s="32">
        <v>90749000</v>
      </c>
      <c r="B598" s="33" t="s">
        <v>35</v>
      </c>
      <c r="C598" s="32" t="s">
        <v>231</v>
      </c>
      <c r="D598" s="46">
        <v>578</v>
      </c>
      <c r="E598" s="35">
        <v>39919</v>
      </c>
      <c r="F598" s="34" t="s">
        <v>37</v>
      </c>
      <c r="G598" s="37">
        <v>8000</v>
      </c>
      <c r="H598" s="34"/>
      <c r="I598" s="38"/>
      <c r="J598" s="36" t="s">
        <v>81</v>
      </c>
      <c r="K598" s="38">
        <v>10</v>
      </c>
      <c r="L598" s="40"/>
      <c r="M598" s="40"/>
      <c r="N598" s="40"/>
      <c r="O598" s="40"/>
      <c r="P598" s="40"/>
    </row>
    <row r="599" spans="1:16" s="32" customFormat="1" ht="10.5">
      <c r="A599" s="32">
        <v>90749000</v>
      </c>
      <c r="B599" s="33" t="s">
        <v>35</v>
      </c>
      <c r="C599" s="32" t="s">
        <v>230</v>
      </c>
      <c r="D599" s="46" t="s">
        <v>143</v>
      </c>
      <c r="E599" s="35">
        <v>39926</v>
      </c>
      <c r="F599" s="34" t="s">
        <v>171</v>
      </c>
      <c r="G599" s="37">
        <v>167630000</v>
      </c>
      <c r="H599" s="34" t="s">
        <v>53</v>
      </c>
      <c r="I599" s="38">
        <v>5.3</v>
      </c>
      <c r="J599" s="36" t="s">
        <v>68</v>
      </c>
      <c r="K599" s="38">
        <v>6</v>
      </c>
      <c r="L599" s="40">
        <v>31000000000</v>
      </c>
      <c r="M599" s="40">
        <v>31000000000</v>
      </c>
      <c r="N599" s="40">
        <v>31000000</v>
      </c>
      <c r="O599" s="40">
        <v>810904</v>
      </c>
      <c r="P599" s="40">
        <v>31810904</v>
      </c>
    </row>
    <row r="600" spans="1:16" s="32" customFormat="1" ht="10.5">
      <c r="A600" s="32">
        <v>90749000</v>
      </c>
      <c r="B600" s="33" t="s">
        <v>35</v>
      </c>
      <c r="C600" s="32" t="s">
        <v>434</v>
      </c>
      <c r="D600" s="46" t="s">
        <v>143</v>
      </c>
      <c r="E600" s="35">
        <v>39926</v>
      </c>
      <c r="F600" s="34" t="s">
        <v>37</v>
      </c>
      <c r="G600" s="37">
        <v>8000</v>
      </c>
      <c r="H600" s="34" t="s">
        <v>59</v>
      </c>
      <c r="I600" s="38">
        <v>2.8</v>
      </c>
      <c r="J600" s="36" t="s">
        <v>68</v>
      </c>
      <c r="K600" s="38">
        <v>6</v>
      </c>
      <c r="L600" s="40">
        <v>3000000</v>
      </c>
      <c r="M600" s="40">
        <v>3000000</v>
      </c>
      <c r="N600" s="40">
        <v>66038070</v>
      </c>
      <c r="O600" s="40">
        <v>918127</v>
      </c>
      <c r="P600" s="40">
        <v>66956197</v>
      </c>
    </row>
    <row r="601" spans="1:16" s="32" customFormat="1" ht="10.5">
      <c r="A601" s="32">
        <v>90749000</v>
      </c>
      <c r="B601" s="33">
        <v>9</v>
      </c>
      <c r="C601" s="32" t="s">
        <v>231</v>
      </c>
      <c r="D601" s="46">
        <v>579</v>
      </c>
      <c r="E601" s="35">
        <v>39919</v>
      </c>
      <c r="F601" s="34" t="s">
        <v>37</v>
      </c>
      <c r="G601" s="37">
        <v>8000</v>
      </c>
      <c r="H601" s="34"/>
      <c r="I601" s="38"/>
      <c r="J601" s="36" t="s">
        <v>81</v>
      </c>
      <c r="K601" s="38">
        <v>30</v>
      </c>
      <c r="L601" s="40"/>
      <c r="M601" s="40"/>
      <c r="N601" s="40"/>
      <c r="O601" s="40"/>
      <c r="P601" s="40"/>
    </row>
    <row r="602" spans="1:16" s="32" customFormat="1" ht="10.5">
      <c r="A602" s="32">
        <v>90749000</v>
      </c>
      <c r="B602" s="33">
        <v>9</v>
      </c>
      <c r="C602" s="32" t="s">
        <v>435</v>
      </c>
      <c r="D602" s="46" t="s">
        <v>143</v>
      </c>
      <c r="E602" s="35">
        <v>39926</v>
      </c>
      <c r="F602" s="34" t="s">
        <v>37</v>
      </c>
      <c r="G602" s="37">
        <v>8000</v>
      </c>
      <c r="H602" s="34" t="s">
        <v>60</v>
      </c>
      <c r="I602" s="38">
        <v>3.8</v>
      </c>
      <c r="J602" s="36" t="s">
        <v>81</v>
      </c>
      <c r="K602" s="38">
        <v>12</v>
      </c>
      <c r="L602" s="40"/>
      <c r="M602" s="40"/>
      <c r="N602" s="40"/>
      <c r="O602" s="40"/>
      <c r="P602" s="40"/>
    </row>
    <row r="603" spans="1:16" s="32" customFormat="1" ht="10.5">
      <c r="A603" s="32">
        <v>90749000</v>
      </c>
      <c r="B603" s="33">
        <v>9</v>
      </c>
      <c r="C603" s="32" t="s">
        <v>434</v>
      </c>
      <c r="D603" s="46" t="s">
        <v>143</v>
      </c>
      <c r="E603" s="35">
        <v>39926</v>
      </c>
      <c r="F603" s="34" t="s">
        <v>37</v>
      </c>
      <c r="G603" s="37">
        <v>8000</v>
      </c>
      <c r="H603" s="34" t="s">
        <v>64</v>
      </c>
      <c r="I603" s="38">
        <v>4</v>
      </c>
      <c r="J603" s="36" t="s">
        <v>81</v>
      </c>
      <c r="K603" s="38">
        <v>24</v>
      </c>
      <c r="L603" s="40">
        <v>3500000</v>
      </c>
      <c r="M603" s="40">
        <v>3500000</v>
      </c>
      <c r="N603" s="40">
        <v>77044415</v>
      </c>
      <c r="O603" s="40">
        <v>1525788</v>
      </c>
      <c r="P603" s="40">
        <v>78570203</v>
      </c>
    </row>
    <row r="604" spans="1:16" s="32" customFormat="1" ht="10.5">
      <c r="A604" s="32">
        <v>61808000</v>
      </c>
      <c r="B604" s="33" t="s">
        <v>83</v>
      </c>
      <c r="C604" s="32" t="s">
        <v>360</v>
      </c>
      <c r="D604" s="46">
        <v>580</v>
      </c>
      <c r="E604" s="35">
        <v>39924</v>
      </c>
      <c r="F604" s="34" t="s">
        <v>37</v>
      </c>
      <c r="G604" s="37">
        <v>3500</v>
      </c>
      <c r="H604" s="34"/>
      <c r="I604" s="38"/>
      <c r="J604" s="36" t="s">
        <v>81</v>
      </c>
      <c r="K604" s="38">
        <v>10</v>
      </c>
      <c r="L604" s="40"/>
      <c r="M604" s="40"/>
      <c r="N604" s="40"/>
      <c r="O604" s="40"/>
      <c r="P604" s="40"/>
    </row>
    <row r="605" spans="1:16" s="32" customFormat="1" ht="10.5">
      <c r="A605" s="32">
        <v>61808000</v>
      </c>
      <c r="B605" s="33" t="s">
        <v>83</v>
      </c>
      <c r="C605" s="32" t="s">
        <v>158</v>
      </c>
      <c r="D605" s="46" t="s">
        <v>143</v>
      </c>
      <c r="E605" s="35">
        <v>39946</v>
      </c>
      <c r="F605" s="34" t="s">
        <v>37</v>
      </c>
      <c r="G605" s="37">
        <v>3000</v>
      </c>
      <c r="H605" s="34" t="s">
        <v>60</v>
      </c>
      <c r="I605" s="38">
        <v>3.7</v>
      </c>
      <c r="J605" s="36" t="s">
        <v>39</v>
      </c>
      <c r="K605" s="38">
        <v>6.5</v>
      </c>
      <c r="L605" s="40">
        <v>2000000</v>
      </c>
      <c r="M605" s="40">
        <v>1840000</v>
      </c>
      <c r="N605" s="40">
        <v>40503350</v>
      </c>
      <c r="O605" s="40">
        <v>495003</v>
      </c>
      <c r="P605" s="40">
        <v>40998353</v>
      </c>
    </row>
    <row r="606" spans="1:16" s="32" customFormat="1" ht="10.5">
      <c r="A606" s="32">
        <v>61808000</v>
      </c>
      <c r="B606" s="33" t="s">
        <v>83</v>
      </c>
      <c r="C606" s="32" t="s">
        <v>436</v>
      </c>
      <c r="D606" s="46" t="s">
        <v>143</v>
      </c>
      <c r="E606" s="35">
        <v>39946</v>
      </c>
      <c r="F606" s="34" t="s">
        <v>37</v>
      </c>
      <c r="G606" s="37">
        <v>3000</v>
      </c>
      <c r="H606" s="34" t="s">
        <v>64</v>
      </c>
      <c r="I606" s="38">
        <v>4</v>
      </c>
      <c r="J606" s="36" t="s">
        <v>39</v>
      </c>
      <c r="K606" s="38">
        <v>9.5</v>
      </c>
      <c r="L606" s="40">
        <v>1000000</v>
      </c>
      <c r="M606" s="40">
        <v>1000000</v>
      </c>
      <c r="N606" s="40">
        <v>22012690</v>
      </c>
      <c r="O606" s="40">
        <v>290626</v>
      </c>
      <c r="P606" s="40">
        <v>22303316</v>
      </c>
    </row>
    <row r="607" spans="1:16" s="32" customFormat="1" ht="10.5">
      <c r="A607" s="32">
        <v>61808000</v>
      </c>
      <c r="B607" s="33" t="s">
        <v>83</v>
      </c>
      <c r="C607" s="32" t="s">
        <v>437</v>
      </c>
      <c r="D607" s="46">
        <v>581</v>
      </c>
      <c r="E607" s="35">
        <v>39924</v>
      </c>
      <c r="F607" s="34" t="s">
        <v>37</v>
      </c>
      <c r="G607" s="37">
        <v>3500</v>
      </c>
      <c r="H607" s="34"/>
      <c r="I607" s="38"/>
      <c r="J607" s="36" t="s">
        <v>81</v>
      </c>
      <c r="K607" s="38">
        <v>30</v>
      </c>
      <c r="L607" s="40"/>
      <c r="M607" s="40"/>
      <c r="N607" s="40"/>
      <c r="O607" s="40"/>
      <c r="P607" s="40"/>
    </row>
    <row r="608" spans="1:16" s="32" customFormat="1" ht="10.5">
      <c r="A608" s="32">
        <v>76017019</v>
      </c>
      <c r="B608" s="33">
        <v>4</v>
      </c>
      <c r="C608" s="32" t="s">
        <v>438</v>
      </c>
      <c r="D608" s="46">
        <v>583</v>
      </c>
      <c r="E608" s="35">
        <v>39933</v>
      </c>
      <c r="F608" s="34" t="s">
        <v>37</v>
      </c>
      <c r="G608" s="37">
        <v>5000</v>
      </c>
      <c r="H608" s="34"/>
      <c r="I608" s="38"/>
      <c r="J608" s="36" t="s">
        <v>81</v>
      </c>
      <c r="K608" s="38">
        <v>10</v>
      </c>
      <c r="L608" s="40"/>
      <c r="M608" s="40"/>
      <c r="N608" s="40"/>
      <c r="O608" s="40"/>
      <c r="P608" s="40"/>
    </row>
    <row r="609" spans="1:16" s="32" customFormat="1" ht="10.5">
      <c r="A609" s="32">
        <v>76017019</v>
      </c>
      <c r="B609" s="33">
        <v>4</v>
      </c>
      <c r="C609" s="32" t="s">
        <v>439</v>
      </c>
      <c r="D609" s="46" t="s">
        <v>143</v>
      </c>
      <c r="E609" s="35">
        <v>39941</v>
      </c>
      <c r="F609" s="34" t="s">
        <v>37</v>
      </c>
      <c r="G609" s="37">
        <v>5000</v>
      </c>
      <c r="H609" s="34" t="s">
        <v>46</v>
      </c>
      <c r="I609" s="38">
        <v>3</v>
      </c>
      <c r="J609" s="36" t="s">
        <v>68</v>
      </c>
      <c r="K609" s="38">
        <v>5</v>
      </c>
      <c r="L609" s="40">
        <v>2000000</v>
      </c>
      <c r="M609" s="40">
        <v>2000000</v>
      </c>
      <c r="N609" s="40">
        <v>44025380</v>
      </c>
      <c r="O609" s="40">
        <v>553986</v>
      </c>
      <c r="P609" s="40">
        <v>44579366</v>
      </c>
    </row>
    <row r="610" spans="1:16" s="32" customFormat="1" ht="10.5">
      <c r="A610" s="32">
        <v>76017019</v>
      </c>
      <c r="B610" s="33">
        <v>4</v>
      </c>
      <c r="C610" s="32" t="s">
        <v>440</v>
      </c>
      <c r="D610" s="46" t="s">
        <v>143</v>
      </c>
      <c r="E610" s="35">
        <v>39941</v>
      </c>
      <c r="F610" s="34" t="s">
        <v>171</v>
      </c>
      <c r="G610" s="37">
        <v>105000000</v>
      </c>
      <c r="H610" s="34" t="s">
        <v>90</v>
      </c>
      <c r="I610" s="38">
        <v>5</v>
      </c>
      <c r="J610" s="36" t="s">
        <v>68</v>
      </c>
      <c r="K610" s="38">
        <v>5</v>
      </c>
      <c r="L610" s="40"/>
      <c r="M610" s="40"/>
      <c r="N610" s="40"/>
      <c r="O610" s="40"/>
      <c r="P610" s="40"/>
    </row>
    <row r="611" spans="1:16" s="32" customFormat="1" ht="10.5">
      <c r="A611" s="32">
        <v>76017019</v>
      </c>
      <c r="B611" s="33">
        <v>4</v>
      </c>
      <c r="C611" s="32" t="s">
        <v>439</v>
      </c>
      <c r="D611" s="46" t="s">
        <v>152</v>
      </c>
      <c r="E611" s="35">
        <v>40470</v>
      </c>
      <c r="F611" s="34" t="s">
        <v>37</v>
      </c>
      <c r="G611" s="37">
        <v>3000</v>
      </c>
      <c r="H611" s="34" t="s">
        <v>63</v>
      </c>
      <c r="I611" s="38">
        <v>3.85</v>
      </c>
      <c r="J611" s="36" t="s">
        <v>68</v>
      </c>
      <c r="K611" s="38">
        <v>21</v>
      </c>
      <c r="L611" s="40">
        <v>3000000</v>
      </c>
      <c r="M611" s="40">
        <v>3000000</v>
      </c>
      <c r="N611" s="40">
        <v>66038070</v>
      </c>
      <c r="O611" s="40">
        <v>1115860</v>
      </c>
      <c r="P611" s="40">
        <v>67153930</v>
      </c>
    </row>
    <row r="612" spans="1:16" s="32" customFormat="1" ht="10.5">
      <c r="A612" s="32">
        <v>76017019</v>
      </c>
      <c r="B612" s="33">
        <v>4</v>
      </c>
      <c r="C612" s="32" t="s">
        <v>438</v>
      </c>
      <c r="D612" s="46">
        <v>584</v>
      </c>
      <c r="E612" s="35">
        <v>39933</v>
      </c>
      <c r="F612" s="34" t="s">
        <v>37</v>
      </c>
      <c r="G612" s="37">
        <v>5000</v>
      </c>
      <c r="H612" s="34"/>
      <c r="I612" s="38"/>
      <c r="J612" s="36" t="s">
        <v>81</v>
      </c>
      <c r="K612" s="38">
        <v>30</v>
      </c>
      <c r="L612" s="40"/>
      <c r="M612" s="40"/>
      <c r="N612" s="40"/>
      <c r="O612" s="40"/>
      <c r="P612" s="40"/>
    </row>
    <row r="613" spans="1:16" s="32" customFormat="1" ht="10.5">
      <c r="A613" s="32">
        <v>76017019</v>
      </c>
      <c r="B613" s="33">
        <v>4</v>
      </c>
      <c r="C613" s="32" t="s">
        <v>439</v>
      </c>
      <c r="D613" s="46" t="s">
        <v>143</v>
      </c>
      <c r="E613" s="35">
        <v>39941</v>
      </c>
      <c r="F613" s="34" t="s">
        <v>37</v>
      </c>
      <c r="G613" s="37">
        <v>5000</v>
      </c>
      <c r="H613" s="34" t="s">
        <v>92</v>
      </c>
      <c r="I613" s="38">
        <v>4.5</v>
      </c>
      <c r="J613" s="36" t="s">
        <v>68</v>
      </c>
      <c r="K613" s="38">
        <v>21</v>
      </c>
      <c r="L613" s="40">
        <v>3000000</v>
      </c>
      <c r="M613" s="40">
        <v>3000000</v>
      </c>
      <c r="N613" s="40">
        <v>66038070</v>
      </c>
      <c r="O613" s="40">
        <v>1246469</v>
      </c>
      <c r="P613" s="40">
        <v>67284539</v>
      </c>
    </row>
    <row r="614" spans="1:16" s="32" customFormat="1" ht="10.5">
      <c r="A614" s="32">
        <v>76017019</v>
      </c>
      <c r="B614" s="33">
        <v>4</v>
      </c>
      <c r="C614" s="32" t="s">
        <v>439</v>
      </c>
      <c r="D614" s="46" t="s">
        <v>152</v>
      </c>
      <c r="E614" s="35">
        <v>40470</v>
      </c>
      <c r="F614" s="34" t="s">
        <v>37</v>
      </c>
      <c r="G614" s="37">
        <v>2000</v>
      </c>
      <c r="H614" s="34" t="s">
        <v>56</v>
      </c>
      <c r="I614" s="38">
        <v>3.85</v>
      </c>
      <c r="J614" s="36" t="s">
        <v>68</v>
      </c>
      <c r="K614" s="38">
        <v>21</v>
      </c>
      <c r="L614" s="40">
        <v>2000000</v>
      </c>
      <c r="M614" s="40">
        <v>2000000</v>
      </c>
      <c r="N614" s="40">
        <v>44025380</v>
      </c>
      <c r="O614" s="40">
        <v>743907</v>
      </c>
      <c r="P614" s="40">
        <v>44769287</v>
      </c>
    </row>
    <row r="615" spans="1:16" s="32" customFormat="1" ht="10.5">
      <c r="A615" s="32">
        <v>76017019</v>
      </c>
      <c r="B615" s="33">
        <v>4</v>
      </c>
      <c r="C615" s="32" t="s">
        <v>440</v>
      </c>
      <c r="D615" s="46" t="s">
        <v>152</v>
      </c>
      <c r="E615" s="35">
        <v>40470</v>
      </c>
      <c r="F615" s="34" t="s">
        <v>37</v>
      </c>
      <c r="G615" s="37">
        <v>2000</v>
      </c>
      <c r="H615" s="34" t="s">
        <v>51</v>
      </c>
      <c r="I615" s="38">
        <v>3.55</v>
      </c>
      <c r="J615" s="36" t="s">
        <v>68</v>
      </c>
      <c r="K615" s="38">
        <v>7</v>
      </c>
      <c r="L615" s="40"/>
      <c r="M615" s="40"/>
      <c r="N615" s="40"/>
      <c r="O615" s="40"/>
      <c r="P615" s="40"/>
    </row>
    <row r="616" spans="1:16" s="32" customFormat="1" ht="10.5">
      <c r="A616" s="32">
        <v>92604000</v>
      </c>
      <c r="B616" s="33" t="s">
        <v>96</v>
      </c>
      <c r="C616" s="32" t="s">
        <v>441</v>
      </c>
      <c r="D616" s="46">
        <v>585</v>
      </c>
      <c r="E616" s="35">
        <v>39940</v>
      </c>
      <c r="F616" s="34" t="s">
        <v>37</v>
      </c>
      <c r="G616" s="37">
        <v>14500</v>
      </c>
      <c r="H616" s="34"/>
      <c r="I616" s="38"/>
      <c r="J616" s="36" t="s">
        <v>81</v>
      </c>
      <c r="K616" s="38">
        <v>10</v>
      </c>
      <c r="L616" s="40"/>
      <c r="M616" s="40"/>
      <c r="N616" s="40"/>
      <c r="O616" s="40"/>
      <c r="P616" s="40"/>
    </row>
    <row r="617" spans="1:16" s="32" customFormat="1" ht="10.5">
      <c r="A617" s="32">
        <v>93458000</v>
      </c>
      <c r="B617" s="33">
        <v>1</v>
      </c>
      <c r="C617" s="45" t="s">
        <v>442</v>
      </c>
      <c r="D617" s="46">
        <v>587</v>
      </c>
      <c r="E617" s="35">
        <v>39968</v>
      </c>
      <c r="F617" s="34" t="s">
        <v>37</v>
      </c>
      <c r="G617" s="37">
        <v>20000</v>
      </c>
      <c r="H617" s="34"/>
      <c r="I617" s="38"/>
      <c r="J617" s="36" t="s">
        <v>390</v>
      </c>
      <c r="K617" s="38">
        <v>10</v>
      </c>
      <c r="L617" s="40"/>
      <c r="M617" s="40"/>
      <c r="N617" s="40"/>
      <c r="O617" s="40"/>
      <c r="P617" s="40"/>
    </row>
    <row r="618" spans="1:16" s="32" customFormat="1" ht="10.5">
      <c r="A618" s="32">
        <v>93458000</v>
      </c>
      <c r="B618" s="33">
        <v>1</v>
      </c>
      <c r="C618" s="45" t="s">
        <v>388</v>
      </c>
      <c r="D618" s="46" t="s">
        <v>143</v>
      </c>
      <c r="E618" s="35">
        <v>40413</v>
      </c>
      <c r="F618" s="34" t="s">
        <v>37</v>
      </c>
      <c r="G618" s="37">
        <v>5000</v>
      </c>
      <c r="H618" s="34" t="s">
        <v>60</v>
      </c>
      <c r="I618" s="38">
        <v>3.25</v>
      </c>
      <c r="J618" s="36" t="s">
        <v>68</v>
      </c>
      <c r="K618" s="38">
        <v>8</v>
      </c>
      <c r="L618" s="40"/>
      <c r="M618" s="40"/>
      <c r="N618" s="40"/>
      <c r="O618" s="40"/>
      <c r="P618" s="40"/>
    </row>
    <row r="619" spans="1:16" s="32" customFormat="1" ht="10.5">
      <c r="A619" s="32">
        <v>93458000</v>
      </c>
      <c r="B619" s="33">
        <v>1</v>
      </c>
      <c r="C619" s="45" t="s">
        <v>442</v>
      </c>
      <c r="D619" s="46">
        <v>588</v>
      </c>
      <c r="E619" s="35">
        <v>39968</v>
      </c>
      <c r="F619" s="34" t="s">
        <v>37</v>
      </c>
      <c r="G619" s="37">
        <v>20000</v>
      </c>
      <c r="H619" s="34"/>
      <c r="I619" s="38"/>
      <c r="J619" s="36" t="s">
        <v>390</v>
      </c>
      <c r="K619" s="38">
        <v>30</v>
      </c>
      <c r="L619" s="40"/>
      <c r="M619" s="40"/>
      <c r="N619" s="40"/>
      <c r="O619" s="40"/>
      <c r="P619" s="40"/>
    </row>
    <row r="620" spans="1:16" s="32" customFormat="1" ht="10.5">
      <c r="A620" s="32">
        <v>93458000</v>
      </c>
      <c r="B620" s="33">
        <v>1</v>
      </c>
      <c r="C620" s="45" t="s">
        <v>392</v>
      </c>
      <c r="D620" s="46" t="s">
        <v>143</v>
      </c>
      <c r="E620" s="35">
        <v>40413</v>
      </c>
      <c r="F620" s="34" t="s">
        <v>37</v>
      </c>
      <c r="G620" s="37">
        <v>5000</v>
      </c>
      <c r="H620" s="34" t="s">
        <v>64</v>
      </c>
      <c r="I620" s="38">
        <v>3.25</v>
      </c>
      <c r="J620" s="36" t="s">
        <v>68</v>
      </c>
      <c r="K620" s="38">
        <v>10</v>
      </c>
      <c r="L620" s="40">
        <v>5000000</v>
      </c>
      <c r="M620" s="40">
        <v>5000000</v>
      </c>
      <c r="N620" s="40">
        <v>110063450</v>
      </c>
      <c r="O620" s="40">
        <v>295704</v>
      </c>
      <c r="P620" s="40">
        <v>110359154</v>
      </c>
    </row>
    <row r="621" spans="1:16" s="32" customFormat="1" ht="10.5">
      <c r="A621" s="32">
        <v>87845500</v>
      </c>
      <c r="B621" s="33">
        <v>2</v>
      </c>
      <c r="C621" s="32" t="s">
        <v>443</v>
      </c>
      <c r="D621" s="46">
        <v>589</v>
      </c>
      <c r="E621" s="35">
        <v>39974</v>
      </c>
      <c r="F621" s="34" t="s">
        <v>37</v>
      </c>
      <c r="G621" s="37">
        <v>11000</v>
      </c>
      <c r="H621" s="34"/>
      <c r="I621" s="38"/>
      <c r="J621" s="36" t="s">
        <v>390</v>
      </c>
      <c r="K621" s="38">
        <v>10</v>
      </c>
      <c r="L621" s="40"/>
      <c r="M621" s="40"/>
      <c r="N621" s="40"/>
      <c r="O621" s="40"/>
      <c r="P621" s="40"/>
    </row>
    <row r="622" spans="1:16" s="32" customFormat="1" ht="10.5">
      <c r="A622" s="32">
        <v>87845500</v>
      </c>
      <c r="B622" s="33">
        <v>2</v>
      </c>
      <c r="C622" s="32" t="s">
        <v>444</v>
      </c>
      <c r="D622" s="46" t="s">
        <v>143</v>
      </c>
      <c r="E622" s="35">
        <v>40015</v>
      </c>
      <c r="F622" s="34" t="s">
        <v>171</v>
      </c>
      <c r="G622" s="37">
        <v>32000000</v>
      </c>
      <c r="H622" s="34" t="s">
        <v>46</v>
      </c>
      <c r="I622" s="38">
        <v>5.6</v>
      </c>
      <c r="J622" s="36" t="s">
        <v>445</v>
      </c>
      <c r="K622" s="38">
        <v>5</v>
      </c>
      <c r="L622" s="40">
        <v>32000000000</v>
      </c>
      <c r="M622" s="40">
        <v>32000000000</v>
      </c>
      <c r="N622" s="40">
        <v>32000000</v>
      </c>
      <c r="O622" s="40">
        <v>366927</v>
      </c>
      <c r="P622" s="40">
        <v>32366927</v>
      </c>
    </row>
    <row r="623" spans="1:16" s="32" customFormat="1" ht="10.5">
      <c r="A623" s="32">
        <v>87845500</v>
      </c>
      <c r="B623" s="33">
        <v>2</v>
      </c>
      <c r="C623" s="32" t="s">
        <v>972</v>
      </c>
      <c r="D623" s="46" t="s">
        <v>143</v>
      </c>
      <c r="E623" s="35">
        <v>40015</v>
      </c>
      <c r="F623" s="34" t="s">
        <v>37</v>
      </c>
      <c r="G623" s="37">
        <v>1500</v>
      </c>
      <c r="H623" s="34" t="s">
        <v>90</v>
      </c>
      <c r="I623" s="38">
        <v>3.5</v>
      </c>
      <c r="J623" s="36" t="s">
        <v>445</v>
      </c>
      <c r="K623" s="38">
        <v>5</v>
      </c>
      <c r="L623" s="40"/>
      <c r="M623" s="40"/>
      <c r="N623" s="40"/>
      <c r="O623" s="40"/>
      <c r="P623" s="40"/>
    </row>
    <row r="624" spans="1:16" s="32" customFormat="1" ht="10.5">
      <c r="A624" s="32">
        <v>87845500</v>
      </c>
      <c r="B624" s="33">
        <v>2</v>
      </c>
      <c r="C624" s="32" t="s">
        <v>447</v>
      </c>
      <c r="D624" s="46">
        <v>590</v>
      </c>
      <c r="E624" s="35">
        <v>39974</v>
      </c>
      <c r="F624" s="34" t="s">
        <v>37</v>
      </c>
      <c r="G624" s="37">
        <v>11000</v>
      </c>
      <c r="H624" s="34"/>
      <c r="I624" s="38"/>
      <c r="J624" s="36" t="s">
        <v>390</v>
      </c>
      <c r="K624" s="38">
        <v>30</v>
      </c>
      <c r="L624" s="40"/>
      <c r="M624" s="40"/>
      <c r="N624" s="40"/>
      <c r="O624" s="40"/>
      <c r="P624" s="40"/>
    </row>
    <row r="625" spans="1:16" s="32" customFormat="1" ht="10.5">
      <c r="A625" s="32">
        <v>91297000</v>
      </c>
      <c r="B625" s="33">
        <v>0</v>
      </c>
      <c r="C625" s="32" t="s">
        <v>448</v>
      </c>
      <c r="D625" s="46">
        <v>591</v>
      </c>
      <c r="E625" s="35">
        <v>39975</v>
      </c>
      <c r="F625" s="34" t="s">
        <v>37</v>
      </c>
      <c r="G625" s="37">
        <v>5000</v>
      </c>
      <c r="H625" s="34"/>
      <c r="I625" s="38"/>
      <c r="J625" s="36" t="s">
        <v>81</v>
      </c>
      <c r="K625" s="38">
        <v>10</v>
      </c>
      <c r="L625" s="40"/>
      <c r="M625" s="40"/>
      <c r="N625" s="40"/>
      <c r="O625" s="40"/>
      <c r="P625" s="40"/>
    </row>
    <row r="626" spans="1:16" s="32" customFormat="1" ht="10.5">
      <c r="A626" s="32">
        <v>91297000</v>
      </c>
      <c r="B626" s="33">
        <v>0</v>
      </c>
      <c r="C626" s="32" t="s">
        <v>448</v>
      </c>
      <c r="D626" s="46">
        <v>592</v>
      </c>
      <c r="E626" s="35">
        <v>39975</v>
      </c>
      <c r="F626" s="34" t="s">
        <v>37</v>
      </c>
      <c r="G626" s="37">
        <v>5000</v>
      </c>
      <c r="H626" s="34"/>
      <c r="I626" s="38"/>
      <c r="J626" s="36" t="s">
        <v>81</v>
      </c>
      <c r="K626" s="38">
        <v>10</v>
      </c>
      <c r="L626" s="40"/>
      <c r="M626" s="40"/>
      <c r="N626" s="40"/>
      <c r="O626" s="40"/>
      <c r="P626" s="40"/>
    </row>
    <row r="627" spans="1:16" s="32" customFormat="1" ht="10.5">
      <c r="A627" s="32">
        <v>90320000</v>
      </c>
      <c r="B627" s="33">
        <v>6</v>
      </c>
      <c r="C627" s="32" t="s">
        <v>449</v>
      </c>
      <c r="D627" s="46">
        <v>593</v>
      </c>
      <c r="E627" s="35">
        <v>39995</v>
      </c>
      <c r="F627" s="34" t="s">
        <v>37</v>
      </c>
      <c r="G627" s="37">
        <v>1500</v>
      </c>
      <c r="H627" s="34"/>
      <c r="I627" s="38"/>
      <c r="J627" s="36" t="s">
        <v>81</v>
      </c>
      <c r="K627" s="38">
        <v>10</v>
      </c>
      <c r="L627" s="40"/>
      <c r="M627" s="40"/>
      <c r="N627" s="40"/>
      <c r="O627" s="40"/>
      <c r="P627" s="40"/>
    </row>
    <row r="628" spans="1:16" s="32" customFormat="1" ht="10.5">
      <c r="A628" s="32">
        <v>90320000</v>
      </c>
      <c r="B628" s="33">
        <v>6</v>
      </c>
      <c r="C628" s="32" t="s">
        <v>450</v>
      </c>
      <c r="D628" s="46">
        <v>594</v>
      </c>
      <c r="E628" s="35">
        <v>39995</v>
      </c>
      <c r="F628" s="34" t="s">
        <v>37</v>
      </c>
      <c r="G628" s="37">
        <v>1500</v>
      </c>
      <c r="H628" s="34"/>
      <c r="I628" s="38"/>
      <c r="J628" s="36" t="s">
        <v>81</v>
      </c>
      <c r="K628" s="38">
        <v>30</v>
      </c>
      <c r="L628" s="40"/>
      <c r="M628" s="40"/>
      <c r="N628" s="40"/>
      <c r="O628" s="40"/>
      <c r="P628" s="40"/>
    </row>
    <row r="629" spans="1:16" s="32" customFormat="1" ht="10.5">
      <c r="A629" s="32">
        <v>90320000</v>
      </c>
      <c r="B629" s="33">
        <v>6</v>
      </c>
      <c r="C629" s="32" t="s">
        <v>451</v>
      </c>
      <c r="D629" s="46" t="s">
        <v>143</v>
      </c>
      <c r="E629" s="35">
        <v>39996</v>
      </c>
      <c r="F629" s="34" t="s">
        <v>37</v>
      </c>
      <c r="G629" s="37">
        <v>1500</v>
      </c>
      <c r="H629" s="34" t="s">
        <v>63</v>
      </c>
      <c r="I629" s="38">
        <v>4.5999999999999996</v>
      </c>
      <c r="J629" s="36" t="s">
        <v>68</v>
      </c>
      <c r="K629" s="38">
        <v>23</v>
      </c>
      <c r="L629" s="40">
        <v>1500000</v>
      </c>
      <c r="M629" s="40">
        <v>1500000</v>
      </c>
      <c r="N629" s="40">
        <v>33019035</v>
      </c>
      <c r="O629" s="40">
        <v>310883</v>
      </c>
      <c r="P629" s="40">
        <v>33329918</v>
      </c>
    </row>
    <row r="630" spans="1:16" s="32" customFormat="1" ht="10.5">
      <c r="A630" s="32">
        <v>91705000</v>
      </c>
      <c r="B630" s="33">
        <v>7</v>
      </c>
      <c r="C630" s="32" t="s">
        <v>871</v>
      </c>
      <c r="D630" s="46">
        <v>595</v>
      </c>
      <c r="E630" s="35">
        <v>40001</v>
      </c>
      <c r="F630" s="34" t="s">
        <v>37</v>
      </c>
      <c r="G630" s="37">
        <v>5000</v>
      </c>
      <c r="H630" s="34"/>
      <c r="I630" s="38"/>
      <c r="J630" s="36" t="s">
        <v>390</v>
      </c>
      <c r="K630" s="38">
        <v>10</v>
      </c>
      <c r="L630" s="40"/>
      <c r="M630" s="40"/>
      <c r="N630" s="40"/>
      <c r="O630" s="40"/>
      <c r="P630" s="40"/>
    </row>
    <row r="631" spans="1:16" s="32" customFormat="1" ht="10.5">
      <c r="A631" s="32">
        <v>91705000</v>
      </c>
      <c r="B631" s="33">
        <v>7</v>
      </c>
      <c r="C631" s="32" t="s">
        <v>872</v>
      </c>
      <c r="D631" s="46" t="s">
        <v>143</v>
      </c>
      <c r="E631" s="35">
        <v>40695</v>
      </c>
      <c r="F631" s="34" t="s">
        <v>37</v>
      </c>
      <c r="G631" s="37">
        <v>5000</v>
      </c>
      <c r="H631" s="34" t="s">
        <v>56</v>
      </c>
      <c r="I631" s="38">
        <v>3.2</v>
      </c>
      <c r="J631" s="36" t="s">
        <v>68</v>
      </c>
      <c r="K631" s="38">
        <v>7</v>
      </c>
      <c r="L631" s="40">
        <v>2500000</v>
      </c>
      <c r="M631" s="40">
        <v>2500000</v>
      </c>
      <c r="N631" s="40">
        <v>55031725</v>
      </c>
      <c r="O631" s="40">
        <v>609484</v>
      </c>
      <c r="P631" s="40">
        <v>55641209</v>
      </c>
    </row>
    <row r="632" spans="1:16" s="32" customFormat="1" ht="10.5">
      <c r="A632" s="32">
        <v>91705000</v>
      </c>
      <c r="B632" s="33">
        <v>7</v>
      </c>
      <c r="C632" s="32" t="s">
        <v>871</v>
      </c>
      <c r="D632" s="46">
        <v>596</v>
      </c>
      <c r="E632" s="35">
        <v>40001</v>
      </c>
      <c r="F632" s="34" t="s">
        <v>37</v>
      </c>
      <c r="G632" s="37">
        <v>7000</v>
      </c>
      <c r="H632" s="34"/>
      <c r="I632" s="38"/>
      <c r="J632" s="36" t="s">
        <v>390</v>
      </c>
      <c r="K632" s="38">
        <v>30</v>
      </c>
      <c r="L632" s="40"/>
      <c r="M632" s="40"/>
      <c r="N632" s="40"/>
      <c r="O632" s="40"/>
      <c r="P632" s="40"/>
    </row>
    <row r="633" spans="1:16" s="32" customFormat="1" ht="10.5">
      <c r="A633" s="32">
        <v>91705000</v>
      </c>
      <c r="B633" s="33">
        <v>7</v>
      </c>
      <c r="C633" s="32" t="s">
        <v>872</v>
      </c>
      <c r="D633" s="46" t="s">
        <v>143</v>
      </c>
      <c r="E633" s="35">
        <v>40695</v>
      </c>
      <c r="F633" s="34" t="s">
        <v>37</v>
      </c>
      <c r="G633" s="37">
        <v>7000</v>
      </c>
      <c r="H633" s="34" t="s">
        <v>51</v>
      </c>
      <c r="I633" s="38">
        <v>3.75</v>
      </c>
      <c r="J633" s="36" t="s">
        <v>390</v>
      </c>
      <c r="K633" s="38">
        <v>21</v>
      </c>
      <c r="L633" s="40">
        <v>4500000</v>
      </c>
      <c r="M633" s="40">
        <v>4500000</v>
      </c>
      <c r="N633" s="40">
        <v>99057105</v>
      </c>
      <c r="O633" s="40">
        <v>1260813</v>
      </c>
      <c r="P633" s="40">
        <v>100317918</v>
      </c>
    </row>
    <row r="634" spans="1:16" s="32" customFormat="1" ht="10.5">
      <c r="A634" s="32">
        <v>96929880</v>
      </c>
      <c r="B634" s="33">
        <v>5</v>
      </c>
      <c r="C634" s="32" t="s">
        <v>216</v>
      </c>
      <c r="D634" s="46">
        <v>597</v>
      </c>
      <c r="E634" s="35">
        <v>40004</v>
      </c>
      <c r="F634" s="34" t="s">
        <v>37</v>
      </c>
      <c r="G634" s="37">
        <v>3000</v>
      </c>
      <c r="H634" s="34"/>
      <c r="I634" s="38"/>
      <c r="J634" s="36" t="s">
        <v>390</v>
      </c>
      <c r="K634" s="38">
        <v>30</v>
      </c>
      <c r="L634" s="40"/>
      <c r="M634" s="40"/>
      <c r="N634" s="40"/>
      <c r="O634" s="40"/>
      <c r="P634" s="40"/>
    </row>
    <row r="635" spans="1:16" s="32" customFormat="1" ht="10.5">
      <c r="A635" s="32">
        <v>96929880</v>
      </c>
      <c r="B635" s="33">
        <v>5</v>
      </c>
      <c r="C635" s="32" t="s">
        <v>217</v>
      </c>
      <c r="D635" s="46" t="s">
        <v>143</v>
      </c>
      <c r="E635" s="35">
        <v>40008</v>
      </c>
      <c r="F635" s="34" t="s">
        <v>37</v>
      </c>
      <c r="G635" s="37">
        <v>3000</v>
      </c>
      <c r="H635" s="34" t="s">
        <v>92</v>
      </c>
      <c r="I635" s="38">
        <v>4.8499999999999996</v>
      </c>
      <c r="J635" s="36" t="s">
        <v>68</v>
      </c>
      <c r="K635" s="38">
        <v>30</v>
      </c>
      <c r="L635" s="40">
        <v>3000000</v>
      </c>
      <c r="M635" s="40">
        <v>3000000</v>
      </c>
      <c r="N635" s="40">
        <v>66038070</v>
      </c>
      <c r="O635" s="40">
        <v>1227758</v>
      </c>
      <c r="P635" s="40">
        <v>67265828</v>
      </c>
    </row>
    <row r="636" spans="1:16" s="32" customFormat="1" ht="10.5">
      <c r="A636" s="32">
        <v>76555400</v>
      </c>
      <c r="B636" s="33">
        <v>4</v>
      </c>
      <c r="C636" s="32" t="s">
        <v>314</v>
      </c>
      <c r="D636" s="46">
        <v>598</v>
      </c>
      <c r="E636" s="35">
        <v>40025</v>
      </c>
      <c r="F636" s="34" t="s">
        <v>37</v>
      </c>
      <c r="G636" s="37">
        <v>20000</v>
      </c>
      <c r="H636" s="34"/>
      <c r="I636" s="38"/>
      <c r="J636" s="36" t="s">
        <v>390</v>
      </c>
      <c r="K636" s="38">
        <v>10</v>
      </c>
      <c r="L636" s="40"/>
      <c r="M636" s="40"/>
      <c r="N636" s="40"/>
      <c r="O636" s="40"/>
      <c r="P636" s="40"/>
    </row>
    <row r="637" spans="1:16" s="32" customFormat="1" ht="10.5">
      <c r="A637" s="32">
        <v>76555400</v>
      </c>
      <c r="B637" s="33">
        <v>4</v>
      </c>
      <c r="C637" s="32" t="s">
        <v>315</v>
      </c>
      <c r="D637" s="46" t="s">
        <v>143</v>
      </c>
      <c r="E637" s="35">
        <v>40030</v>
      </c>
      <c r="F637" s="34" t="s">
        <v>37</v>
      </c>
      <c r="G637" s="37">
        <v>9000</v>
      </c>
      <c r="H637" s="34" t="s">
        <v>56</v>
      </c>
      <c r="I637" s="38">
        <v>3.9</v>
      </c>
      <c r="J637" s="36" t="s">
        <v>68</v>
      </c>
      <c r="K637" s="38">
        <v>5</v>
      </c>
      <c r="L637" s="40">
        <v>3300000</v>
      </c>
      <c r="M637" s="40">
        <v>3300000</v>
      </c>
      <c r="N637" s="40">
        <v>72641877</v>
      </c>
      <c r="O637" s="40">
        <v>464666</v>
      </c>
      <c r="P637" s="40">
        <v>73106543</v>
      </c>
    </row>
    <row r="638" spans="1:16" s="32" customFormat="1" ht="10.5">
      <c r="A638" s="32">
        <v>76555400</v>
      </c>
      <c r="B638" s="33">
        <v>4</v>
      </c>
      <c r="C638" s="32" t="s">
        <v>315</v>
      </c>
      <c r="D638" s="46" t="s">
        <v>143</v>
      </c>
      <c r="E638" s="35">
        <v>40030</v>
      </c>
      <c r="F638" s="34" t="s">
        <v>171</v>
      </c>
      <c r="G638" s="37">
        <v>180000000</v>
      </c>
      <c r="H638" s="34" t="s">
        <v>51</v>
      </c>
      <c r="I638" s="38">
        <v>5.7</v>
      </c>
      <c r="J638" s="36" t="s">
        <v>68</v>
      </c>
      <c r="K638" s="38">
        <v>5</v>
      </c>
      <c r="L638" s="40">
        <v>33600000000</v>
      </c>
      <c r="M638" s="40">
        <v>33600000000</v>
      </c>
      <c r="N638" s="40">
        <v>33600000</v>
      </c>
      <c r="O638" s="40">
        <v>311872</v>
      </c>
      <c r="P638" s="40">
        <v>33911872</v>
      </c>
    </row>
    <row r="639" spans="1:16" s="32" customFormat="1" ht="10.5">
      <c r="A639" s="32">
        <v>76555400</v>
      </c>
      <c r="B639" s="33">
        <v>4</v>
      </c>
      <c r="C639" s="32" t="s">
        <v>452</v>
      </c>
      <c r="D639" s="46" t="s">
        <v>152</v>
      </c>
      <c r="E639" s="35">
        <v>40133</v>
      </c>
      <c r="F639" s="34" t="s">
        <v>171</v>
      </c>
      <c r="G639" s="37">
        <v>65020000</v>
      </c>
      <c r="H639" s="34" t="s">
        <v>64</v>
      </c>
      <c r="I639" s="38">
        <v>6.3</v>
      </c>
      <c r="J639" s="36" t="s">
        <v>445</v>
      </c>
      <c r="K639" s="38">
        <v>5</v>
      </c>
      <c r="L639" s="40"/>
      <c r="M639" s="40"/>
      <c r="N639" s="40"/>
      <c r="O639" s="40"/>
      <c r="P639" s="40"/>
    </row>
    <row r="640" spans="1:16" s="32" customFormat="1" ht="10.5">
      <c r="A640" s="32">
        <v>76555400</v>
      </c>
      <c r="B640" s="33">
        <v>4</v>
      </c>
      <c r="C640" s="32" t="s">
        <v>315</v>
      </c>
      <c r="D640" s="46" t="s">
        <v>152</v>
      </c>
      <c r="E640" s="35">
        <v>40133</v>
      </c>
      <c r="F640" s="34" t="s">
        <v>37</v>
      </c>
      <c r="G640" s="37">
        <v>3100</v>
      </c>
      <c r="H640" s="34" t="s">
        <v>60</v>
      </c>
      <c r="I640" s="38">
        <v>3.5</v>
      </c>
      <c r="J640" s="36" t="s">
        <v>445</v>
      </c>
      <c r="K640" s="38">
        <v>5</v>
      </c>
      <c r="L640" s="40">
        <v>1500000</v>
      </c>
      <c r="M640" s="40">
        <v>1500000</v>
      </c>
      <c r="N640" s="40">
        <v>33019035</v>
      </c>
      <c r="O640" s="40">
        <v>94792</v>
      </c>
      <c r="P640" s="40">
        <v>33113827</v>
      </c>
    </row>
    <row r="641" spans="1:16" s="32" customFormat="1" ht="10.5">
      <c r="A641" s="32">
        <v>76555400</v>
      </c>
      <c r="B641" s="33">
        <v>4</v>
      </c>
      <c r="C641" s="32" t="s">
        <v>315</v>
      </c>
      <c r="D641" s="46" t="s">
        <v>162</v>
      </c>
      <c r="E641" s="35">
        <v>40541</v>
      </c>
      <c r="F641" s="34" t="s">
        <v>37</v>
      </c>
      <c r="G641" s="37">
        <v>6500</v>
      </c>
      <c r="H641" s="34" t="s">
        <v>125</v>
      </c>
      <c r="I641" s="38">
        <v>3.65</v>
      </c>
      <c r="J641" s="36" t="s">
        <v>445</v>
      </c>
      <c r="K641" s="38">
        <v>5</v>
      </c>
      <c r="L641" s="40">
        <v>2500000</v>
      </c>
      <c r="M641" s="40">
        <v>2500000</v>
      </c>
      <c r="N641" s="40">
        <v>55031725</v>
      </c>
      <c r="O641" s="40">
        <v>583963</v>
      </c>
      <c r="P641" s="40">
        <v>55615688</v>
      </c>
    </row>
    <row r="642" spans="1:16" s="32" customFormat="1" ht="10.5">
      <c r="A642" s="32">
        <v>76555400</v>
      </c>
      <c r="B642" s="33">
        <v>4</v>
      </c>
      <c r="C642" s="32" t="s">
        <v>314</v>
      </c>
      <c r="D642" s="46">
        <v>599</v>
      </c>
      <c r="E642" s="35">
        <v>40025</v>
      </c>
      <c r="F642" s="34" t="s">
        <v>37</v>
      </c>
      <c r="G642" s="37">
        <v>20000</v>
      </c>
      <c r="H642" s="34"/>
      <c r="I642" s="38"/>
      <c r="J642" s="36" t="s">
        <v>390</v>
      </c>
      <c r="K642" s="38">
        <v>30</v>
      </c>
      <c r="L642" s="40"/>
      <c r="M642" s="40"/>
      <c r="N642" s="40"/>
      <c r="O642" s="40"/>
      <c r="P642" s="40"/>
    </row>
    <row r="643" spans="1:16" s="32" customFormat="1" ht="10.5">
      <c r="A643" s="32">
        <v>76555400</v>
      </c>
      <c r="B643" s="33">
        <v>4</v>
      </c>
      <c r="C643" s="32" t="s">
        <v>452</v>
      </c>
      <c r="D643" s="46" t="s">
        <v>143</v>
      </c>
      <c r="E643" s="35">
        <v>40030</v>
      </c>
      <c r="F643" s="34" t="s">
        <v>37</v>
      </c>
      <c r="G643" s="37">
        <v>9000</v>
      </c>
      <c r="H643" s="34" t="s">
        <v>53</v>
      </c>
      <c r="I643" s="38">
        <v>4.2</v>
      </c>
      <c r="J643" s="36" t="s">
        <v>68</v>
      </c>
      <c r="K643" s="38">
        <v>10</v>
      </c>
      <c r="L643" s="40"/>
      <c r="M643" s="40"/>
      <c r="N643" s="40"/>
      <c r="O643" s="40"/>
      <c r="P643" s="40"/>
    </row>
    <row r="644" spans="1:16" s="32" customFormat="1" ht="10.5">
      <c r="A644" s="32">
        <v>76555400</v>
      </c>
      <c r="B644" s="33">
        <v>4</v>
      </c>
      <c r="C644" s="32" t="s">
        <v>315</v>
      </c>
      <c r="D644" s="46" t="s">
        <v>143</v>
      </c>
      <c r="E644" s="35">
        <v>40030</v>
      </c>
      <c r="F644" s="34" t="s">
        <v>37</v>
      </c>
      <c r="G644" s="37">
        <v>9000</v>
      </c>
      <c r="H644" s="34" t="s">
        <v>59</v>
      </c>
      <c r="I644" s="38">
        <v>4.8</v>
      </c>
      <c r="J644" s="36" t="s">
        <v>68</v>
      </c>
      <c r="K644" s="38">
        <v>22</v>
      </c>
      <c r="L644" s="40">
        <v>3000000</v>
      </c>
      <c r="M644" s="40">
        <v>3000000</v>
      </c>
      <c r="N644" s="40">
        <v>66038070</v>
      </c>
      <c r="O644" s="40">
        <v>518044</v>
      </c>
      <c r="P644" s="40">
        <v>66556114</v>
      </c>
    </row>
    <row r="645" spans="1:16" s="32" customFormat="1" ht="10.5">
      <c r="A645" s="32">
        <v>76555400</v>
      </c>
      <c r="B645" s="33">
        <v>4</v>
      </c>
      <c r="C645" s="32" t="s">
        <v>453</v>
      </c>
      <c r="D645" s="46" t="s">
        <v>152</v>
      </c>
      <c r="E645" s="35">
        <v>40133</v>
      </c>
      <c r="F645" s="34" t="s">
        <v>37</v>
      </c>
      <c r="G645" s="37">
        <v>3100</v>
      </c>
      <c r="H645" s="34" t="s">
        <v>75</v>
      </c>
      <c r="I645" s="38">
        <v>4.5999999999999996</v>
      </c>
      <c r="J645" s="36" t="s">
        <v>445</v>
      </c>
      <c r="K645" s="38">
        <v>22</v>
      </c>
      <c r="L645" s="40">
        <v>1600000</v>
      </c>
      <c r="M645" s="40">
        <v>1600000</v>
      </c>
      <c r="N645" s="40">
        <v>35220304</v>
      </c>
      <c r="O645" s="40">
        <v>132243</v>
      </c>
      <c r="P645" s="40">
        <v>35352547</v>
      </c>
    </row>
    <row r="646" spans="1:16" s="32" customFormat="1" ht="10.5">
      <c r="A646" s="32">
        <v>76555400</v>
      </c>
      <c r="B646" s="33">
        <v>4</v>
      </c>
      <c r="C646" s="32" t="s">
        <v>315</v>
      </c>
      <c r="D646" s="46" t="s">
        <v>162</v>
      </c>
      <c r="E646" s="35">
        <v>40541</v>
      </c>
      <c r="F646" s="34" t="s">
        <v>37</v>
      </c>
      <c r="G646" s="37">
        <v>6500</v>
      </c>
      <c r="H646" s="34" t="s">
        <v>132</v>
      </c>
      <c r="I646" s="38">
        <v>4.05</v>
      </c>
      <c r="J646" s="36" t="s">
        <v>445</v>
      </c>
      <c r="K646" s="38">
        <v>22</v>
      </c>
      <c r="L646" s="40">
        <v>3400000</v>
      </c>
      <c r="M646" s="40">
        <v>3400000</v>
      </c>
      <c r="N646" s="40">
        <v>74843146</v>
      </c>
      <c r="O646" s="40">
        <v>880038</v>
      </c>
      <c r="P646" s="40">
        <v>75723184</v>
      </c>
    </row>
    <row r="647" spans="1:16" s="32" customFormat="1" ht="10.5">
      <c r="A647" s="32">
        <v>76555400</v>
      </c>
      <c r="B647" s="33">
        <v>4</v>
      </c>
      <c r="C647" s="32" t="s">
        <v>315</v>
      </c>
      <c r="D647" s="46" t="s">
        <v>162</v>
      </c>
      <c r="E647" s="35">
        <v>40541</v>
      </c>
      <c r="F647" s="34" t="s">
        <v>37</v>
      </c>
      <c r="G647" s="37">
        <v>6500</v>
      </c>
      <c r="H647" s="34" t="s">
        <v>176</v>
      </c>
      <c r="I647" s="38">
        <v>3.95</v>
      </c>
      <c r="J647" s="36" t="s">
        <v>445</v>
      </c>
      <c r="K647" s="38">
        <v>28</v>
      </c>
      <c r="L647" s="40">
        <v>3000000</v>
      </c>
      <c r="M647" s="40">
        <v>3000000</v>
      </c>
      <c r="N647" s="40">
        <v>66038070</v>
      </c>
      <c r="O647" s="40">
        <v>757601</v>
      </c>
      <c r="P647" s="40">
        <v>66795671</v>
      </c>
    </row>
    <row r="648" spans="1:16" s="32" customFormat="1" ht="10.5">
      <c r="A648" s="32">
        <v>96505760</v>
      </c>
      <c r="B648" s="33">
        <v>9</v>
      </c>
      <c r="C648" s="32" t="s">
        <v>454</v>
      </c>
      <c r="D648" s="46">
        <v>600</v>
      </c>
      <c r="E648" s="35">
        <v>40039</v>
      </c>
      <c r="F648" s="34" t="s">
        <v>37</v>
      </c>
      <c r="G648" s="37">
        <v>7000</v>
      </c>
      <c r="H648" s="34"/>
      <c r="I648" s="38"/>
      <c r="J648" s="36" t="s">
        <v>455</v>
      </c>
      <c r="K648" s="38">
        <v>10</v>
      </c>
      <c r="L648" s="40"/>
      <c r="M648" s="40"/>
      <c r="N648" s="40"/>
      <c r="O648" s="40"/>
      <c r="P648" s="40"/>
    </row>
    <row r="649" spans="1:16" s="32" customFormat="1" ht="10.5">
      <c r="A649" s="32">
        <v>96505760</v>
      </c>
      <c r="B649" s="33">
        <v>9</v>
      </c>
      <c r="C649" s="32" t="s">
        <v>454</v>
      </c>
      <c r="D649" s="46">
        <v>601</v>
      </c>
      <c r="E649" s="35">
        <v>40039</v>
      </c>
      <c r="F649" s="34" t="s">
        <v>37</v>
      </c>
      <c r="G649" s="37">
        <v>7000</v>
      </c>
      <c r="H649" s="34"/>
      <c r="I649" s="38"/>
      <c r="J649" s="36" t="s">
        <v>455</v>
      </c>
      <c r="K649" s="38">
        <v>30</v>
      </c>
      <c r="L649" s="40"/>
      <c r="M649" s="40"/>
      <c r="N649" s="40"/>
      <c r="O649" s="40"/>
      <c r="P649" s="40"/>
    </row>
    <row r="650" spans="1:16" s="32" customFormat="1" ht="10.5">
      <c r="A650" s="32">
        <v>76023435</v>
      </c>
      <c r="B650" s="33">
        <v>4</v>
      </c>
      <c r="C650" s="32" t="s">
        <v>456</v>
      </c>
      <c r="D650" s="46">
        <v>603</v>
      </c>
      <c r="E650" s="35">
        <v>40043</v>
      </c>
      <c r="F650" s="34" t="s">
        <v>37</v>
      </c>
      <c r="G650" s="37">
        <v>7500</v>
      </c>
      <c r="H650" s="34"/>
      <c r="I650" s="38"/>
      <c r="J650" s="36" t="s">
        <v>455</v>
      </c>
      <c r="K650" s="38">
        <v>10</v>
      </c>
      <c r="L650" s="40"/>
      <c r="M650" s="40"/>
      <c r="N650" s="40"/>
      <c r="O650" s="40"/>
      <c r="P650" s="40"/>
    </row>
    <row r="651" spans="1:16" s="32" customFormat="1" ht="10.5">
      <c r="A651" s="32">
        <v>76023435</v>
      </c>
      <c r="B651" s="33">
        <v>4</v>
      </c>
      <c r="C651" s="32" t="s">
        <v>457</v>
      </c>
      <c r="D651" s="46" t="s">
        <v>143</v>
      </c>
      <c r="E651" s="35">
        <v>40063</v>
      </c>
      <c r="F651" s="34" t="s">
        <v>171</v>
      </c>
      <c r="G651" s="37">
        <v>156675000</v>
      </c>
      <c r="H651" s="34" t="s">
        <v>46</v>
      </c>
      <c r="I651" s="38">
        <v>4.5999999999999996</v>
      </c>
      <c r="J651" s="36" t="s">
        <v>68</v>
      </c>
      <c r="K651" s="38">
        <v>5</v>
      </c>
      <c r="L651" s="40"/>
      <c r="M651" s="40"/>
      <c r="N651" s="40"/>
      <c r="O651" s="40"/>
      <c r="P651" s="40"/>
    </row>
    <row r="652" spans="1:16" s="32" customFormat="1" ht="10.5">
      <c r="A652" s="32">
        <v>76023435</v>
      </c>
      <c r="B652" s="33">
        <v>4</v>
      </c>
      <c r="C652" s="32" t="s">
        <v>457</v>
      </c>
      <c r="D652" s="46" t="s">
        <v>143</v>
      </c>
      <c r="E652" s="35">
        <v>40063</v>
      </c>
      <c r="F652" s="34" t="s">
        <v>171</v>
      </c>
      <c r="G652" s="37">
        <v>156675000</v>
      </c>
      <c r="H652" s="34" t="s">
        <v>90</v>
      </c>
      <c r="I652" s="38">
        <v>5.9</v>
      </c>
      <c r="J652" s="36" t="s">
        <v>68</v>
      </c>
      <c r="K652" s="38">
        <v>5</v>
      </c>
      <c r="L652" s="40"/>
      <c r="M652" s="40"/>
      <c r="N652" s="40"/>
      <c r="O652" s="40"/>
      <c r="P652" s="40"/>
    </row>
    <row r="653" spans="1:16" s="32" customFormat="1" ht="10.5">
      <c r="A653" s="32">
        <v>76023435</v>
      </c>
      <c r="B653" s="33">
        <v>4</v>
      </c>
      <c r="C653" s="32" t="s">
        <v>458</v>
      </c>
      <c r="D653" s="46" t="s">
        <v>143</v>
      </c>
      <c r="E653" s="35">
        <v>40063</v>
      </c>
      <c r="F653" s="34" t="s">
        <v>37</v>
      </c>
      <c r="G653" s="37">
        <v>7500</v>
      </c>
      <c r="H653" s="34" t="s">
        <v>92</v>
      </c>
      <c r="I653" s="38">
        <v>2.9</v>
      </c>
      <c r="J653" s="36" t="s">
        <v>68</v>
      </c>
      <c r="K653" s="38">
        <v>5</v>
      </c>
      <c r="L653" s="40">
        <v>2200000</v>
      </c>
      <c r="M653" s="40">
        <v>1320000</v>
      </c>
      <c r="N653" s="40">
        <v>29056751</v>
      </c>
      <c r="O653" s="40">
        <v>50564</v>
      </c>
      <c r="P653" s="40">
        <v>29107315</v>
      </c>
    </row>
    <row r="654" spans="1:16" s="32" customFormat="1" ht="10.5">
      <c r="A654" s="32">
        <v>76023435</v>
      </c>
      <c r="B654" s="33">
        <v>4</v>
      </c>
      <c r="C654" s="32" t="s">
        <v>457</v>
      </c>
      <c r="D654" s="46" t="s">
        <v>143</v>
      </c>
      <c r="E654" s="35">
        <v>40063</v>
      </c>
      <c r="F654" s="34" t="s">
        <v>37</v>
      </c>
      <c r="G654" s="37">
        <v>7500</v>
      </c>
      <c r="H654" s="34" t="s">
        <v>63</v>
      </c>
      <c r="I654" s="38">
        <v>3.5</v>
      </c>
      <c r="J654" s="36" t="s">
        <v>68</v>
      </c>
      <c r="K654" s="38">
        <v>7</v>
      </c>
      <c r="L654" s="40"/>
      <c r="M654" s="40"/>
      <c r="N654" s="40"/>
      <c r="O654" s="40"/>
      <c r="P654" s="40"/>
    </row>
    <row r="655" spans="1:16" s="32" customFormat="1" ht="10.5">
      <c r="A655" s="32">
        <v>76023435</v>
      </c>
      <c r="B655" s="33">
        <v>4</v>
      </c>
      <c r="C655" s="32" t="s">
        <v>456</v>
      </c>
      <c r="D655" s="46">
        <v>604</v>
      </c>
      <c r="E655" s="35">
        <v>40043</v>
      </c>
      <c r="F655" s="34" t="s">
        <v>37</v>
      </c>
      <c r="G655" s="37">
        <v>7500</v>
      </c>
      <c r="H655" s="34"/>
      <c r="I655" s="38"/>
      <c r="J655" s="36" t="s">
        <v>455</v>
      </c>
      <c r="K655" s="38">
        <v>30</v>
      </c>
      <c r="L655" s="40"/>
      <c r="M655" s="40"/>
      <c r="N655" s="40"/>
      <c r="O655" s="40"/>
      <c r="P655" s="40"/>
    </row>
    <row r="656" spans="1:16" s="32" customFormat="1" ht="10.5">
      <c r="A656" s="32">
        <v>76023435</v>
      </c>
      <c r="B656" s="33">
        <v>4</v>
      </c>
      <c r="C656" s="32" t="s">
        <v>458</v>
      </c>
      <c r="D656" s="46" t="s">
        <v>143</v>
      </c>
      <c r="E656" s="35">
        <v>40063</v>
      </c>
      <c r="F656" s="34" t="s">
        <v>37</v>
      </c>
      <c r="G656" s="37">
        <v>7500</v>
      </c>
      <c r="H656" s="34" t="s">
        <v>56</v>
      </c>
      <c r="I656" s="38">
        <v>4.7</v>
      </c>
      <c r="J656" s="36" t="s">
        <v>68</v>
      </c>
      <c r="K656" s="38">
        <v>25</v>
      </c>
      <c r="L656" s="40">
        <v>5000000</v>
      </c>
      <c r="M656" s="40">
        <v>5000000</v>
      </c>
      <c r="N656" s="40">
        <v>110063450</v>
      </c>
      <c r="O656" s="40">
        <v>309061</v>
      </c>
      <c r="P656" s="40">
        <v>110372511</v>
      </c>
    </row>
    <row r="657" spans="1:16" s="32" customFormat="1" ht="10.5">
      <c r="A657" s="32">
        <v>76023435</v>
      </c>
      <c r="B657" s="33">
        <v>4</v>
      </c>
      <c r="C657" s="32" t="s">
        <v>457</v>
      </c>
      <c r="D657" s="46" t="s">
        <v>143</v>
      </c>
      <c r="E657" s="35">
        <v>40063</v>
      </c>
      <c r="F657" s="34" t="s">
        <v>37</v>
      </c>
      <c r="G657" s="37">
        <v>7500</v>
      </c>
      <c r="H657" s="34" t="s">
        <v>51</v>
      </c>
      <c r="I657" s="38">
        <v>4.8</v>
      </c>
      <c r="J657" s="36" t="s">
        <v>68</v>
      </c>
      <c r="K657" s="38">
        <v>25</v>
      </c>
      <c r="L657" s="40"/>
      <c r="M657" s="40"/>
      <c r="N657" s="40"/>
      <c r="O657" s="40"/>
      <c r="P657" s="40"/>
    </row>
    <row r="658" spans="1:16" s="32" customFormat="1" ht="10.5">
      <c r="A658" s="32">
        <v>90331000</v>
      </c>
      <c r="B658" s="33">
        <v>6</v>
      </c>
      <c r="C658" s="32" t="s">
        <v>254</v>
      </c>
      <c r="D658" s="46">
        <v>605</v>
      </c>
      <c r="E658" s="35">
        <v>40043</v>
      </c>
      <c r="F658" s="34" t="s">
        <v>37</v>
      </c>
      <c r="G658" s="37">
        <v>2000</v>
      </c>
      <c r="H658" s="34"/>
      <c r="I658" s="38"/>
      <c r="J658" s="36" t="s">
        <v>455</v>
      </c>
      <c r="K658" s="38">
        <v>10</v>
      </c>
      <c r="L658" s="40"/>
      <c r="M658" s="40"/>
      <c r="N658" s="40"/>
      <c r="O658" s="40"/>
      <c r="P658" s="40"/>
    </row>
    <row r="659" spans="1:16" s="32" customFormat="1" ht="10.5">
      <c r="A659" s="32">
        <v>90331000</v>
      </c>
      <c r="B659" s="33">
        <v>6</v>
      </c>
      <c r="C659" s="32" t="s">
        <v>459</v>
      </c>
      <c r="D659" s="46" t="s">
        <v>143</v>
      </c>
      <c r="E659" s="35">
        <v>40044</v>
      </c>
      <c r="F659" s="34" t="s">
        <v>37</v>
      </c>
      <c r="G659" s="37">
        <v>2000</v>
      </c>
      <c r="H659" s="34" t="s">
        <v>53</v>
      </c>
      <c r="I659" s="38">
        <v>3.25</v>
      </c>
      <c r="J659" s="36" t="s">
        <v>68</v>
      </c>
      <c r="K659" s="38">
        <v>5</v>
      </c>
      <c r="L659" s="40">
        <v>1000000</v>
      </c>
      <c r="M659" s="40">
        <v>1000000</v>
      </c>
      <c r="N659" s="40">
        <v>22012690</v>
      </c>
      <c r="O659" s="40">
        <v>90873</v>
      </c>
      <c r="P659" s="40">
        <v>22103563</v>
      </c>
    </row>
    <row r="660" spans="1:16" s="32" customFormat="1" ht="10.5">
      <c r="A660" s="32">
        <v>90331000</v>
      </c>
      <c r="B660" s="33">
        <v>6</v>
      </c>
      <c r="C660" s="32" t="s">
        <v>254</v>
      </c>
      <c r="D660" s="46">
        <v>606</v>
      </c>
      <c r="E660" s="35">
        <v>40043</v>
      </c>
      <c r="F660" s="34" t="s">
        <v>37</v>
      </c>
      <c r="G660" s="37">
        <v>2000</v>
      </c>
      <c r="H660" s="34"/>
      <c r="I660" s="38"/>
      <c r="J660" s="36" t="s">
        <v>455</v>
      </c>
      <c r="K660" s="38">
        <v>30</v>
      </c>
      <c r="L660" s="40"/>
      <c r="M660" s="40"/>
      <c r="N660" s="40"/>
      <c r="O660" s="40"/>
      <c r="P660" s="40"/>
    </row>
    <row r="661" spans="1:16" s="32" customFormat="1" ht="10.5">
      <c r="A661" s="32">
        <v>90331000</v>
      </c>
      <c r="B661" s="33">
        <v>6</v>
      </c>
      <c r="C661" s="32" t="s">
        <v>459</v>
      </c>
      <c r="D661" s="46" t="s">
        <v>143</v>
      </c>
      <c r="E661" s="35">
        <v>40044</v>
      </c>
      <c r="F661" s="34" t="s">
        <v>37</v>
      </c>
      <c r="G661" s="37">
        <v>2000</v>
      </c>
      <c r="H661" s="34" t="s">
        <v>51</v>
      </c>
      <c r="I661" s="38">
        <v>3.75</v>
      </c>
      <c r="J661" s="36" t="s">
        <v>68</v>
      </c>
      <c r="K661" s="38">
        <v>21</v>
      </c>
      <c r="L661" s="40">
        <v>1000000</v>
      </c>
      <c r="M661" s="40">
        <v>1000000</v>
      </c>
      <c r="N661" s="40">
        <v>22012690</v>
      </c>
      <c r="O661" s="40">
        <v>78855</v>
      </c>
      <c r="P661" s="40">
        <v>22091545</v>
      </c>
    </row>
    <row r="662" spans="1:16" s="32" customFormat="1" ht="10.5">
      <c r="A662" s="32">
        <v>61704000</v>
      </c>
      <c r="B662" s="33" t="s">
        <v>75</v>
      </c>
      <c r="C662" s="32" t="s">
        <v>460</v>
      </c>
      <c r="D662" s="46">
        <v>608</v>
      </c>
      <c r="E662" s="35">
        <v>40051</v>
      </c>
      <c r="F662" s="34" t="s">
        <v>37</v>
      </c>
      <c r="G662" s="37">
        <v>11000</v>
      </c>
      <c r="H662" s="34"/>
      <c r="I662" s="38"/>
      <c r="J662" s="36" t="s">
        <v>455</v>
      </c>
      <c r="K662" s="38">
        <v>25</v>
      </c>
      <c r="L662" s="40"/>
      <c r="M662" s="40"/>
      <c r="N662" s="40"/>
      <c r="O662" s="40"/>
      <c r="P662" s="40"/>
    </row>
    <row r="663" spans="1:16" s="32" customFormat="1" ht="10.5">
      <c r="A663" s="32">
        <v>96719210</v>
      </c>
      <c r="B663" s="33">
        <v>4</v>
      </c>
      <c r="C663" s="32" t="s">
        <v>191</v>
      </c>
      <c r="D663" s="46">
        <v>609</v>
      </c>
      <c r="E663" s="35">
        <v>40060</v>
      </c>
      <c r="F663" s="34" t="s">
        <v>37</v>
      </c>
      <c r="G663" s="37">
        <v>3000</v>
      </c>
      <c r="H663" s="34"/>
      <c r="I663" s="38"/>
      <c r="J663" s="36" t="s">
        <v>81</v>
      </c>
      <c r="K663" s="38">
        <v>10</v>
      </c>
      <c r="L663" s="40"/>
      <c r="M663" s="40"/>
      <c r="N663" s="40"/>
      <c r="O663" s="40"/>
      <c r="P663" s="40"/>
    </row>
    <row r="664" spans="1:16" s="32" customFormat="1" ht="10.5">
      <c r="A664" s="32">
        <v>96719210</v>
      </c>
      <c r="B664" s="33">
        <v>4</v>
      </c>
      <c r="C664" s="32" t="s">
        <v>461</v>
      </c>
      <c r="D664" s="46" t="s">
        <v>143</v>
      </c>
      <c r="E664" s="35">
        <v>40065</v>
      </c>
      <c r="F664" s="34" t="s">
        <v>37</v>
      </c>
      <c r="G664" s="37">
        <v>1000</v>
      </c>
      <c r="H664" s="34" t="s">
        <v>92</v>
      </c>
      <c r="I664" s="38">
        <v>3</v>
      </c>
      <c r="J664" s="36" t="s">
        <v>81</v>
      </c>
      <c r="K664" s="38">
        <v>7</v>
      </c>
      <c r="L664" s="40"/>
      <c r="M664" s="40"/>
      <c r="N664" s="40"/>
      <c r="O664" s="40"/>
      <c r="P664" s="40"/>
    </row>
    <row r="665" spans="1:16" s="32" customFormat="1" ht="10.5">
      <c r="A665" s="32">
        <v>96719210</v>
      </c>
      <c r="B665" s="33">
        <v>4</v>
      </c>
      <c r="C665" s="32" t="s">
        <v>191</v>
      </c>
      <c r="D665" s="46">
        <v>610</v>
      </c>
      <c r="E665" s="35">
        <v>40060</v>
      </c>
      <c r="F665" s="34" t="s">
        <v>37</v>
      </c>
      <c r="G665" s="37">
        <v>5000</v>
      </c>
      <c r="H665" s="34"/>
      <c r="I665" s="38"/>
      <c r="J665" s="36" t="s">
        <v>81</v>
      </c>
      <c r="K665" s="38">
        <v>30</v>
      </c>
      <c r="L665" s="40"/>
      <c r="M665" s="40"/>
      <c r="N665" s="40"/>
      <c r="O665" s="40"/>
      <c r="P665" s="40"/>
    </row>
    <row r="666" spans="1:16" s="32" customFormat="1" ht="10.5">
      <c r="A666" s="32">
        <v>96719210</v>
      </c>
      <c r="B666" s="33">
        <v>4</v>
      </c>
      <c r="C666" s="32" t="s">
        <v>462</v>
      </c>
      <c r="D666" s="46" t="s">
        <v>143</v>
      </c>
      <c r="E666" s="35">
        <v>40065</v>
      </c>
      <c r="F666" s="34" t="s">
        <v>37</v>
      </c>
      <c r="G666" s="37">
        <v>3500</v>
      </c>
      <c r="H666" s="34" t="s">
        <v>63</v>
      </c>
      <c r="I666" s="38">
        <v>4.3</v>
      </c>
      <c r="J666" s="36" t="s">
        <v>81</v>
      </c>
      <c r="K666" s="38">
        <v>21</v>
      </c>
      <c r="L666" s="40">
        <v>3500000</v>
      </c>
      <c r="M666" s="40">
        <v>3500000</v>
      </c>
      <c r="N666" s="40">
        <v>77044415</v>
      </c>
      <c r="O666" s="40">
        <v>189120</v>
      </c>
      <c r="P666" s="40">
        <v>77233535</v>
      </c>
    </row>
    <row r="667" spans="1:16" s="32" customFormat="1" ht="10.5">
      <c r="A667" s="32">
        <v>76045822</v>
      </c>
      <c r="B667" s="33">
        <v>8</v>
      </c>
      <c r="C667" s="32" t="s">
        <v>463</v>
      </c>
      <c r="D667" s="46">
        <v>611</v>
      </c>
      <c r="E667" s="35">
        <v>40067</v>
      </c>
      <c r="F667" s="34" t="s">
        <v>66</v>
      </c>
      <c r="G667" s="37">
        <v>300000</v>
      </c>
      <c r="H667" s="34"/>
      <c r="I667" s="38"/>
      <c r="J667" s="36" t="s">
        <v>374</v>
      </c>
      <c r="K667" s="38">
        <v>10</v>
      </c>
      <c r="L667" s="40"/>
      <c r="M667" s="40"/>
      <c r="N667" s="40"/>
      <c r="O667" s="40"/>
      <c r="P667" s="40"/>
    </row>
    <row r="668" spans="1:16" s="32" customFormat="1" ht="10.5">
      <c r="A668" s="32">
        <v>76045822</v>
      </c>
      <c r="B668" s="33">
        <v>8</v>
      </c>
      <c r="C668" s="32" t="s">
        <v>464</v>
      </c>
      <c r="D668" s="46" t="s">
        <v>143</v>
      </c>
      <c r="E668" s="35">
        <v>40095</v>
      </c>
      <c r="F668" s="34" t="s">
        <v>37</v>
      </c>
      <c r="G668" s="37">
        <v>2700</v>
      </c>
      <c r="H668" s="34" t="s">
        <v>46</v>
      </c>
      <c r="I668" s="38">
        <v>3.5</v>
      </c>
      <c r="J668" s="36" t="s">
        <v>374</v>
      </c>
      <c r="K668" s="38">
        <v>5</v>
      </c>
      <c r="L668" s="40">
        <v>2700000</v>
      </c>
      <c r="M668" s="40">
        <v>2700000</v>
      </c>
      <c r="N668" s="40">
        <v>59434263</v>
      </c>
      <c r="O668" s="40">
        <v>868463</v>
      </c>
      <c r="P668" s="40">
        <v>60302725.920999996</v>
      </c>
    </row>
    <row r="669" spans="1:16" s="32" customFormat="1" ht="10.5">
      <c r="A669" s="32">
        <v>76045822</v>
      </c>
      <c r="B669" s="33">
        <v>8</v>
      </c>
      <c r="C669" s="32" t="s">
        <v>465</v>
      </c>
      <c r="D669" s="46" t="s">
        <v>143</v>
      </c>
      <c r="E669" s="35">
        <v>40095</v>
      </c>
      <c r="F669" s="34" t="s">
        <v>171</v>
      </c>
      <c r="G669" s="37">
        <v>41000000</v>
      </c>
      <c r="H669" s="34" t="s">
        <v>90</v>
      </c>
      <c r="I669" s="38">
        <v>6.5</v>
      </c>
      <c r="J669" s="36" t="s">
        <v>374</v>
      </c>
      <c r="K669" s="38">
        <v>5</v>
      </c>
      <c r="L669" s="40"/>
      <c r="M669" s="40"/>
      <c r="N669" s="40"/>
      <c r="O669" s="40"/>
      <c r="P669" s="40"/>
    </row>
    <row r="670" spans="1:16" s="32" customFormat="1" ht="10.5">
      <c r="A670" s="32">
        <v>96686870</v>
      </c>
      <c r="B670" s="33">
        <v>8</v>
      </c>
      <c r="C670" s="32" t="s">
        <v>466</v>
      </c>
      <c r="D670" s="46">
        <v>613</v>
      </c>
      <c r="E670" s="35">
        <v>40094</v>
      </c>
      <c r="F670" s="34" t="s">
        <v>37</v>
      </c>
      <c r="G670" s="37">
        <v>1000</v>
      </c>
      <c r="H670" s="34"/>
      <c r="I670" s="38"/>
      <c r="J670" s="36" t="s">
        <v>81</v>
      </c>
      <c r="K670" s="38">
        <v>10</v>
      </c>
      <c r="L670" s="40"/>
      <c r="M670" s="40"/>
      <c r="N670" s="40"/>
      <c r="O670" s="40"/>
      <c r="P670" s="40"/>
    </row>
    <row r="671" spans="1:16" s="32" customFormat="1" ht="10.5">
      <c r="A671" s="32">
        <v>96686870</v>
      </c>
      <c r="B671" s="33">
        <v>8</v>
      </c>
      <c r="C671" s="32" t="s">
        <v>467</v>
      </c>
      <c r="D671" s="46" t="s">
        <v>143</v>
      </c>
      <c r="E671" s="35">
        <v>40106</v>
      </c>
      <c r="F671" s="34" t="s">
        <v>171</v>
      </c>
      <c r="G671" s="37">
        <v>15000000</v>
      </c>
      <c r="H671" s="34" t="s">
        <v>46</v>
      </c>
      <c r="I671" s="38">
        <v>7</v>
      </c>
      <c r="J671" s="36" t="s">
        <v>81</v>
      </c>
      <c r="K671" s="38">
        <v>6</v>
      </c>
      <c r="L671" s="40"/>
      <c r="M671" s="40"/>
      <c r="N671" s="40"/>
      <c r="O671" s="40"/>
      <c r="P671" s="40"/>
    </row>
    <row r="672" spans="1:16" s="32" customFormat="1" ht="10.5">
      <c r="A672" s="32">
        <v>96686870</v>
      </c>
      <c r="B672" s="33">
        <v>8</v>
      </c>
      <c r="C672" s="32" t="s">
        <v>467</v>
      </c>
      <c r="D672" s="46" t="s">
        <v>143</v>
      </c>
      <c r="E672" s="35">
        <v>40106</v>
      </c>
      <c r="F672" s="34" t="s">
        <v>37</v>
      </c>
      <c r="G672" s="37">
        <v>750</v>
      </c>
      <c r="H672" s="34" t="s">
        <v>90</v>
      </c>
      <c r="I672" s="38">
        <v>4</v>
      </c>
      <c r="J672" s="36" t="s">
        <v>81</v>
      </c>
      <c r="K672" s="38">
        <v>6</v>
      </c>
      <c r="L672" s="40"/>
      <c r="M672" s="40"/>
      <c r="N672" s="40"/>
      <c r="O672" s="40"/>
      <c r="P672" s="40"/>
    </row>
    <row r="673" spans="1:16" s="32" customFormat="1" ht="10.5">
      <c r="A673" s="32">
        <v>96686870</v>
      </c>
      <c r="B673" s="33">
        <v>8</v>
      </c>
      <c r="C673" s="32" t="s">
        <v>467</v>
      </c>
      <c r="D673" s="46" t="s">
        <v>152</v>
      </c>
      <c r="E673" s="35">
        <v>40651</v>
      </c>
      <c r="F673" s="34" t="s">
        <v>171</v>
      </c>
      <c r="G673" s="37">
        <v>15000000</v>
      </c>
      <c r="H673" s="34" t="s">
        <v>92</v>
      </c>
      <c r="I673" s="38" t="s">
        <v>731</v>
      </c>
      <c r="J673" s="36" t="s">
        <v>81</v>
      </c>
      <c r="K673" s="38">
        <v>5</v>
      </c>
      <c r="L673" s="40"/>
      <c r="M673" s="40"/>
      <c r="N673" s="40"/>
      <c r="O673" s="40"/>
      <c r="P673" s="40"/>
    </row>
    <row r="674" spans="1:16" s="32" customFormat="1" ht="10.5">
      <c r="A674" s="32">
        <v>96686870</v>
      </c>
      <c r="B674" s="33">
        <v>8</v>
      </c>
      <c r="C674" s="32" t="s">
        <v>732</v>
      </c>
      <c r="D674" s="46" t="s">
        <v>152</v>
      </c>
      <c r="E674" s="35">
        <v>40651</v>
      </c>
      <c r="F674" s="34" t="s">
        <v>37</v>
      </c>
      <c r="G674" s="37">
        <v>750</v>
      </c>
      <c r="H674" s="34" t="s">
        <v>63</v>
      </c>
      <c r="I674" s="38">
        <v>4.5</v>
      </c>
      <c r="J674" s="36" t="s">
        <v>81</v>
      </c>
      <c r="K674" s="38">
        <v>5</v>
      </c>
      <c r="L674" s="40">
        <v>650000</v>
      </c>
      <c r="M674" s="40">
        <v>650000</v>
      </c>
      <c r="N674" s="40">
        <v>14308249</v>
      </c>
      <c r="O674" s="40">
        <v>321970</v>
      </c>
      <c r="P674" s="40">
        <v>14630219</v>
      </c>
    </row>
    <row r="675" spans="1:16" s="32" customFormat="1" ht="10.5">
      <c r="A675" s="32">
        <v>86547900</v>
      </c>
      <c r="B675" s="33" t="s">
        <v>75</v>
      </c>
      <c r="C675" s="32" t="s">
        <v>468</v>
      </c>
      <c r="D675" s="46">
        <v>615</v>
      </c>
      <c r="E675" s="35">
        <v>40099</v>
      </c>
      <c r="F675" s="34" t="s">
        <v>37</v>
      </c>
      <c r="G675" s="37">
        <v>2000</v>
      </c>
      <c r="H675" s="34"/>
      <c r="I675" s="38"/>
      <c r="J675" s="36" t="s">
        <v>81</v>
      </c>
      <c r="K675" s="38">
        <v>10</v>
      </c>
      <c r="L675" s="40"/>
      <c r="M675" s="40"/>
      <c r="N675" s="40"/>
      <c r="O675" s="40"/>
      <c r="P675" s="40"/>
    </row>
    <row r="676" spans="1:16" s="32" customFormat="1" ht="10.5">
      <c r="A676" s="32">
        <v>86547900</v>
      </c>
      <c r="B676" s="33" t="s">
        <v>75</v>
      </c>
      <c r="C676" s="32" t="s">
        <v>469</v>
      </c>
      <c r="D676" s="46" t="s">
        <v>143</v>
      </c>
      <c r="E676" s="35">
        <v>40108</v>
      </c>
      <c r="F676" s="34" t="s">
        <v>37</v>
      </c>
      <c r="G676" s="37">
        <v>2000</v>
      </c>
      <c r="H676" s="34" t="s">
        <v>56</v>
      </c>
      <c r="I676" s="38">
        <v>3.1</v>
      </c>
      <c r="J676" s="36" t="s">
        <v>81</v>
      </c>
      <c r="K676" s="38">
        <v>7</v>
      </c>
      <c r="L676" s="40"/>
      <c r="M676" s="40"/>
      <c r="N676" s="40"/>
      <c r="O676" s="40"/>
      <c r="P676" s="40"/>
    </row>
    <row r="677" spans="1:16" s="32" customFormat="1" ht="10.5">
      <c r="A677" s="32">
        <v>86547900</v>
      </c>
      <c r="B677" s="33" t="s">
        <v>75</v>
      </c>
      <c r="C677" s="32" t="s">
        <v>468</v>
      </c>
      <c r="D677" s="46">
        <v>616</v>
      </c>
      <c r="E677" s="35">
        <v>40099</v>
      </c>
      <c r="F677" s="34" t="s">
        <v>37</v>
      </c>
      <c r="G677" s="37">
        <v>2000</v>
      </c>
      <c r="H677" s="34"/>
      <c r="I677" s="38"/>
      <c r="J677" s="36" t="s">
        <v>81</v>
      </c>
      <c r="K677" s="38">
        <v>30</v>
      </c>
      <c r="L677" s="40"/>
      <c r="M677" s="40"/>
      <c r="N677" s="40"/>
      <c r="O677" s="40"/>
      <c r="P677" s="40"/>
    </row>
    <row r="678" spans="1:16" s="32" customFormat="1" ht="10.5">
      <c r="A678" s="32">
        <v>86547900</v>
      </c>
      <c r="B678" s="33" t="s">
        <v>75</v>
      </c>
      <c r="C678" s="32" t="s">
        <v>470</v>
      </c>
      <c r="D678" s="46" t="s">
        <v>143</v>
      </c>
      <c r="E678" s="35">
        <v>40108</v>
      </c>
      <c r="F678" s="34" t="s">
        <v>37</v>
      </c>
      <c r="G678" s="37">
        <v>2000</v>
      </c>
      <c r="H678" s="34" t="s">
        <v>51</v>
      </c>
      <c r="I678" s="38">
        <v>4.4000000000000004</v>
      </c>
      <c r="J678" s="36" t="s">
        <v>81</v>
      </c>
      <c r="K678" s="38">
        <v>21</v>
      </c>
      <c r="L678" s="40">
        <v>1750000</v>
      </c>
      <c r="M678" s="40">
        <v>1750000</v>
      </c>
      <c r="N678" s="40">
        <v>38522208</v>
      </c>
      <c r="O678" s="40">
        <v>69477</v>
      </c>
      <c r="P678" s="40">
        <v>38591685</v>
      </c>
    </row>
    <row r="679" spans="1:16" s="32" customFormat="1" ht="10.5">
      <c r="A679" s="32">
        <v>96751830</v>
      </c>
      <c r="B679" s="33">
        <v>1</v>
      </c>
      <c r="C679" s="32" t="s">
        <v>471</v>
      </c>
      <c r="D679" s="46">
        <v>617</v>
      </c>
      <c r="E679" s="35">
        <v>40102</v>
      </c>
      <c r="F679" s="34" t="s">
        <v>37</v>
      </c>
      <c r="G679" s="37">
        <v>6000</v>
      </c>
      <c r="H679" s="34"/>
      <c r="I679" s="38"/>
      <c r="J679" s="36" t="s">
        <v>390</v>
      </c>
      <c r="K679" s="38">
        <v>10</v>
      </c>
      <c r="L679" s="40"/>
      <c r="M679" s="40"/>
      <c r="N679" s="40"/>
      <c r="O679" s="40"/>
      <c r="P679" s="40"/>
    </row>
    <row r="680" spans="1:16" s="32" customFormat="1" ht="10.5">
      <c r="A680" s="32">
        <v>96751830</v>
      </c>
      <c r="B680" s="33">
        <v>1</v>
      </c>
      <c r="C680" s="32" t="s">
        <v>472</v>
      </c>
      <c r="D680" s="46" t="s">
        <v>143</v>
      </c>
      <c r="E680" s="35">
        <v>40107</v>
      </c>
      <c r="F680" s="34" t="s">
        <v>37</v>
      </c>
      <c r="G680" s="37">
        <v>6000</v>
      </c>
      <c r="H680" s="34" t="s">
        <v>46</v>
      </c>
      <c r="I680" s="38">
        <v>3.2</v>
      </c>
      <c r="J680" s="36" t="s">
        <v>39</v>
      </c>
      <c r="K680" s="38">
        <v>7.5</v>
      </c>
      <c r="L680" s="40">
        <v>2500000</v>
      </c>
      <c r="M680" s="40">
        <v>2142857</v>
      </c>
      <c r="N680" s="40">
        <v>47170047</v>
      </c>
      <c r="O680" s="40">
        <v>830198</v>
      </c>
      <c r="P680" s="40">
        <v>48000245</v>
      </c>
    </row>
    <row r="681" spans="1:16" s="32" customFormat="1" ht="10.5">
      <c r="A681" s="32">
        <v>96751830</v>
      </c>
      <c r="B681" s="33">
        <v>1</v>
      </c>
      <c r="C681" s="32" t="s">
        <v>471</v>
      </c>
      <c r="D681" s="46">
        <v>618</v>
      </c>
      <c r="E681" s="35">
        <v>40102</v>
      </c>
      <c r="F681" s="34" t="s">
        <v>37</v>
      </c>
      <c r="G681" s="37">
        <v>6000</v>
      </c>
      <c r="H681" s="34"/>
      <c r="I681" s="38"/>
      <c r="J681" s="36" t="s">
        <v>390</v>
      </c>
      <c r="K681" s="38">
        <v>30</v>
      </c>
      <c r="L681" s="40"/>
      <c r="M681" s="40"/>
      <c r="N681" s="40"/>
      <c r="O681" s="40"/>
      <c r="P681" s="40"/>
    </row>
    <row r="682" spans="1:16" s="32" customFormat="1" ht="10.5">
      <c r="A682" s="32">
        <v>96751830</v>
      </c>
      <c r="B682" s="33">
        <v>1</v>
      </c>
      <c r="C682" s="32" t="s">
        <v>473</v>
      </c>
      <c r="D682" s="46" t="s">
        <v>143</v>
      </c>
      <c r="E682" s="35">
        <v>40107</v>
      </c>
      <c r="F682" s="34" t="s">
        <v>37</v>
      </c>
      <c r="G682" s="37">
        <v>6000</v>
      </c>
      <c r="H682" s="34" t="s">
        <v>90</v>
      </c>
      <c r="I682" s="38">
        <v>4.5</v>
      </c>
      <c r="J682" s="36" t="s">
        <v>39</v>
      </c>
      <c r="K682" s="38">
        <v>20.5</v>
      </c>
      <c r="L682" s="40">
        <v>3200000</v>
      </c>
      <c r="M682" s="40">
        <v>3200000</v>
      </c>
      <c r="N682" s="40">
        <v>70440608</v>
      </c>
      <c r="O682" s="40">
        <v>1743405</v>
      </c>
      <c r="P682" s="40">
        <v>72184013</v>
      </c>
    </row>
    <row r="683" spans="1:16" s="32" customFormat="1" ht="10.5">
      <c r="A683" s="32">
        <v>61219000</v>
      </c>
      <c r="B683" s="33">
        <v>3</v>
      </c>
      <c r="C683" s="32" t="s">
        <v>345</v>
      </c>
      <c r="D683" s="46">
        <v>619</v>
      </c>
      <c r="E683" s="35">
        <v>40116</v>
      </c>
      <c r="F683" s="34" t="s">
        <v>37</v>
      </c>
      <c r="G683" s="37">
        <v>4000</v>
      </c>
      <c r="H683" s="34"/>
      <c r="I683" s="38"/>
      <c r="J683" s="36" t="s">
        <v>81</v>
      </c>
      <c r="K683" s="38">
        <v>30</v>
      </c>
      <c r="L683" s="40"/>
      <c r="M683" s="40"/>
      <c r="N683" s="40"/>
      <c r="O683" s="40"/>
      <c r="P683" s="40"/>
    </row>
    <row r="684" spans="1:16" s="32" customFormat="1" ht="10.5">
      <c r="A684" s="32">
        <v>61219000</v>
      </c>
      <c r="B684" s="33">
        <v>3</v>
      </c>
      <c r="C684" s="32" t="s">
        <v>474</v>
      </c>
      <c r="D684" s="46" t="s">
        <v>143</v>
      </c>
      <c r="E684" s="35">
        <v>40126</v>
      </c>
      <c r="F684" s="34" t="s">
        <v>37</v>
      </c>
      <c r="G684" s="37">
        <v>4000</v>
      </c>
      <c r="H684" s="34" t="s">
        <v>64</v>
      </c>
      <c r="I684" s="38">
        <v>4.5</v>
      </c>
      <c r="J684" s="36" t="s">
        <v>81</v>
      </c>
      <c r="K684" s="38">
        <v>25</v>
      </c>
      <c r="L684" s="40">
        <v>4000000</v>
      </c>
      <c r="M684" s="40">
        <v>4000000</v>
      </c>
      <c r="N684" s="40">
        <v>88050760</v>
      </c>
      <c r="O684" s="40">
        <v>1447709</v>
      </c>
      <c r="P684" s="40">
        <v>89498469</v>
      </c>
    </row>
    <row r="685" spans="1:16" s="32" customFormat="1" ht="10.5">
      <c r="A685" s="32">
        <v>96604380</v>
      </c>
      <c r="B685" s="33">
        <v>6</v>
      </c>
      <c r="C685" s="32" t="s">
        <v>338</v>
      </c>
      <c r="D685" s="46">
        <v>620</v>
      </c>
      <c r="E685" s="35">
        <v>40137</v>
      </c>
      <c r="F685" s="34" t="s">
        <v>37</v>
      </c>
      <c r="G685" s="37">
        <v>1250</v>
      </c>
      <c r="H685" s="34"/>
      <c r="I685" s="38"/>
      <c r="J685" s="36" t="s">
        <v>81</v>
      </c>
      <c r="K685" s="38">
        <v>25</v>
      </c>
      <c r="L685" s="40"/>
      <c r="M685" s="40"/>
      <c r="N685" s="40"/>
      <c r="O685" s="40"/>
      <c r="P685" s="40"/>
    </row>
    <row r="686" spans="1:16" s="32" customFormat="1" ht="10.5">
      <c r="A686" s="32">
        <v>96604380</v>
      </c>
      <c r="B686" s="33">
        <v>6</v>
      </c>
      <c r="C686" s="32" t="s">
        <v>208</v>
      </c>
      <c r="D686" s="46" t="s">
        <v>143</v>
      </c>
      <c r="E686" s="35">
        <v>40137</v>
      </c>
      <c r="F686" s="34" t="s">
        <v>37</v>
      </c>
      <c r="G686" s="37">
        <v>1250</v>
      </c>
      <c r="H686" s="34" t="s">
        <v>51</v>
      </c>
      <c r="I686" s="38">
        <v>4.5</v>
      </c>
      <c r="J686" s="36" t="s">
        <v>81</v>
      </c>
      <c r="K686" s="38">
        <v>23</v>
      </c>
      <c r="L686" s="40">
        <v>750000</v>
      </c>
      <c r="M686" s="40">
        <v>750000</v>
      </c>
      <c r="N686" s="40">
        <v>16509518</v>
      </c>
      <c r="O686" s="40">
        <v>30278</v>
      </c>
      <c r="P686" s="40">
        <v>16539796</v>
      </c>
    </row>
    <row r="687" spans="1:16" s="32" customFormat="1" ht="10.5">
      <c r="A687" s="32">
        <v>83628100</v>
      </c>
      <c r="B687" s="33">
        <v>4</v>
      </c>
      <c r="C687" s="32" t="s">
        <v>475</v>
      </c>
      <c r="D687" s="46">
        <v>621</v>
      </c>
      <c r="E687" s="35">
        <v>40148</v>
      </c>
      <c r="F687" s="34" t="s">
        <v>37</v>
      </c>
      <c r="G687" s="37">
        <v>3000</v>
      </c>
      <c r="H687" s="34"/>
      <c r="I687" s="38"/>
      <c r="J687" s="36" t="s">
        <v>81</v>
      </c>
      <c r="K687" s="38">
        <v>25</v>
      </c>
      <c r="L687" s="40"/>
      <c r="M687" s="40"/>
      <c r="N687" s="40"/>
      <c r="O687" s="40"/>
      <c r="P687" s="40"/>
    </row>
    <row r="688" spans="1:16" s="32" customFormat="1" ht="10.5">
      <c r="A688" s="32">
        <v>83628100</v>
      </c>
      <c r="B688" s="33">
        <v>4</v>
      </c>
      <c r="C688" s="32" t="s">
        <v>476</v>
      </c>
      <c r="D688" s="46" t="s">
        <v>143</v>
      </c>
      <c r="E688" s="35">
        <v>40154</v>
      </c>
      <c r="F688" s="34" t="s">
        <v>37</v>
      </c>
      <c r="G688" s="37">
        <v>3000</v>
      </c>
      <c r="H688" s="34" t="s">
        <v>92</v>
      </c>
      <c r="I688" s="38">
        <v>4.5</v>
      </c>
      <c r="J688" s="36" t="s">
        <v>39</v>
      </c>
      <c r="K688" s="38">
        <v>21</v>
      </c>
      <c r="L688" s="40">
        <v>1500000</v>
      </c>
      <c r="M688" s="40">
        <v>1500000</v>
      </c>
      <c r="N688" s="40">
        <v>33019035</v>
      </c>
      <c r="O688" s="40">
        <v>378768</v>
      </c>
      <c r="P688" s="40">
        <v>33397803</v>
      </c>
    </row>
    <row r="689" spans="1:16" s="32" customFormat="1" ht="10.5">
      <c r="A689" s="32">
        <v>83628100</v>
      </c>
      <c r="B689" s="33">
        <v>4</v>
      </c>
      <c r="C689" s="32" t="s">
        <v>475</v>
      </c>
      <c r="D689" s="46">
        <v>622</v>
      </c>
      <c r="E689" s="35">
        <v>40148</v>
      </c>
      <c r="F689" s="34" t="s">
        <v>37</v>
      </c>
      <c r="G689" s="37">
        <v>3000</v>
      </c>
      <c r="H689" s="34"/>
      <c r="I689" s="38"/>
      <c r="J689" s="36" t="s">
        <v>81</v>
      </c>
      <c r="K689" s="38">
        <v>10</v>
      </c>
      <c r="L689" s="40"/>
      <c r="M689" s="40"/>
      <c r="N689" s="40"/>
      <c r="O689" s="40"/>
      <c r="P689" s="40"/>
    </row>
    <row r="690" spans="1:16" s="32" customFormat="1" ht="10.5">
      <c r="A690" s="32">
        <v>83628100</v>
      </c>
      <c r="B690" s="33">
        <v>4</v>
      </c>
      <c r="C690" s="32" t="s">
        <v>476</v>
      </c>
      <c r="D690" s="46" t="s">
        <v>143</v>
      </c>
      <c r="E690" s="35">
        <v>40154</v>
      </c>
      <c r="F690" s="34" t="s">
        <v>37</v>
      </c>
      <c r="G690" s="37">
        <v>3000</v>
      </c>
      <c r="H690" s="34" t="s">
        <v>46</v>
      </c>
      <c r="I690" s="38">
        <v>3.5</v>
      </c>
      <c r="J690" s="36" t="s">
        <v>39</v>
      </c>
      <c r="K690" s="38">
        <v>5</v>
      </c>
      <c r="L690" s="40">
        <v>1500000</v>
      </c>
      <c r="M690" s="40">
        <v>1500000</v>
      </c>
      <c r="N690" s="40">
        <v>33019035</v>
      </c>
      <c r="O690" s="40">
        <v>485811</v>
      </c>
      <c r="P690" s="40">
        <v>33504846</v>
      </c>
    </row>
    <row r="691" spans="1:16" s="32" customFormat="1" ht="10.5">
      <c r="A691" s="32">
        <v>83628100</v>
      </c>
      <c r="B691" s="33">
        <v>4</v>
      </c>
      <c r="C691" s="32" t="s">
        <v>477</v>
      </c>
      <c r="D691" s="46" t="s">
        <v>143</v>
      </c>
      <c r="E691" s="35">
        <v>40154</v>
      </c>
      <c r="F691" s="34" t="s">
        <v>171</v>
      </c>
      <c r="G691" s="37">
        <v>60000000</v>
      </c>
      <c r="H691" s="34" t="s">
        <v>90</v>
      </c>
      <c r="I691" s="38">
        <v>6</v>
      </c>
      <c r="J691" s="36" t="s">
        <v>39</v>
      </c>
      <c r="K691" s="38">
        <v>5</v>
      </c>
      <c r="L691" s="40"/>
      <c r="M691" s="40"/>
      <c r="N691" s="40"/>
      <c r="O691" s="40"/>
      <c r="P691" s="40"/>
    </row>
    <row r="692" spans="1:16" s="32" customFormat="1" ht="10.5">
      <c r="A692" s="32">
        <v>90690000</v>
      </c>
      <c r="B692" s="33">
        <v>9</v>
      </c>
      <c r="C692" s="32" t="s">
        <v>478</v>
      </c>
      <c r="D692" s="46">
        <v>623</v>
      </c>
      <c r="E692" s="35">
        <v>40158</v>
      </c>
      <c r="F692" s="34" t="s">
        <v>37</v>
      </c>
      <c r="G692" s="37">
        <v>10000</v>
      </c>
      <c r="H692" s="34"/>
      <c r="I692" s="38"/>
      <c r="J692" s="36" t="s">
        <v>390</v>
      </c>
      <c r="K692" s="38">
        <v>10</v>
      </c>
      <c r="L692" s="40"/>
      <c r="M692" s="40"/>
      <c r="N692" s="40"/>
      <c r="O692" s="40"/>
      <c r="P692" s="40"/>
    </row>
    <row r="693" spans="1:16" s="32" customFormat="1" ht="10.5">
      <c r="A693" s="32">
        <v>90690000</v>
      </c>
      <c r="B693" s="33">
        <v>9</v>
      </c>
      <c r="C693" s="32" t="s">
        <v>479</v>
      </c>
      <c r="D693" s="46" t="s">
        <v>143</v>
      </c>
      <c r="E693" s="35">
        <v>40158</v>
      </c>
      <c r="F693" s="34" t="s">
        <v>37</v>
      </c>
      <c r="G693" s="37">
        <v>10000</v>
      </c>
      <c r="H693" s="34" t="s">
        <v>46</v>
      </c>
      <c r="I693" s="38">
        <v>3.25</v>
      </c>
      <c r="J693" s="36" t="s">
        <v>81</v>
      </c>
      <c r="K693" s="38">
        <v>5</v>
      </c>
      <c r="L693" s="40"/>
      <c r="M693" s="40"/>
      <c r="N693" s="40"/>
      <c r="O693" s="40"/>
      <c r="P693" s="40"/>
    </row>
    <row r="694" spans="1:16" s="32" customFormat="1" ht="10.5">
      <c r="A694" s="32">
        <v>90690000</v>
      </c>
      <c r="B694" s="33">
        <v>9</v>
      </c>
      <c r="C694" s="32" t="s">
        <v>479</v>
      </c>
      <c r="D694" s="46" t="s">
        <v>143</v>
      </c>
      <c r="E694" s="35">
        <v>40158</v>
      </c>
      <c r="F694" s="34" t="s">
        <v>171</v>
      </c>
      <c r="G694" s="37">
        <v>209500000</v>
      </c>
      <c r="H694" s="34" t="s">
        <v>90</v>
      </c>
      <c r="I694" s="38">
        <v>5.75</v>
      </c>
      <c r="J694" s="36" t="s">
        <v>81</v>
      </c>
      <c r="K694" s="38">
        <v>5</v>
      </c>
      <c r="L694" s="40"/>
      <c r="M694" s="40"/>
      <c r="N694" s="40"/>
      <c r="O694" s="40"/>
      <c r="P694" s="40"/>
    </row>
    <row r="695" spans="1:16" s="32" customFormat="1" ht="10.5">
      <c r="A695" s="32">
        <v>90690000</v>
      </c>
      <c r="B695" s="33">
        <v>9</v>
      </c>
      <c r="C695" s="32" t="s">
        <v>478</v>
      </c>
      <c r="D695" s="46">
        <v>624</v>
      </c>
      <c r="E695" s="35">
        <v>40158</v>
      </c>
      <c r="F695" s="34" t="s">
        <v>37</v>
      </c>
      <c r="G695" s="37">
        <v>10000</v>
      </c>
      <c r="H695" s="34"/>
      <c r="I695" s="38"/>
      <c r="J695" s="36" t="s">
        <v>390</v>
      </c>
      <c r="K695" s="38">
        <v>30</v>
      </c>
      <c r="L695" s="40"/>
      <c r="M695" s="40"/>
      <c r="N695" s="40"/>
      <c r="O695" s="40"/>
      <c r="P695" s="40"/>
    </row>
    <row r="696" spans="1:16" s="32" customFormat="1" ht="10.5">
      <c r="A696" s="32">
        <v>90690000</v>
      </c>
      <c r="B696" s="33">
        <v>9</v>
      </c>
      <c r="C696" s="32" t="s">
        <v>480</v>
      </c>
      <c r="D696" s="46" t="s">
        <v>143</v>
      </c>
      <c r="E696" s="35">
        <v>40158</v>
      </c>
      <c r="F696" s="34" t="s">
        <v>37</v>
      </c>
      <c r="G696" s="37">
        <v>10000</v>
      </c>
      <c r="H696" s="34" t="s">
        <v>92</v>
      </c>
      <c r="I696" s="38">
        <v>4.25</v>
      </c>
      <c r="J696" s="36" t="s">
        <v>81</v>
      </c>
      <c r="K696" s="38">
        <v>21</v>
      </c>
      <c r="L696" s="40">
        <v>7000000</v>
      </c>
      <c r="M696" s="40">
        <v>7000000</v>
      </c>
      <c r="N696" s="40">
        <v>154088830</v>
      </c>
      <c r="O696" s="40">
        <v>2166093</v>
      </c>
      <c r="P696" s="40">
        <v>156254923</v>
      </c>
    </row>
    <row r="697" spans="1:16" s="32" customFormat="1" ht="10.5">
      <c r="A697" s="32">
        <v>90690000</v>
      </c>
      <c r="B697" s="33">
        <v>9</v>
      </c>
      <c r="C697" s="32" t="s">
        <v>479</v>
      </c>
      <c r="D697" s="46" t="s">
        <v>143</v>
      </c>
      <c r="E697" s="35">
        <v>40158</v>
      </c>
      <c r="F697" s="34" t="s">
        <v>37</v>
      </c>
      <c r="G697" s="37">
        <v>10000</v>
      </c>
      <c r="H697" s="34" t="s">
        <v>63</v>
      </c>
      <c r="I697" s="38">
        <v>4.25</v>
      </c>
      <c r="J697" s="36" t="s">
        <v>81</v>
      </c>
      <c r="K697" s="38">
        <v>21</v>
      </c>
      <c r="L697" s="40"/>
      <c r="M697" s="40"/>
      <c r="N697" s="40"/>
      <c r="O697" s="40"/>
      <c r="P697" s="40"/>
    </row>
    <row r="698" spans="1:16" s="32" customFormat="1" ht="10.5">
      <c r="A698" s="32">
        <v>90690000</v>
      </c>
      <c r="B698" s="33">
        <v>9</v>
      </c>
      <c r="C698" s="32" t="s">
        <v>631</v>
      </c>
      <c r="D698" s="46" t="s">
        <v>152</v>
      </c>
      <c r="E698" s="35">
        <v>40787</v>
      </c>
      <c r="F698" s="34" t="s">
        <v>37</v>
      </c>
      <c r="G698" s="37">
        <v>1500</v>
      </c>
      <c r="H698" s="34" t="s">
        <v>56</v>
      </c>
      <c r="I698" s="38">
        <v>3.25</v>
      </c>
      <c r="J698" s="36" t="s">
        <v>81</v>
      </c>
      <c r="K698" s="38">
        <v>10</v>
      </c>
      <c r="L698" s="40">
        <v>1300000</v>
      </c>
      <c r="M698" s="40">
        <v>1300000</v>
      </c>
      <c r="N698" s="40">
        <v>28616497</v>
      </c>
      <c r="O698" s="40">
        <v>152931</v>
      </c>
      <c r="P698" s="40">
        <v>28769428</v>
      </c>
    </row>
    <row r="699" spans="1:16" s="32" customFormat="1" ht="10.5">
      <c r="A699" s="32">
        <v>90690000</v>
      </c>
      <c r="B699" s="33">
        <v>9</v>
      </c>
      <c r="C699" s="32" t="s">
        <v>479</v>
      </c>
      <c r="D699" s="46" t="s">
        <v>152</v>
      </c>
      <c r="E699" s="35">
        <v>40787</v>
      </c>
      <c r="F699" s="34" t="s">
        <v>171</v>
      </c>
      <c r="G699" s="37">
        <v>32900000</v>
      </c>
      <c r="H699" s="34" t="s">
        <v>51</v>
      </c>
      <c r="I699" s="38">
        <v>6.25</v>
      </c>
      <c r="J699" s="36" t="s">
        <v>81</v>
      </c>
      <c r="K699" s="38">
        <v>10</v>
      </c>
      <c r="L699" s="40"/>
      <c r="M699" s="40"/>
      <c r="N699" s="40"/>
      <c r="O699" s="40"/>
      <c r="P699" s="40"/>
    </row>
    <row r="700" spans="1:16" s="32" customFormat="1" ht="10.5">
      <c r="A700" s="32">
        <v>96667560</v>
      </c>
      <c r="B700" s="33">
        <v>8</v>
      </c>
      <c r="C700" s="32" t="s">
        <v>339</v>
      </c>
      <c r="D700" s="46">
        <v>625</v>
      </c>
      <c r="E700" s="35">
        <v>40162</v>
      </c>
      <c r="F700" s="34" t="s">
        <v>37</v>
      </c>
      <c r="G700" s="37">
        <v>2000</v>
      </c>
      <c r="H700" s="34"/>
      <c r="I700" s="38"/>
      <c r="J700" s="36" t="s">
        <v>81</v>
      </c>
      <c r="K700" s="38">
        <v>10</v>
      </c>
      <c r="L700" s="40"/>
      <c r="M700" s="40"/>
      <c r="N700" s="40"/>
      <c r="O700" s="40"/>
      <c r="P700" s="40"/>
    </row>
    <row r="701" spans="1:16" s="32" customFormat="1" ht="10.5">
      <c r="A701" s="32">
        <v>96667560</v>
      </c>
      <c r="B701" s="33">
        <v>8</v>
      </c>
      <c r="C701" s="32" t="s">
        <v>340</v>
      </c>
      <c r="D701" s="46" t="s">
        <v>143</v>
      </c>
      <c r="E701" s="35">
        <v>40164</v>
      </c>
      <c r="F701" s="34" t="s">
        <v>171</v>
      </c>
      <c r="G701" s="37">
        <v>20000000</v>
      </c>
      <c r="H701" s="34" t="s">
        <v>92</v>
      </c>
      <c r="I701" s="38">
        <v>6.5</v>
      </c>
      <c r="J701" s="36" t="s">
        <v>39</v>
      </c>
      <c r="K701" s="38">
        <v>4.5</v>
      </c>
      <c r="L701" s="40">
        <v>20000000000</v>
      </c>
      <c r="M701" s="40">
        <v>20000000000</v>
      </c>
      <c r="N701" s="40">
        <v>20000000</v>
      </c>
      <c r="O701" s="40">
        <v>373193</v>
      </c>
      <c r="P701" s="40">
        <v>20373193</v>
      </c>
    </row>
    <row r="702" spans="1:16" s="32" customFormat="1" ht="10.5">
      <c r="A702" s="32">
        <v>96667560</v>
      </c>
      <c r="B702" s="33">
        <v>8</v>
      </c>
      <c r="C702" s="32" t="s">
        <v>481</v>
      </c>
      <c r="D702" s="46" t="s">
        <v>152</v>
      </c>
      <c r="E702" s="35">
        <v>40399</v>
      </c>
      <c r="F702" s="34" t="s">
        <v>171</v>
      </c>
      <c r="G702" s="37">
        <v>20000000</v>
      </c>
      <c r="H702" s="34" t="s">
        <v>56</v>
      </c>
      <c r="I702" s="38">
        <v>7</v>
      </c>
      <c r="J702" s="36" t="s">
        <v>39</v>
      </c>
      <c r="K702" s="38">
        <v>5</v>
      </c>
      <c r="L702" s="40">
        <v>20000000000</v>
      </c>
      <c r="M702" s="40">
        <v>20000000000</v>
      </c>
      <c r="N702" s="40">
        <v>20000000</v>
      </c>
      <c r="O702" s="40">
        <v>175863</v>
      </c>
      <c r="P702" s="40">
        <v>20175863</v>
      </c>
    </row>
    <row r="703" spans="1:16" s="32" customFormat="1" ht="10.5">
      <c r="A703" s="32">
        <v>96667560</v>
      </c>
      <c r="B703" s="33">
        <v>8</v>
      </c>
      <c r="C703" s="32" t="s">
        <v>482</v>
      </c>
      <c r="D703" s="46" t="s">
        <v>152</v>
      </c>
      <c r="E703" s="35">
        <v>40399</v>
      </c>
      <c r="F703" s="34" t="s">
        <v>37</v>
      </c>
      <c r="G703" s="37">
        <v>1000</v>
      </c>
      <c r="H703" s="34" t="s">
        <v>63</v>
      </c>
      <c r="I703" s="38">
        <v>3.3</v>
      </c>
      <c r="J703" s="36" t="s">
        <v>39</v>
      </c>
      <c r="K703" s="38">
        <v>5</v>
      </c>
      <c r="L703" s="40"/>
      <c r="M703" s="40"/>
      <c r="N703" s="40"/>
      <c r="O703" s="40"/>
      <c r="P703" s="40"/>
    </row>
    <row r="704" spans="1:16" s="32" customFormat="1" ht="10.5">
      <c r="A704" s="32">
        <v>95819000</v>
      </c>
      <c r="B704" s="33" t="s">
        <v>75</v>
      </c>
      <c r="C704" s="32" t="s">
        <v>483</v>
      </c>
      <c r="D704" s="46">
        <v>627</v>
      </c>
      <c r="E704" s="35">
        <v>40199</v>
      </c>
      <c r="F704" s="34" t="s">
        <v>37</v>
      </c>
      <c r="G704" s="37">
        <v>1000</v>
      </c>
      <c r="H704" s="34"/>
      <c r="I704" s="38"/>
      <c r="J704" s="36" t="s">
        <v>484</v>
      </c>
      <c r="K704" s="38">
        <v>10</v>
      </c>
      <c r="L704" s="40"/>
      <c r="M704" s="40"/>
      <c r="N704" s="40"/>
      <c r="O704" s="40"/>
      <c r="P704" s="40"/>
    </row>
    <row r="705" spans="1:16" s="32" customFormat="1" ht="10.5">
      <c r="A705" s="32">
        <v>95819000</v>
      </c>
      <c r="B705" s="33" t="s">
        <v>75</v>
      </c>
      <c r="C705" s="32" t="s">
        <v>485</v>
      </c>
      <c r="D705" s="46" t="s">
        <v>143</v>
      </c>
      <c r="E705" s="35">
        <v>40210</v>
      </c>
      <c r="F705" s="34" t="s">
        <v>171</v>
      </c>
      <c r="G705" s="37">
        <v>20900000</v>
      </c>
      <c r="H705" s="34" t="s">
        <v>46</v>
      </c>
      <c r="I705" s="38">
        <v>6.5</v>
      </c>
      <c r="J705" s="36" t="s">
        <v>81</v>
      </c>
      <c r="K705" s="38">
        <v>5</v>
      </c>
      <c r="L705" s="40"/>
      <c r="M705" s="40"/>
      <c r="N705" s="40"/>
      <c r="O705" s="40"/>
      <c r="P705" s="40"/>
    </row>
    <row r="706" spans="1:16" s="32" customFormat="1" ht="10.5">
      <c r="A706" s="32">
        <v>61808000</v>
      </c>
      <c r="B706" s="33">
        <v>5</v>
      </c>
      <c r="C706" s="32" t="s">
        <v>360</v>
      </c>
      <c r="D706" s="46">
        <v>629</v>
      </c>
      <c r="E706" s="35">
        <v>40252</v>
      </c>
      <c r="F706" s="34" t="s">
        <v>37</v>
      </c>
      <c r="G706" s="37">
        <v>4000</v>
      </c>
      <c r="H706" s="34"/>
      <c r="I706" s="38"/>
      <c r="J706" s="36" t="s">
        <v>81</v>
      </c>
      <c r="K706" s="38">
        <v>10</v>
      </c>
      <c r="L706" s="40"/>
      <c r="M706" s="40"/>
      <c r="N706" s="40"/>
      <c r="O706" s="40"/>
      <c r="P706" s="40"/>
    </row>
    <row r="707" spans="1:16" s="32" customFormat="1" ht="10.5">
      <c r="A707" s="32">
        <v>61808000</v>
      </c>
      <c r="B707" s="33">
        <v>5</v>
      </c>
      <c r="C707" s="32" t="s">
        <v>158</v>
      </c>
      <c r="D707" s="46" t="s">
        <v>143</v>
      </c>
      <c r="E707" s="35">
        <v>40267</v>
      </c>
      <c r="F707" s="34" t="s">
        <v>37</v>
      </c>
      <c r="G707" s="37">
        <v>4000</v>
      </c>
      <c r="H707" s="34" t="s">
        <v>75</v>
      </c>
      <c r="I707" s="38">
        <v>20.9</v>
      </c>
      <c r="J707" s="36" t="s">
        <v>39</v>
      </c>
      <c r="K707" s="38">
        <v>6.5</v>
      </c>
      <c r="L707" s="40">
        <v>1000000</v>
      </c>
      <c r="M707" s="40">
        <v>1000000</v>
      </c>
      <c r="N707" s="40">
        <v>22012690</v>
      </c>
      <c r="O707" s="40">
        <v>316895</v>
      </c>
      <c r="P707" s="40">
        <v>22329585</v>
      </c>
    </row>
    <row r="708" spans="1:16" s="32" customFormat="1" ht="10.5">
      <c r="A708" s="32">
        <v>61808000</v>
      </c>
      <c r="B708" s="33">
        <v>5</v>
      </c>
      <c r="C708" s="32" t="s">
        <v>486</v>
      </c>
      <c r="D708" s="46" t="s">
        <v>143</v>
      </c>
      <c r="E708" s="35">
        <v>40267</v>
      </c>
      <c r="F708" s="34" t="s">
        <v>37</v>
      </c>
      <c r="G708" s="37">
        <v>4000</v>
      </c>
      <c r="H708" s="34" t="s">
        <v>125</v>
      </c>
      <c r="I708" s="38">
        <v>3.9</v>
      </c>
      <c r="J708" s="36" t="s">
        <v>39</v>
      </c>
      <c r="K708" s="38">
        <v>9.5</v>
      </c>
      <c r="L708" s="40"/>
      <c r="M708" s="40"/>
      <c r="N708" s="40"/>
      <c r="O708" s="40"/>
      <c r="P708" s="40"/>
    </row>
    <row r="709" spans="1:16" s="32" customFormat="1" ht="10.5">
      <c r="A709" s="32">
        <v>61808000</v>
      </c>
      <c r="B709" s="33">
        <v>5</v>
      </c>
      <c r="C709" s="32" t="s">
        <v>156</v>
      </c>
      <c r="D709" s="46">
        <v>630</v>
      </c>
      <c r="E709" s="35">
        <v>40252</v>
      </c>
      <c r="F709" s="34" t="s">
        <v>37</v>
      </c>
      <c r="G709" s="37">
        <v>4000</v>
      </c>
      <c r="H709" s="34"/>
      <c r="I709" s="38"/>
      <c r="J709" s="36" t="s">
        <v>81</v>
      </c>
      <c r="K709" s="38">
        <v>30</v>
      </c>
      <c r="L709" s="40"/>
      <c r="M709" s="40"/>
      <c r="N709" s="40"/>
      <c r="O709" s="40"/>
      <c r="P709" s="40"/>
    </row>
    <row r="710" spans="1:16" s="32" customFormat="1" ht="10.5">
      <c r="A710" s="32">
        <v>61808000</v>
      </c>
      <c r="B710" s="33">
        <v>5</v>
      </c>
      <c r="C710" s="32" t="s">
        <v>118</v>
      </c>
      <c r="D710" s="46" t="s">
        <v>143</v>
      </c>
      <c r="E710" s="35">
        <v>40267</v>
      </c>
      <c r="F710" s="34" t="s">
        <v>37</v>
      </c>
      <c r="G710" s="37">
        <v>4000</v>
      </c>
      <c r="H710" s="34" t="s">
        <v>132</v>
      </c>
      <c r="I710" s="38">
        <v>4.2</v>
      </c>
      <c r="J710" s="36" t="s">
        <v>39</v>
      </c>
      <c r="K710" s="38">
        <v>21</v>
      </c>
      <c r="L710" s="40">
        <v>1750000</v>
      </c>
      <c r="M710" s="40">
        <v>1750000</v>
      </c>
      <c r="N710" s="40">
        <v>38522208</v>
      </c>
      <c r="O710" s="40">
        <v>800645</v>
      </c>
      <c r="P710" s="40">
        <v>39322853</v>
      </c>
    </row>
    <row r="711" spans="1:16" s="32" customFormat="1" ht="10.5">
      <c r="A711" s="32">
        <v>90299000</v>
      </c>
      <c r="B711" s="33">
        <v>3</v>
      </c>
      <c r="C711" s="32" t="s">
        <v>487</v>
      </c>
      <c r="D711" s="46">
        <v>632</v>
      </c>
      <c r="E711" s="35">
        <v>40324</v>
      </c>
      <c r="F711" s="34" t="s">
        <v>37</v>
      </c>
      <c r="G711" s="37">
        <v>2000</v>
      </c>
      <c r="H711" s="34"/>
      <c r="I711" s="38"/>
      <c r="J711" s="36" t="s">
        <v>390</v>
      </c>
      <c r="K711" s="38">
        <v>10</v>
      </c>
      <c r="L711" s="40"/>
      <c r="M711" s="40"/>
      <c r="N711" s="40"/>
      <c r="O711" s="40"/>
      <c r="P711" s="40"/>
    </row>
    <row r="712" spans="1:16" s="32" customFormat="1" ht="10.5">
      <c r="A712" s="32">
        <v>90299000</v>
      </c>
      <c r="B712" s="33">
        <v>3</v>
      </c>
      <c r="C712" s="32" t="s">
        <v>488</v>
      </c>
      <c r="D712" s="46" t="s">
        <v>143</v>
      </c>
      <c r="E712" s="35">
        <v>40325</v>
      </c>
      <c r="F712" s="34" t="s">
        <v>37</v>
      </c>
      <c r="G712" s="37">
        <v>2000</v>
      </c>
      <c r="H712" s="34" t="s">
        <v>60</v>
      </c>
      <c r="I712" s="38">
        <v>2.75</v>
      </c>
      <c r="J712" s="36" t="s">
        <v>68</v>
      </c>
      <c r="K712" s="38">
        <v>5</v>
      </c>
      <c r="L712" s="40"/>
      <c r="M712" s="40"/>
      <c r="N712" s="40"/>
      <c r="O712" s="40"/>
      <c r="P712" s="40"/>
    </row>
    <row r="713" spans="1:16" s="32" customFormat="1" ht="10.5">
      <c r="A713" s="32">
        <v>90299000</v>
      </c>
      <c r="B713" s="33">
        <v>3</v>
      </c>
      <c r="C713" s="32" t="s">
        <v>488</v>
      </c>
      <c r="D713" s="46" t="s">
        <v>143</v>
      </c>
      <c r="E713" s="35">
        <v>40325</v>
      </c>
      <c r="F713" s="34" t="s">
        <v>171</v>
      </c>
      <c r="G713" s="37">
        <v>42000000</v>
      </c>
      <c r="H713" s="34" t="s">
        <v>64</v>
      </c>
      <c r="I713" s="38">
        <v>6.25</v>
      </c>
      <c r="J713" s="36" t="s">
        <v>68</v>
      </c>
      <c r="K713" s="38">
        <v>5</v>
      </c>
      <c r="L713" s="40"/>
      <c r="M713" s="40"/>
      <c r="N713" s="40"/>
      <c r="O713" s="40"/>
      <c r="P713" s="40"/>
    </row>
    <row r="714" spans="1:16" s="32" customFormat="1" ht="10.5">
      <c r="A714" s="32">
        <v>90299000</v>
      </c>
      <c r="B714" s="33">
        <v>3</v>
      </c>
      <c r="C714" s="32" t="s">
        <v>488</v>
      </c>
      <c r="D714" s="46" t="s">
        <v>152</v>
      </c>
      <c r="E714" s="35">
        <v>40690</v>
      </c>
      <c r="F714" s="34" t="s">
        <v>171</v>
      </c>
      <c r="G714" s="37">
        <v>43000000</v>
      </c>
      <c r="H714" s="34" t="s">
        <v>132</v>
      </c>
      <c r="I714" s="38">
        <v>7</v>
      </c>
      <c r="J714" s="36" t="s">
        <v>68</v>
      </c>
      <c r="K714" s="38">
        <v>5</v>
      </c>
      <c r="L714" s="40"/>
      <c r="M714" s="40"/>
      <c r="N714" s="40"/>
      <c r="O714" s="40"/>
      <c r="P714" s="40"/>
    </row>
    <row r="715" spans="1:16" s="32" customFormat="1" ht="10.5">
      <c r="A715" s="32">
        <v>90299000</v>
      </c>
      <c r="B715" s="33">
        <v>3</v>
      </c>
      <c r="C715" s="32" t="s">
        <v>488</v>
      </c>
      <c r="D715" s="46" t="s">
        <v>152</v>
      </c>
      <c r="E715" s="35">
        <v>40690</v>
      </c>
      <c r="F715" s="34" t="s">
        <v>37</v>
      </c>
      <c r="G715" s="37">
        <v>2000</v>
      </c>
      <c r="H715" s="34" t="s">
        <v>176</v>
      </c>
      <c r="I715" s="38">
        <v>3.25</v>
      </c>
      <c r="J715" s="36" t="s">
        <v>68</v>
      </c>
      <c r="K715" s="38">
        <v>5</v>
      </c>
      <c r="L715" s="40"/>
      <c r="M715" s="40"/>
      <c r="N715" s="40"/>
      <c r="O715" s="40"/>
      <c r="P715" s="40"/>
    </row>
    <row r="716" spans="1:16" s="32" customFormat="1" ht="10.5">
      <c r="A716" s="32">
        <v>90299000</v>
      </c>
      <c r="B716" s="33">
        <v>3</v>
      </c>
      <c r="C716" s="32" t="s">
        <v>489</v>
      </c>
      <c r="D716" s="46">
        <v>633</v>
      </c>
      <c r="E716" s="35">
        <v>40324</v>
      </c>
      <c r="F716" s="34" t="s">
        <v>37</v>
      </c>
      <c r="G716" s="37">
        <v>2000</v>
      </c>
      <c r="H716" s="34"/>
      <c r="I716" s="38"/>
      <c r="J716" s="36" t="s">
        <v>390</v>
      </c>
      <c r="K716" s="38">
        <v>30</v>
      </c>
      <c r="L716" s="40"/>
      <c r="M716" s="40"/>
      <c r="N716" s="40"/>
      <c r="O716" s="40"/>
      <c r="P716" s="40"/>
    </row>
    <row r="717" spans="1:16" s="32" customFormat="1" ht="10.5">
      <c r="A717" s="32">
        <v>90299000</v>
      </c>
      <c r="B717" s="33">
        <v>3</v>
      </c>
      <c r="C717" s="32" t="s">
        <v>490</v>
      </c>
      <c r="D717" s="46" t="s">
        <v>143</v>
      </c>
      <c r="E717" s="35">
        <v>40325</v>
      </c>
      <c r="F717" s="34" t="s">
        <v>37</v>
      </c>
      <c r="G717" s="37">
        <v>2000</v>
      </c>
      <c r="H717" s="34" t="s">
        <v>75</v>
      </c>
      <c r="I717" s="38">
        <v>4.2</v>
      </c>
      <c r="J717" s="36" t="s">
        <v>68</v>
      </c>
      <c r="K717" s="38">
        <v>21</v>
      </c>
      <c r="L717" s="40">
        <v>1770000</v>
      </c>
      <c r="M717" s="40">
        <v>1770000</v>
      </c>
      <c r="N717" s="40">
        <v>38962461</v>
      </c>
      <c r="O717" s="40">
        <v>539864</v>
      </c>
      <c r="P717" s="40">
        <v>39502325</v>
      </c>
    </row>
    <row r="718" spans="1:16" s="32" customFormat="1" ht="10.5">
      <c r="A718" s="32">
        <v>91755000</v>
      </c>
      <c r="B718" s="33" t="s">
        <v>75</v>
      </c>
      <c r="C718" s="32" t="s">
        <v>491</v>
      </c>
      <c r="D718" s="46">
        <v>635</v>
      </c>
      <c r="E718" s="35">
        <v>40346</v>
      </c>
      <c r="F718" s="34" t="s">
        <v>37</v>
      </c>
      <c r="G718" s="37">
        <v>5000</v>
      </c>
      <c r="H718" s="34"/>
      <c r="I718" s="38"/>
      <c r="J718" s="36" t="s">
        <v>492</v>
      </c>
      <c r="K718" s="38">
        <v>10</v>
      </c>
      <c r="L718" s="40"/>
      <c r="M718" s="40"/>
      <c r="N718" s="40"/>
      <c r="O718" s="40"/>
      <c r="P718" s="40"/>
    </row>
    <row r="719" spans="1:16" s="32" customFormat="1" ht="10.5">
      <c r="A719" s="32">
        <v>91755000</v>
      </c>
      <c r="B719" s="33" t="s">
        <v>75</v>
      </c>
      <c r="C719" s="32" t="s">
        <v>491</v>
      </c>
      <c r="D719" s="46">
        <v>636</v>
      </c>
      <c r="E719" s="35">
        <v>40346</v>
      </c>
      <c r="F719" s="34" t="s">
        <v>37</v>
      </c>
      <c r="G719" s="37">
        <v>5000</v>
      </c>
      <c r="H719" s="34"/>
      <c r="I719" s="38"/>
      <c r="J719" s="36" t="s">
        <v>492</v>
      </c>
      <c r="K719" s="38">
        <v>30</v>
      </c>
      <c r="L719" s="40"/>
      <c r="M719" s="40"/>
      <c r="N719" s="40"/>
      <c r="O719" s="40"/>
      <c r="P719" s="40"/>
    </row>
    <row r="720" spans="1:16" s="32" customFormat="1" ht="10.5">
      <c r="A720" s="32">
        <v>96970380</v>
      </c>
      <c r="B720" s="33">
        <v>7</v>
      </c>
      <c r="C720" s="32" t="s">
        <v>493</v>
      </c>
      <c r="D720" s="46">
        <v>637</v>
      </c>
      <c r="E720" s="35">
        <v>40346</v>
      </c>
      <c r="F720" s="34" t="s">
        <v>37</v>
      </c>
      <c r="G720" s="37">
        <v>3000</v>
      </c>
      <c r="H720" s="34"/>
      <c r="I720" s="38"/>
      <c r="J720" s="36" t="s">
        <v>390</v>
      </c>
      <c r="K720" s="38">
        <v>10</v>
      </c>
      <c r="L720" s="40"/>
      <c r="M720" s="40"/>
      <c r="N720" s="40"/>
      <c r="O720" s="40"/>
      <c r="P720" s="40"/>
    </row>
    <row r="721" spans="1:16" s="32" customFormat="1" ht="10.5">
      <c r="A721" s="32">
        <v>96970380</v>
      </c>
      <c r="B721" s="33">
        <v>7</v>
      </c>
      <c r="C721" s="32" t="s">
        <v>494</v>
      </c>
      <c r="D721" s="46" t="s">
        <v>143</v>
      </c>
      <c r="E721" s="35">
        <v>40346</v>
      </c>
      <c r="F721" s="34" t="s">
        <v>37</v>
      </c>
      <c r="G721" s="37">
        <v>3000</v>
      </c>
      <c r="H721" s="34" t="s">
        <v>46</v>
      </c>
      <c r="I721" s="38">
        <v>4</v>
      </c>
      <c r="J721" s="36" t="s">
        <v>68</v>
      </c>
      <c r="K721" s="38">
        <v>5</v>
      </c>
      <c r="L721" s="40">
        <v>1000000</v>
      </c>
      <c r="M721" s="40">
        <v>1000000</v>
      </c>
      <c r="N721" s="40">
        <v>22012690</v>
      </c>
      <c r="O721" s="40">
        <v>242983</v>
      </c>
      <c r="P721" s="40">
        <v>22255673</v>
      </c>
    </row>
    <row r="722" spans="1:16" s="32" customFormat="1" ht="10.5">
      <c r="A722" s="32">
        <v>96970380</v>
      </c>
      <c r="B722" s="33">
        <v>7</v>
      </c>
      <c r="C722" s="32" t="s">
        <v>495</v>
      </c>
      <c r="D722" s="46" t="s">
        <v>143</v>
      </c>
      <c r="E722" s="35">
        <v>40346</v>
      </c>
      <c r="F722" s="34" t="s">
        <v>171</v>
      </c>
      <c r="G722" s="37">
        <v>63400000</v>
      </c>
      <c r="H722" s="34" t="s">
        <v>90</v>
      </c>
      <c r="I722" s="38">
        <v>7.25</v>
      </c>
      <c r="J722" s="36" t="s">
        <v>68</v>
      </c>
      <c r="K722" s="38">
        <v>5</v>
      </c>
      <c r="L722" s="40"/>
      <c r="M722" s="40"/>
      <c r="N722" s="40"/>
      <c r="O722" s="40"/>
      <c r="P722" s="40"/>
    </row>
    <row r="723" spans="1:16" s="32" customFormat="1" ht="10.5">
      <c r="A723" s="32">
        <v>96970380</v>
      </c>
      <c r="B723" s="33">
        <v>7</v>
      </c>
      <c r="C723" s="32" t="s">
        <v>494</v>
      </c>
      <c r="D723" s="46" t="s">
        <v>152</v>
      </c>
      <c r="E723" s="35">
        <v>40423</v>
      </c>
      <c r="F723" s="34" t="s">
        <v>171</v>
      </c>
      <c r="G723" s="37">
        <v>42630000</v>
      </c>
      <c r="H723" s="34" t="s">
        <v>63</v>
      </c>
      <c r="I723" s="38">
        <v>7</v>
      </c>
      <c r="J723" s="36" t="s">
        <v>81</v>
      </c>
      <c r="K723" s="38">
        <v>5</v>
      </c>
      <c r="L723" s="40">
        <v>21300000000</v>
      </c>
      <c r="M723" s="40">
        <v>21300000000</v>
      </c>
      <c r="N723" s="40">
        <v>21300000</v>
      </c>
      <c r="O723" s="40">
        <v>408496</v>
      </c>
      <c r="P723" s="40">
        <v>21708496</v>
      </c>
    </row>
    <row r="724" spans="1:16" s="32" customFormat="1" ht="10.5">
      <c r="A724" s="32">
        <v>96970380</v>
      </c>
      <c r="B724" s="33">
        <v>7</v>
      </c>
      <c r="C724" s="32" t="s">
        <v>493</v>
      </c>
      <c r="D724" s="46">
        <v>638</v>
      </c>
      <c r="E724" s="35">
        <v>40346</v>
      </c>
      <c r="F724" s="34" t="s">
        <v>37</v>
      </c>
      <c r="G724" s="37">
        <v>3000</v>
      </c>
      <c r="H724" s="34"/>
      <c r="I724" s="38"/>
      <c r="J724" s="36" t="s">
        <v>390</v>
      </c>
      <c r="K724" s="38">
        <v>30</v>
      </c>
      <c r="L724" s="40"/>
      <c r="M724" s="40"/>
      <c r="N724" s="40"/>
      <c r="O724" s="40"/>
      <c r="P724" s="40"/>
    </row>
    <row r="725" spans="1:16" s="32" customFormat="1" ht="10.5">
      <c r="A725" s="32">
        <v>96970380</v>
      </c>
      <c r="B725" s="33">
        <v>7</v>
      </c>
      <c r="C725" s="32" t="s">
        <v>494</v>
      </c>
      <c r="D725" s="46" t="s">
        <v>143</v>
      </c>
      <c r="E725" s="35">
        <v>40346</v>
      </c>
      <c r="F725" s="34" t="s">
        <v>37</v>
      </c>
      <c r="G725" s="37">
        <v>3000</v>
      </c>
      <c r="H725" s="34" t="s">
        <v>92</v>
      </c>
      <c r="I725" s="38">
        <v>4.75</v>
      </c>
      <c r="J725" s="36" t="s">
        <v>68</v>
      </c>
      <c r="K725" s="38">
        <v>14</v>
      </c>
      <c r="L725" s="40">
        <v>2000000</v>
      </c>
      <c r="M725" s="40">
        <v>2000000</v>
      </c>
      <c r="N725" s="40">
        <v>44025380</v>
      </c>
      <c r="O725" s="40">
        <v>576022</v>
      </c>
      <c r="P725" s="40">
        <v>44601402</v>
      </c>
    </row>
    <row r="726" spans="1:16" s="32" customFormat="1" ht="10.5">
      <c r="A726" s="32">
        <v>96970380</v>
      </c>
      <c r="B726" s="33">
        <v>7</v>
      </c>
      <c r="C726" s="32" t="s">
        <v>496</v>
      </c>
      <c r="D726" s="46" t="s">
        <v>152</v>
      </c>
      <c r="E726" s="35">
        <v>40423</v>
      </c>
      <c r="F726" s="34" t="s">
        <v>37</v>
      </c>
      <c r="G726" s="37">
        <v>1000</v>
      </c>
      <c r="H726" s="34" t="s">
        <v>56</v>
      </c>
      <c r="I726" s="38">
        <v>4.25</v>
      </c>
      <c r="J726" s="36" t="s">
        <v>81</v>
      </c>
      <c r="K726" s="38">
        <v>14</v>
      </c>
      <c r="L726" s="40">
        <v>1000000</v>
      </c>
      <c r="M726" s="40">
        <v>1000000</v>
      </c>
      <c r="N726" s="40">
        <v>22012690</v>
      </c>
      <c r="O726" s="40">
        <v>258013</v>
      </c>
      <c r="P726" s="40">
        <v>22270703</v>
      </c>
    </row>
    <row r="727" spans="1:16" s="32" customFormat="1" ht="10.5">
      <c r="A727" s="32">
        <v>76100458</v>
      </c>
      <c r="B727" s="33">
        <v>1</v>
      </c>
      <c r="C727" s="32" t="s">
        <v>497</v>
      </c>
      <c r="D727" s="46">
        <v>639</v>
      </c>
      <c r="E727" s="35">
        <v>40382</v>
      </c>
      <c r="F727" s="34" t="s">
        <v>66</v>
      </c>
      <c r="G727" s="37">
        <v>200000</v>
      </c>
      <c r="H727" s="34"/>
      <c r="I727" s="38"/>
      <c r="J727" s="36" t="s">
        <v>390</v>
      </c>
      <c r="K727" s="38">
        <v>10</v>
      </c>
      <c r="L727" s="40"/>
      <c r="M727" s="40"/>
      <c r="N727" s="40"/>
      <c r="O727" s="40"/>
      <c r="P727" s="40"/>
    </row>
    <row r="728" spans="1:16" s="32" customFormat="1" ht="10.5">
      <c r="A728" s="32">
        <v>76100458</v>
      </c>
      <c r="B728" s="33">
        <v>1</v>
      </c>
      <c r="C728" s="32" t="s">
        <v>498</v>
      </c>
      <c r="D728" s="46" t="s">
        <v>143</v>
      </c>
      <c r="E728" s="35">
        <v>40555</v>
      </c>
      <c r="F728" s="34" t="s">
        <v>37</v>
      </c>
      <c r="G728" s="37">
        <v>2500</v>
      </c>
      <c r="H728" s="34" t="s">
        <v>46</v>
      </c>
      <c r="I728" s="38">
        <v>3.3</v>
      </c>
      <c r="J728" s="36" t="s">
        <v>499</v>
      </c>
      <c r="K728" s="38">
        <v>3</v>
      </c>
      <c r="L728" s="40"/>
      <c r="M728" s="40"/>
      <c r="N728" s="40"/>
      <c r="O728" s="40"/>
      <c r="P728" s="40"/>
    </row>
    <row r="729" spans="1:16" s="32" customFormat="1" ht="10.5">
      <c r="A729" s="32">
        <v>76100458</v>
      </c>
      <c r="B729" s="33">
        <v>1</v>
      </c>
      <c r="C729" s="32" t="s">
        <v>498</v>
      </c>
      <c r="D729" s="46" t="s">
        <v>143</v>
      </c>
      <c r="E729" s="35">
        <v>40555</v>
      </c>
      <c r="F729" s="34" t="s">
        <v>37</v>
      </c>
      <c r="G729" s="37">
        <v>2500</v>
      </c>
      <c r="H729" s="34" t="s">
        <v>90</v>
      </c>
      <c r="I729" s="38">
        <v>3.85</v>
      </c>
      <c r="J729" s="36" t="s">
        <v>499</v>
      </c>
      <c r="K729" s="38">
        <v>5</v>
      </c>
      <c r="L729" s="40"/>
      <c r="M729" s="40"/>
      <c r="N729" s="40"/>
      <c r="O729" s="40"/>
      <c r="P729" s="40"/>
    </row>
    <row r="730" spans="1:16" s="32" customFormat="1" ht="10.5">
      <c r="A730" s="32">
        <v>93473000</v>
      </c>
      <c r="B730" s="33">
        <v>3</v>
      </c>
      <c r="C730" s="32" t="s">
        <v>256</v>
      </c>
      <c r="D730" s="46">
        <v>640</v>
      </c>
      <c r="E730" s="35">
        <v>40413</v>
      </c>
      <c r="F730" s="34" t="s">
        <v>37</v>
      </c>
      <c r="G730" s="37">
        <v>2500</v>
      </c>
      <c r="H730" s="34"/>
      <c r="I730" s="38"/>
      <c r="J730" s="36" t="s">
        <v>390</v>
      </c>
      <c r="K730" s="38">
        <v>10</v>
      </c>
      <c r="L730" s="40"/>
      <c r="M730" s="40"/>
      <c r="N730" s="40"/>
      <c r="O730" s="40"/>
      <c r="P730" s="40"/>
    </row>
    <row r="731" spans="1:16" s="32" customFormat="1" ht="10.5">
      <c r="A731" s="32">
        <v>93473000</v>
      </c>
      <c r="B731" s="33">
        <v>3</v>
      </c>
      <c r="C731" s="32" t="s">
        <v>500</v>
      </c>
      <c r="D731" s="46" t="s">
        <v>143</v>
      </c>
      <c r="E731" s="35">
        <v>40413</v>
      </c>
      <c r="F731" s="34" t="s">
        <v>37</v>
      </c>
      <c r="G731" s="37">
        <v>2500</v>
      </c>
      <c r="H731" s="34" t="s">
        <v>46</v>
      </c>
      <c r="I731" s="38">
        <v>3</v>
      </c>
      <c r="J731" s="36" t="s">
        <v>81</v>
      </c>
      <c r="K731" s="38">
        <v>7</v>
      </c>
      <c r="L731" s="40">
        <v>1000000</v>
      </c>
      <c r="M731" s="40">
        <v>1000000</v>
      </c>
      <c r="N731" s="40">
        <v>22012690</v>
      </c>
      <c r="O731" s="40">
        <v>81937</v>
      </c>
      <c r="P731" s="40">
        <v>22094627</v>
      </c>
    </row>
    <row r="732" spans="1:16" s="32" customFormat="1" ht="10.5">
      <c r="A732" s="32">
        <v>93473000</v>
      </c>
      <c r="B732" s="33">
        <v>3</v>
      </c>
      <c r="C732" s="32" t="s">
        <v>501</v>
      </c>
      <c r="D732" s="46" t="s">
        <v>143</v>
      </c>
      <c r="E732" s="35">
        <v>40413</v>
      </c>
      <c r="F732" s="34" t="s">
        <v>171</v>
      </c>
      <c r="G732" s="37">
        <v>53000000</v>
      </c>
      <c r="H732" s="34" t="s">
        <v>90</v>
      </c>
      <c r="I732" s="38">
        <v>6.5</v>
      </c>
      <c r="J732" s="36" t="s">
        <v>81</v>
      </c>
      <c r="K732" s="38">
        <v>7</v>
      </c>
      <c r="L732" s="40"/>
      <c r="M732" s="40"/>
      <c r="N732" s="40"/>
      <c r="O732" s="40"/>
      <c r="P732" s="40"/>
    </row>
    <row r="733" spans="1:16" s="32" customFormat="1" ht="10.5">
      <c r="A733" s="32">
        <v>93473000</v>
      </c>
      <c r="B733" s="33">
        <v>3</v>
      </c>
      <c r="C733" s="32" t="s">
        <v>256</v>
      </c>
      <c r="D733" s="46">
        <v>641</v>
      </c>
      <c r="E733" s="35">
        <v>40413</v>
      </c>
      <c r="F733" s="34" t="s">
        <v>37</v>
      </c>
      <c r="G733" s="37">
        <v>2500</v>
      </c>
      <c r="H733" s="34"/>
      <c r="I733" s="38"/>
      <c r="J733" s="36" t="s">
        <v>390</v>
      </c>
      <c r="K733" s="38">
        <v>30</v>
      </c>
      <c r="L733" s="40"/>
      <c r="M733" s="40"/>
      <c r="N733" s="40"/>
      <c r="O733" s="40"/>
      <c r="P733" s="40"/>
    </row>
    <row r="734" spans="1:16" s="32" customFormat="1" ht="10.5">
      <c r="A734" s="32">
        <v>93473000</v>
      </c>
      <c r="B734" s="33">
        <v>3</v>
      </c>
      <c r="C734" s="32" t="s">
        <v>500</v>
      </c>
      <c r="D734" s="46" t="s">
        <v>143</v>
      </c>
      <c r="E734" s="35">
        <v>40413</v>
      </c>
      <c r="F734" s="34" t="s">
        <v>37</v>
      </c>
      <c r="G734" s="37">
        <v>2500</v>
      </c>
      <c r="H734" s="34" t="s">
        <v>92</v>
      </c>
      <c r="I734" s="38">
        <v>4</v>
      </c>
      <c r="J734" s="36" t="s">
        <v>81</v>
      </c>
      <c r="K734" s="38">
        <v>21</v>
      </c>
      <c r="L734" s="40">
        <v>1500000</v>
      </c>
      <c r="M734" s="40">
        <v>1500000</v>
      </c>
      <c r="N734" s="40">
        <v>33019035</v>
      </c>
      <c r="O734" s="40">
        <v>163477</v>
      </c>
      <c r="P734" s="40">
        <v>33182512</v>
      </c>
    </row>
    <row r="735" spans="1:16" s="32" customFormat="1" ht="10.5">
      <c r="A735" s="32">
        <v>96885880</v>
      </c>
      <c r="B735" s="33">
        <v>7</v>
      </c>
      <c r="C735" s="32" t="s">
        <v>502</v>
      </c>
      <c r="D735" s="46">
        <v>642</v>
      </c>
      <c r="E735" s="35">
        <v>40423</v>
      </c>
      <c r="F735" s="34" t="s">
        <v>37</v>
      </c>
      <c r="G735" s="37">
        <v>2000</v>
      </c>
      <c r="H735" s="34"/>
      <c r="I735" s="38"/>
      <c r="J735" s="36" t="s">
        <v>371</v>
      </c>
      <c r="K735" s="38">
        <v>10</v>
      </c>
      <c r="L735" s="40"/>
      <c r="M735" s="40"/>
      <c r="N735" s="40"/>
      <c r="O735" s="40"/>
      <c r="P735" s="40"/>
    </row>
    <row r="736" spans="1:16" s="32" customFormat="1" ht="10.5">
      <c r="A736" s="32">
        <v>96885880</v>
      </c>
      <c r="B736" s="33">
        <v>7</v>
      </c>
      <c r="C736" s="32" t="s">
        <v>369</v>
      </c>
      <c r="D736" s="46" t="s">
        <v>143</v>
      </c>
      <c r="E736" s="35">
        <v>40424</v>
      </c>
      <c r="F736" s="34" t="s">
        <v>37</v>
      </c>
      <c r="G736" s="37">
        <v>2000</v>
      </c>
      <c r="H736" s="34" t="s">
        <v>51</v>
      </c>
      <c r="I736" s="38">
        <v>3.25</v>
      </c>
      <c r="J736" s="36" t="s">
        <v>68</v>
      </c>
      <c r="K736" s="38">
        <v>5</v>
      </c>
      <c r="L736" s="40">
        <v>1000000</v>
      </c>
      <c r="M736" s="40">
        <v>1000000</v>
      </c>
      <c r="N736" s="40">
        <v>22012690</v>
      </c>
      <c r="O736" s="40">
        <v>325759</v>
      </c>
      <c r="P736" s="40">
        <v>22338449</v>
      </c>
    </row>
    <row r="737" spans="1:16" s="32" customFormat="1" ht="10.5">
      <c r="A737" s="32">
        <v>96885880</v>
      </c>
      <c r="B737" s="33">
        <v>7</v>
      </c>
      <c r="C737" s="32" t="s">
        <v>639</v>
      </c>
      <c r="D737" s="46" t="s">
        <v>152</v>
      </c>
      <c r="E737" s="35">
        <v>40590</v>
      </c>
      <c r="F737" s="34" t="s">
        <v>37</v>
      </c>
      <c r="G737" s="37">
        <v>1000</v>
      </c>
      <c r="H737" s="34" t="s">
        <v>59</v>
      </c>
      <c r="I737" s="38">
        <v>3.5</v>
      </c>
      <c r="J737" s="36" t="s">
        <v>68</v>
      </c>
      <c r="K737" s="38">
        <v>5</v>
      </c>
      <c r="L737" s="40"/>
      <c r="M737" s="40"/>
      <c r="N737" s="40"/>
      <c r="O737" s="40"/>
      <c r="P737" s="40"/>
    </row>
    <row r="738" spans="1:16" s="32" customFormat="1" ht="10.5">
      <c r="A738" s="32">
        <v>96885880</v>
      </c>
      <c r="B738" s="33">
        <v>7</v>
      </c>
      <c r="C738" s="32" t="s">
        <v>368</v>
      </c>
      <c r="D738" s="46">
        <v>643</v>
      </c>
      <c r="E738" s="35">
        <v>40423</v>
      </c>
      <c r="F738" s="34" t="s">
        <v>37</v>
      </c>
      <c r="G738" s="37">
        <v>2000</v>
      </c>
      <c r="H738" s="34"/>
      <c r="I738" s="38"/>
      <c r="J738" s="36" t="s">
        <v>371</v>
      </c>
      <c r="K738" s="38">
        <v>30</v>
      </c>
      <c r="L738" s="40"/>
      <c r="M738" s="40"/>
      <c r="N738" s="40"/>
      <c r="O738" s="40"/>
      <c r="P738" s="40"/>
    </row>
    <row r="739" spans="1:16" s="32" customFormat="1" ht="10.5">
      <c r="A739" s="32">
        <v>96885880</v>
      </c>
      <c r="B739" s="33">
        <v>7</v>
      </c>
      <c r="C739" s="32" t="s">
        <v>370</v>
      </c>
      <c r="D739" s="46" t="s">
        <v>143</v>
      </c>
      <c r="E739" s="35">
        <v>40424</v>
      </c>
      <c r="F739" s="34" t="s">
        <v>37</v>
      </c>
      <c r="G739" s="37">
        <v>2000</v>
      </c>
      <c r="H739" s="34" t="s">
        <v>53</v>
      </c>
      <c r="I739" s="38">
        <v>4</v>
      </c>
      <c r="J739" s="36" t="s">
        <v>68</v>
      </c>
      <c r="K739" s="38">
        <v>21</v>
      </c>
      <c r="L739" s="40">
        <v>1000000</v>
      </c>
      <c r="M739" s="40">
        <v>1000000</v>
      </c>
      <c r="N739" s="40">
        <v>22012690</v>
      </c>
      <c r="O739" s="40">
        <v>400207</v>
      </c>
      <c r="P739" s="40">
        <v>22412897</v>
      </c>
    </row>
    <row r="740" spans="1:16" s="32" customFormat="1" ht="10.5">
      <c r="A740" s="32">
        <v>96885880</v>
      </c>
      <c r="B740" s="33">
        <v>7</v>
      </c>
      <c r="C740" s="32" t="s">
        <v>640</v>
      </c>
      <c r="D740" s="46" t="s">
        <v>152</v>
      </c>
      <c r="E740" s="35">
        <v>40590</v>
      </c>
      <c r="F740" s="34" t="s">
        <v>37</v>
      </c>
      <c r="G740" s="37">
        <v>1000</v>
      </c>
      <c r="H740" s="34" t="s">
        <v>60</v>
      </c>
      <c r="I740" s="38">
        <v>4</v>
      </c>
      <c r="J740" s="36" t="s">
        <v>68</v>
      </c>
      <c r="K740" s="38">
        <v>14</v>
      </c>
      <c r="L740" s="40"/>
      <c r="M740" s="40"/>
      <c r="N740" s="40"/>
      <c r="O740" s="40"/>
      <c r="P740" s="40"/>
    </row>
    <row r="741" spans="1:16" s="32" customFormat="1" ht="10.5">
      <c r="A741" s="32">
        <v>96885880</v>
      </c>
      <c r="B741" s="33">
        <v>7</v>
      </c>
      <c r="C741" s="32" t="s">
        <v>640</v>
      </c>
      <c r="D741" s="46" t="s">
        <v>152</v>
      </c>
      <c r="E741" s="35">
        <v>40590</v>
      </c>
      <c r="F741" s="34" t="s">
        <v>37</v>
      </c>
      <c r="G741" s="37">
        <v>1000</v>
      </c>
      <c r="H741" s="34" t="s">
        <v>64</v>
      </c>
      <c r="I741" s="38">
        <v>4.25</v>
      </c>
      <c r="J741" s="36" t="s">
        <v>68</v>
      </c>
      <c r="K741" s="38">
        <v>21</v>
      </c>
      <c r="L741" s="40"/>
      <c r="M741" s="40"/>
      <c r="N741" s="40"/>
      <c r="O741" s="40"/>
      <c r="P741" s="40"/>
    </row>
    <row r="742" spans="1:16" s="32" customFormat="1" ht="11.25" customHeight="1">
      <c r="A742" s="32">
        <v>91550000</v>
      </c>
      <c r="B742" s="33">
        <v>5</v>
      </c>
      <c r="C742" s="32" t="s">
        <v>503</v>
      </c>
      <c r="D742" s="46">
        <v>644</v>
      </c>
      <c r="E742" s="35">
        <v>40485</v>
      </c>
      <c r="F742" s="34" t="s">
        <v>37</v>
      </c>
      <c r="G742" s="37">
        <v>2000</v>
      </c>
      <c r="H742" s="34"/>
      <c r="I742" s="38"/>
      <c r="J742" s="36" t="s">
        <v>445</v>
      </c>
      <c r="K742" s="38">
        <v>10</v>
      </c>
      <c r="L742" s="40"/>
      <c r="M742" s="40"/>
      <c r="N742" s="40"/>
      <c r="O742" s="40"/>
      <c r="P742" s="40"/>
    </row>
    <row r="743" spans="1:16" s="32" customFormat="1" ht="10.5">
      <c r="A743" s="32">
        <v>91550000</v>
      </c>
      <c r="B743" s="33">
        <v>5</v>
      </c>
      <c r="C743" s="32" t="s">
        <v>504</v>
      </c>
      <c r="D743" s="46" t="s">
        <v>143</v>
      </c>
      <c r="E743" s="35">
        <v>40486</v>
      </c>
      <c r="F743" s="34" t="s">
        <v>37</v>
      </c>
      <c r="G743" s="37">
        <v>2000</v>
      </c>
      <c r="H743" s="34" t="s">
        <v>46</v>
      </c>
      <c r="I743" s="38">
        <v>4</v>
      </c>
      <c r="J743" s="36" t="s">
        <v>68</v>
      </c>
      <c r="K743" s="38">
        <v>7</v>
      </c>
      <c r="L743" s="40">
        <v>1590000</v>
      </c>
      <c r="M743" s="40">
        <v>1590000</v>
      </c>
      <c r="N743" s="40">
        <v>35000177</v>
      </c>
      <c r="O743" s="40">
        <v>514608</v>
      </c>
      <c r="P743" s="40">
        <v>35514785</v>
      </c>
    </row>
    <row r="744" spans="1:16" s="32" customFormat="1" ht="10.5">
      <c r="A744" s="32">
        <v>70016160</v>
      </c>
      <c r="B744" s="33">
        <v>9</v>
      </c>
      <c r="C744" s="32" t="s">
        <v>505</v>
      </c>
      <c r="D744" s="46">
        <v>645</v>
      </c>
      <c r="E744" s="35">
        <v>40498</v>
      </c>
      <c r="F744" s="34" t="s">
        <v>171</v>
      </c>
      <c r="G744" s="37">
        <v>45000000</v>
      </c>
      <c r="H744" s="34"/>
      <c r="I744" s="38"/>
      <c r="J744" s="36" t="s">
        <v>250</v>
      </c>
      <c r="K744" s="38">
        <v>10</v>
      </c>
      <c r="L744" s="40"/>
      <c r="M744" s="40"/>
      <c r="N744" s="40"/>
      <c r="O744" s="40"/>
      <c r="P744" s="40"/>
    </row>
    <row r="745" spans="1:16" s="32" customFormat="1" ht="10.5">
      <c r="A745" s="32">
        <v>70016160</v>
      </c>
      <c r="B745" s="33">
        <v>9</v>
      </c>
      <c r="C745" s="32" t="s">
        <v>506</v>
      </c>
      <c r="D745" s="46" t="s">
        <v>143</v>
      </c>
      <c r="E745" s="35">
        <v>40501</v>
      </c>
      <c r="F745" s="34" t="s">
        <v>171</v>
      </c>
      <c r="G745" s="37">
        <v>45000000</v>
      </c>
      <c r="H745" s="34" t="s">
        <v>46</v>
      </c>
      <c r="I745" s="38">
        <v>7</v>
      </c>
      <c r="J745" s="36" t="s">
        <v>250</v>
      </c>
      <c r="K745" s="38">
        <v>5</v>
      </c>
      <c r="L745" s="40">
        <v>45000000000</v>
      </c>
      <c r="M745" s="40">
        <v>45000000000</v>
      </c>
      <c r="N745" s="40">
        <v>45000000</v>
      </c>
      <c r="O745" s="40">
        <v>1191103</v>
      </c>
      <c r="P745" s="40">
        <v>46191103</v>
      </c>
    </row>
    <row r="746" spans="1:16" s="32" customFormat="1" ht="10.5">
      <c r="A746" s="32">
        <v>76022072</v>
      </c>
      <c r="B746" s="33">
        <v>8</v>
      </c>
      <c r="C746" s="32" t="s">
        <v>407</v>
      </c>
      <c r="D746" s="46">
        <v>646</v>
      </c>
      <c r="E746" s="35">
        <v>40499</v>
      </c>
      <c r="F746" s="34" t="s">
        <v>37</v>
      </c>
      <c r="G746" s="37">
        <v>10000</v>
      </c>
      <c r="H746" s="34"/>
      <c r="I746" s="38"/>
      <c r="J746" s="36" t="s">
        <v>390</v>
      </c>
      <c r="K746" s="38">
        <v>30</v>
      </c>
      <c r="L746" s="40"/>
      <c r="M746" s="40"/>
      <c r="N746" s="40"/>
      <c r="O746" s="40"/>
      <c r="P746" s="40"/>
    </row>
    <row r="747" spans="1:16" s="32" customFormat="1" ht="10.5">
      <c r="A747" s="32">
        <v>76022072</v>
      </c>
      <c r="B747" s="33">
        <v>8</v>
      </c>
      <c r="C747" s="32" t="s">
        <v>337</v>
      </c>
      <c r="D747" s="46" t="s">
        <v>143</v>
      </c>
      <c r="E747" s="35">
        <v>40504</v>
      </c>
      <c r="F747" s="34" t="s">
        <v>37</v>
      </c>
      <c r="G747" s="37">
        <v>4500</v>
      </c>
      <c r="H747" s="34" t="s">
        <v>56</v>
      </c>
      <c r="I747" s="38">
        <v>4</v>
      </c>
      <c r="J747" s="36" t="s">
        <v>68</v>
      </c>
      <c r="K747" s="38">
        <v>21</v>
      </c>
      <c r="L747" s="40">
        <v>4000000</v>
      </c>
      <c r="M747" s="40">
        <v>4000000</v>
      </c>
      <c r="N747" s="40">
        <v>88050760</v>
      </c>
      <c r="O747" s="40">
        <v>867600</v>
      </c>
      <c r="P747" s="40">
        <v>88918360</v>
      </c>
    </row>
    <row r="748" spans="1:16" s="32" customFormat="1" ht="10.5">
      <c r="A748" s="32">
        <v>96874030</v>
      </c>
      <c r="B748" s="33" t="s">
        <v>75</v>
      </c>
      <c r="C748" s="32" t="s">
        <v>341</v>
      </c>
      <c r="D748" s="46">
        <v>647</v>
      </c>
      <c r="E748" s="35">
        <v>40528</v>
      </c>
      <c r="F748" s="34" t="s">
        <v>37</v>
      </c>
      <c r="G748" s="37">
        <v>5000</v>
      </c>
      <c r="H748" s="34"/>
      <c r="I748" s="38"/>
      <c r="J748" s="36" t="s">
        <v>390</v>
      </c>
      <c r="K748" s="38">
        <v>10</v>
      </c>
      <c r="L748" s="40"/>
      <c r="M748" s="40"/>
      <c r="N748" s="40"/>
      <c r="O748" s="40"/>
      <c r="P748" s="40"/>
    </row>
    <row r="749" spans="1:16" s="32" customFormat="1" ht="10.5">
      <c r="A749" s="32">
        <v>96874030</v>
      </c>
      <c r="B749" s="33" t="s">
        <v>75</v>
      </c>
      <c r="C749" s="32" t="s">
        <v>507</v>
      </c>
      <c r="D749" s="46" t="s">
        <v>143</v>
      </c>
      <c r="E749" s="35">
        <v>40534</v>
      </c>
      <c r="F749" s="34" t="s">
        <v>37</v>
      </c>
      <c r="G749" s="37">
        <v>5000</v>
      </c>
      <c r="H749" s="34" t="s">
        <v>92</v>
      </c>
      <c r="I749" s="38">
        <v>3.85</v>
      </c>
      <c r="J749" s="36" t="s">
        <v>68</v>
      </c>
      <c r="K749" s="38">
        <v>6</v>
      </c>
      <c r="L749" s="40">
        <v>1000000</v>
      </c>
      <c r="M749" s="40">
        <v>1000000</v>
      </c>
      <c r="N749" s="40">
        <v>22012690</v>
      </c>
      <c r="O749" s="40">
        <v>256507</v>
      </c>
      <c r="P749" s="40">
        <v>22269197</v>
      </c>
    </row>
    <row r="750" spans="1:16" s="32" customFormat="1" ht="10.5">
      <c r="A750" s="32">
        <v>96874030</v>
      </c>
      <c r="B750" s="33" t="s">
        <v>75</v>
      </c>
      <c r="C750" s="32" t="s">
        <v>507</v>
      </c>
      <c r="D750" s="46" t="s">
        <v>143</v>
      </c>
      <c r="E750" s="35">
        <v>40534</v>
      </c>
      <c r="F750" s="34" t="s">
        <v>37</v>
      </c>
      <c r="G750" s="37">
        <v>5000</v>
      </c>
      <c r="H750" s="34" t="s">
        <v>63</v>
      </c>
      <c r="I750" s="38">
        <v>4.25</v>
      </c>
      <c r="J750" s="36" t="s">
        <v>68</v>
      </c>
      <c r="K750" s="38">
        <v>10</v>
      </c>
      <c r="L750" s="40">
        <v>1000000</v>
      </c>
      <c r="M750" s="40">
        <v>1000000</v>
      </c>
      <c r="N750" s="40">
        <v>22012690</v>
      </c>
      <c r="O750" s="40">
        <v>282886</v>
      </c>
      <c r="P750" s="40">
        <v>22295576</v>
      </c>
    </row>
    <row r="751" spans="1:16" s="32" customFormat="1" ht="10.5">
      <c r="A751" s="32">
        <v>96874030</v>
      </c>
      <c r="B751" s="33" t="s">
        <v>75</v>
      </c>
      <c r="C751" s="32" t="s">
        <v>341</v>
      </c>
      <c r="D751" s="46">
        <v>648</v>
      </c>
      <c r="E751" s="35">
        <v>40528</v>
      </c>
      <c r="F751" s="34" t="s">
        <v>37</v>
      </c>
      <c r="G751" s="37">
        <v>5000</v>
      </c>
      <c r="H751" s="34"/>
      <c r="I751" s="38"/>
      <c r="J751" s="36" t="s">
        <v>390</v>
      </c>
      <c r="K751" s="38">
        <v>25</v>
      </c>
      <c r="L751" s="40"/>
      <c r="M751" s="40"/>
      <c r="N751" s="40"/>
      <c r="O751" s="40"/>
      <c r="P751" s="40"/>
    </row>
    <row r="752" spans="1:16" s="32" customFormat="1" ht="10.5">
      <c r="A752" s="32">
        <v>96874030</v>
      </c>
      <c r="B752" s="33" t="s">
        <v>75</v>
      </c>
      <c r="C752" s="32" t="s">
        <v>507</v>
      </c>
      <c r="D752" s="46" t="s">
        <v>143</v>
      </c>
      <c r="E752" s="35">
        <v>40534</v>
      </c>
      <c r="F752" s="34" t="s">
        <v>37</v>
      </c>
      <c r="G752" s="37">
        <v>5000</v>
      </c>
      <c r="H752" s="34" t="s">
        <v>56</v>
      </c>
      <c r="I752" s="38">
        <v>4.55</v>
      </c>
      <c r="J752" s="36" t="s">
        <v>68</v>
      </c>
      <c r="K752" s="38">
        <v>21</v>
      </c>
      <c r="L752" s="40">
        <v>3000000</v>
      </c>
      <c r="M752" s="40">
        <v>3000000</v>
      </c>
      <c r="N752" s="40">
        <v>66038070</v>
      </c>
      <c r="O752" s="40">
        <v>907902</v>
      </c>
      <c r="P752" s="40">
        <v>66945972</v>
      </c>
    </row>
    <row r="753" spans="1:16" s="32" customFormat="1" ht="10.5">
      <c r="A753" s="32">
        <v>76012676</v>
      </c>
      <c r="B753" s="33">
        <v>4</v>
      </c>
      <c r="C753" s="32" t="s">
        <v>1003</v>
      </c>
      <c r="D753" s="46">
        <v>649</v>
      </c>
      <c r="E753" s="35">
        <v>40532</v>
      </c>
      <c r="F753" s="34" t="s">
        <v>37</v>
      </c>
      <c r="G753" s="37">
        <v>5500</v>
      </c>
      <c r="H753" s="34"/>
      <c r="I753" s="38"/>
      <c r="J753" s="36" t="s">
        <v>509</v>
      </c>
      <c r="K753" s="38">
        <v>10</v>
      </c>
      <c r="L753" s="40"/>
      <c r="M753" s="40"/>
      <c r="N753" s="40"/>
      <c r="O753" s="40"/>
      <c r="P753" s="40"/>
    </row>
    <row r="754" spans="1:16" s="32" customFormat="1" ht="10.5">
      <c r="A754" s="32">
        <v>76012676</v>
      </c>
      <c r="B754" s="33">
        <v>4</v>
      </c>
      <c r="C754" s="32" t="s">
        <v>1004</v>
      </c>
      <c r="D754" s="46" t="s">
        <v>143</v>
      </c>
      <c r="E754" s="35">
        <v>40556</v>
      </c>
      <c r="F754" s="34" t="s">
        <v>37</v>
      </c>
      <c r="G754" s="37">
        <v>3000</v>
      </c>
      <c r="H754" s="34" t="s">
        <v>46</v>
      </c>
      <c r="I754" s="38">
        <v>4.0999999999999996</v>
      </c>
      <c r="J754" s="36" t="s">
        <v>492</v>
      </c>
      <c r="K754" s="38">
        <v>4.8</v>
      </c>
      <c r="L754" s="40">
        <v>2000000</v>
      </c>
      <c r="M754" s="40">
        <v>2000000</v>
      </c>
      <c r="N754" s="40">
        <v>44025380</v>
      </c>
      <c r="O754" s="40">
        <v>722016</v>
      </c>
      <c r="P754" s="40">
        <v>44747396</v>
      </c>
    </row>
    <row r="755" spans="1:16" s="32" customFormat="1" ht="10.5">
      <c r="A755" s="32">
        <v>76012676</v>
      </c>
      <c r="B755" s="33">
        <v>4</v>
      </c>
      <c r="C755" s="32" t="s">
        <v>1005</v>
      </c>
      <c r="D755" s="46" t="s">
        <v>143</v>
      </c>
      <c r="E755" s="35">
        <v>40556</v>
      </c>
      <c r="F755" s="34" t="s">
        <v>171</v>
      </c>
      <c r="G755" s="37">
        <v>60000000</v>
      </c>
      <c r="H755" s="34" t="s">
        <v>90</v>
      </c>
      <c r="I755" s="38">
        <v>7.2</v>
      </c>
      <c r="J755" s="36" t="s">
        <v>492</v>
      </c>
      <c r="K755" s="38">
        <v>4.8</v>
      </c>
      <c r="L755" s="40"/>
      <c r="M755" s="40"/>
      <c r="N755" s="40"/>
      <c r="O755" s="40"/>
      <c r="P755" s="40"/>
    </row>
    <row r="756" spans="1:16" s="32" customFormat="1" ht="10.5">
      <c r="A756" s="32">
        <v>76012676</v>
      </c>
      <c r="B756" s="33">
        <v>4</v>
      </c>
      <c r="C756" s="32" t="s">
        <v>1005</v>
      </c>
      <c r="D756" s="46" t="s">
        <v>143</v>
      </c>
      <c r="E756" s="35">
        <v>40556</v>
      </c>
      <c r="F756" s="34" t="s">
        <v>37</v>
      </c>
      <c r="G756" s="37">
        <v>3000</v>
      </c>
      <c r="H756" s="34" t="s">
        <v>92</v>
      </c>
      <c r="I756" s="38">
        <v>4.3</v>
      </c>
      <c r="J756" s="36" t="s">
        <v>492</v>
      </c>
      <c r="K756" s="38">
        <v>9.8000000000000007</v>
      </c>
      <c r="L756" s="40"/>
      <c r="M756" s="40"/>
      <c r="N756" s="40"/>
      <c r="O756" s="40"/>
      <c r="P756" s="40"/>
    </row>
    <row r="757" spans="1:16" s="32" customFormat="1" ht="10.5">
      <c r="A757" s="32">
        <v>76012676</v>
      </c>
      <c r="B757" s="33">
        <v>4</v>
      </c>
      <c r="C757" s="32" t="s">
        <v>1005</v>
      </c>
      <c r="D757" s="46" t="s">
        <v>152</v>
      </c>
      <c r="E757" s="35">
        <v>40680</v>
      </c>
      <c r="F757" s="34" t="s">
        <v>37</v>
      </c>
      <c r="G757" s="37">
        <v>2500</v>
      </c>
      <c r="H757" s="34" t="s">
        <v>56</v>
      </c>
      <c r="I757" s="38">
        <v>3.7</v>
      </c>
      <c r="J757" s="36" t="s">
        <v>798</v>
      </c>
      <c r="K757" s="38">
        <v>4</v>
      </c>
      <c r="L757" s="40"/>
      <c r="M757" s="40"/>
      <c r="N757" s="40"/>
      <c r="O757" s="40"/>
      <c r="P757" s="40"/>
    </row>
    <row r="758" spans="1:16" s="32" customFormat="1" ht="10.5">
      <c r="A758" s="32">
        <v>76012676</v>
      </c>
      <c r="B758" s="33">
        <v>4</v>
      </c>
      <c r="C758" s="32" t="s">
        <v>1006</v>
      </c>
      <c r="D758" s="46">
        <v>650</v>
      </c>
      <c r="E758" s="35">
        <v>40532</v>
      </c>
      <c r="F758" s="34" t="s">
        <v>37</v>
      </c>
      <c r="G758" s="37">
        <v>5500</v>
      </c>
      <c r="H758" s="34"/>
      <c r="I758" s="38"/>
      <c r="J758" s="36" t="s">
        <v>509</v>
      </c>
      <c r="K758" s="38">
        <v>30</v>
      </c>
      <c r="L758" s="40"/>
      <c r="M758" s="40"/>
      <c r="N758" s="40"/>
      <c r="O758" s="40"/>
      <c r="P758" s="40"/>
    </row>
    <row r="759" spans="1:16" s="32" customFormat="1" ht="10.5">
      <c r="A759" s="32">
        <v>76012676</v>
      </c>
      <c r="B759" s="33">
        <v>4</v>
      </c>
      <c r="C759" s="32" t="s">
        <v>1007</v>
      </c>
      <c r="D759" s="46" t="s">
        <v>143</v>
      </c>
      <c r="E759" s="35">
        <v>40556</v>
      </c>
      <c r="F759" s="34" t="s">
        <v>37</v>
      </c>
      <c r="G759" s="37">
        <v>3000</v>
      </c>
      <c r="H759" s="34" t="s">
        <v>63</v>
      </c>
      <c r="I759" s="38">
        <v>4.7</v>
      </c>
      <c r="J759" s="36" t="s">
        <v>492</v>
      </c>
      <c r="K759" s="38">
        <v>27.8</v>
      </c>
      <c r="L759" s="40">
        <v>1000000</v>
      </c>
      <c r="M759" s="40">
        <v>1000000</v>
      </c>
      <c r="N759" s="40">
        <v>22012690</v>
      </c>
      <c r="O759" s="40">
        <v>413839</v>
      </c>
      <c r="P759" s="40">
        <v>22426529</v>
      </c>
    </row>
    <row r="760" spans="1:16" s="32" customFormat="1" ht="10.5">
      <c r="A760" s="32">
        <v>76012676</v>
      </c>
      <c r="B760" s="33">
        <v>4</v>
      </c>
      <c r="C760" s="32" t="s">
        <v>1005</v>
      </c>
      <c r="D760" s="46" t="s">
        <v>152</v>
      </c>
      <c r="E760" s="35">
        <v>40680</v>
      </c>
      <c r="F760" s="34" t="s">
        <v>37</v>
      </c>
      <c r="G760" s="37">
        <v>2500</v>
      </c>
      <c r="H760" s="34" t="s">
        <v>51</v>
      </c>
      <c r="I760" s="38">
        <v>4.4000000000000004</v>
      </c>
      <c r="J760" s="36" t="s">
        <v>798</v>
      </c>
      <c r="K760" s="38">
        <v>17</v>
      </c>
      <c r="L760" s="40"/>
      <c r="M760" s="40"/>
      <c r="N760" s="40"/>
      <c r="O760" s="40"/>
      <c r="P760" s="40"/>
    </row>
    <row r="761" spans="1:16" s="32" customFormat="1" ht="10.5">
      <c r="A761" s="32">
        <v>90146000</v>
      </c>
      <c r="B761" s="33">
        <v>0</v>
      </c>
      <c r="C761" s="32" t="s">
        <v>873</v>
      </c>
      <c r="D761" s="46">
        <v>651</v>
      </c>
      <c r="E761" s="35">
        <v>40561</v>
      </c>
      <c r="F761" s="34" t="s">
        <v>37</v>
      </c>
      <c r="G761" s="37">
        <v>1000</v>
      </c>
      <c r="H761" s="34"/>
      <c r="I761" s="38"/>
      <c r="J761" s="36" t="s">
        <v>513</v>
      </c>
      <c r="K761" s="38">
        <v>10</v>
      </c>
      <c r="L761" s="40"/>
      <c r="M761" s="40"/>
      <c r="N761" s="40"/>
      <c r="O761" s="40"/>
      <c r="P761" s="40"/>
    </row>
    <row r="762" spans="1:16" s="32" customFormat="1" ht="10.5">
      <c r="A762" s="32">
        <v>90146000</v>
      </c>
      <c r="B762" s="33">
        <v>0</v>
      </c>
      <c r="C762" s="32" t="s">
        <v>874</v>
      </c>
      <c r="D762" s="46" t="s">
        <v>143</v>
      </c>
      <c r="E762" s="35">
        <v>40703</v>
      </c>
      <c r="F762" s="34" t="s">
        <v>37</v>
      </c>
      <c r="G762" s="37">
        <v>500</v>
      </c>
      <c r="H762" s="34" t="s">
        <v>46</v>
      </c>
      <c r="I762" s="38">
        <v>3.7</v>
      </c>
      <c r="J762" s="36" t="s">
        <v>39</v>
      </c>
      <c r="K762" s="38">
        <v>4</v>
      </c>
      <c r="L762" s="40"/>
      <c r="M762" s="40"/>
      <c r="N762" s="40"/>
      <c r="O762" s="40"/>
      <c r="P762" s="40"/>
    </row>
    <row r="763" spans="1:16" s="32" customFormat="1" ht="10.5">
      <c r="A763" s="32">
        <v>76038659</v>
      </c>
      <c r="B763" s="33">
        <v>6</v>
      </c>
      <c r="C763" s="32" t="s">
        <v>514</v>
      </c>
      <c r="D763" s="46">
        <v>652</v>
      </c>
      <c r="E763" s="35">
        <v>40564</v>
      </c>
      <c r="F763" s="34" t="s">
        <v>37</v>
      </c>
      <c r="G763" s="37">
        <v>5500</v>
      </c>
      <c r="H763" s="34"/>
      <c r="I763" s="38"/>
      <c r="J763" s="36" t="s">
        <v>68</v>
      </c>
      <c r="K763" s="38">
        <v>24</v>
      </c>
      <c r="L763" s="40"/>
      <c r="M763" s="40"/>
      <c r="N763" s="40"/>
      <c r="O763" s="40"/>
      <c r="P763" s="40"/>
    </row>
    <row r="764" spans="1:16" s="32" customFormat="1" ht="10.5">
      <c r="A764" s="32">
        <v>76038659</v>
      </c>
      <c r="B764" s="33">
        <v>6</v>
      </c>
      <c r="C764" s="32" t="s">
        <v>515</v>
      </c>
      <c r="D764" s="46" t="s">
        <v>143</v>
      </c>
      <c r="E764" s="35">
        <v>40564</v>
      </c>
      <c r="F764" s="34" t="s">
        <v>37</v>
      </c>
      <c r="G764" s="37">
        <v>5500</v>
      </c>
      <c r="H764" s="34" t="s">
        <v>46</v>
      </c>
      <c r="I764" s="38">
        <v>4.7</v>
      </c>
      <c r="J764" s="36" t="s">
        <v>68</v>
      </c>
      <c r="K764" s="38">
        <v>21</v>
      </c>
      <c r="L764" s="40">
        <v>5500000</v>
      </c>
      <c r="M764" s="40">
        <v>5500000</v>
      </c>
      <c r="N764" s="40">
        <v>121069795</v>
      </c>
      <c r="O764" s="40">
        <v>1691279</v>
      </c>
      <c r="P764" s="40">
        <v>122761074</v>
      </c>
    </row>
    <row r="765" spans="1:16" s="32" customFormat="1" ht="10.5">
      <c r="A765" s="32">
        <v>96678790</v>
      </c>
      <c r="B765" s="33">
        <v>2</v>
      </c>
      <c r="C765" s="32" t="s">
        <v>293</v>
      </c>
      <c r="D765" s="46">
        <v>653</v>
      </c>
      <c r="E765" s="35">
        <v>40568</v>
      </c>
      <c r="F765" s="34" t="s">
        <v>37</v>
      </c>
      <c r="G765" s="37">
        <v>1000</v>
      </c>
      <c r="H765" s="34"/>
      <c r="I765" s="38"/>
      <c r="J765" s="36" t="s">
        <v>390</v>
      </c>
      <c r="K765" s="38">
        <v>10</v>
      </c>
      <c r="L765" s="40"/>
      <c r="M765" s="40"/>
      <c r="N765" s="40"/>
      <c r="O765" s="40"/>
      <c r="P765" s="40"/>
    </row>
    <row r="766" spans="1:16" s="32" customFormat="1" ht="10.5">
      <c r="A766" s="32">
        <v>96678790</v>
      </c>
      <c r="B766" s="67">
        <v>2</v>
      </c>
      <c r="C766" s="130" t="s">
        <v>677</v>
      </c>
      <c r="D766" s="46" t="s">
        <v>143</v>
      </c>
      <c r="E766" s="35">
        <v>40603</v>
      </c>
      <c r="F766" s="34" t="s">
        <v>171</v>
      </c>
      <c r="G766" s="37">
        <v>20000000</v>
      </c>
      <c r="H766" s="34" t="s">
        <v>292</v>
      </c>
      <c r="I766" s="38">
        <v>7.25</v>
      </c>
      <c r="J766" s="36" t="s">
        <v>39</v>
      </c>
      <c r="K766" s="38">
        <v>4.5</v>
      </c>
      <c r="L766" s="40"/>
      <c r="M766" s="40"/>
      <c r="N766" s="40"/>
      <c r="O766" s="40"/>
      <c r="P766" s="40"/>
    </row>
    <row r="767" spans="1:16" s="32" customFormat="1" ht="10.5">
      <c r="A767" s="32">
        <v>96678790</v>
      </c>
      <c r="B767" s="67">
        <v>2</v>
      </c>
      <c r="C767" s="130" t="s">
        <v>327</v>
      </c>
      <c r="D767" s="46" t="s">
        <v>143</v>
      </c>
      <c r="E767" s="35">
        <v>40603</v>
      </c>
      <c r="F767" s="34" t="s">
        <v>171</v>
      </c>
      <c r="G767" s="37">
        <v>20000000</v>
      </c>
      <c r="H767" s="34" t="s">
        <v>265</v>
      </c>
      <c r="I767" s="38">
        <v>6.75</v>
      </c>
      <c r="J767" s="36" t="s">
        <v>39</v>
      </c>
      <c r="K767" s="38">
        <v>2.5</v>
      </c>
      <c r="L767" s="40">
        <v>20000000000</v>
      </c>
      <c r="M767" s="40">
        <v>20000000000</v>
      </c>
      <c r="N767" s="40">
        <v>20000000</v>
      </c>
      <c r="O767" s="40">
        <v>105799</v>
      </c>
      <c r="P767" s="40">
        <v>20105799</v>
      </c>
    </row>
    <row r="768" spans="1:16" s="32" customFormat="1" ht="10.5">
      <c r="A768" s="32">
        <v>96678790</v>
      </c>
      <c r="B768" s="67">
        <v>2</v>
      </c>
      <c r="C768" s="130" t="s">
        <v>677</v>
      </c>
      <c r="D768" s="46" t="s">
        <v>143</v>
      </c>
      <c r="E768" s="35">
        <v>40603</v>
      </c>
      <c r="F768" s="34" t="s">
        <v>37</v>
      </c>
      <c r="G768" s="37">
        <v>1000</v>
      </c>
      <c r="H768" s="34" t="s">
        <v>678</v>
      </c>
      <c r="I768" s="38">
        <v>3.5</v>
      </c>
      <c r="J768" s="36" t="s">
        <v>39</v>
      </c>
      <c r="K768" s="38">
        <v>5</v>
      </c>
      <c r="L768" s="40"/>
      <c r="M768" s="40"/>
      <c r="N768" s="40"/>
      <c r="O768" s="40"/>
      <c r="P768" s="40"/>
    </row>
    <row r="769" spans="1:16" s="32" customFormat="1" ht="10.5">
      <c r="A769" s="32">
        <v>61808000</v>
      </c>
      <c r="B769" s="67">
        <v>5</v>
      </c>
      <c r="C769" s="130" t="s">
        <v>360</v>
      </c>
      <c r="D769" s="46">
        <v>654</v>
      </c>
      <c r="E769" s="35">
        <v>40617</v>
      </c>
      <c r="F769" s="34" t="s">
        <v>37</v>
      </c>
      <c r="G769" s="37">
        <v>4400</v>
      </c>
      <c r="H769" s="34"/>
      <c r="I769" s="38"/>
      <c r="J769" s="36" t="s">
        <v>81</v>
      </c>
      <c r="K769" s="38">
        <v>10</v>
      </c>
      <c r="L769" s="40"/>
      <c r="M769" s="40"/>
      <c r="N769" s="40"/>
      <c r="O769" s="40"/>
      <c r="P769" s="40"/>
    </row>
    <row r="770" spans="1:16" s="32" customFormat="1" ht="10.5">
      <c r="A770" s="32">
        <v>61808000</v>
      </c>
      <c r="B770" s="67">
        <v>5</v>
      </c>
      <c r="C770" s="130" t="s">
        <v>158</v>
      </c>
      <c r="D770" s="46" t="s">
        <v>143</v>
      </c>
      <c r="E770" s="35">
        <v>40633</v>
      </c>
      <c r="F770" s="34" t="s">
        <v>37</v>
      </c>
      <c r="G770" s="37">
        <v>4400</v>
      </c>
      <c r="H770" s="34" t="s">
        <v>176</v>
      </c>
      <c r="I770" s="38">
        <v>3.17</v>
      </c>
      <c r="J770" s="36" t="s">
        <v>39</v>
      </c>
      <c r="K770" s="38">
        <v>5</v>
      </c>
      <c r="L770" s="40">
        <v>1250000</v>
      </c>
      <c r="M770" s="40">
        <v>1250000</v>
      </c>
      <c r="N770" s="40">
        <v>27515863</v>
      </c>
      <c r="O770" s="40">
        <v>432714</v>
      </c>
      <c r="P770" s="40">
        <v>27948577</v>
      </c>
    </row>
    <row r="771" spans="1:16" s="32" customFormat="1" ht="10.5">
      <c r="A771" s="32">
        <v>61808000</v>
      </c>
      <c r="B771" s="67">
        <v>5</v>
      </c>
      <c r="C771" s="130" t="s">
        <v>486</v>
      </c>
      <c r="D771" s="46" t="s">
        <v>143</v>
      </c>
      <c r="E771" s="35">
        <v>40633</v>
      </c>
      <c r="F771" s="34" t="s">
        <v>37</v>
      </c>
      <c r="G771" s="37">
        <v>4400</v>
      </c>
      <c r="H771" s="34" t="s">
        <v>177</v>
      </c>
      <c r="I771" s="38">
        <v>3.44</v>
      </c>
      <c r="J771" s="36" t="s">
        <v>39</v>
      </c>
      <c r="K771" s="38">
        <v>8</v>
      </c>
      <c r="L771" s="40"/>
      <c r="M771" s="40"/>
      <c r="N771" s="40"/>
      <c r="O771" s="40"/>
      <c r="P771" s="40"/>
    </row>
    <row r="772" spans="1:16" s="32" customFormat="1" ht="10.5">
      <c r="A772" s="32">
        <v>61808000</v>
      </c>
      <c r="B772" s="67">
        <v>5</v>
      </c>
      <c r="C772" s="130" t="s">
        <v>360</v>
      </c>
      <c r="D772" s="46">
        <v>655</v>
      </c>
      <c r="E772" s="35">
        <v>40617</v>
      </c>
      <c r="F772" s="34" t="s">
        <v>37</v>
      </c>
      <c r="G772" s="37">
        <v>4400</v>
      </c>
      <c r="H772" s="34"/>
      <c r="I772" s="38"/>
      <c r="J772" s="36" t="s">
        <v>81</v>
      </c>
      <c r="K772" s="38">
        <v>30</v>
      </c>
      <c r="L772" s="40"/>
      <c r="M772" s="40"/>
      <c r="N772" s="40"/>
      <c r="O772" s="40"/>
      <c r="P772" s="40"/>
    </row>
    <row r="773" spans="1:16" s="32" customFormat="1" ht="10.5">
      <c r="A773" s="32">
        <v>61808000</v>
      </c>
      <c r="B773" s="67">
        <v>5</v>
      </c>
      <c r="C773" s="130" t="s">
        <v>158</v>
      </c>
      <c r="D773" s="46" t="s">
        <v>143</v>
      </c>
      <c r="E773" s="35">
        <v>40633</v>
      </c>
      <c r="F773" s="34" t="s">
        <v>37</v>
      </c>
      <c r="G773" s="37">
        <v>4400</v>
      </c>
      <c r="H773" s="34" t="s">
        <v>201</v>
      </c>
      <c r="I773" s="38">
        <v>3.86</v>
      </c>
      <c r="J773" s="36" t="s">
        <v>39</v>
      </c>
      <c r="K773" s="38">
        <v>22.5</v>
      </c>
      <c r="L773" s="40">
        <v>1500000</v>
      </c>
      <c r="M773" s="40">
        <v>1500000</v>
      </c>
      <c r="N773" s="40">
        <v>33019035</v>
      </c>
      <c r="O773" s="40">
        <v>631225</v>
      </c>
      <c r="P773" s="40">
        <v>33650260</v>
      </c>
    </row>
    <row r="774" spans="1:16" s="32" customFormat="1" ht="10.5">
      <c r="A774" s="32">
        <v>96667560</v>
      </c>
      <c r="B774" s="67">
        <v>8</v>
      </c>
      <c r="C774" s="130" t="s">
        <v>679</v>
      </c>
      <c r="D774" s="46">
        <v>656</v>
      </c>
      <c r="E774" s="35">
        <v>40625</v>
      </c>
      <c r="F774" s="34" t="s">
        <v>171</v>
      </c>
      <c r="G774" s="37">
        <v>50000000</v>
      </c>
      <c r="H774" s="34"/>
      <c r="I774" s="38"/>
      <c r="J774" s="36" t="s">
        <v>250</v>
      </c>
      <c r="K774" s="38">
        <v>10</v>
      </c>
      <c r="L774" s="40"/>
      <c r="M774" s="40"/>
      <c r="N774" s="40"/>
      <c r="O774" s="40"/>
      <c r="P774" s="40"/>
    </row>
    <row r="775" spans="1:16" s="32" customFormat="1" ht="10.5">
      <c r="A775" s="32">
        <v>96667560</v>
      </c>
      <c r="B775" s="67">
        <v>8</v>
      </c>
      <c r="C775" s="130" t="s">
        <v>733</v>
      </c>
      <c r="D775" s="46" t="s">
        <v>143</v>
      </c>
      <c r="E775" s="35">
        <v>40631</v>
      </c>
      <c r="F775" s="34" t="s">
        <v>37</v>
      </c>
      <c r="G775" s="37">
        <v>2300</v>
      </c>
      <c r="H775" s="34" t="s">
        <v>60</v>
      </c>
      <c r="I775" s="38">
        <v>3.8</v>
      </c>
      <c r="J775" s="36" t="s">
        <v>250</v>
      </c>
      <c r="K775" s="38">
        <v>10</v>
      </c>
      <c r="L775" s="40">
        <v>1600000</v>
      </c>
      <c r="M775" s="40">
        <v>1600000</v>
      </c>
      <c r="N775" s="40">
        <v>35220304</v>
      </c>
      <c r="O775" s="40">
        <v>611384</v>
      </c>
      <c r="P775" s="40">
        <v>35831688</v>
      </c>
    </row>
    <row r="776" spans="1:16" s="32" customFormat="1" ht="10.5">
      <c r="A776" s="32">
        <v>96667560</v>
      </c>
      <c r="B776" s="67">
        <v>8</v>
      </c>
      <c r="C776" s="130" t="s">
        <v>733</v>
      </c>
      <c r="D776" s="46" t="s">
        <v>143</v>
      </c>
      <c r="E776" s="35">
        <v>40631</v>
      </c>
      <c r="F776" s="34" t="s">
        <v>171</v>
      </c>
      <c r="G776" s="37">
        <v>25000000</v>
      </c>
      <c r="H776" s="34" t="s">
        <v>53</v>
      </c>
      <c r="I776" s="38">
        <v>7</v>
      </c>
      <c r="J776" s="36" t="s">
        <v>250</v>
      </c>
      <c r="K776" s="38">
        <v>5</v>
      </c>
      <c r="L776" s="40">
        <v>15000000000</v>
      </c>
      <c r="M776" s="40">
        <v>15000000000</v>
      </c>
      <c r="N776" s="40">
        <v>15000000</v>
      </c>
      <c r="O776" s="40">
        <v>481713</v>
      </c>
      <c r="P776" s="40">
        <v>15481713</v>
      </c>
    </row>
    <row r="777" spans="1:16" s="32" customFormat="1" ht="10.5">
      <c r="A777" s="32">
        <v>96667560</v>
      </c>
      <c r="B777" s="67">
        <v>8</v>
      </c>
      <c r="C777" s="130" t="s">
        <v>680</v>
      </c>
      <c r="D777" s="46" t="s">
        <v>143</v>
      </c>
      <c r="E777" s="35">
        <v>40631</v>
      </c>
      <c r="F777" s="34" t="s">
        <v>37</v>
      </c>
      <c r="G777" s="37">
        <v>2300</v>
      </c>
      <c r="H777" s="34" t="s">
        <v>59</v>
      </c>
      <c r="I777" s="38">
        <v>3.5</v>
      </c>
      <c r="J777" s="36" t="s">
        <v>250</v>
      </c>
      <c r="K777" s="38">
        <v>7</v>
      </c>
      <c r="L777" s="40"/>
      <c r="M777" s="40"/>
      <c r="N777" s="40"/>
      <c r="O777" s="40"/>
      <c r="P777" s="40"/>
    </row>
    <row r="778" spans="1:16" s="32" customFormat="1" ht="10.5">
      <c r="A778" s="32">
        <v>95134000</v>
      </c>
      <c r="B778" s="67">
        <v>6</v>
      </c>
      <c r="C778" s="130" t="s">
        <v>734</v>
      </c>
      <c r="D778" s="46">
        <v>659</v>
      </c>
      <c r="E778" s="35">
        <v>40645</v>
      </c>
      <c r="F778" s="34" t="s">
        <v>37</v>
      </c>
      <c r="G778" s="37">
        <v>2000</v>
      </c>
      <c r="H778" s="34"/>
      <c r="I778" s="38"/>
      <c r="J778" s="36" t="s">
        <v>513</v>
      </c>
      <c r="K778" s="38">
        <v>30</v>
      </c>
      <c r="L778" s="40"/>
      <c r="M778" s="40"/>
      <c r="N778" s="40"/>
      <c r="O778" s="40"/>
      <c r="P778" s="40"/>
    </row>
    <row r="779" spans="1:16" s="32" customFormat="1" ht="10.5">
      <c r="A779" s="32">
        <v>95134000</v>
      </c>
      <c r="B779" s="67">
        <v>6</v>
      </c>
      <c r="C779" s="130" t="s">
        <v>735</v>
      </c>
      <c r="D779" s="46" t="s">
        <v>143</v>
      </c>
      <c r="E779" s="35">
        <v>40647</v>
      </c>
      <c r="F779" s="34" t="s">
        <v>37</v>
      </c>
      <c r="G779" s="37">
        <v>1200</v>
      </c>
      <c r="H779" s="34" t="s">
        <v>46</v>
      </c>
      <c r="I779" s="38">
        <v>4.2</v>
      </c>
      <c r="J779" s="36" t="s">
        <v>513</v>
      </c>
      <c r="K779" s="38">
        <v>14</v>
      </c>
      <c r="L779" s="40">
        <v>1200000</v>
      </c>
      <c r="M779" s="40">
        <v>1200000</v>
      </c>
      <c r="N779" s="40">
        <v>26415228</v>
      </c>
      <c r="O779" s="40">
        <v>134270</v>
      </c>
      <c r="P779" s="40">
        <v>26549498</v>
      </c>
    </row>
    <row r="780" spans="1:16" s="32" customFormat="1" ht="10.5">
      <c r="A780" s="32">
        <v>92236000</v>
      </c>
      <c r="B780" s="33">
        <v>6</v>
      </c>
      <c r="C780" s="45" t="s">
        <v>801</v>
      </c>
      <c r="D780" s="46">
        <v>660</v>
      </c>
      <c r="E780" s="35">
        <v>40668</v>
      </c>
      <c r="F780" s="34" t="s">
        <v>37</v>
      </c>
      <c r="G780" s="37">
        <v>3000</v>
      </c>
      <c r="H780" s="34"/>
      <c r="I780" s="38"/>
      <c r="J780" s="36" t="s">
        <v>492</v>
      </c>
      <c r="K780" s="38">
        <v>10</v>
      </c>
      <c r="L780" s="40"/>
      <c r="M780" s="40"/>
      <c r="N780" s="40"/>
      <c r="O780" s="40"/>
      <c r="P780" s="40"/>
    </row>
    <row r="781" spans="1:16" s="32" customFormat="1" ht="10.5">
      <c r="A781" s="32">
        <v>92236000</v>
      </c>
      <c r="B781" s="33">
        <v>6</v>
      </c>
      <c r="C781" s="45" t="s">
        <v>800</v>
      </c>
      <c r="D781" s="46" t="s">
        <v>143</v>
      </c>
      <c r="E781" s="35">
        <v>40672</v>
      </c>
      <c r="F781" s="34" t="s">
        <v>37</v>
      </c>
      <c r="G781" s="37">
        <v>2000</v>
      </c>
      <c r="H781" s="34" t="s">
        <v>53</v>
      </c>
      <c r="I781" s="38">
        <v>3.4</v>
      </c>
      <c r="J781" s="36" t="s">
        <v>68</v>
      </c>
      <c r="K781" s="38">
        <v>5</v>
      </c>
      <c r="L781" s="40">
        <v>1000000</v>
      </c>
      <c r="M781" s="40">
        <v>1000000</v>
      </c>
      <c r="N781" s="40">
        <v>22012690</v>
      </c>
      <c r="O781" s="40">
        <v>0</v>
      </c>
      <c r="P781" s="40">
        <v>22012690</v>
      </c>
    </row>
    <row r="782" spans="1:16" s="32" customFormat="1" ht="10.5">
      <c r="A782" s="32">
        <v>92236000</v>
      </c>
      <c r="B782" s="33">
        <v>6</v>
      </c>
      <c r="C782" s="45" t="s">
        <v>395</v>
      </c>
      <c r="D782" s="46" t="s">
        <v>143</v>
      </c>
      <c r="E782" s="35">
        <v>40672</v>
      </c>
      <c r="F782" s="34" t="s">
        <v>37</v>
      </c>
      <c r="G782" s="37">
        <v>2000</v>
      </c>
      <c r="H782" s="34" t="s">
        <v>59</v>
      </c>
      <c r="I782" s="38">
        <v>3.8</v>
      </c>
      <c r="J782" s="36" t="s">
        <v>68</v>
      </c>
      <c r="K782" s="38">
        <v>10</v>
      </c>
      <c r="L782" s="40"/>
      <c r="M782" s="40"/>
      <c r="N782" s="40"/>
      <c r="O782" s="40"/>
      <c r="P782" s="40"/>
    </row>
    <row r="783" spans="1:16" s="32" customFormat="1" ht="10.5">
      <c r="A783" s="32">
        <v>92236000</v>
      </c>
      <c r="B783" s="33">
        <v>6</v>
      </c>
      <c r="C783" s="45" t="s">
        <v>801</v>
      </c>
      <c r="D783" s="46">
        <v>661</v>
      </c>
      <c r="E783" s="35">
        <v>40668</v>
      </c>
      <c r="F783" s="34" t="s">
        <v>37</v>
      </c>
      <c r="G783" s="37">
        <v>3000</v>
      </c>
      <c r="H783" s="34"/>
      <c r="I783" s="38"/>
      <c r="J783" s="36" t="s">
        <v>492</v>
      </c>
      <c r="K783" s="38">
        <v>30</v>
      </c>
      <c r="L783" s="40"/>
      <c r="M783" s="40"/>
      <c r="N783" s="40"/>
      <c r="O783" s="40"/>
      <c r="P783" s="40"/>
    </row>
    <row r="784" spans="1:16" s="32" customFormat="1" ht="10.5">
      <c r="A784" s="32">
        <v>92236000</v>
      </c>
      <c r="B784" s="33">
        <v>6</v>
      </c>
      <c r="C784" s="45" t="s">
        <v>394</v>
      </c>
      <c r="D784" s="46" t="s">
        <v>143</v>
      </c>
      <c r="E784" s="35">
        <v>40672</v>
      </c>
      <c r="F784" s="34" t="s">
        <v>37</v>
      </c>
      <c r="G784" s="37">
        <v>2000</v>
      </c>
      <c r="H784" s="34" t="s">
        <v>60</v>
      </c>
      <c r="I784" s="38">
        <v>4.2</v>
      </c>
      <c r="J784" s="36" t="s">
        <v>68</v>
      </c>
      <c r="K784" s="38">
        <v>20</v>
      </c>
      <c r="L784" s="40">
        <v>1000000</v>
      </c>
      <c r="M784" s="40">
        <v>1000000</v>
      </c>
      <c r="N784" s="40">
        <v>22012690</v>
      </c>
      <c r="O784" s="40">
        <v>0</v>
      </c>
      <c r="P784" s="40">
        <v>22012690</v>
      </c>
    </row>
    <row r="785" spans="1:16" s="32" customFormat="1" ht="10.5">
      <c r="A785" s="32">
        <v>76073164</v>
      </c>
      <c r="B785" s="33">
        <v>1</v>
      </c>
      <c r="C785" s="32" t="s">
        <v>875</v>
      </c>
      <c r="D785" s="46">
        <v>662</v>
      </c>
      <c r="E785" s="35">
        <v>40682</v>
      </c>
      <c r="F785" s="34" t="s">
        <v>37</v>
      </c>
      <c r="G785" s="37">
        <v>3000</v>
      </c>
      <c r="H785" s="34"/>
      <c r="I785" s="38"/>
      <c r="J785" s="36" t="s">
        <v>513</v>
      </c>
      <c r="K785" s="38">
        <v>10</v>
      </c>
      <c r="L785" s="40"/>
      <c r="M785" s="40"/>
      <c r="N785" s="40"/>
      <c r="O785" s="40"/>
      <c r="P785" s="40"/>
    </row>
    <row r="786" spans="1:16" s="32" customFormat="1" ht="10.5">
      <c r="A786" s="32">
        <v>76073164</v>
      </c>
      <c r="B786" s="33">
        <v>1</v>
      </c>
      <c r="C786" s="32" t="s">
        <v>875</v>
      </c>
      <c r="D786" s="46">
        <v>663</v>
      </c>
      <c r="E786" s="35">
        <v>40682</v>
      </c>
      <c r="F786" s="34" t="s">
        <v>37</v>
      </c>
      <c r="G786" s="37">
        <v>3000</v>
      </c>
      <c r="H786" s="34"/>
      <c r="I786" s="38"/>
      <c r="J786" s="36" t="s">
        <v>513</v>
      </c>
      <c r="K786" s="38">
        <v>30</v>
      </c>
      <c r="L786" s="40"/>
      <c r="M786" s="40"/>
      <c r="N786" s="40"/>
      <c r="O786" s="40"/>
      <c r="P786" s="40"/>
    </row>
    <row r="787" spans="1:16" s="32" customFormat="1" ht="10.5">
      <c r="A787" s="32">
        <v>76073162</v>
      </c>
      <c r="B787" s="33">
        <v>5</v>
      </c>
      <c r="C787" s="32" t="s">
        <v>866</v>
      </c>
      <c r="D787" s="46">
        <v>664</v>
      </c>
      <c r="E787" s="35">
        <v>40682</v>
      </c>
      <c r="F787" s="34" t="s">
        <v>37</v>
      </c>
      <c r="G787" s="37">
        <v>10000</v>
      </c>
      <c r="H787" s="34"/>
      <c r="I787" s="38"/>
      <c r="J787" s="36" t="s">
        <v>513</v>
      </c>
      <c r="K787" s="38">
        <v>10</v>
      </c>
      <c r="L787" s="40"/>
      <c r="M787" s="40"/>
      <c r="N787" s="40"/>
      <c r="O787" s="40"/>
      <c r="P787" s="40"/>
    </row>
    <row r="788" spans="1:16" s="32" customFormat="1" ht="10.5">
      <c r="A788" s="32">
        <v>76073162</v>
      </c>
      <c r="B788" s="33">
        <v>5</v>
      </c>
      <c r="C788" s="32" t="s">
        <v>1008</v>
      </c>
      <c r="D788" s="46" t="s">
        <v>143</v>
      </c>
      <c r="E788" s="35">
        <v>40814</v>
      </c>
      <c r="F788" s="34" t="s">
        <v>37</v>
      </c>
      <c r="G788" s="37">
        <v>2000</v>
      </c>
      <c r="H788" s="34" t="s">
        <v>60</v>
      </c>
      <c r="I788" s="38">
        <v>3</v>
      </c>
      <c r="J788" s="36" t="s">
        <v>68</v>
      </c>
      <c r="K788" s="38">
        <v>8</v>
      </c>
      <c r="L788" s="40"/>
      <c r="M788" s="40"/>
      <c r="N788" s="40"/>
      <c r="O788" s="40"/>
      <c r="P788" s="40"/>
    </row>
    <row r="789" spans="1:16" s="32" customFormat="1" ht="10.5">
      <c r="A789" s="32">
        <v>76073162</v>
      </c>
      <c r="B789" s="33">
        <v>5</v>
      </c>
      <c r="C789" s="32" t="s">
        <v>866</v>
      </c>
      <c r="D789" s="46">
        <v>665</v>
      </c>
      <c r="E789" s="35">
        <v>40682</v>
      </c>
      <c r="F789" s="34" t="s">
        <v>37</v>
      </c>
      <c r="G789" s="37">
        <v>10000</v>
      </c>
      <c r="H789" s="34"/>
      <c r="I789" s="38"/>
      <c r="J789" s="36" t="s">
        <v>513</v>
      </c>
      <c r="K789" s="38">
        <v>30</v>
      </c>
      <c r="L789" s="40"/>
      <c r="M789" s="40"/>
      <c r="N789" s="40"/>
      <c r="O789" s="40"/>
      <c r="P789" s="40"/>
    </row>
    <row r="790" spans="1:16" s="32" customFormat="1" ht="10.5">
      <c r="A790" s="32">
        <v>76073162</v>
      </c>
      <c r="B790" s="33">
        <v>5</v>
      </c>
      <c r="C790" s="32" t="s">
        <v>990</v>
      </c>
      <c r="D790" s="46" t="s">
        <v>143</v>
      </c>
      <c r="E790" s="35">
        <v>40777</v>
      </c>
      <c r="F790" s="34" t="s">
        <v>37</v>
      </c>
      <c r="G790" s="37">
        <v>2000</v>
      </c>
      <c r="H790" s="34" t="s">
        <v>59</v>
      </c>
      <c r="I790" s="38">
        <v>3.35</v>
      </c>
      <c r="J790" s="36" t="s">
        <v>68</v>
      </c>
      <c r="K790" s="38">
        <v>21</v>
      </c>
      <c r="L790" s="40"/>
      <c r="M790" s="40"/>
      <c r="N790" s="40"/>
      <c r="O790" s="40"/>
      <c r="P790" s="40"/>
    </row>
    <row r="791" spans="1:16" s="32" customFormat="1" ht="10.5">
      <c r="A791" s="32">
        <v>76073162</v>
      </c>
      <c r="B791" s="33">
        <v>5</v>
      </c>
      <c r="C791" s="32" t="s">
        <v>1008</v>
      </c>
      <c r="D791" s="46" t="s">
        <v>152</v>
      </c>
      <c r="E791" s="35">
        <v>40814</v>
      </c>
      <c r="F791" s="34" t="s">
        <v>37</v>
      </c>
      <c r="G791" s="37">
        <v>2000</v>
      </c>
      <c r="H791" s="34" t="s">
        <v>64</v>
      </c>
      <c r="I791" s="38">
        <v>3.6</v>
      </c>
      <c r="J791" s="36" t="s">
        <v>68</v>
      </c>
      <c r="K791" s="38">
        <v>21</v>
      </c>
      <c r="L791" s="40"/>
      <c r="M791" s="40"/>
      <c r="N791" s="40"/>
      <c r="O791" s="40"/>
      <c r="P791" s="40"/>
    </row>
    <row r="792" spans="1:16" s="32" customFormat="1" ht="10.5">
      <c r="A792" s="32">
        <v>90299000</v>
      </c>
      <c r="B792" s="33">
        <v>3</v>
      </c>
      <c r="C792" s="32" t="s">
        <v>489</v>
      </c>
      <c r="D792" s="46">
        <v>666</v>
      </c>
      <c r="E792" s="35">
        <v>40689</v>
      </c>
      <c r="F792" s="34" t="s">
        <v>37</v>
      </c>
      <c r="G792" s="37">
        <v>2000</v>
      </c>
      <c r="H792" s="34"/>
      <c r="I792" s="38"/>
      <c r="J792" s="36" t="s">
        <v>513</v>
      </c>
      <c r="K792" s="38">
        <v>30</v>
      </c>
      <c r="L792" s="40"/>
      <c r="M792" s="40"/>
      <c r="N792" s="40"/>
      <c r="O792" s="40"/>
      <c r="P792" s="40"/>
    </row>
    <row r="793" spans="1:16" s="32" customFormat="1" ht="10.5">
      <c r="A793" s="32">
        <v>90299000</v>
      </c>
      <c r="B793" s="33">
        <v>3</v>
      </c>
      <c r="C793" s="32" t="s">
        <v>490</v>
      </c>
      <c r="D793" s="46" t="s">
        <v>143</v>
      </c>
      <c r="E793" s="35">
        <v>40690</v>
      </c>
      <c r="F793" s="34" t="s">
        <v>37</v>
      </c>
      <c r="G793" s="37">
        <v>2000</v>
      </c>
      <c r="H793" s="34" t="s">
        <v>125</v>
      </c>
      <c r="I793" s="38">
        <v>4</v>
      </c>
      <c r="J793" s="36" t="s">
        <v>68</v>
      </c>
      <c r="K793" s="38">
        <v>21</v>
      </c>
      <c r="L793" s="40">
        <v>440000</v>
      </c>
      <c r="M793" s="40">
        <v>440000</v>
      </c>
      <c r="N793" s="40">
        <v>9685584</v>
      </c>
      <c r="O793" s="40">
        <v>143859</v>
      </c>
      <c r="P793" s="40">
        <v>9829443</v>
      </c>
    </row>
    <row r="794" spans="1:16" s="32" customFormat="1" ht="10.5">
      <c r="A794" s="32">
        <v>76012676</v>
      </c>
      <c r="B794" s="33">
        <v>4</v>
      </c>
      <c r="C794" s="32" t="s">
        <v>877</v>
      </c>
      <c r="D794" s="46">
        <v>667</v>
      </c>
      <c r="E794" s="35">
        <v>40689</v>
      </c>
      <c r="F794" s="34" t="s">
        <v>37</v>
      </c>
      <c r="G794" s="37">
        <v>7000</v>
      </c>
      <c r="H794" s="34"/>
      <c r="I794" s="38"/>
      <c r="J794" s="36" t="s">
        <v>513</v>
      </c>
      <c r="K794" s="38">
        <v>10</v>
      </c>
      <c r="L794" s="40"/>
      <c r="M794" s="40"/>
      <c r="N794" s="40"/>
      <c r="O794" s="40"/>
      <c r="P794" s="40"/>
    </row>
    <row r="795" spans="1:16" s="32" customFormat="1" ht="10.5">
      <c r="A795" s="32">
        <v>76012676</v>
      </c>
      <c r="B795" s="33">
        <v>4</v>
      </c>
      <c r="C795" s="32" t="s">
        <v>878</v>
      </c>
      <c r="D795" s="46" t="s">
        <v>143</v>
      </c>
      <c r="E795" s="35">
        <v>40695</v>
      </c>
      <c r="F795" s="34" t="s">
        <v>37</v>
      </c>
      <c r="G795" s="37">
        <v>2000</v>
      </c>
      <c r="H795" s="34" t="s">
        <v>46</v>
      </c>
      <c r="I795" s="38">
        <v>3.4</v>
      </c>
      <c r="J795" s="36" t="s">
        <v>68</v>
      </c>
      <c r="K795" s="38">
        <v>5</v>
      </c>
      <c r="L795" s="40">
        <v>2000000</v>
      </c>
      <c r="M795" s="40">
        <v>2000000</v>
      </c>
      <c r="N795" s="40">
        <v>44025380</v>
      </c>
      <c r="O795" s="40">
        <v>490731</v>
      </c>
      <c r="P795" s="40">
        <v>44516111</v>
      </c>
    </row>
    <row r="796" spans="1:16" s="32" customFormat="1" ht="10.5">
      <c r="A796" s="32">
        <v>76012676</v>
      </c>
      <c r="B796" s="33">
        <v>4</v>
      </c>
      <c r="C796" s="32" t="s">
        <v>877</v>
      </c>
      <c r="D796" s="46">
        <v>668</v>
      </c>
      <c r="E796" s="35">
        <v>40689</v>
      </c>
      <c r="F796" s="34" t="s">
        <v>37</v>
      </c>
      <c r="G796" s="37">
        <v>7000</v>
      </c>
      <c r="H796" s="34"/>
      <c r="I796" s="38"/>
      <c r="J796" s="36" t="s">
        <v>513</v>
      </c>
      <c r="K796" s="38">
        <v>30</v>
      </c>
      <c r="L796" s="40"/>
      <c r="M796" s="40"/>
      <c r="N796" s="40"/>
      <c r="O796" s="40"/>
      <c r="P796" s="40"/>
    </row>
    <row r="797" spans="1:16" s="32" customFormat="1" ht="10.5">
      <c r="A797" s="32">
        <v>76012676</v>
      </c>
      <c r="B797" s="33">
        <v>4</v>
      </c>
      <c r="C797" s="32" t="s">
        <v>878</v>
      </c>
      <c r="D797" s="46" t="s">
        <v>143</v>
      </c>
      <c r="E797" s="35">
        <v>40695</v>
      </c>
      <c r="F797" s="34" t="s">
        <v>37</v>
      </c>
      <c r="G797" s="37">
        <v>3000</v>
      </c>
      <c r="H797" s="34" t="s">
        <v>90</v>
      </c>
      <c r="I797" s="38">
        <v>3.8</v>
      </c>
      <c r="J797" s="36" t="s">
        <v>68</v>
      </c>
      <c r="K797" s="38">
        <v>21</v>
      </c>
      <c r="L797" s="40">
        <v>3000000</v>
      </c>
      <c r="M797" s="40">
        <v>3000000</v>
      </c>
      <c r="N797" s="40">
        <v>66038070</v>
      </c>
      <c r="O797" s="40">
        <v>821897</v>
      </c>
      <c r="P797" s="40">
        <v>66859967</v>
      </c>
    </row>
    <row r="798" spans="1:16" s="32" customFormat="1" ht="10.5">
      <c r="A798" s="32">
        <v>76017019</v>
      </c>
      <c r="B798" s="33">
        <v>4</v>
      </c>
      <c r="C798" s="32" t="s">
        <v>438</v>
      </c>
      <c r="D798" s="46">
        <v>669</v>
      </c>
      <c r="E798" s="35">
        <v>40693</v>
      </c>
      <c r="F798" s="34" t="s">
        <v>37</v>
      </c>
      <c r="G798" s="37">
        <v>3000</v>
      </c>
      <c r="H798" s="34"/>
      <c r="I798" s="38"/>
      <c r="J798" s="36" t="s">
        <v>492</v>
      </c>
      <c r="K798" s="38">
        <v>10</v>
      </c>
      <c r="L798" s="40"/>
      <c r="M798" s="40"/>
      <c r="N798" s="40"/>
      <c r="O798" s="40"/>
      <c r="P798" s="40"/>
    </row>
    <row r="799" spans="1:16" s="32" customFormat="1" ht="10.5">
      <c r="A799" s="32">
        <v>76017019</v>
      </c>
      <c r="B799" s="33">
        <v>4</v>
      </c>
      <c r="C799" s="32" t="s">
        <v>439</v>
      </c>
      <c r="D799" s="46" t="s">
        <v>143</v>
      </c>
      <c r="E799" s="35">
        <v>40694</v>
      </c>
      <c r="F799" s="34" t="s">
        <v>37</v>
      </c>
      <c r="G799" s="37">
        <v>3000</v>
      </c>
      <c r="H799" s="34" t="s">
        <v>53</v>
      </c>
      <c r="I799" s="38">
        <v>3</v>
      </c>
      <c r="J799" s="36" t="s">
        <v>68</v>
      </c>
      <c r="K799" s="38">
        <v>5</v>
      </c>
      <c r="L799" s="40">
        <v>1000000</v>
      </c>
      <c r="M799" s="40">
        <v>1000000</v>
      </c>
      <c r="N799" s="40">
        <v>22012690</v>
      </c>
      <c r="O799" s="40">
        <v>253146</v>
      </c>
      <c r="P799" s="40">
        <v>22265836</v>
      </c>
    </row>
    <row r="800" spans="1:16" s="32" customFormat="1" ht="10.5">
      <c r="A800" s="32">
        <v>76017019</v>
      </c>
      <c r="B800" s="33">
        <v>4</v>
      </c>
      <c r="C800" s="32" t="s">
        <v>806</v>
      </c>
      <c r="D800" s="46">
        <v>670</v>
      </c>
      <c r="E800" s="35">
        <v>40693</v>
      </c>
      <c r="F800" s="34" t="s">
        <v>37</v>
      </c>
      <c r="G800" s="37">
        <v>6000</v>
      </c>
      <c r="H800" s="34"/>
      <c r="I800" s="38"/>
      <c r="J800" s="36" t="s">
        <v>492</v>
      </c>
      <c r="K800" s="38">
        <v>30</v>
      </c>
      <c r="L800" s="40"/>
      <c r="M800" s="40"/>
      <c r="N800" s="40"/>
      <c r="O800" s="40"/>
      <c r="P800" s="40"/>
    </row>
    <row r="801" spans="1:16" s="32" customFormat="1" ht="10.5">
      <c r="A801" s="32">
        <v>76017019</v>
      </c>
      <c r="B801" s="33">
        <v>4</v>
      </c>
      <c r="C801" s="32" t="s">
        <v>439</v>
      </c>
      <c r="D801" s="46" t="s">
        <v>143</v>
      </c>
      <c r="E801" s="35">
        <v>40694</v>
      </c>
      <c r="F801" s="34" t="s">
        <v>37</v>
      </c>
      <c r="G801" s="37">
        <v>4000</v>
      </c>
      <c r="H801" s="34" t="s">
        <v>59</v>
      </c>
      <c r="I801" s="38">
        <v>3.5</v>
      </c>
      <c r="J801" s="36" t="s">
        <v>68</v>
      </c>
      <c r="K801" s="38">
        <v>22</v>
      </c>
      <c r="L801" s="40">
        <v>2500000</v>
      </c>
      <c r="M801" s="40">
        <v>2500000</v>
      </c>
      <c r="N801" s="40">
        <v>55031725</v>
      </c>
      <c r="O801" s="40">
        <v>738342</v>
      </c>
      <c r="P801" s="40">
        <v>55770067</v>
      </c>
    </row>
    <row r="802" spans="1:16" s="32" customFormat="1" ht="10.5">
      <c r="A802" s="32">
        <v>94139000</v>
      </c>
      <c r="B802" s="33">
        <v>5</v>
      </c>
      <c r="C802" s="32" t="s">
        <v>973</v>
      </c>
      <c r="D802" s="46">
        <v>671</v>
      </c>
      <c r="E802" s="35">
        <v>40736</v>
      </c>
      <c r="F802" s="34" t="s">
        <v>37</v>
      </c>
      <c r="G802" s="37">
        <v>2500</v>
      </c>
      <c r="H802" s="34"/>
      <c r="I802" s="38"/>
      <c r="J802" s="36" t="s">
        <v>492</v>
      </c>
      <c r="K802" s="38">
        <v>10</v>
      </c>
      <c r="L802" s="40"/>
      <c r="M802" s="40"/>
      <c r="N802" s="40"/>
      <c r="O802" s="40"/>
      <c r="P802" s="40"/>
    </row>
    <row r="803" spans="1:16" s="32" customFormat="1" ht="10.5">
      <c r="A803" s="32">
        <v>94139000</v>
      </c>
      <c r="B803" s="33">
        <v>5</v>
      </c>
      <c r="C803" s="32" t="s">
        <v>974</v>
      </c>
      <c r="D803" s="46" t="s">
        <v>143</v>
      </c>
      <c r="E803" s="35">
        <v>40743</v>
      </c>
      <c r="F803" s="34" t="s">
        <v>171</v>
      </c>
      <c r="G803" s="37">
        <v>54400000</v>
      </c>
      <c r="H803" s="34" t="s">
        <v>46</v>
      </c>
      <c r="I803" s="38">
        <v>6.8</v>
      </c>
      <c r="J803" s="36" t="s">
        <v>68</v>
      </c>
      <c r="K803" s="38">
        <v>5</v>
      </c>
      <c r="L803" s="40">
        <v>21800000000</v>
      </c>
      <c r="M803" s="40">
        <v>21800000000</v>
      </c>
      <c r="N803" s="40">
        <v>21800000</v>
      </c>
      <c r="O803" s="40">
        <v>455719.70500000002</v>
      </c>
      <c r="P803" s="40">
        <v>22255719.704999998</v>
      </c>
    </row>
    <row r="804" spans="1:16" s="32" customFormat="1" ht="10.5">
      <c r="A804" s="32">
        <v>94139000</v>
      </c>
      <c r="B804" s="33">
        <v>5</v>
      </c>
      <c r="C804" s="32" t="s">
        <v>975</v>
      </c>
      <c r="D804" s="46" t="s">
        <v>143</v>
      </c>
      <c r="E804" s="35">
        <v>40743</v>
      </c>
      <c r="F804" s="34" t="s">
        <v>37</v>
      </c>
      <c r="G804" s="37">
        <v>2500</v>
      </c>
      <c r="H804" s="34" t="s">
        <v>90</v>
      </c>
      <c r="I804" s="38">
        <v>3.2</v>
      </c>
      <c r="J804" s="36" t="s">
        <v>68</v>
      </c>
      <c r="K804" s="38">
        <v>5</v>
      </c>
      <c r="L804" s="40"/>
      <c r="M804" s="40"/>
      <c r="N804" s="40"/>
      <c r="O804" s="40"/>
      <c r="P804" s="40"/>
    </row>
    <row r="805" spans="1:16" s="32" customFormat="1" ht="10.5">
      <c r="A805" s="32">
        <v>94139000</v>
      </c>
      <c r="B805" s="33">
        <v>5</v>
      </c>
      <c r="C805" s="32" t="s">
        <v>973</v>
      </c>
      <c r="D805" s="46">
        <v>672</v>
      </c>
      <c r="E805" s="35">
        <v>40736</v>
      </c>
      <c r="F805" s="34" t="s">
        <v>37</v>
      </c>
      <c r="G805" s="37">
        <v>2500</v>
      </c>
      <c r="H805" s="34"/>
      <c r="I805" s="38"/>
      <c r="J805" s="36" t="s">
        <v>492</v>
      </c>
      <c r="K805" s="38">
        <v>30</v>
      </c>
      <c r="L805" s="40"/>
      <c r="M805" s="40"/>
      <c r="N805" s="40"/>
      <c r="O805" s="40"/>
      <c r="P805" s="40"/>
    </row>
    <row r="806" spans="1:16" s="32" customFormat="1" ht="10.5">
      <c r="A806" s="32">
        <v>94139000</v>
      </c>
      <c r="B806" s="33">
        <v>5</v>
      </c>
      <c r="C806" s="32" t="s">
        <v>976</v>
      </c>
      <c r="D806" s="46" t="s">
        <v>143</v>
      </c>
      <c r="E806" s="35">
        <v>40743</v>
      </c>
      <c r="F806" s="34" t="s">
        <v>37</v>
      </c>
      <c r="G806" s="37">
        <v>2500</v>
      </c>
      <c r="H806" s="34" t="s">
        <v>92</v>
      </c>
      <c r="I806" s="38">
        <v>3.6</v>
      </c>
      <c r="J806" s="36" t="s">
        <v>68</v>
      </c>
      <c r="K806" s="38">
        <v>21</v>
      </c>
      <c r="L806" s="40">
        <v>1500000</v>
      </c>
      <c r="M806" s="40">
        <v>1500000</v>
      </c>
      <c r="N806" s="40">
        <v>33019035</v>
      </c>
      <c r="O806" s="40">
        <v>380966.88</v>
      </c>
      <c r="P806" s="40">
        <v>33400001.879999999</v>
      </c>
    </row>
    <row r="807" spans="1:16" s="32" customFormat="1" ht="10.5">
      <c r="A807" s="32">
        <v>76022072</v>
      </c>
      <c r="B807" s="33">
        <v>8</v>
      </c>
      <c r="C807" s="32" t="s">
        <v>408</v>
      </c>
      <c r="D807" s="46">
        <v>673</v>
      </c>
      <c r="E807" s="35">
        <v>40738</v>
      </c>
      <c r="F807" s="34" t="s">
        <v>37</v>
      </c>
      <c r="G807" s="37">
        <v>1500</v>
      </c>
      <c r="H807" s="34"/>
      <c r="I807" s="38"/>
      <c r="J807" s="36" t="s">
        <v>513</v>
      </c>
      <c r="K807" s="38">
        <v>10</v>
      </c>
      <c r="L807" s="40"/>
      <c r="M807" s="40"/>
      <c r="N807" s="40"/>
      <c r="O807" s="40"/>
      <c r="P807" s="40"/>
    </row>
    <row r="808" spans="1:16" s="32" customFormat="1" ht="10.5">
      <c r="A808" s="32">
        <v>92580000</v>
      </c>
      <c r="B808" s="33">
        <v>7</v>
      </c>
      <c r="C808" s="32" t="s">
        <v>991</v>
      </c>
      <c r="D808" s="46">
        <v>674</v>
      </c>
      <c r="E808" s="35">
        <v>40779</v>
      </c>
      <c r="F808" s="34" t="s">
        <v>37</v>
      </c>
      <c r="G808" s="37">
        <v>5000</v>
      </c>
      <c r="H808" s="34"/>
      <c r="I808" s="38"/>
      <c r="J808" s="36" t="s">
        <v>992</v>
      </c>
      <c r="K808" s="38">
        <v>10</v>
      </c>
      <c r="L808" s="40"/>
      <c r="M808" s="40"/>
      <c r="N808" s="40"/>
      <c r="O808" s="40"/>
      <c r="P808" s="40"/>
    </row>
    <row r="809" spans="1:16" s="32" customFormat="1" ht="10.5">
      <c r="A809" s="32">
        <v>92580000</v>
      </c>
      <c r="B809" s="33">
        <v>7</v>
      </c>
      <c r="C809" s="32" t="s">
        <v>993</v>
      </c>
      <c r="D809" s="46" t="s">
        <v>143</v>
      </c>
      <c r="E809" s="35">
        <v>40780</v>
      </c>
      <c r="F809" s="34" t="s">
        <v>171</v>
      </c>
      <c r="G809" s="37">
        <v>105000000</v>
      </c>
      <c r="H809" s="34" t="s">
        <v>59</v>
      </c>
      <c r="I809" s="38">
        <v>6.1</v>
      </c>
      <c r="J809" s="36" t="s">
        <v>992</v>
      </c>
      <c r="K809" s="38">
        <v>5</v>
      </c>
      <c r="L809" s="40"/>
      <c r="M809" s="40"/>
      <c r="N809" s="40"/>
      <c r="O809" s="40"/>
      <c r="P809" s="40"/>
    </row>
    <row r="810" spans="1:16" s="32" customFormat="1" ht="10.5">
      <c r="A810" s="32">
        <v>92580000</v>
      </c>
      <c r="B810" s="33">
        <v>7</v>
      </c>
      <c r="C810" s="32" t="s">
        <v>993</v>
      </c>
      <c r="D810" s="46" t="s">
        <v>143</v>
      </c>
      <c r="E810" s="35">
        <v>40780</v>
      </c>
      <c r="F810" s="34" t="s">
        <v>37</v>
      </c>
      <c r="G810" s="37">
        <v>5000</v>
      </c>
      <c r="H810" s="34" t="s">
        <v>60</v>
      </c>
      <c r="I810" s="38">
        <v>3.2</v>
      </c>
      <c r="J810" s="36" t="s">
        <v>992</v>
      </c>
      <c r="K810" s="38">
        <v>5</v>
      </c>
      <c r="L810" s="40"/>
      <c r="M810" s="40"/>
      <c r="N810" s="40"/>
      <c r="O810" s="40"/>
      <c r="P810" s="40"/>
    </row>
    <row r="811" spans="1:16" s="32" customFormat="1" ht="10.5">
      <c r="A811" s="32">
        <v>92580000</v>
      </c>
      <c r="B811" s="33">
        <v>7</v>
      </c>
      <c r="C811" s="32" t="s">
        <v>994</v>
      </c>
      <c r="D811" s="46">
        <v>675</v>
      </c>
      <c r="E811" s="35">
        <v>40779</v>
      </c>
      <c r="F811" s="34" t="s">
        <v>37</v>
      </c>
      <c r="G811" s="37">
        <v>5000</v>
      </c>
      <c r="H811" s="34"/>
      <c r="I811" s="38"/>
      <c r="J811" s="36" t="s">
        <v>992</v>
      </c>
      <c r="K811" s="38">
        <v>30</v>
      </c>
      <c r="L811" s="40"/>
      <c r="M811" s="40"/>
      <c r="N811" s="40"/>
      <c r="O811" s="40"/>
      <c r="P811" s="40"/>
    </row>
    <row r="812" spans="1:16" s="32" customFormat="1" ht="10.5">
      <c r="A812" s="32">
        <v>92580000</v>
      </c>
      <c r="B812" s="33">
        <v>7</v>
      </c>
      <c r="C812" s="32" t="s">
        <v>993</v>
      </c>
      <c r="D812" s="46" t="s">
        <v>143</v>
      </c>
      <c r="E812" s="35">
        <v>40780</v>
      </c>
      <c r="F812" s="34" t="s">
        <v>37</v>
      </c>
      <c r="G812" s="37">
        <v>5000</v>
      </c>
      <c r="H812" s="34" t="s">
        <v>64</v>
      </c>
      <c r="I812" s="38">
        <v>3.5</v>
      </c>
      <c r="J812" s="36" t="s">
        <v>992</v>
      </c>
      <c r="K812" s="38">
        <v>21</v>
      </c>
      <c r="L812" s="40"/>
      <c r="M812" s="40"/>
      <c r="N812" s="40"/>
      <c r="O812" s="40"/>
      <c r="P812" s="40"/>
    </row>
    <row r="813" spans="1:16" s="32" customFormat="1" ht="10.5">
      <c r="A813" s="32">
        <v>96792430</v>
      </c>
      <c r="B813" s="33" t="s">
        <v>75</v>
      </c>
      <c r="C813" s="32" t="s">
        <v>1009</v>
      </c>
      <c r="D813" s="46">
        <v>676</v>
      </c>
      <c r="E813" s="35">
        <v>40795</v>
      </c>
      <c r="F813" s="34" t="s">
        <v>37</v>
      </c>
      <c r="G813" s="37">
        <v>3000</v>
      </c>
      <c r="H813" s="34"/>
      <c r="I813" s="38"/>
      <c r="J813" s="36" t="s">
        <v>492</v>
      </c>
      <c r="K813" s="38">
        <v>10</v>
      </c>
      <c r="L813" s="40"/>
      <c r="M813" s="40"/>
      <c r="N813" s="40"/>
      <c r="O813" s="40"/>
      <c r="P813" s="40"/>
    </row>
    <row r="814" spans="1:16" s="32" customFormat="1" ht="10.5">
      <c r="A814" s="32">
        <v>96792430</v>
      </c>
      <c r="B814" s="33" t="s">
        <v>75</v>
      </c>
      <c r="C814" s="32" t="s">
        <v>1009</v>
      </c>
      <c r="D814" s="46">
        <v>677</v>
      </c>
      <c r="E814" s="35">
        <v>40795</v>
      </c>
      <c r="F814" s="34" t="s">
        <v>37</v>
      </c>
      <c r="G814" s="37">
        <v>1500</v>
      </c>
      <c r="H814" s="34"/>
      <c r="I814" s="38"/>
      <c r="J814" s="36" t="s">
        <v>492</v>
      </c>
      <c r="K814" s="38">
        <v>30</v>
      </c>
      <c r="L814" s="40"/>
      <c r="M814" s="40"/>
      <c r="N814" s="40"/>
      <c r="O814" s="40"/>
      <c r="P814" s="40"/>
    </row>
    <row r="815" spans="1:16" s="32" customFormat="1" ht="10.5">
      <c r="A815" s="32">
        <v>76129263</v>
      </c>
      <c r="B815" s="33">
        <v>3</v>
      </c>
      <c r="C815" s="32" t="s">
        <v>1010</v>
      </c>
      <c r="D815" s="46">
        <v>678</v>
      </c>
      <c r="E815" s="35">
        <v>40801</v>
      </c>
      <c r="F815" s="34" t="s">
        <v>37</v>
      </c>
      <c r="G815" s="37">
        <v>8500</v>
      </c>
      <c r="H815" s="34"/>
      <c r="I815" s="38"/>
      <c r="J815" s="36" t="s">
        <v>492</v>
      </c>
      <c r="K815" s="38">
        <v>10</v>
      </c>
      <c r="L815" s="40"/>
      <c r="M815" s="40"/>
      <c r="N815" s="40"/>
      <c r="O815" s="40"/>
      <c r="P815" s="40"/>
    </row>
    <row r="816" spans="1:16" s="32" customFormat="1" ht="10.5">
      <c r="A816" s="32">
        <v>76129263</v>
      </c>
      <c r="B816" s="33">
        <v>3</v>
      </c>
      <c r="C816" s="32" t="s">
        <v>1011</v>
      </c>
      <c r="D816" s="46" t="s">
        <v>143</v>
      </c>
      <c r="E816" s="35">
        <v>40802</v>
      </c>
      <c r="F816" s="34" t="s">
        <v>37</v>
      </c>
      <c r="G816" s="37">
        <v>5000</v>
      </c>
      <c r="H816" s="34" t="s">
        <v>46</v>
      </c>
      <c r="I816" s="38">
        <v>3.4</v>
      </c>
      <c r="J816" s="36" t="s">
        <v>492</v>
      </c>
      <c r="K816" s="38">
        <v>7</v>
      </c>
      <c r="L816" s="40"/>
      <c r="M816" s="40"/>
      <c r="N816" s="40"/>
      <c r="O816" s="40"/>
      <c r="P816" s="40"/>
    </row>
    <row r="817" spans="1:17" s="32" customFormat="1" ht="10.5">
      <c r="A817" s="32">
        <v>76129263</v>
      </c>
      <c r="B817" s="33">
        <v>3</v>
      </c>
      <c r="C817" s="32" t="s">
        <v>1011</v>
      </c>
      <c r="D817" s="46" t="s">
        <v>143</v>
      </c>
      <c r="E817" s="35">
        <v>40802</v>
      </c>
      <c r="F817" s="34" t="s">
        <v>171</v>
      </c>
      <c r="G817" s="37">
        <v>100000000</v>
      </c>
      <c r="H817" s="34" t="s">
        <v>90</v>
      </c>
      <c r="I817" s="38">
        <v>6.1</v>
      </c>
      <c r="J817" s="36" t="s">
        <v>492</v>
      </c>
      <c r="K817" s="38">
        <v>7</v>
      </c>
      <c r="L817" s="40"/>
      <c r="M817" s="40"/>
      <c r="N817" s="40"/>
      <c r="O817" s="40"/>
      <c r="P817" s="40"/>
    </row>
    <row r="818" spans="1:17" s="32" customFormat="1" ht="10.5">
      <c r="A818" s="32">
        <v>76129263</v>
      </c>
      <c r="B818" s="33">
        <v>3</v>
      </c>
      <c r="C818" s="32" t="s">
        <v>1011</v>
      </c>
      <c r="D818" s="46" t="s">
        <v>143</v>
      </c>
      <c r="E818" s="35">
        <v>40802</v>
      </c>
      <c r="F818" s="34" t="s">
        <v>37</v>
      </c>
      <c r="G818" s="37">
        <v>5000</v>
      </c>
      <c r="H818" s="34" t="s">
        <v>92</v>
      </c>
      <c r="I818" s="38">
        <v>3.4</v>
      </c>
      <c r="J818" s="36" t="s">
        <v>492</v>
      </c>
      <c r="K818" s="38">
        <v>10</v>
      </c>
      <c r="L818" s="40"/>
      <c r="M818" s="40"/>
      <c r="N818" s="40"/>
      <c r="O818" s="40"/>
      <c r="P818" s="40"/>
    </row>
    <row r="819" spans="1:17" s="32" customFormat="1" ht="10.5">
      <c r="A819" s="32">
        <v>76129263</v>
      </c>
      <c r="B819" s="33">
        <v>3</v>
      </c>
      <c r="C819" s="32" t="s">
        <v>1010</v>
      </c>
      <c r="D819" s="46">
        <v>679</v>
      </c>
      <c r="E819" s="35">
        <v>40801</v>
      </c>
      <c r="F819" s="34" t="s">
        <v>37</v>
      </c>
      <c r="G819" s="37">
        <v>8500</v>
      </c>
      <c r="H819" s="34"/>
      <c r="I819" s="38"/>
      <c r="J819" s="36" t="s">
        <v>492</v>
      </c>
      <c r="K819" s="38">
        <v>30</v>
      </c>
      <c r="L819" s="40"/>
      <c r="M819" s="40"/>
      <c r="N819" s="40"/>
      <c r="O819" s="40"/>
      <c r="P819" s="40"/>
    </row>
    <row r="820" spans="1:17" s="32" customFormat="1" ht="10.5">
      <c r="A820" s="32">
        <v>76129263</v>
      </c>
      <c r="B820" s="33">
        <v>3</v>
      </c>
      <c r="C820" s="32" t="s">
        <v>1011</v>
      </c>
      <c r="D820" s="46" t="s">
        <v>143</v>
      </c>
      <c r="E820" s="35">
        <v>40802</v>
      </c>
      <c r="F820" s="34" t="s">
        <v>37</v>
      </c>
      <c r="G820" s="37">
        <v>5000</v>
      </c>
      <c r="H820" s="34" t="s">
        <v>63</v>
      </c>
      <c r="I820" s="38">
        <v>3.8</v>
      </c>
      <c r="J820" s="36" t="s">
        <v>492</v>
      </c>
      <c r="K820" s="38">
        <v>21</v>
      </c>
      <c r="L820" s="40"/>
      <c r="M820" s="40"/>
      <c r="N820" s="40"/>
      <c r="O820" s="40"/>
      <c r="P820" s="40"/>
    </row>
    <row r="821" spans="1:17" s="32" customFormat="1" ht="10.5">
      <c r="A821" s="32">
        <v>96678790</v>
      </c>
      <c r="B821" s="33" t="s">
        <v>168</v>
      </c>
      <c r="C821" s="32" t="s">
        <v>258</v>
      </c>
      <c r="D821" s="46">
        <v>680</v>
      </c>
      <c r="E821" s="35">
        <v>40802</v>
      </c>
      <c r="F821" s="34" t="s">
        <v>37</v>
      </c>
      <c r="G821" s="37">
        <v>4000</v>
      </c>
      <c r="H821" s="34"/>
      <c r="I821" s="38"/>
      <c r="J821" s="36" t="s">
        <v>513</v>
      </c>
      <c r="K821" s="38">
        <v>10</v>
      </c>
      <c r="L821" s="40"/>
      <c r="M821" s="40"/>
      <c r="N821" s="40"/>
      <c r="O821" s="40"/>
      <c r="P821" s="40"/>
    </row>
    <row r="822" spans="1:17" s="32" customFormat="1" ht="10.5">
      <c r="A822" s="32">
        <v>96678790</v>
      </c>
      <c r="B822" s="33" t="s">
        <v>168</v>
      </c>
      <c r="C822" s="32" t="s">
        <v>673</v>
      </c>
      <c r="D822" s="46" t="s">
        <v>143</v>
      </c>
      <c r="E822" s="35">
        <v>40816</v>
      </c>
      <c r="F822" s="34" t="s">
        <v>171</v>
      </c>
      <c r="G822" s="37">
        <v>20000000</v>
      </c>
      <c r="H822" s="34" t="s">
        <v>1012</v>
      </c>
      <c r="I822" s="38">
        <v>6.3</v>
      </c>
      <c r="J822" s="36" t="s">
        <v>492</v>
      </c>
      <c r="K822" s="38">
        <v>5</v>
      </c>
      <c r="L822" s="40"/>
      <c r="M822" s="40"/>
      <c r="N822" s="40"/>
      <c r="O822" s="40"/>
      <c r="P822" s="40"/>
    </row>
    <row r="823" spans="1:17" s="32" customFormat="1" ht="10.5">
      <c r="A823" s="32">
        <v>96678790</v>
      </c>
      <c r="B823" s="33" t="s">
        <v>168</v>
      </c>
      <c r="C823" s="32" t="s">
        <v>673</v>
      </c>
      <c r="D823" s="46" t="s">
        <v>143</v>
      </c>
      <c r="E823" s="35">
        <v>40816</v>
      </c>
      <c r="F823" s="34" t="s">
        <v>37</v>
      </c>
      <c r="G823" s="37">
        <v>1000</v>
      </c>
      <c r="H823" s="34" t="s">
        <v>1013</v>
      </c>
      <c r="I823" s="38">
        <v>3.3</v>
      </c>
      <c r="J823" s="36" t="s">
        <v>492</v>
      </c>
      <c r="K823" s="38">
        <v>3</v>
      </c>
      <c r="L823" s="40"/>
      <c r="M823" s="40"/>
      <c r="N823" s="40"/>
      <c r="O823" s="40"/>
      <c r="P823" s="40"/>
    </row>
    <row r="824" spans="1:17" s="32" customFormat="1" ht="10.5">
      <c r="A824" s="32">
        <v>96678790</v>
      </c>
      <c r="B824" s="33" t="s">
        <v>168</v>
      </c>
      <c r="C824" s="32" t="s">
        <v>673</v>
      </c>
      <c r="D824" s="46" t="s">
        <v>143</v>
      </c>
      <c r="E824" s="35">
        <v>40816</v>
      </c>
      <c r="F824" s="34" t="s">
        <v>37</v>
      </c>
      <c r="G824" s="37">
        <v>1000</v>
      </c>
      <c r="H824" s="34" t="s">
        <v>1014</v>
      </c>
      <c r="I824" s="38">
        <v>3.3</v>
      </c>
      <c r="J824" s="36" t="s">
        <v>492</v>
      </c>
      <c r="K824" s="38">
        <v>5</v>
      </c>
      <c r="L824" s="40"/>
      <c r="M824" s="40"/>
      <c r="N824" s="40"/>
      <c r="O824" s="40"/>
      <c r="P824" s="40"/>
    </row>
    <row r="825" spans="1:17" s="32" customFormat="1" ht="10.5">
      <c r="A825" s="32">
        <v>96678790</v>
      </c>
      <c r="B825" s="33" t="s">
        <v>168</v>
      </c>
      <c r="C825" s="32" t="s">
        <v>673</v>
      </c>
      <c r="D825" s="46" t="s">
        <v>143</v>
      </c>
      <c r="E825" s="35">
        <v>40816</v>
      </c>
      <c r="F825" s="34" t="s">
        <v>171</v>
      </c>
      <c r="G825" s="37">
        <v>20000000</v>
      </c>
      <c r="H825" s="34" t="s">
        <v>1015</v>
      </c>
      <c r="I825" s="38">
        <v>3</v>
      </c>
      <c r="J825" s="36" t="s">
        <v>492</v>
      </c>
      <c r="K825" s="38">
        <v>3</v>
      </c>
      <c r="L825" s="40"/>
      <c r="M825" s="40"/>
      <c r="N825" s="40"/>
      <c r="O825" s="40"/>
      <c r="P825" s="40"/>
    </row>
    <row r="826" spans="1:17" s="32" customFormat="1" ht="10.5">
      <c r="A826" s="32">
        <v>61219000</v>
      </c>
      <c r="B826" s="33">
        <v>3</v>
      </c>
      <c r="C826" s="32" t="s">
        <v>1016</v>
      </c>
      <c r="D826" s="46">
        <v>681</v>
      </c>
      <c r="E826" s="35">
        <v>40809</v>
      </c>
      <c r="F826" s="34" t="s">
        <v>37</v>
      </c>
      <c r="G826" s="37">
        <v>6700</v>
      </c>
      <c r="H826" s="34"/>
      <c r="I826" s="38"/>
      <c r="J826" s="36" t="s">
        <v>513</v>
      </c>
      <c r="K826" s="38">
        <v>30</v>
      </c>
      <c r="L826" s="40"/>
      <c r="M826" s="40"/>
      <c r="N826" s="40"/>
      <c r="O826" s="40"/>
      <c r="P826" s="40"/>
    </row>
    <row r="827" spans="1:17" s="32" customFormat="1" ht="10.5">
      <c r="A827" s="32">
        <v>61219000</v>
      </c>
      <c r="B827" s="33">
        <v>3</v>
      </c>
      <c r="C827" s="32" t="s">
        <v>1017</v>
      </c>
      <c r="D827" s="46" t="s">
        <v>143</v>
      </c>
      <c r="E827" s="35">
        <v>40815</v>
      </c>
      <c r="F827" s="34" t="s">
        <v>37</v>
      </c>
      <c r="G827" s="37">
        <v>5200</v>
      </c>
      <c r="H827" s="34" t="s">
        <v>75</v>
      </c>
      <c r="I827" s="38">
        <v>3.75</v>
      </c>
      <c r="J827" s="36" t="s">
        <v>68</v>
      </c>
      <c r="K827" s="38">
        <v>20</v>
      </c>
      <c r="L827" s="40"/>
      <c r="M827" s="40"/>
      <c r="N827" s="40"/>
      <c r="O827" s="40"/>
      <c r="P827" s="40"/>
    </row>
    <row r="828" spans="1:17" s="32" customFormat="1" ht="18.75" customHeight="1">
      <c r="B828" s="67"/>
      <c r="C828" s="62" t="s">
        <v>517</v>
      </c>
      <c r="D828" s="63"/>
      <c r="E828" s="63"/>
      <c r="F828" s="60"/>
      <c r="G828" s="64"/>
      <c r="H828" s="60"/>
      <c r="I828" s="60"/>
      <c r="J828" s="60" t="s">
        <v>1</v>
      </c>
      <c r="K828" s="65"/>
      <c r="L828" s="60"/>
      <c r="M828" s="66"/>
      <c r="N828" s="320">
        <f>SUM(N10:N827)</f>
        <v>15371870358</v>
      </c>
      <c r="O828" s="320">
        <f>SUM(O10:O827)</f>
        <v>198267236.38800001</v>
      </c>
      <c r="P828" s="320">
        <f>SUM(P10:P827)</f>
        <v>15570137594.566</v>
      </c>
      <c r="Q828" s="320">
        <f>SUM(Q10:Q827)</f>
        <v>0</v>
      </c>
    </row>
    <row r="829" spans="1:17" s="32" customFormat="1" ht="36" customHeight="1">
      <c r="B829" s="67"/>
      <c r="C829" s="357" t="s">
        <v>807</v>
      </c>
      <c r="D829" s="357"/>
      <c r="E829" s="357"/>
      <c r="F829" s="357"/>
      <c r="G829" s="357"/>
      <c r="H829" s="385"/>
      <c r="I829" s="385"/>
      <c r="J829" s="385"/>
      <c r="K829" s="385"/>
      <c r="L829" s="385"/>
      <c r="M829" s="155"/>
      <c r="N829" s="156">
        <v>0</v>
      </c>
      <c r="O829" s="156">
        <v>0</v>
      </c>
      <c r="P829" s="156">
        <v>0</v>
      </c>
      <c r="Q829" s="155"/>
    </row>
    <row r="830" spans="1:17" s="32" customFormat="1" ht="10.5" customHeight="1">
      <c r="B830" s="67"/>
      <c r="C830" s="338" t="s">
        <v>518</v>
      </c>
      <c r="D830" s="351"/>
      <c r="E830" s="351"/>
      <c r="F830" s="351"/>
      <c r="G830" s="351"/>
      <c r="H830" s="351"/>
      <c r="I830" s="56"/>
      <c r="J830" s="56"/>
      <c r="K830" s="68"/>
      <c r="L830" s="70"/>
      <c r="M830" s="70"/>
      <c r="N830" s="156">
        <v>0</v>
      </c>
      <c r="O830" s="156">
        <v>0</v>
      </c>
      <c r="P830" s="156">
        <v>0</v>
      </c>
      <c r="Q830" s="40"/>
    </row>
    <row r="831" spans="1:17" s="32" customFormat="1" ht="10.5">
      <c r="B831" s="67"/>
      <c r="C831" s="351"/>
      <c r="D831" s="351"/>
      <c r="E831" s="351"/>
      <c r="F831" s="351"/>
      <c r="G831" s="351"/>
      <c r="H831" s="351"/>
      <c r="I831" s="56"/>
      <c r="J831" s="56"/>
      <c r="K831" s="68"/>
      <c r="L831" s="70"/>
      <c r="M831" s="70"/>
      <c r="N831" s="156">
        <v>0</v>
      </c>
      <c r="O831" s="156">
        <v>0</v>
      </c>
      <c r="P831" s="156">
        <v>0</v>
      </c>
      <c r="Q831" s="40"/>
    </row>
    <row r="832" spans="1:17" s="32" customFormat="1" ht="10.5">
      <c r="B832" s="67"/>
      <c r="C832" s="334" t="s">
        <v>1018</v>
      </c>
      <c r="D832" s="335"/>
      <c r="E832" s="46"/>
      <c r="G832" s="72"/>
      <c r="I832" s="73"/>
      <c r="J832" s="74"/>
      <c r="K832" s="68"/>
      <c r="L832" s="70"/>
      <c r="M832" s="70"/>
      <c r="N832" s="156">
        <v>0</v>
      </c>
      <c r="O832" s="156">
        <v>0</v>
      </c>
      <c r="P832" s="156">
        <v>0</v>
      </c>
    </row>
    <row r="833" spans="2:16" s="32" customFormat="1" ht="10.5">
      <c r="B833" s="67"/>
      <c r="C833" s="53" t="s">
        <v>1019</v>
      </c>
      <c r="D833" s="46"/>
      <c r="E833" s="46"/>
      <c r="G833" s="72"/>
      <c r="L833" s="70"/>
      <c r="M833" s="70"/>
      <c r="N833" s="156">
        <v>0</v>
      </c>
      <c r="O833" s="156">
        <v>0</v>
      </c>
      <c r="P833" s="156">
        <v>0</v>
      </c>
    </row>
    <row r="834" spans="2:16" s="32" customFormat="1" ht="10.5">
      <c r="B834" s="67"/>
      <c r="C834" s="53" t="s">
        <v>521</v>
      </c>
      <c r="D834" s="46"/>
      <c r="E834" s="46"/>
      <c r="G834" s="72"/>
      <c r="L834" s="70"/>
      <c r="M834" s="70"/>
      <c r="N834" s="156">
        <v>0</v>
      </c>
      <c r="O834" s="156">
        <v>0</v>
      </c>
      <c r="P834" s="156">
        <v>0</v>
      </c>
    </row>
    <row r="835" spans="2:16" s="32" customFormat="1" ht="10.5">
      <c r="B835" s="67"/>
      <c r="C835" s="53" t="s">
        <v>522</v>
      </c>
      <c r="D835" s="46"/>
      <c r="E835" s="46"/>
      <c r="G835" s="72"/>
      <c r="L835" s="70"/>
      <c r="M835" s="70"/>
      <c r="N835" s="156">
        <v>0</v>
      </c>
      <c r="O835" s="156">
        <v>0</v>
      </c>
      <c r="P835" s="156">
        <v>0</v>
      </c>
    </row>
    <row r="836" spans="2:16" s="32" customFormat="1" ht="10.5">
      <c r="B836" s="67"/>
      <c r="C836" s="53" t="s">
        <v>523</v>
      </c>
      <c r="D836" s="46"/>
      <c r="E836" s="46"/>
      <c r="G836" s="72"/>
      <c r="K836" s="321"/>
      <c r="L836" s="70"/>
      <c r="M836" s="70"/>
      <c r="N836" s="156">
        <v>0</v>
      </c>
      <c r="O836" s="156">
        <v>0</v>
      </c>
      <c r="P836" s="156">
        <v>0</v>
      </c>
    </row>
    <row r="837" spans="2:16" s="32" customFormat="1" ht="10.5">
      <c r="B837" s="67"/>
      <c r="C837" s="53" t="s">
        <v>881</v>
      </c>
      <c r="D837" s="46"/>
      <c r="E837" s="46"/>
      <c r="G837" s="72"/>
      <c r="L837" s="70"/>
      <c r="M837" s="70"/>
      <c r="N837" s="156">
        <v>0</v>
      </c>
      <c r="O837" s="156">
        <v>0</v>
      </c>
      <c r="P837" s="156">
        <v>0</v>
      </c>
    </row>
    <row r="838" spans="2:16" s="32" customFormat="1" ht="10.5">
      <c r="B838" s="67"/>
      <c r="C838" s="53" t="s">
        <v>525</v>
      </c>
      <c r="D838" s="46"/>
      <c r="E838" s="46"/>
      <c r="G838" s="72"/>
      <c r="L838" s="70"/>
      <c r="M838" s="70"/>
      <c r="N838" s="156">
        <v>0</v>
      </c>
      <c r="O838" s="156">
        <v>0</v>
      </c>
      <c r="P838" s="156">
        <v>0</v>
      </c>
    </row>
    <row r="839" spans="2:16" s="32" customFormat="1" ht="10.5">
      <c r="B839" s="67"/>
      <c r="C839" s="53" t="s">
        <v>526</v>
      </c>
      <c r="D839" s="46"/>
      <c r="E839" s="46"/>
      <c r="G839" s="72"/>
      <c r="L839" s="70"/>
      <c r="M839" s="70"/>
      <c r="N839" s="156">
        <v>0</v>
      </c>
      <c r="O839" s="156">
        <v>0</v>
      </c>
      <c r="P839" s="156">
        <v>0</v>
      </c>
    </row>
    <row r="840" spans="2:16" s="32" customFormat="1" ht="10.5">
      <c r="B840" s="67"/>
      <c r="C840" s="53" t="s">
        <v>527</v>
      </c>
      <c r="D840" s="46"/>
      <c r="E840" s="46"/>
      <c r="G840" s="72"/>
      <c r="L840" s="70"/>
      <c r="M840" s="70"/>
      <c r="N840" s="156">
        <v>0</v>
      </c>
      <c r="O840" s="156">
        <v>0</v>
      </c>
      <c r="P840" s="156">
        <v>0</v>
      </c>
    </row>
    <row r="841" spans="2:16" s="32" customFormat="1" ht="12" customHeight="1">
      <c r="B841" s="67"/>
      <c r="C841" s="53" t="s">
        <v>528</v>
      </c>
      <c r="D841" s="46"/>
      <c r="E841" s="46"/>
      <c r="G841" s="72"/>
      <c r="L841" s="70"/>
      <c r="M841" s="70"/>
      <c r="N841" s="156">
        <v>0</v>
      </c>
      <c r="O841" s="156">
        <v>0</v>
      </c>
      <c r="P841" s="156">
        <v>0</v>
      </c>
    </row>
    <row r="842" spans="2:16" s="32" customFormat="1" ht="12" customHeight="1">
      <c r="B842" s="67"/>
      <c r="C842" s="45" t="s">
        <v>529</v>
      </c>
      <c r="D842" s="46"/>
      <c r="E842" s="46"/>
      <c r="G842" s="72"/>
      <c r="L842" s="70"/>
      <c r="M842" s="70"/>
      <c r="N842" s="156">
        <v>0</v>
      </c>
      <c r="O842" s="156">
        <v>0</v>
      </c>
      <c r="P842" s="156">
        <v>0</v>
      </c>
    </row>
    <row r="843" spans="2:16" s="32" customFormat="1" ht="12" customHeight="1">
      <c r="B843" s="67"/>
      <c r="C843" s="53" t="s">
        <v>530</v>
      </c>
      <c r="D843" s="46"/>
      <c r="E843" s="46"/>
      <c r="G843" s="72"/>
      <c r="L843" s="70"/>
      <c r="M843" s="70"/>
      <c r="N843" s="156">
        <v>0</v>
      </c>
      <c r="O843" s="156">
        <v>0</v>
      </c>
      <c r="P843" s="156">
        <v>0</v>
      </c>
    </row>
    <row r="844" spans="2:16" s="32" customFormat="1" ht="12" customHeight="1">
      <c r="B844" s="67"/>
      <c r="C844" s="53" t="s">
        <v>531</v>
      </c>
      <c r="D844" s="46"/>
      <c r="E844" s="46"/>
      <c r="G844" s="72"/>
      <c r="L844" s="70"/>
      <c r="M844" s="70"/>
      <c r="N844" s="156">
        <v>0</v>
      </c>
      <c r="O844" s="156">
        <v>0</v>
      </c>
      <c r="P844" s="156">
        <v>0</v>
      </c>
    </row>
    <row r="845" spans="2:16" s="32" customFormat="1" ht="12" customHeight="1">
      <c r="B845" s="67"/>
      <c r="C845" s="45" t="s">
        <v>532</v>
      </c>
      <c r="D845" s="46"/>
      <c r="E845" s="46"/>
      <c r="G845" s="72"/>
      <c r="L845" s="70"/>
      <c r="M845" s="70"/>
      <c r="N845" s="156">
        <v>0</v>
      </c>
      <c r="O845" s="156">
        <v>0</v>
      </c>
      <c r="P845" s="156">
        <v>0</v>
      </c>
    </row>
    <row r="846" spans="2:16" s="32" customFormat="1" ht="12" customHeight="1">
      <c r="B846" s="67"/>
      <c r="C846" s="45" t="s">
        <v>533</v>
      </c>
      <c r="D846" s="46"/>
      <c r="E846" s="46"/>
      <c r="G846" s="72"/>
      <c r="L846" s="70"/>
      <c r="M846" s="70"/>
      <c r="N846" s="156">
        <v>0</v>
      </c>
      <c r="O846" s="156">
        <v>0</v>
      </c>
      <c r="P846" s="156">
        <v>0</v>
      </c>
    </row>
    <row r="847" spans="2:16" s="32" customFormat="1" ht="12" customHeight="1">
      <c r="B847" s="67"/>
      <c r="C847" s="53" t="s">
        <v>534</v>
      </c>
      <c r="D847" s="46"/>
      <c r="E847" s="46"/>
      <c r="G847" s="72"/>
      <c r="L847" s="70"/>
      <c r="M847" s="70"/>
      <c r="N847" s="156">
        <v>0</v>
      </c>
      <c r="O847" s="156">
        <v>0</v>
      </c>
      <c r="P847" s="156">
        <v>0</v>
      </c>
    </row>
    <row r="848" spans="2:16" s="32" customFormat="1" ht="12" customHeight="1">
      <c r="B848" s="67"/>
      <c r="C848" s="53" t="s">
        <v>535</v>
      </c>
      <c r="D848" s="46"/>
      <c r="E848" s="46"/>
      <c r="G848" s="72"/>
      <c r="L848" s="70"/>
      <c r="M848" s="70"/>
      <c r="N848" s="156">
        <v>0</v>
      </c>
      <c r="O848" s="156">
        <v>0</v>
      </c>
      <c r="P848" s="156">
        <v>0</v>
      </c>
    </row>
    <row r="849" spans="2:16" s="32" customFormat="1" ht="12" customHeight="1">
      <c r="B849" s="67"/>
      <c r="C849" s="45" t="s">
        <v>643</v>
      </c>
      <c r="D849" s="46"/>
      <c r="E849" s="46"/>
      <c r="G849" s="72"/>
      <c r="L849" s="70"/>
      <c r="M849" s="70"/>
      <c r="N849" s="156">
        <v>0</v>
      </c>
      <c r="O849" s="156">
        <v>0</v>
      </c>
      <c r="P849" s="156">
        <v>0</v>
      </c>
    </row>
    <row r="850" spans="2:16" s="32" customFormat="1" ht="12" customHeight="1">
      <c r="B850" s="67"/>
      <c r="C850" s="45" t="s">
        <v>882</v>
      </c>
      <c r="D850" s="46"/>
      <c r="E850" s="46"/>
      <c r="G850" s="72"/>
      <c r="L850" s="70"/>
      <c r="M850" s="70"/>
      <c r="N850" s="156"/>
      <c r="O850" s="156">
        <v>0</v>
      </c>
      <c r="P850" s="156">
        <v>0</v>
      </c>
    </row>
    <row r="851" spans="2:16" s="32" customFormat="1" ht="12" customHeight="1">
      <c r="B851" s="67"/>
      <c r="C851" s="45" t="s">
        <v>883</v>
      </c>
      <c r="D851" s="46"/>
      <c r="E851" s="46"/>
      <c r="G851" s="72"/>
      <c r="L851" s="70"/>
      <c r="M851" s="70"/>
      <c r="N851" s="156"/>
      <c r="O851" s="156">
        <v>0</v>
      </c>
      <c r="P851" s="156">
        <v>0</v>
      </c>
    </row>
    <row r="852" spans="2:16" s="32" customFormat="1" ht="12" customHeight="1">
      <c r="B852" s="67"/>
      <c r="C852" s="45" t="s">
        <v>884</v>
      </c>
      <c r="D852" s="46"/>
      <c r="E852" s="46"/>
      <c r="G852" s="72"/>
      <c r="L852" s="70"/>
      <c r="M852" s="70"/>
      <c r="N852" s="156"/>
      <c r="O852" s="156">
        <v>0</v>
      </c>
      <c r="P852" s="156">
        <v>0</v>
      </c>
    </row>
    <row r="853" spans="2:16" s="32" customFormat="1" ht="12" customHeight="1">
      <c r="B853" s="67"/>
      <c r="C853" s="45" t="s">
        <v>997</v>
      </c>
      <c r="D853" s="46"/>
      <c r="E853" s="46"/>
      <c r="G853" s="72"/>
      <c r="L853" s="70"/>
      <c r="M853" s="70"/>
      <c r="N853" s="156"/>
      <c r="O853" s="156"/>
      <c r="P853" s="156"/>
    </row>
    <row r="854" spans="2:16" s="32" customFormat="1" ht="12" customHeight="1">
      <c r="B854" s="67"/>
      <c r="C854" s="53" t="s">
        <v>1020</v>
      </c>
      <c r="D854" s="46"/>
      <c r="E854" s="46"/>
      <c r="G854" s="72"/>
      <c r="L854" s="70"/>
      <c r="M854" s="70"/>
      <c r="N854" s="156"/>
      <c r="O854" s="156"/>
      <c r="P854" s="156"/>
    </row>
    <row r="855" spans="2:16" s="32" customFormat="1" ht="10.5">
      <c r="B855" s="67"/>
      <c r="C855" s="76" t="s">
        <v>536</v>
      </c>
      <c r="D855" s="46"/>
      <c r="E855" s="46"/>
      <c r="G855" s="72"/>
      <c r="L855" s="70"/>
      <c r="M855" s="70"/>
      <c r="N855" s="156">
        <v>0</v>
      </c>
      <c r="O855" s="156">
        <v>0</v>
      </c>
      <c r="P855" s="156">
        <v>0</v>
      </c>
    </row>
    <row r="856" spans="2:16" s="32" customFormat="1" ht="10.5">
      <c r="B856" s="67"/>
      <c r="C856" s="77" t="s">
        <v>537</v>
      </c>
      <c r="D856" s="46"/>
      <c r="E856" s="46"/>
      <c r="G856" s="72"/>
      <c r="L856" s="70"/>
      <c r="M856" s="70"/>
      <c r="N856" s="156">
        <v>0</v>
      </c>
      <c r="O856" s="156">
        <v>0</v>
      </c>
      <c r="P856" s="156">
        <v>0</v>
      </c>
    </row>
    <row r="857" spans="2:16" s="32" customFormat="1" ht="10.5">
      <c r="B857" s="67"/>
      <c r="C857" s="76" t="s">
        <v>538</v>
      </c>
      <c r="D857" s="46"/>
      <c r="E857" s="46"/>
      <c r="G857" s="72"/>
      <c r="L857" s="70"/>
      <c r="M857" s="70"/>
      <c r="N857" s="156">
        <v>0</v>
      </c>
      <c r="O857" s="156">
        <v>0</v>
      </c>
      <c r="P857" s="156">
        <v>0</v>
      </c>
    </row>
    <row r="858" spans="2:16" s="32" customFormat="1" ht="10.5">
      <c r="B858" s="67"/>
      <c r="C858" s="77" t="s">
        <v>539</v>
      </c>
      <c r="D858" s="78"/>
      <c r="E858" s="46"/>
      <c r="G858" s="72"/>
      <c r="L858" s="70"/>
      <c r="M858" s="70"/>
      <c r="N858" s="156">
        <v>0</v>
      </c>
      <c r="O858" s="156">
        <v>0</v>
      </c>
      <c r="P858" s="156">
        <v>0</v>
      </c>
    </row>
    <row r="859" spans="2:16" s="32" customFormat="1" ht="10.5">
      <c r="B859" s="67"/>
      <c r="C859" s="77" t="s">
        <v>540</v>
      </c>
      <c r="D859" s="78"/>
      <c r="E859" s="79"/>
      <c r="G859" s="72"/>
      <c r="L859" s="70"/>
      <c r="M859" s="70"/>
      <c r="N859" s="156">
        <v>0</v>
      </c>
      <c r="O859" s="156">
        <v>0</v>
      </c>
      <c r="P859" s="156">
        <v>0</v>
      </c>
    </row>
    <row r="860" spans="2:16" s="32" customFormat="1" ht="10.5">
      <c r="B860" s="67"/>
      <c r="C860" s="76" t="s">
        <v>541</v>
      </c>
      <c r="D860" s="46"/>
      <c r="E860" s="46"/>
      <c r="G860" s="72"/>
      <c r="L860" s="70"/>
      <c r="M860" s="70"/>
      <c r="N860" s="156">
        <v>0</v>
      </c>
      <c r="O860" s="156">
        <v>0</v>
      </c>
      <c r="P860" s="156">
        <v>0</v>
      </c>
    </row>
    <row r="861" spans="2:16" s="32" customFormat="1" ht="10.5">
      <c r="B861" s="67"/>
      <c r="C861" s="76" t="s">
        <v>542</v>
      </c>
      <c r="D861" s="46"/>
      <c r="E861" s="46"/>
      <c r="G861" s="72"/>
      <c r="L861" s="70"/>
      <c r="M861" s="70"/>
      <c r="N861" s="156">
        <v>0</v>
      </c>
      <c r="O861" s="156">
        <v>0</v>
      </c>
      <c r="P861" s="156">
        <v>0</v>
      </c>
    </row>
    <row r="862" spans="2:16" s="32" customFormat="1" ht="10.5">
      <c r="B862" s="67"/>
      <c r="C862" s="77" t="s">
        <v>543</v>
      </c>
      <c r="D862" s="46"/>
      <c r="E862" s="46"/>
      <c r="G862" s="72"/>
      <c r="L862" s="70"/>
      <c r="M862" s="70"/>
      <c r="N862" s="156">
        <v>0</v>
      </c>
      <c r="O862" s="156">
        <v>0</v>
      </c>
      <c r="P862" s="156">
        <v>0</v>
      </c>
    </row>
    <row r="863" spans="2:16" s="32" customFormat="1" ht="10.5">
      <c r="B863" s="67"/>
      <c r="C863" s="77" t="s">
        <v>544</v>
      </c>
      <c r="D863" s="46"/>
      <c r="E863" s="46"/>
      <c r="G863" s="72"/>
      <c r="L863" s="70"/>
      <c r="M863" s="70"/>
      <c r="N863" s="156">
        <v>0</v>
      </c>
      <c r="O863" s="156">
        <v>0</v>
      </c>
      <c r="P863" s="156">
        <v>0</v>
      </c>
    </row>
    <row r="864" spans="2:16" s="32" customFormat="1" ht="10.5">
      <c r="B864" s="67"/>
      <c r="L864" s="70"/>
      <c r="M864" s="70"/>
      <c r="N864" s="156">
        <v>0</v>
      </c>
      <c r="O864" s="156">
        <v>0</v>
      </c>
      <c r="P864" s="156">
        <v>0</v>
      </c>
    </row>
    <row r="865" spans="2:16" s="32" customFormat="1" ht="10.5">
      <c r="B865" s="67"/>
      <c r="D865" s="46"/>
      <c r="E865" s="46"/>
      <c r="G865" s="72"/>
      <c r="L865" s="70"/>
      <c r="M865" s="70"/>
      <c r="N865" s="156">
        <v>0</v>
      </c>
      <c r="O865" s="156">
        <v>0</v>
      </c>
      <c r="P865" s="156">
        <v>0</v>
      </c>
    </row>
    <row r="866" spans="2:16" s="32" customFormat="1">
      <c r="B866" s="67"/>
      <c r="C866" s="386" t="s">
        <v>1021</v>
      </c>
      <c r="D866" s="46"/>
      <c r="E866" s="46"/>
      <c r="G866" s="72"/>
      <c r="L866" s="70"/>
      <c r="M866" s="70"/>
      <c r="N866" s="156">
        <v>0</v>
      </c>
      <c r="O866" s="156">
        <v>0</v>
      </c>
      <c r="P866" s="156">
        <v>0</v>
      </c>
    </row>
    <row r="867" spans="2:16" s="32" customFormat="1" ht="10.5">
      <c r="B867" s="67"/>
      <c r="D867" s="46"/>
      <c r="E867" s="46"/>
      <c r="G867" s="72"/>
      <c r="L867" s="70"/>
      <c r="M867" s="70"/>
      <c r="N867" s="156">
        <v>0</v>
      </c>
      <c r="O867" s="156">
        <v>0</v>
      </c>
      <c r="P867" s="156">
        <v>0</v>
      </c>
    </row>
    <row r="868" spans="2:16" s="1" customFormat="1" ht="10.5">
      <c r="B868" s="144"/>
      <c r="D868" s="5"/>
      <c r="E868" s="5"/>
      <c r="G868" s="10"/>
      <c r="L868" s="322"/>
      <c r="M868" s="322"/>
      <c r="N868" s="323">
        <v>0</v>
      </c>
      <c r="O868" s="323">
        <v>0</v>
      </c>
      <c r="P868" s="323">
        <v>0</v>
      </c>
    </row>
    <row r="869" spans="2:16" s="1" customFormat="1" ht="10.5">
      <c r="B869" s="144"/>
      <c r="D869" s="5"/>
      <c r="E869" s="4"/>
      <c r="G869" s="10"/>
      <c r="L869" s="322"/>
      <c r="M869" s="322"/>
      <c r="N869" s="323">
        <v>0</v>
      </c>
      <c r="O869" s="323">
        <v>0</v>
      </c>
      <c r="P869" s="323">
        <v>0</v>
      </c>
    </row>
    <row r="870" spans="2:16" s="1" customFormat="1">
      <c r="B870" s="144"/>
      <c r="C870" s="89" t="s">
        <v>545</v>
      </c>
      <c r="D870" s="84"/>
      <c r="E870" s="84"/>
      <c r="I870" s="90"/>
      <c r="J870" s="5"/>
      <c r="O870" s="91"/>
      <c r="P870" s="323">
        <v>0</v>
      </c>
    </row>
    <row r="871" spans="2:16" s="1" customFormat="1">
      <c r="B871" s="144"/>
      <c r="C871" s="3" t="s">
        <v>2</v>
      </c>
      <c r="D871" s="84"/>
      <c r="E871" s="84"/>
      <c r="I871" s="90"/>
      <c r="J871" s="5"/>
      <c r="O871" s="91"/>
      <c r="P871" s="323">
        <v>0</v>
      </c>
    </row>
    <row r="872" spans="2:16" s="1" customFormat="1">
      <c r="B872" s="144"/>
      <c r="C872" s="119" t="s">
        <v>1022</v>
      </c>
      <c r="I872" s="90"/>
      <c r="J872" s="5"/>
      <c r="O872" s="91"/>
      <c r="P872" s="323">
        <v>0</v>
      </c>
    </row>
    <row r="873" spans="2:16" s="1" customFormat="1" ht="10.5">
      <c r="B873" s="144"/>
      <c r="C873" s="11"/>
      <c r="D873" s="11"/>
      <c r="E873" s="11"/>
      <c r="F873" s="11"/>
      <c r="G873" s="11"/>
      <c r="H873" s="11"/>
      <c r="I873" s="93"/>
      <c r="J873" s="4"/>
      <c r="K873" s="11"/>
      <c r="L873" s="11"/>
      <c r="M873" s="11"/>
      <c r="N873" s="11"/>
      <c r="O873" s="91"/>
      <c r="P873" s="323">
        <v>0</v>
      </c>
    </row>
    <row r="874" spans="2:16" s="1" customFormat="1">
      <c r="B874" s="144"/>
      <c r="C874" s="94"/>
      <c r="D874" s="95" t="s">
        <v>546</v>
      </c>
      <c r="E874" s="95"/>
      <c r="F874" s="95"/>
      <c r="G874" s="95"/>
      <c r="H874" s="96"/>
      <c r="I874" s="97" t="s">
        <v>547</v>
      </c>
      <c r="J874" s="95" t="s">
        <v>548</v>
      </c>
      <c r="K874" s="95" t="s">
        <v>549</v>
      </c>
      <c r="L874" s="95" t="s">
        <v>550</v>
      </c>
      <c r="M874" s="95" t="s">
        <v>549</v>
      </c>
      <c r="N874" s="95" t="s">
        <v>551</v>
      </c>
      <c r="O874" s="98" t="s">
        <v>552</v>
      </c>
      <c r="P874" s="323">
        <v>0</v>
      </c>
    </row>
    <row r="875" spans="2:16" s="1" customFormat="1">
      <c r="B875" s="144"/>
      <c r="C875" s="99" t="s">
        <v>5</v>
      </c>
      <c r="D875" s="100" t="s">
        <v>553</v>
      </c>
      <c r="E875" s="100" t="s">
        <v>554</v>
      </c>
      <c r="F875" s="100" t="s">
        <v>6</v>
      </c>
      <c r="G875" s="100" t="s">
        <v>6</v>
      </c>
      <c r="H875" s="100" t="s">
        <v>8</v>
      </c>
      <c r="I875" s="101" t="s">
        <v>555</v>
      </c>
      <c r="J875" s="100" t="s">
        <v>556</v>
      </c>
      <c r="K875" s="100" t="s">
        <v>557</v>
      </c>
      <c r="L875" s="100" t="s">
        <v>558</v>
      </c>
      <c r="M875" s="100" t="s">
        <v>559</v>
      </c>
      <c r="N875" s="100" t="s">
        <v>560</v>
      </c>
      <c r="O875" s="102" t="s">
        <v>561</v>
      </c>
      <c r="P875" s="323">
        <v>0</v>
      </c>
    </row>
    <row r="876" spans="2:16" s="1" customFormat="1">
      <c r="B876" s="144"/>
      <c r="C876" s="99" t="s">
        <v>562</v>
      </c>
      <c r="D876" s="100" t="s">
        <v>563</v>
      </c>
      <c r="E876" s="100" t="s">
        <v>564</v>
      </c>
      <c r="F876" s="100" t="s">
        <v>565</v>
      </c>
      <c r="G876" s="100" t="s">
        <v>565</v>
      </c>
      <c r="H876" s="18"/>
      <c r="I876" s="101" t="s">
        <v>566</v>
      </c>
      <c r="J876" s="100" t="s">
        <v>567</v>
      </c>
      <c r="K876" s="100" t="s">
        <v>559</v>
      </c>
      <c r="L876" s="100" t="s">
        <v>568</v>
      </c>
      <c r="M876" s="100" t="s">
        <v>21</v>
      </c>
      <c r="N876" s="103" t="s">
        <v>21</v>
      </c>
      <c r="O876" s="104" t="s">
        <v>569</v>
      </c>
      <c r="P876" s="323">
        <v>0</v>
      </c>
    </row>
    <row r="877" spans="2:16" s="1" customFormat="1">
      <c r="B877" s="144"/>
      <c r="C877" s="105"/>
      <c r="D877" s="106" t="s">
        <v>570</v>
      </c>
      <c r="E877" s="106"/>
      <c r="F877" s="106"/>
      <c r="G877" s="106"/>
      <c r="H877" s="28"/>
      <c r="I877" s="107"/>
      <c r="J877" s="106"/>
      <c r="K877" s="106"/>
      <c r="L877" s="106" t="s">
        <v>34</v>
      </c>
      <c r="M877" s="106"/>
      <c r="N877" s="108"/>
      <c r="O877" s="109" t="s">
        <v>571</v>
      </c>
      <c r="P877" s="323">
        <v>0</v>
      </c>
    </row>
    <row r="878" spans="2:16" s="1" customFormat="1" ht="10.5">
      <c r="B878" s="144"/>
      <c r="C878" s="11"/>
      <c r="D878" s="11"/>
      <c r="E878" s="11"/>
      <c r="F878" s="11"/>
      <c r="G878" s="11"/>
      <c r="H878" s="11"/>
      <c r="I878" s="93"/>
      <c r="J878" s="4"/>
      <c r="K878" s="11"/>
      <c r="L878" s="11"/>
      <c r="M878" s="11"/>
      <c r="N878" s="11"/>
      <c r="O878" s="91"/>
      <c r="P878" s="323">
        <v>0</v>
      </c>
    </row>
    <row r="879" spans="2:16" s="1" customFormat="1" ht="10.5">
      <c r="B879" s="144"/>
      <c r="C879" s="32" t="s">
        <v>315</v>
      </c>
      <c r="D879" s="110" t="s">
        <v>572</v>
      </c>
      <c r="E879" s="32" t="s">
        <v>573</v>
      </c>
      <c r="F879" s="46">
        <v>599</v>
      </c>
      <c r="G879" s="46" t="s">
        <v>575</v>
      </c>
      <c r="H879" s="34" t="s">
        <v>132</v>
      </c>
      <c r="I879" s="111">
        <v>40527</v>
      </c>
      <c r="J879" s="112" t="s">
        <v>37</v>
      </c>
      <c r="K879" s="113">
        <v>1900000</v>
      </c>
      <c r="L879" s="113">
        <v>52278316</v>
      </c>
      <c r="M879" s="113">
        <v>41247767</v>
      </c>
      <c r="N879" s="113">
        <v>251378</v>
      </c>
      <c r="O879" s="114">
        <v>4.2299999999999997E-2</v>
      </c>
      <c r="P879" s="323">
        <v>0</v>
      </c>
    </row>
    <row r="880" spans="2:16" s="1" customFormat="1" ht="10.5">
      <c r="B880" s="144"/>
      <c r="C880" s="32" t="s">
        <v>631</v>
      </c>
      <c r="D880" s="110" t="s">
        <v>816</v>
      </c>
      <c r="E880" s="32" t="s">
        <v>1023</v>
      </c>
      <c r="F880" s="46">
        <v>624</v>
      </c>
      <c r="G880" s="46" t="s">
        <v>1024</v>
      </c>
      <c r="H880" s="46" t="s">
        <v>56</v>
      </c>
      <c r="I880" s="111">
        <v>40755</v>
      </c>
      <c r="J880" s="112" t="s">
        <v>37</v>
      </c>
      <c r="K880" s="113">
        <v>1300000</v>
      </c>
      <c r="L880" s="113">
        <v>28769427</v>
      </c>
      <c r="M880" s="113">
        <v>28326005</v>
      </c>
      <c r="N880" s="113">
        <v>22848</v>
      </c>
      <c r="O880" s="114">
        <v>3.4000000000000002E-2</v>
      </c>
      <c r="P880" s="323">
        <v>0</v>
      </c>
    </row>
    <row r="881" spans="3:17">
      <c r="C881" s="115" t="s">
        <v>517</v>
      </c>
      <c r="D881" s="60"/>
      <c r="E881" s="60"/>
      <c r="F881" s="60"/>
      <c r="G881" s="60"/>
      <c r="H881" s="60"/>
      <c r="I881" s="116"/>
      <c r="J881" s="63"/>
      <c r="K881" s="62"/>
      <c r="L881" s="62">
        <f>SUM(L879:L880)</f>
        <v>81047743</v>
      </c>
      <c r="M881" s="62">
        <f>SUM(M879:M880)</f>
        <v>69573772</v>
      </c>
      <c r="N881" s="62">
        <f>SUM(N879:N880)</f>
        <v>274226</v>
      </c>
      <c r="O881" s="117"/>
      <c r="P881" s="323">
        <v>0</v>
      </c>
    </row>
    <row r="882" spans="3:17">
      <c r="C882" s="355" t="s">
        <v>581</v>
      </c>
      <c r="D882" s="355"/>
      <c r="E882" s="355"/>
      <c r="F882" s="355"/>
      <c r="G882" s="355"/>
      <c r="H882" s="355"/>
      <c r="I882" s="355"/>
      <c r="J882" s="355"/>
      <c r="K882" s="118" t="s">
        <v>86</v>
      </c>
      <c r="L882" s="158">
        <v>0</v>
      </c>
      <c r="M882" s="158">
        <v>0</v>
      </c>
      <c r="N882" s="158">
        <v>0</v>
      </c>
      <c r="O882" s="158">
        <v>0</v>
      </c>
      <c r="P882" s="323">
        <v>0</v>
      </c>
    </row>
    <row r="883" spans="3:17">
      <c r="F883" s="84"/>
      <c r="L883" s="322"/>
      <c r="M883" s="322"/>
      <c r="N883" s="322"/>
      <c r="O883" s="323">
        <v>0</v>
      </c>
      <c r="P883" s="323">
        <v>0</v>
      </c>
    </row>
    <row r="884" spans="3:17">
      <c r="D884" s="4"/>
      <c r="F884" s="6"/>
      <c r="G884" s="7"/>
      <c r="L884" s="322"/>
      <c r="M884" s="322"/>
      <c r="N884" s="322"/>
      <c r="O884" s="323">
        <v>0</v>
      </c>
      <c r="P884" s="323">
        <v>0</v>
      </c>
    </row>
    <row r="885" spans="3:17">
      <c r="C885" s="92" t="s">
        <v>582</v>
      </c>
      <c r="E885" s="1"/>
      <c r="G885" s="1"/>
      <c r="K885" s="84"/>
      <c r="L885" s="322"/>
      <c r="M885" s="322"/>
      <c r="N885" s="322"/>
      <c r="O885" s="323">
        <v>0</v>
      </c>
      <c r="P885" s="323">
        <v>0</v>
      </c>
      <c r="Q885" s="84"/>
    </row>
    <row r="886" spans="3:17">
      <c r="C886" s="3" t="s">
        <v>2</v>
      </c>
      <c r="E886" s="1"/>
      <c r="G886" s="1"/>
      <c r="I886" s="84"/>
      <c r="J886" s="84"/>
      <c r="L886" s="322"/>
      <c r="M886" s="322"/>
      <c r="N886" s="322"/>
      <c r="O886" s="323">
        <v>0</v>
      </c>
      <c r="P886" s="323">
        <v>0</v>
      </c>
    </row>
    <row r="887" spans="3:17">
      <c r="C887" s="119" t="s">
        <v>1022</v>
      </c>
      <c r="E887" s="1"/>
      <c r="G887" s="1"/>
      <c r="L887" s="322"/>
      <c r="M887" s="322"/>
      <c r="N887" s="322"/>
      <c r="O887" s="323">
        <v>0</v>
      </c>
      <c r="P887" s="323">
        <v>0</v>
      </c>
    </row>
    <row r="888" spans="3:17">
      <c r="C888" s="11"/>
      <c r="D888" s="4"/>
      <c r="E888" s="11"/>
      <c r="F888" s="11"/>
      <c r="G888" s="11"/>
      <c r="H888" s="11"/>
      <c r="L888" s="322"/>
      <c r="M888" s="322"/>
      <c r="N888" s="322"/>
      <c r="O888" s="323">
        <v>0</v>
      </c>
      <c r="P888" s="323">
        <v>0</v>
      </c>
    </row>
    <row r="889" spans="3:17">
      <c r="C889" s="94"/>
      <c r="D889" s="95"/>
      <c r="E889" s="120"/>
      <c r="F889" s="120" t="s">
        <v>584</v>
      </c>
      <c r="G889" s="95"/>
      <c r="H889" s="98" t="s">
        <v>585</v>
      </c>
      <c r="L889" s="322"/>
      <c r="M889" s="322"/>
      <c r="N889" s="322"/>
      <c r="O889" s="323">
        <v>0</v>
      </c>
      <c r="P889" s="323">
        <v>0</v>
      </c>
    </row>
    <row r="890" spans="3:17">
      <c r="C890" s="99" t="s">
        <v>5</v>
      </c>
      <c r="D890" s="100" t="s">
        <v>6</v>
      </c>
      <c r="E890" s="18"/>
      <c r="F890" s="100" t="s">
        <v>586</v>
      </c>
      <c r="G890" s="100" t="s">
        <v>587</v>
      </c>
      <c r="H890" s="102" t="s">
        <v>588</v>
      </c>
      <c r="K890" s="84"/>
      <c r="L890" s="322"/>
      <c r="M890" s="322"/>
      <c r="N890" s="322"/>
      <c r="O890" s="323">
        <v>0</v>
      </c>
      <c r="P890" s="323">
        <v>0</v>
      </c>
      <c r="Q890" s="84"/>
    </row>
    <row r="891" spans="3:17">
      <c r="C891" s="99" t="s">
        <v>562</v>
      </c>
      <c r="D891" s="100" t="s">
        <v>589</v>
      </c>
      <c r="E891" s="100" t="s">
        <v>8</v>
      </c>
      <c r="F891" s="100" t="s">
        <v>590</v>
      </c>
      <c r="G891" s="100" t="s">
        <v>591</v>
      </c>
      <c r="H891" s="102" t="s">
        <v>592</v>
      </c>
      <c r="I891" s="84"/>
      <c r="J891" s="84"/>
      <c r="K891" s="7"/>
      <c r="L891" s="322"/>
      <c r="M891" s="322"/>
      <c r="N891" s="322"/>
      <c r="O891" s="323">
        <v>0</v>
      </c>
      <c r="P891" s="323">
        <v>0</v>
      </c>
    </row>
    <row r="892" spans="3:17">
      <c r="C892" s="105"/>
      <c r="D892" s="106"/>
      <c r="E892" s="28"/>
      <c r="F892" s="106" t="s">
        <v>34</v>
      </c>
      <c r="G892" s="106" t="s">
        <v>34</v>
      </c>
      <c r="H892" s="121" t="s">
        <v>34</v>
      </c>
      <c r="I892" s="86"/>
      <c r="K892" s="7"/>
      <c r="L892" s="322"/>
      <c r="M892" s="322"/>
      <c r="N892" s="322"/>
      <c r="O892" s="323">
        <v>0</v>
      </c>
      <c r="P892" s="323">
        <v>0</v>
      </c>
    </row>
    <row r="893" spans="3:17">
      <c r="C893" s="11"/>
      <c r="D893" s="4"/>
      <c r="E893" s="11"/>
      <c r="F893" s="11"/>
      <c r="G893" s="11"/>
      <c r="H893" s="11"/>
      <c r="I893" s="86"/>
      <c r="K893" s="7"/>
      <c r="L893" s="322"/>
      <c r="M893" s="322"/>
      <c r="N893" s="322"/>
      <c r="O893" s="323">
        <v>0</v>
      </c>
      <c r="P893" s="323">
        <v>0</v>
      </c>
    </row>
    <row r="894" spans="3:17">
      <c r="C894" s="32" t="s">
        <v>1025</v>
      </c>
      <c r="D894" s="36">
        <v>162</v>
      </c>
      <c r="E894" s="36" t="s">
        <v>46</v>
      </c>
      <c r="F894" s="122">
        <v>202749</v>
      </c>
      <c r="G894" s="122">
        <v>38914</v>
      </c>
      <c r="H894" s="122"/>
      <c r="I894" s="86"/>
      <c r="K894" s="7"/>
      <c r="L894" s="322"/>
      <c r="M894" s="322"/>
      <c r="N894" s="322"/>
      <c r="O894" s="323">
        <v>0</v>
      </c>
      <c r="P894" s="323">
        <v>0</v>
      </c>
    </row>
    <row r="895" spans="3:17">
      <c r="C895" s="45" t="s">
        <v>74</v>
      </c>
      <c r="D895" s="34">
        <v>215</v>
      </c>
      <c r="E895" s="34" t="s">
        <v>46</v>
      </c>
      <c r="F895" s="122">
        <v>357114</v>
      </c>
      <c r="G895" s="122">
        <v>818050</v>
      </c>
      <c r="H895" s="122"/>
      <c r="I895" s="86"/>
      <c r="K895" s="7"/>
      <c r="L895" s="322"/>
      <c r="M895" s="322"/>
      <c r="N895" s="322"/>
      <c r="O895" s="323">
        <v>0</v>
      </c>
      <c r="P895" s="323">
        <v>0</v>
      </c>
    </row>
    <row r="896" spans="3:17">
      <c r="C896" s="45" t="s">
        <v>185</v>
      </c>
      <c r="D896" s="34">
        <v>217</v>
      </c>
      <c r="E896" s="34" t="s">
        <v>71</v>
      </c>
      <c r="F896" s="122">
        <v>37520</v>
      </c>
      <c r="G896" s="122">
        <v>67224</v>
      </c>
      <c r="H896" s="122"/>
      <c r="I896" s="86"/>
      <c r="K896" s="7"/>
      <c r="L896" s="322"/>
      <c r="M896" s="322"/>
      <c r="N896" s="322"/>
      <c r="O896" s="323">
        <v>0</v>
      </c>
      <c r="P896" s="323">
        <v>0</v>
      </c>
    </row>
    <row r="897" spans="3:16">
      <c r="C897" s="45" t="s">
        <v>185</v>
      </c>
      <c r="D897" s="34">
        <v>217</v>
      </c>
      <c r="E897" s="34" t="s">
        <v>72</v>
      </c>
      <c r="F897" s="122">
        <v>337683</v>
      </c>
      <c r="G897" s="122">
        <v>605020</v>
      </c>
      <c r="H897" s="122"/>
      <c r="K897" s="7"/>
      <c r="L897" s="322"/>
      <c r="M897" s="322"/>
      <c r="N897" s="322"/>
      <c r="O897" s="323">
        <v>0</v>
      </c>
      <c r="P897" s="323">
        <v>0</v>
      </c>
    </row>
    <row r="898" spans="3:16">
      <c r="C898" s="45" t="s">
        <v>593</v>
      </c>
      <c r="D898" s="34">
        <v>235</v>
      </c>
      <c r="E898" s="34" t="s">
        <v>75</v>
      </c>
      <c r="F898" s="122"/>
      <c r="G898" s="122">
        <v>499307</v>
      </c>
      <c r="H898" s="122"/>
      <c r="I898" s="86"/>
      <c r="K898" s="7"/>
      <c r="L898" s="322"/>
      <c r="M898" s="322"/>
      <c r="N898" s="322"/>
      <c r="O898" s="323">
        <v>0</v>
      </c>
      <c r="P898" s="323">
        <v>0</v>
      </c>
    </row>
    <row r="899" spans="3:16">
      <c r="C899" s="45" t="s">
        <v>689</v>
      </c>
      <c r="D899" s="34">
        <v>246</v>
      </c>
      <c r="E899" s="34" t="s">
        <v>67</v>
      </c>
      <c r="F899" s="122">
        <v>5377849</v>
      </c>
      <c r="G899" s="122">
        <v>4375591</v>
      </c>
      <c r="H899" s="122"/>
      <c r="I899" s="86"/>
      <c r="K899" s="7"/>
      <c r="L899" s="322"/>
      <c r="M899" s="322"/>
      <c r="N899" s="322"/>
      <c r="O899" s="323">
        <v>0</v>
      </c>
      <c r="P899" s="323">
        <v>0</v>
      </c>
    </row>
    <row r="900" spans="3:16">
      <c r="C900" s="45" t="s">
        <v>689</v>
      </c>
      <c r="D900" s="34">
        <v>246</v>
      </c>
      <c r="E900" s="34" t="s">
        <v>73</v>
      </c>
      <c r="F900" s="122">
        <v>291421</v>
      </c>
      <c r="G900" s="122">
        <v>237110</v>
      </c>
      <c r="H900" s="122"/>
      <c r="I900" s="86"/>
      <c r="K900" s="7"/>
      <c r="L900" s="322"/>
      <c r="M900" s="322"/>
      <c r="N900" s="322"/>
      <c r="O900" s="323">
        <v>0</v>
      </c>
      <c r="P900" s="323">
        <v>0</v>
      </c>
    </row>
    <row r="901" spans="3:16">
      <c r="C901" s="45" t="s">
        <v>118</v>
      </c>
      <c r="D901" s="34">
        <v>266</v>
      </c>
      <c r="E901" s="34" t="s">
        <v>71</v>
      </c>
      <c r="F901" s="122">
        <v>14481053</v>
      </c>
      <c r="G901" s="122">
        <v>445674</v>
      </c>
      <c r="H901" s="122"/>
      <c r="I901" s="86"/>
      <c r="K901" s="7"/>
      <c r="L901" s="322"/>
      <c r="M901" s="322"/>
      <c r="N901" s="322"/>
      <c r="O901" s="323">
        <v>0</v>
      </c>
      <c r="P901" s="323">
        <v>0</v>
      </c>
    </row>
    <row r="902" spans="3:16">
      <c r="C902" s="45" t="s">
        <v>118</v>
      </c>
      <c r="D902" s="34">
        <v>266</v>
      </c>
      <c r="E902" s="34" t="s">
        <v>72</v>
      </c>
      <c r="F902" s="122">
        <v>22755913</v>
      </c>
      <c r="G902" s="122">
        <v>700345</v>
      </c>
      <c r="H902" s="122"/>
      <c r="I902" s="86"/>
      <c r="K902" s="7"/>
      <c r="L902" s="322"/>
      <c r="M902" s="322"/>
      <c r="N902" s="322"/>
      <c r="O902" s="323">
        <v>0</v>
      </c>
      <c r="P902" s="323">
        <v>0</v>
      </c>
    </row>
    <row r="903" spans="3:16">
      <c r="C903" s="45" t="s">
        <v>690</v>
      </c>
      <c r="D903" s="34">
        <v>274</v>
      </c>
      <c r="E903" s="34" t="s">
        <v>67</v>
      </c>
      <c r="F903" s="122">
        <v>747008</v>
      </c>
      <c r="G903" s="122">
        <v>541272</v>
      </c>
      <c r="H903" s="122"/>
      <c r="I903" s="86"/>
      <c r="K903" s="7"/>
      <c r="L903" s="322"/>
      <c r="M903" s="322"/>
      <c r="N903" s="322"/>
      <c r="O903" s="323">
        <v>0</v>
      </c>
      <c r="P903" s="323">
        <v>0</v>
      </c>
    </row>
    <row r="904" spans="3:16">
      <c r="C904" s="45" t="s">
        <v>690</v>
      </c>
      <c r="D904" s="34">
        <v>274</v>
      </c>
      <c r="E904" s="34" t="s">
        <v>73</v>
      </c>
      <c r="F904" s="122">
        <v>786324</v>
      </c>
      <c r="G904" s="122">
        <v>569760</v>
      </c>
      <c r="H904" s="122"/>
      <c r="I904" s="86"/>
      <c r="K904" s="7"/>
      <c r="L904" s="322"/>
      <c r="M904" s="322"/>
      <c r="N904" s="322"/>
      <c r="O904" s="323">
        <v>0</v>
      </c>
      <c r="P904" s="323">
        <v>0</v>
      </c>
    </row>
    <row r="905" spans="3:16">
      <c r="C905" s="53" t="s">
        <v>608</v>
      </c>
      <c r="D905" s="34">
        <v>286</v>
      </c>
      <c r="E905" s="34" t="s">
        <v>132</v>
      </c>
      <c r="F905" s="122"/>
      <c r="G905" s="122">
        <v>530371</v>
      </c>
      <c r="H905" s="122"/>
      <c r="I905" s="86"/>
      <c r="K905" s="7"/>
      <c r="L905" s="322"/>
      <c r="M905" s="322"/>
      <c r="N905" s="322"/>
      <c r="O905" s="323">
        <v>0</v>
      </c>
      <c r="P905" s="323">
        <v>0</v>
      </c>
    </row>
    <row r="906" spans="3:16">
      <c r="C906" s="45" t="s">
        <v>155</v>
      </c>
      <c r="D906" s="34" t="s">
        <v>691</v>
      </c>
      <c r="E906" s="34" t="s">
        <v>67</v>
      </c>
      <c r="F906" s="122"/>
      <c r="G906" s="122">
        <v>462903</v>
      </c>
      <c r="H906" s="122"/>
      <c r="I906" s="86"/>
      <c r="K906" s="7"/>
      <c r="L906" s="87"/>
      <c r="M906" s="87"/>
      <c r="N906" s="87"/>
      <c r="O906" s="323">
        <v>0</v>
      </c>
      <c r="P906" s="323">
        <v>0</v>
      </c>
    </row>
    <row r="907" spans="3:16">
      <c r="C907" s="45" t="s">
        <v>155</v>
      </c>
      <c r="D907" s="34" t="s">
        <v>691</v>
      </c>
      <c r="E907" s="34" t="s">
        <v>73</v>
      </c>
      <c r="F907" s="122"/>
      <c r="G907" s="122">
        <v>1041530</v>
      </c>
      <c r="H907" s="122"/>
      <c r="I907" s="86"/>
      <c r="K907" s="7"/>
      <c r="L907" s="87"/>
      <c r="M907" s="87"/>
      <c r="N907" s="87"/>
      <c r="O907" s="323">
        <v>0</v>
      </c>
      <c r="P907" s="323">
        <v>0</v>
      </c>
    </row>
    <row r="908" spans="3:16">
      <c r="C908" s="45" t="s">
        <v>692</v>
      </c>
      <c r="D908" s="139" t="s">
        <v>693</v>
      </c>
      <c r="E908" s="34" t="s">
        <v>53</v>
      </c>
      <c r="F908" s="122">
        <v>1618580</v>
      </c>
      <c r="G908" s="122">
        <v>415405</v>
      </c>
      <c r="H908" s="122"/>
      <c r="I908" s="86"/>
      <c r="K908" s="7"/>
      <c r="L908" s="87"/>
      <c r="M908" s="87"/>
      <c r="N908" s="87"/>
      <c r="O908" s="323">
        <v>0</v>
      </c>
      <c r="P908" s="323">
        <v>0</v>
      </c>
    </row>
    <row r="909" spans="3:16">
      <c r="C909" s="45" t="s">
        <v>692</v>
      </c>
      <c r="D909" s="139" t="s">
        <v>693</v>
      </c>
      <c r="E909" s="34" t="s">
        <v>59</v>
      </c>
      <c r="F909" s="122"/>
      <c r="G909" s="122">
        <v>1051912</v>
      </c>
      <c r="H909" s="122"/>
      <c r="K909" s="7"/>
      <c r="O909" s="323">
        <v>0</v>
      </c>
      <c r="P909" s="323">
        <v>0</v>
      </c>
    </row>
    <row r="910" spans="3:16">
      <c r="C910" s="45" t="s">
        <v>608</v>
      </c>
      <c r="D910" s="46">
        <v>333</v>
      </c>
      <c r="E910" s="34" t="s">
        <v>176</v>
      </c>
      <c r="F910" s="122"/>
      <c r="G910" s="122">
        <v>1237336</v>
      </c>
      <c r="H910" s="122"/>
      <c r="I910" s="86"/>
      <c r="K910" s="7"/>
      <c r="L910" s="87"/>
      <c r="M910" s="87"/>
      <c r="N910" s="87"/>
      <c r="O910" s="323">
        <v>0</v>
      </c>
      <c r="P910" s="323">
        <v>0</v>
      </c>
    </row>
    <row r="911" spans="3:16">
      <c r="C911" s="32" t="s">
        <v>226</v>
      </c>
      <c r="D911" s="46" t="s">
        <v>694</v>
      </c>
      <c r="E911" s="34" t="s">
        <v>90</v>
      </c>
      <c r="F911" s="122"/>
      <c r="G911" s="122">
        <v>1473577</v>
      </c>
      <c r="H911" s="122"/>
      <c r="I911" s="86"/>
      <c r="K911" s="7"/>
      <c r="L911" s="87"/>
      <c r="M911" s="87"/>
      <c r="N911" s="87"/>
      <c r="O911" s="323">
        <v>0</v>
      </c>
      <c r="P911" s="323">
        <v>0</v>
      </c>
    </row>
    <row r="912" spans="3:16">
      <c r="C912" s="45" t="s">
        <v>165</v>
      </c>
      <c r="D912" s="46">
        <v>411</v>
      </c>
      <c r="E912" s="34" t="s">
        <v>90</v>
      </c>
      <c r="F912" s="122"/>
      <c r="G912" s="122">
        <v>3037751</v>
      </c>
      <c r="H912" s="122"/>
      <c r="I912" s="86"/>
      <c r="K912" s="7"/>
      <c r="L912" s="87"/>
      <c r="M912" s="87"/>
      <c r="N912" s="87"/>
      <c r="O912" s="323">
        <v>0</v>
      </c>
      <c r="P912" s="323">
        <v>0</v>
      </c>
    </row>
    <row r="913" spans="3:17">
      <c r="C913" s="45" t="s">
        <v>698</v>
      </c>
      <c r="D913" s="46" t="s">
        <v>699</v>
      </c>
      <c r="E913" s="34" t="s">
        <v>46</v>
      </c>
      <c r="F913" s="122"/>
      <c r="G913" s="122">
        <v>2066347</v>
      </c>
      <c r="H913" s="122"/>
      <c r="I913" s="86"/>
      <c r="K913" s="7"/>
      <c r="L913" s="87"/>
      <c r="M913" s="87"/>
      <c r="N913" s="87"/>
      <c r="O913" s="323">
        <v>0</v>
      </c>
      <c r="P913" s="323">
        <v>0</v>
      </c>
    </row>
    <row r="914" spans="3:17">
      <c r="C914" s="45" t="s">
        <v>598</v>
      </c>
      <c r="D914" s="46">
        <v>431</v>
      </c>
      <c r="E914" s="34" t="s">
        <v>53</v>
      </c>
      <c r="F914" s="122"/>
      <c r="G914" s="122">
        <v>1370170</v>
      </c>
      <c r="H914" s="122"/>
      <c r="I914" s="86"/>
      <c r="K914" s="7"/>
      <c r="L914" s="87"/>
      <c r="M914" s="87"/>
      <c r="N914" s="87"/>
      <c r="O914" s="323">
        <v>0</v>
      </c>
      <c r="P914" s="323">
        <v>0</v>
      </c>
    </row>
    <row r="915" spans="3:17">
      <c r="C915" s="45" t="s">
        <v>277</v>
      </c>
      <c r="D915" s="46" t="s">
        <v>700</v>
      </c>
      <c r="E915" s="34" t="s">
        <v>46</v>
      </c>
      <c r="F915" s="122"/>
      <c r="G915" s="122">
        <v>1851611</v>
      </c>
      <c r="H915" s="122"/>
      <c r="I915" s="86"/>
      <c r="K915" s="7"/>
      <c r="O915" s="323">
        <v>0</v>
      </c>
      <c r="P915" s="323">
        <v>0</v>
      </c>
    </row>
    <row r="916" spans="3:17">
      <c r="C916" s="45" t="s">
        <v>701</v>
      </c>
      <c r="D916" s="46" t="s">
        <v>702</v>
      </c>
      <c r="E916" s="34" t="s">
        <v>59</v>
      </c>
      <c r="F916" s="122">
        <v>2996758</v>
      </c>
      <c r="G916" s="122">
        <v>974526</v>
      </c>
      <c r="H916" s="122"/>
      <c r="I916" s="86"/>
      <c r="K916" s="7"/>
      <c r="L916" s="87"/>
      <c r="M916" s="87"/>
      <c r="N916" s="87"/>
      <c r="O916" s="323">
        <v>0</v>
      </c>
      <c r="P916" s="323">
        <v>0</v>
      </c>
    </row>
    <row r="917" spans="3:17">
      <c r="C917" s="45" t="s">
        <v>698</v>
      </c>
      <c r="D917" s="46" t="s">
        <v>703</v>
      </c>
      <c r="E917" s="34" t="s">
        <v>90</v>
      </c>
      <c r="F917" s="122"/>
      <c r="G917" s="122">
        <v>1830047</v>
      </c>
      <c r="H917" s="122"/>
      <c r="I917" s="86"/>
      <c r="K917" s="7"/>
      <c r="L917" s="87"/>
      <c r="M917" s="87"/>
      <c r="N917" s="87"/>
      <c r="O917" s="323">
        <v>0</v>
      </c>
      <c r="P917" s="323">
        <v>0</v>
      </c>
    </row>
    <row r="918" spans="3:17">
      <c r="C918" s="32" t="s">
        <v>989</v>
      </c>
      <c r="D918" s="46" t="s">
        <v>704</v>
      </c>
      <c r="E918" s="34" t="s">
        <v>90</v>
      </c>
      <c r="F918" s="122">
        <v>1068450</v>
      </c>
      <c r="G918" s="122">
        <v>1915516</v>
      </c>
      <c r="H918" s="122"/>
      <c r="I918" s="86"/>
      <c r="K918" s="7"/>
      <c r="L918" s="87"/>
      <c r="M918" s="87"/>
      <c r="N918" s="87"/>
      <c r="O918" s="323">
        <v>0</v>
      </c>
      <c r="P918" s="323">
        <v>0</v>
      </c>
    </row>
    <row r="919" spans="3:17">
      <c r="C919" s="45" t="s">
        <v>705</v>
      </c>
      <c r="D919" s="46" t="s">
        <v>706</v>
      </c>
      <c r="E919" s="34" t="s">
        <v>46</v>
      </c>
      <c r="F919" s="122"/>
      <c r="G919" s="122">
        <v>1808063</v>
      </c>
      <c r="H919" s="122"/>
      <c r="I919" s="86"/>
      <c r="K919" s="7"/>
      <c r="L919" s="87"/>
      <c r="M919" s="87"/>
      <c r="N919" s="87"/>
      <c r="O919" s="323">
        <v>0</v>
      </c>
      <c r="P919" s="323">
        <v>0</v>
      </c>
    </row>
    <row r="920" spans="3:17">
      <c r="C920" s="45" t="s">
        <v>707</v>
      </c>
      <c r="D920" s="46" t="s">
        <v>708</v>
      </c>
      <c r="E920" s="34" t="s">
        <v>64</v>
      </c>
      <c r="F920" s="122">
        <v>1332348</v>
      </c>
      <c r="G920" s="122">
        <v>763665</v>
      </c>
      <c r="H920" s="122"/>
      <c r="I920" s="86"/>
      <c r="K920" s="7"/>
      <c r="L920" s="87"/>
      <c r="M920" s="87"/>
      <c r="N920" s="87"/>
      <c r="O920" s="323">
        <v>0</v>
      </c>
      <c r="P920" s="323">
        <v>0</v>
      </c>
    </row>
    <row r="921" spans="3:17">
      <c r="C921" s="45" t="s">
        <v>369</v>
      </c>
      <c r="D921" s="46" t="s">
        <v>709</v>
      </c>
      <c r="E921" s="34" t="s">
        <v>92</v>
      </c>
      <c r="F921" s="122"/>
      <c r="G921" s="122">
        <v>424427</v>
      </c>
      <c r="H921" s="122"/>
      <c r="I921" s="86"/>
      <c r="K921" s="7"/>
      <c r="O921" s="323">
        <v>0</v>
      </c>
      <c r="P921" s="323">
        <v>0</v>
      </c>
    </row>
    <row r="922" spans="3:17">
      <c r="C922" s="45" t="s">
        <v>386</v>
      </c>
      <c r="D922" s="46" t="s">
        <v>1026</v>
      </c>
      <c r="E922" s="34" t="s">
        <v>63</v>
      </c>
      <c r="F922" s="122"/>
      <c r="G922" s="122">
        <v>344080</v>
      </c>
      <c r="H922" s="122"/>
      <c r="I922" s="86"/>
      <c r="K922" s="7"/>
      <c r="L922" s="87"/>
      <c r="M922" s="87"/>
      <c r="N922" s="87"/>
      <c r="O922" s="323">
        <v>0</v>
      </c>
      <c r="P922" s="323">
        <v>0</v>
      </c>
    </row>
    <row r="923" spans="3:17">
      <c r="C923" s="45" t="s">
        <v>391</v>
      </c>
      <c r="D923" s="46" t="s">
        <v>710</v>
      </c>
      <c r="E923" s="34" t="s">
        <v>59</v>
      </c>
      <c r="F923" s="122"/>
      <c r="G923" s="122">
        <v>492512</v>
      </c>
      <c r="H923" s="122"/>
      <c r="I923" s="86"/>
      <c r="K923" s="7"/>
      <c r="L923" s="87"/>
      <c r="M923" s="87"/>
      <c r="N923" s="87"/>
      <c r="O923" s="323">
        <v>0</v>
      </c>
      <c r="P923" s="323">
        <v>0</v>
      </c>
    </row>
    <row r="924" spans="3:17">
      <c r="C924" s="45" t="s">
        <v>665</v>
      </c>
      <c r="D924" s="46" t="s">
        <v>711</v>
      </c>
      <c r="E924" s="34" t="s">
        <v>90</v>
      </c>
      <c r="F924" s="122"/>
      <c r="G924" s="122">
        <v>688160</v>
      </c>
      <c r="H924" s="122"/>
      <c r="I924" s="86"/>
      <c r="K924" s="7"/>
      <c r="L924" s="87"/>
      <c r="M924" s="87"/>
      <c r="N924" s="87"/>
      <c r="O924" s="323">
        <v>0</v>
      </c>
      <c r="P924" s="323">
        <v>0</v>
      </c>
    </row>
    <row r="925" spans="3:17">
      <c r="C925" s="45" t="s">
        <v>665</v>
      </c>
      <c r="D925" s="46" t="s">
        <v>852</v>
      </c>
      <c r="E925" s="34" t="s">
        <v>51</v>
      </c>
      <c r="F925" s="122"/>
      <c r="G925" s="122">
        <v>155100</v>
      </c>
      <c r="H925" s="122"/>
      <c r="I925" s="86"/>
      <c r="K925" s="7"/>
      <c r="L925" s="87"/>
      <c r="M925" s="87"/>
      <c r="N925" s="87"/>
      <c r="O925" s="323">
        <v>0</v>
      </c>
      <c r="P925" s="323">
        <v>0</v>
      </c>
      <c r="Q925" s="84"/>
    </row>
    <row r="926" spans="3:17">
      <c r="C926" s="32" t="s">
        <v>321</v>
      </c>
      <c r="D926" s="46" t="s">
        <v>712</v>
      </c>
      <c r="E926" s="34" t="s">
        <v>92</v>
      </c>
      <c r="F926" s="122"/>
      <c r="G926" s="122">
        <v>1817460</v>
      </c>
      <c r="H926" s="122"/>
      <c r="I926" s="86"/>
      <c r="K926" s="7"/>
      <c r="O926" s="323">
        <v>0</v>
      </c>
      <c r="P926" s="323">
        <v>0</v>
      </c>
    </row>
    <row r="927" spans="3:17">
      <c r="C927" s="32" t="s">
        <v>418</v>
      </c>
      <c r="D927" s="46" t="s">
        <v>713</v>
      </c>
      <c r="E927" s="34" t="s">
        <v>90</v>
      </c>
      <c r="F927" s="122"/>
      <c r="G927" s="122">
        <v>494725</v>
      </c>
      <c r="H927" s="122"/>
      <c r="I927" s="86"/>
      <c r="K927" s="7"/>
      <c r="L927" s="87"/>
      <c r="M927" s="87"/>
      <c r="N927" s="87"/>
      <c r="O927" s="323">
        <v>0</v>
      </c>
      <c r="P927" s="323">
        <v>0</v>
      </c>
    </row>
    <row r="928" spans="3:17">
      <c r="C928" s="32" t="s">
        <v>418</v>
      </c>
      <c r="D928" s="46" t="s">
        <v>714</v>
      </c>
      <c r="E928" s="34" t="s">
        <v>92</v>
      </c>
      <c r="F928" s="122"/>
      <c r="G928" s="122">
        <v>1150466</v>
      </c>
      <c r="H928" s="122"/>
      <c r="I928" s="86"/>
      <c r="K928" s="7"/>
      <c r="L928" s="87"/>
      <c r="M928" s="87"/>
      <c r="N928" s="87"/>
      <c r="O928" s="323">
        <v>0</v>
      </c>
      <c r="P928" s="323">
        <v>0</v>
      </c>
    </row>
    <row r="929" spans="3:16">
      <c r="C929" s="32" t="s">
        <v>423</v>
      </c>
      <c r="D929" s="46" t="s">
        <v>715</v>
      </c>
      <c r="E929" s="34" t="s">
        <v>63</v>
      </c>
      <c r="F929" s="122"/>
      <c r="G929" s="122">
        <v>950684</v>
      </c>
      <c r="H929" s="122"/>
      <c r="I929" s="86"/>
      <c r="K929" s="7"/>
      <c r="L929" s="87"/>
      <c r="M929" s="87"/>
      <c r="N929" s="87"/>
      <c r="O929" s="323">
        <v>0</v>
      </c>
      <c r="P929" s="323">
        <v>0</v>
      </c>
    </row>
    <row r="930" spans="3:16">
      <c r="C930" s="32" t="s">
        <v>423</v>
      </c>
      <c r="D930" s="46" t="s">
        <v>716</v>
      </c>
      <c r="E930" s="34" t="s">
        <v>51</v>
      </c>
      <c r="F930" s="122"/>
      <c r="G930" s="122">
        <v>3278086</v>
      </c>
      <c r="H930" s="122"/>
      <c r="I930" s="86"/>
      <c r="K930" s="7"/>
      <c r="L930" s="87"/>
      <c r="M930" s="87"/>
      <c r="N930" s="87"/>
      <c r="O930" s="323">
        <v>0</v>
      </c>
      <c r="P930" s="323">
        <v>0</v>
      </c>
    </row>
    <row r="931" spans="3:16">
      <c r="C931" s="32" t="s">
        <v>224</v>
      </c>
      <c r="D931" s="46" t="s">
        <v>717</v>
      </c>
      <c r="E931" s="34" t="s">
        <v>60</v>
      </c>
      <c r="F931" s="122"/>
      <c r="G931" s="122">
        <v>983251</v>
      </c>
      <c r="H931" s="122"/>
      <c r="O931" s="323">
        <v>0</v>
      </c>
      <c r="P931" s="323">
        <v>0</v>
      </c>
    </row>
    <row r="932" spans="3:16">
      <c r="C932" s="32" t="s">
        <v>224</v>
      </c>
      <c r="D932" s="46" t="s">
        <v>718</v>
      </c>
      <c r="E932" s="34" t="s">
        <v>59</v>
      </c>
      <c r="F932" s="122"/>
      <c r="G932" s="122">
        <v>925805</v>
      </c>
      <c r="H932" s="122"/>
      <c r="I932" s="86"/>
      <c r="K932" s="7"/>
      <c r="L932" s="87"/>
      <c r="M932" s="87"/>
      <c r="N932" s="87"/>
      <c r="O932" s="323">
        <v>0</v>
      </c>
      <c r="P932" s="323">
        <v>0</v>
      </c>
    </row>
    <row r="933" spans="3:16">
      <c r="C933" s="45" t="s">
        <v>392</v>
      </c>
      <c r="D933" s="46" t="s">
        <v>719</v>
      </c>
      <c r="E933" s="34" t="s">
        <v>64</v>
      </c>
      <c r="F933" s="122"/>
      <c r="G933" s="122">
        <v>1774223</v>
      </c>
      <c r="H933" s="122"/>
      <c r="I933" s="86"/>
      <c r="K933" s="7"/>
      <c r="L933" s="87"/>
      <c r="M933" s="87"/>
      <c r="N933" s="87"/>
      <c r="O933" s="323">
        <v>0</v>
      </c>
      <c r="P933" s="323">
        <v>0</v>
      </c>
    </row>
    <row r="934" spans="3:16">
      <c r="C934" s="32" t="s">
        <v>458</v>
      </c>
      <c r="D934" s="46" t="s">
        <v>720</v>
      </c>
      <c r="E934" s="46" t="s">
        <v>92</v>
      </c>
      <c r="F934" s="122">
        <v>9685584</v>
      </c>
      <c r="G934" s="122">
        <v>557735</v>
      </c>
      <c r="H934" s="324"/>
      <c r="I934" s="86"/>
      <c r="K934" s="7"/>
      <c r="L934" s="87"/>
      <c r="M934" s="87"/>
      <c r="N934" s="87"/>
      <c r="O934" s="323">
        <v>0</v>
      </c>
      <c r="P934" s="323">
        <v>0</v>
      </c>
    </row>
    <row r="935" spans="3:16">
      <c r="C935" s="32" t="s">
        <v>458</v>
      </c>
      <c r="D935" s="46" t="s">
        <v>721</v>
      </c>
      <c r="E935" s="46" t="s">
        <v>56</v>
      </c>
      <c r="F935" s="324"/>
      <c r="G935" s="122">
        <v>2556774</v>
      </c>
      <c r="H935" s="122"/>
      <c r="I935" s="86"/>
      <c r="K935" s="7"/>
      <c r="L935" s="87"/>
      <c r="M935" s="87"/>
      <c r="N935" s="87"/>
      <c r="O935" s="323">
        <v>0</v>
      </c>
      <c r="P935" s="323">
        <v>0</v>
      </c>
    </row>
    <row r="936" spans="3:16">
      <c r="C936" s="32" t="s">
        <v>722</v>
      </c>
      <c r="D936" s="46" t="s">
        <v>723</v>
      </c>
      <c r="E936" s="46" t="s">
        <v>63</v>
      </c>
      <c r="F936" s="324"/>
      <c r="G936" s="122">
        <v>1639043</v>
      </c>
      <c r="H936" s="122"/>
      <c r="I936" s="86"/>
      <c r="K936" s="7"/>
      <c r="O936" s="323">
        <v>0</v>
      </c>
      <c r="P936" s="323">
        <v>0</v>
      </c>
    </row>
    <row r="937" spans="3:16">
      <c r="C937" s="32" t="s">
        <v>470</v>
      </c>
      <c r="D937" s="46" t="s">
        <v>724</v>
      </c>
      <c r="E937" s="46" t="s">
        <v>51</v>
      </c>
      <c r="F937" s="324"/>
      <c r="G937" s="122">
        <v>838359</v>
      </c>
      <c r="H937" s="122"/>
      <c r="I937" s="86"/>
      <c r="K937" s="7"/>
      <c r="L937" s="87"/>
      <c r="M937" s="87"/>
      <c r="N937" s="87"/>
      <c r="O937" s="323">
        <v>0</v>
      </c>
      <c r="P937" s="323">
        <v>0</v>
      </c>
    </row>
    <row r="938" spans="3:16">
      <c r="C938" s="32" t="s">
        <v>184</v>
      </c>
      <c r="D938" s="46" t="s">
        <v>727</v>
      </c>
      <c r="E938" s="46" t="s">
        <v>51</v>
      </c>
      <c r="F938" s="324"/>
      <c r="G938" s="122">
        <v>367370</v>
      </c>
      <c r="H938" s="122"/>
      <c r="I938" s="86"/>
      <c r="K938" s="7"/>
      <c r="L938" s="87"/>
      <c r="M938" s="87"/>
      <c r="N938" s="87"/>
      <c r="O938" s="323">
        <v>0</v>
      </c>
      <c r="P938" s="323">
        <v>0</v>
      </c>
    </row>
    <row r="939" spans="3:16">
      <c r="C939" s="32" t="s">
        <v>665</v>
      </c>
      <c r="D939" s="46" t="s">
        <v>666</v>
      </c>
      <c r="E939" s="46" t="s">
        <v>56</v>
      </c>
      <c r="F939" s="324"/>
      <c r="G939" s="122">
        <v>688160</v>
      </c>
      <c r="H939" s="122"/>
      <c r="I939" s="86"/>
      <c r="K939" s="7"/>
      <c r="L939" s="87"/>
      <c r="M939" s="87"/>
      <c r="N939" s="87"/>
      <c r="O939" s="323">
        <v>0</v>
      </c>
      <c r="P939" s="323">
        <v>0</v>
      </c>
    </row>
    <row r="940" spans="3:16">
      <c r="C940" s="32" t="s">
        <v>327</v>
      </c>
      <c r="D940" s="46" t="s">
        <v>686</v>
      </c>
      <c r="E940" s="46" t="s">
        <v>265</v>
      </c>
      <c r="F940" s="324"/>
      <c r="G940" s="122">
        <v>663980</v>
      </c>
      <c r="H940" s="122"/>
      <c r="I940" s="86"/>
      <c r="K940" s="7"/>
      <c r="L940" s="87"/>
      <c r="M940" s="87"/>
      <c r="N940" s="87"/>
      <c r="O940" s="323">
        <v>0</v>
      </c>
      <c r="P940" s="323">
        <v>0</v>
      </c>
    </row>
    <row r="941" spans="3:16">
      <c r="C941" s="45" t="s">
        <v>800</v>
      </c>
      <c r="D941" s="46" t="s">
        <v>814</v>
      </c>
      <c r="E941" s="46" t="s">
        <v>53</v>
      </c>
      <c r="F941" s="324"/>
      <c r="G941" s="122">
        <v>371164</v>
      </c>
      <c r="H941" s="122"/>
      <c r="I941" s="86"/>
      <c r="O941" s="323">
        <v>0</v>
      </c>
      <c r="P941" s="323">
        <v>0</v>
      </c>
    </row>
    <row r="942" spans="3:16">
      <c r="C942" s="45" t="s">
        <v>800</v>
      </c>
      <c r="D942" s="46" t="s">
        <v>815</v>
      </c>
      <c r="E942" s="46" t="s">
        <v>60</v>
      </c>
      <c r="F942" s="324"/>
      <c r="G942" s="122">
        <v>457603</v>
      </c>
      <c r="H942" s="122"/>
      <c r="I942" s="86"/>
      <c r="K942" s="7"/>
      <c r="L942" s="87"/>
      <c r="M942" s="87"/>
      <c r="N942" s="87"/>
      <c r="O942" s="323">
        <v>0</v>
      </c>
      <c r="P942" s="323">
        <v>0</v>
      </c>
    </row>
    <row r="943" spans="3:16">
      <c r="C943" s="123" t="s">
        <v>517</v>
      </c>
      <c r="D943" s="63"/>
      <c r="E943" s="60"/>
      <c r="F943" s="62">
        <f>SUM(F894:F942)</f>
        <v>62076354</v>
      </c>
      <c r="G943" s="62">
        <f>SUM(G894:G942)</f>
        <v>52348164</v>
      </c>
      <c r="H943" s="62">
        <f>SUM(H894:H942)</f>
        <v>0</v>
      </c>
      <c r="I943" s="86"/>
      <c r="K943" s="7"/>
      <c r="L943" s="87"/>
      <c r="M943" s="87"/>
      <c r="N943" s="87"/>
      <c r="O943" s="323">
        <v>0</v>
      </c>
      <c r="P943" s="323">
        <v>0</v>
      </c>
    </row>
    <row r="944" spans="3:16">
      <c r="C944" s="337" t="s">
        <v>518</v>
      </c>
      <c r="D944" s="337"/>
      <c r="E944" s="337"/>
      <c r="F944" s="69">
        <v>0</v>
      </c>
      <c r="G944" s="69">
        <v>0</v>
      </c>
      <c r="H944" s="69">
        <v>0</v>
      </c>
      <c r="I944" s="86"/>
      <c r="K944" s="7"/>
      <c r="L944" s="87"/>
      <c r="M944" s="87"/>
      <c r="N944" s="87"/>
      <c r="O944" s="323">
        <v>0</v>
      </c>
      <c r="P944" s="323">
        <v>0</v>
      </c>
    </row>
    <row r="945" spans="3:16">
      <c r="C945" s="129"/>
      <c r="D945" s="129"/>
      <c r="E945" s="129"/>
      <c r="F945" s="70">
        <v>0</v>
      </c>
      <c r="G945" s="70">
        <v>0</v>
      </c>
      <c r="H945" s="70">
        <v>0</v>
      </c>
      <c r="I945" s="86"/>
      <c r="K945" s="7"/>
      <c r="L945" s="87"/>
      <c r="M945" s="87"/>
      <c r="N945" s="87"/>
      <c r="O945" s="323">
        <v>0</v>
      </c>
      <c r="P945" s="323">
        <v>0</v>
      </c>
    </row>
    <row r="946" spans="3:16">
      <c r="C946" s="32"/>
      <c r="D946" s="32"/>
      <c r="E946" s="32"/>
      <c r="F946" s="70">
        <v>0</v>
      </c>
      <c r="G946" s="70">
        <v>0</v>
      </c>
      <c r="H946" s="70">
        <v>0</v>
      </c>
      <c r="I946" s="86"/>
      <c r="K946" s="7"/>
      <c r="L946" s="87"/>
      <c r="M946" s="87"/>
      <c r="N946" s="87"/>
      <c r="O946" s="323">
        <v>0</v>
      </c>
      <c r="P946" s="323">
        <v>0</v>
      </c>
    </row>
    <row r="947" spans="3:16">
      <c r="C947" s="188"/>
      <c r="D947" s="189"/>
      <c r="E947" s="40"/>
      <c r="F947" s="70">
        <v>0</v>
      </c>
      <c r="G947" s="70">
        <v>0</v>
      </c>
      <c r="H947" s="70">
        <v>0</v>
      </c>
      <c r="I947" s="86"/>
      <c r="O947" s="323">
        <v>0</v>
      </c>
      <c r="P947" s="323">
        <v>0</v>
      </c>
    </row>
    <row r="948" spans="3:16">
      <c r="C948" s="110"/>
      <c r="D948" s="189"/>
      <c r="E948" s="40"/>
      <c r="F948" s="70">
        <v>0</v>
      </c>
      <c r="G948" s="70">
        <v>0</v>
      </c>
      <c r="H948" s="70">
        <v>0</v>
      </c>
      <c r="I948" s="86"/>
      <c r="K948" s="7"/>
      <c r="L948" s="87"/>
      <c r="M948" s="87"/>
      <c r="N948" s="87"/>
      <c r="O948" s="323">
        <v>0</v>
      </c>
      <c r="P948" s="323">
        <v>0</v>
      </c>
    </row>
    <row r="949" spans="3:16">
      <c r="C949" s="32"/>
      <c r="D949" s="46"/>
      <c r="E949" s="32"/>
      <c r="F949" s="70">
        <v>0</v>
      </c>
      <c r="G949" s="70">
        <v>0</v>
      </c>
      <c r="H949" s="70">
        <v>0</v>
      </c>
      <c r="I949" s="86"/>
      <c r="K949" s="7"/>
      <c r="L949" s="87"/>
      <c r="M949" s="87"/>
      <c r="N949" s="87"/>
      <c r="O949" s="323">
        <v>0</v>
      </c>
      <c r="P949" s="323">
        <v>0</v>
      </c>
    </row>
    <row r="950" spans="3:16">
      <c r="C950" s="32"/>
      <c r="D950" s="189"/>
      <c r="E950" s="40"/>
      <c r="F950" s="70">
        <v>0</v>
      </c>
      <c r="G950" s="70">
        <v>0</v>
      </c>
      <c r="H950" s="70">
        <v>0</v>
      </c>
      <c r="I950" s="86"/>
      <c r="K950" s="7"/>
      <c r="L950" s="87"/>
      <c r="M950" s="87"/>
      <c r="N950" s="87"/>
      <c r="O950" s="323">
        <v>0</v>
      </c>
      <c r="P950" s="323">
        <v>0</v>
      </c>
    </row>
    <row r="951" spans="3:16">
      <c r="E951" s="1"/>
      <c r="G951" s="1"/>
      <c r="I951" s="86"/>
      <c r="K951" s="7"/>
      <c r="L951" s="87"/>
      <c r="M951" s="87"/>
      <c r="N951" s="87"/>
      <c r="O951" s="323">
        <v>0</v>
      </c>
      <c r="P951" s="323">
        <v>0</v>
      </c>
    </row>
    <row r="952" spans="3:16">
      <c r="E952" s="1"/>
      <c r="G952" s="1"/>
      <c r="I952" s="86"/>
      <c r="K952" s="7"/>
      <c r="L952" s="87"/>
      <c r="M952" s="87"/>
      <c r="N952" s="87"/>
      <c r="O952" s="323">
        <v>0</v>
      </c>
      <c r="P952" s="323">
        <v>0</v>
      </c>
    </row>
    <row r="953" spans="3:16">
      <c r="E953" s="1"/>
      <c r="G953" s="1"/>
      <c r="I953" s="86"/>
      <c r="K953" s="7"/>
      <c r="O953" s="323">
        <v>0</v>
      </c>
      <c r="P953" s="323">
        <v>0</v>
      </c>
    </row>
    <row r="954" spans="3:16">
      <c r="E954" s="1"/>
      <c r="G954" s="1"/>
      <c r="I954" s="86"/>
      <c r="K954" s="7"/>
      <c r="L954" s="87"/>
      <c r="M954" s="87"/>
      <c r="N954" s="87"/>
      <c r="O954" s="323">
        <v>0</v>
      </c>
      <c r="P954" s="323">
        <v>0</v>
      </c>
    </row>
    <row r="955" spans="3:16">
      <c r="E955" s="1"/>
      <c r="G955" s="1"/>
      <c r="I955" s="86"/>
      <c r="K955" s="7"/>
      <c r="L955" s="87"/>
      <c r="M955" s="87"/>
      <c r="N955" s="87"/>
      <c r="O955" s="323">
        <v>0</v>
      </c>
      <c r="P955" s="323">
        <v>0</v>
      </c>
    </row>
    <row r="956" spans="3:16">
      <c r="E956" s="1"/>
      <c r="G956" s="1"/>
      <c r="I956" s="86"/>
      <c r="K956" s="7"/>
      <c r="L956" s="87"/>
      <c r="M956" s="87"/>
      <c r="N956" s="87"/>
      <c r="O956" s="323">
        <v>0</v>
      </c>
      <c r="P956" s="323">
        <v>0</v>
      </c>
    </row>
    <row r="957" spans="3:16">
      <c r="E957" s="1"/>
      <c r="G957" s="1"/>
      <c r="I957" s="86"/>
      <c r="K957" s="7"/>
      <c r="L957" s="87"/>
      <c r="M957" s="87"/>
      <c r="N957" s="87"/>
      <c r="O957" s="323">
        <v>0</v>
      </c>
      <c r="P957" s="323">
        <v>0</v>
      </c>
    </row>
    <row r="958" spans="3:16">
      <c r="E958" s="1"/>
      <c r="G958" s="1"/>
      <c r="I958" s="86"/>
      <c r="K958" s="7"/>
      <c r="L958" s="87"/>
      <c r="M958" s="87"/>
      <c r="N958" s="87"/>
      <c r="O958" s="323">
        <v>0</v>
      </c>
      <c r="P958" s="323">
        <v>0</v>
      </c>
    </row>
    <row r="959" spans="3:16">
      <c r="E959" s="1"/>
      <c r="G959" s="1"/>
      <c r="I959" s="86"/>
      <c r="K959" s="7"/>
      <c r="O959" s="323">
        <v>0</v>
      </c>
      <c r="P959" s="323">
        <v>0</v>
      </c>
    </row>
    <row r="960" spans="3:16">
      <c r="E960" s="1"/>
      <c r="G960" s="1"/>
      <c r="I960" s="86"/>
      <c r="K960" s="7"/>
      <c r="L960" s="87"/>
      <c r="M960" s="87"/>
      <c r="N960" s="87"/>
      <c r="O960" s="323">
        <v>0</v>
      </c>
      <c r="P960" s="323">
        <v>0</v>
      </c>
    </row>
    <row r="961" spans="3:17">
      <c r="E961" s="1"/>
      <c r="G961" s="1"/>
      <c r="I961" s="86"/>
      <c r="K961" s="7"/>
      <c r="L961" s="87"/>
      <c r="M961" s="87"/>
      <c r="N961" s="87"/>
      <c r="O961" s="323">
        <v>0</v>
      </c>
      <c r="P961" s="323">
        <v>0</v>
      </c>
    </row>
    <row r="962" spans="3:17">
      <c r="E962" s="1"/>
      <c r="G962" s="1"/>
      <c r="I962" s="86"/>
      <c r="K962" s="7"/>
      <c r="L962" s="87"/>
      <c r="M962" s="87"/>
      <c r="N962" s="87"/>
      <c r="O962" s="323">
        <v>0</v>
      </c>
      <c r="P962" s="323">
        <v>0</v>
      </c>
    </row>
    <row r="963" spans="3:17">
      <c r="E963" s="1"/>
      <c r="G963" s="1"/>
      <c r="I963" s="86"/>
      <c r="K963" s="7"/>
      <c r="L963" s="87"/>
      <c r="M963" s="87"/>
      <c r="N963" s="87"/>
      <c r="O963" s="323">
        <v>0</v>
      </c>
      <c r="P963" s="323">
        <v>0</v>
      </c>
    </row>
    <row r="964" spans="3:17">
      <c r="E964" s="1"/>
      <c r="G964" s="1"/>
      <c r="I964" s="86"/>
      <c r="K964" s="7"/>
      <c r="L964" s="87"/>
      <c r="M964" s="87"/>
      <c r="N964" s="87"/>
      <c r="O964" s="323">
        <v>0</v>
      </c>
      <c r="P964" s="323">
        <v>0</v>
      </c>
    </row>
    <row r="965" spans="3:17">
      <c r="E965" s="1"/>
      <c r="G965" s="1"/>
      <c r="I965" s="86"/>
      <c r="K965" s="7"/>
      <c r="O965" s="323">
        <v>0</v>
      </c>
      <c r="P965" s="323">
        <v>0</v>
      </c>
    </row>
    <row r="966" spans="3:17">
      <c r="E966" s="1"/>
      <c r="G966" s="1"/>
      <c r="I966" s="86"/>
      <c r="K966" s="7"/>
      <c r="L966" s="87"/>
      <c r="M966" s="87"/>
      <c r="N966" s="87"/>
      <c r="O966" s="323">
        <v>0</v>
      </c>
      <c r="P966" s="323">
        <v>0</v>
      </c>
      <c r="Q966" s="87"/>
    </row>
    <row r="967" spans="3:17">
      <c r="E967" s="1"/>
      <c r="G967" s="1"/>
      <c r="I967" s="86"/>
      <c r="K967" s="7"/>
      <c r="L967" s="87"/>
      <c r="M967" s="87"/>
      <c r="N967" s="87"/>
      <c r="O967" s="323">
        <v>0</v>
      </c>
      <c r="P967" s="323">
        <v>0</v>
      </c>
      <c r="Q967" s="87"/>
    </row>
    <row r="968" spans="3:17">
      <c r="E968" s="1"/>
      <c r="G968" s="1"/>
      <c r="I968" s="86"/>
      <c r="K968" s="7"/>
      <c r="L968" s="87"/>
      <c r="M968" s="87"/>
      <c r="N968" s="87"/>
      <c r="O968" s="323">
        <v>0</v>
      </c>
      <c r="P968" s="323">
        <v>0</v>
      </c>
      <c r="Q968" s="87"/>
    </row>
    <row r="969" spans="3:17">
      <c r="E969" s="1"/>
      <c r="G969" s="1"/>
      <c r="I969" s="88"/>
      <c r="K969" s="7"/>
      <c r="L969" s="87"/>
      <c r="M969" s="87"/>
      <c r="N969" s="87"/>
      <c r="O969" s="323">
        <v>0</v>
      </c>
      <c r="P969" s="323">
        <v>0</v>
      </c>
      <c r="Q969" s="87"/>
    </row>
    <row r="970" spans="3:17">
      <c r="E970" s="1"/>
      <c r="G970" s="1"/>
      <c r="I970" s="88"/>
      <c r="K970" s="7"/>
      <c r="L970" s="87"/>
      <c r="M970" s="87"/>
      <c r="N970" s="87"/>
      <c r="O970" s="323">
        <v>0</v>
      </c>
      <c r="P970" s="323">
        <v>0</v>
      </c>
      <c r="Q970" s="87"/>
    </row>
    <row r="971" spans="3:17">
      <c r="E971" s="1"/>
      <c r="G971" s="1"/>
      <c r="I971" s="88"/>
      <c r="K971" s="7"/>
      <c r="O971" s="323">
        <v>0</v>
      </c>
      <c r="P971" s="323">
        <v>0</v>
      </c>
    </row>
    <row r="972" spans="3:17">
      <c r="E972" s="1"/>
      <c r="G972" s="1"/>
      <c r="I972" s="88"/>
      <c r="K972" s="7"/>
      <c r="O972" s="323">
        <v>0</v>
      </c>
      <c r="P972" s="323">
        <v>0</v>
      </c>
    </row>
    <row r="973" spans="3:17">
      <c r="E973" s="1"/>
      <c r="G973" s="1"/>
      <c r="I973" s="88"/>
      <c r="K973" s="7"/>
      <c r="O973" s="323">
        <v>0</v>
      </c>
      <c r="P973" s="323">
        <v>0</v>
      </c>
    </row>
    <row r="974" spans="3:17">
      <c r="E974" s="1"/>
      <c r="G974" s="1"/>
      <c r="I974" s="84"/>
      <c r="J974" s="84"/>
      <c r="K974" s="84"/>
      <c r="L974" s="87"/>
      <c r="M974" s="87"/>
      <c r="N974" s="87"/>
      <c r="O974" s="323">
        <v>0</v>
      </c>
      <c r="P974" s="323">
        <v>0</v>
      </c>
      <c r="Q974" s="84"/>
    </row>
    <row r="975" spans="3:17">
      <c r="C975" s="84"/>
      <c r="L975" s="87"/>
      <c r="M975" s="87"/>
      <c r="N975" s="87"/>
      <c r="O975" s="323">
        <v>0</v>
      </c>
      <c r="P975" s="323">
        <v>0</v>
      </c>
      <c r="Q975" s="87"/>
    </row>
    <row r="976" spans="3:17">
      <c r="O976" s="323">
        <v>0</v>
      </c>
      <c r="P976" s="323">
        <v>0</v>
      </c>
    </row>
    <row r="977" spans="3:16">
      <c r="C977" s="84"/>
      <c r="O977" s="323">
        <v>0</v>
      </c>
      <c r="P977" s="323">
        <v>0</v>
      </c>
    </row>
    <row r="978" spans="3:16">
      <c r="C978" s="84"/>
      <c r="O978" s="323">
        <v>0</v>
      </c>
      <c r="P978" s="323">
        <v>0</v>
      </c>
    </row>
    <row r="979" spans="3:16">
      <c r="O979" s="323">
        <v>0</v>
      </c>
      <c r="P979" s="323">
        <v>0</v>
      </c>
    </row>
    <row r="980" spans="3:16">
      <c r="O980" s="323">
        <v>0</v>
      </c>
      <c r="P980" s="323">
        <v>0</v>
      </c>
    </row>
    <row r="981" spans="3:16">
      <c r="O981" s="323">
        <v>0</v>
      </c>
      <c r="P981" s="323">
        <v>0</v>
      </c>
    </row>
    <row r="982" spans="3:16">
      <c r="O982" s="323">
        <v>0</v>
      </c>
      <c r="P982" s="323">
        <v>0</v>
      </c>
    </row>
  </sheetData>
  <mergeCells count="10">
    <mergeCell ref="C830:H831"/>
    <mergeCell ref="C832:D832"/>
    <mergeCell ref="C882:J882"/>
    <mergeCell ref="C944:E944"/>
    <mergeCell ref="A5:B8"/>
    <mergeCell ref="C5:C7"/>
    <mergeCell ref="D5:E5"/>
    <mergeCell ref="F5:G5"/>
    <mergeCell ref="F7:G7"/>
    <mergeCell ref="C829:L829"/>
  </mergeCell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vt:lpstr>
      <vt:lpstr>FEB</vt:lpstr>
      <vt:lpstr>MAR</vt:lpstr>
      <vt:lpstr>ABR</vt:lpstr>
      <vt:lpstr>MAY</vt:lpstr>
      <vt:lpstr>JUN</vt:lpstr>
      <vt:lpstr>JUL</vt:lpstr>
      <vt:lpstr>AGO</vt:lpstr>
      <vt:lpstr>SEPT</vt:lpstr>
      <vt:lpstr>OCT</vt:lpstr>
      <vt:lpstr>NOV</vt:lpstr>
      <vt:lpstr>DIC</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2013-12-10T21:30:03Z</dcterms:modified>
</cp:coreProperties>
</file>