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9"/>
  </bookViews>
  <sheets>
    <sheet name="Marzo" sheetId="1" r:id="rId1"/>
    <sheet name="Abril" sheetId="2" r:id="rId2"/>
    <sheet name="Mayo" sheetId="3" r:id="rId3"/>
    <sheet name="Junio" sheetId="4" r:id="rId4"/>
    <sheet name="Julio" sheetId="5" r:id="rId5"/>
    <sheet name="Agosto" sheetId="6" r:id="rId6"/>
    <sheet name="Septiembre" sheetId="7" r:id="rId7"/>
    <sheet name="Octubre" sheetId="8" r:id="rId8"/>
    <sheet name="Noviembre" sheetId="9" r:id="rId9"/>
    <sheet name="Diciembre" sheetId="10" r:id="rId10"/>
  </sheets>
  <calcPr calcId="145621"/>
</workbook>
</file>

<file path=xl/calcChain.xml><?xml version="1.0" encoding="utf-8"?>
<calcChain xmlns="http://schemas.openxmlformats.org/spreadsheetml/2006/main">
  <c r="L140" i="10" l="1"/>
  <c r="K140" i="10"/>
  <c r="J140" i="10"/>
  <c r="I140" i="10"/>
  <c r="H140" i="10"/>
  <c r="G140" i="10"/>
  <c r="F140" i="10"/>
  <c r="E140" i="10"/>
  <c r="D140" i="10"/>
  <c r="L139" i="10"/>
  <c r="K139" i="10"/>
  <c r="J139" i="10"/>
  <c r="I139" i="10"/>
  <c r="H139" i="10"/>
  <c r="G139" i="10"/>
  <c r="F139" i="10"/>
  <c r="E139" i="10"/>
  <c r="D139" i="10"/>
  <c r="L138" i="10"/>
  <c r="K138" i="10"/>
  <c r="J138" i="10"/>
  <c r="I138" i="10"/>
  <c r="H138" i="10"/>
  <c r="G138" i="10"/>
  <c r="F138" i="10"/>
  <c r="E138" i="10"/>
  <c r="D138" i="10"/>
  <c r="L137" i="10"/>
  <c r="L134" i="10" s="1"/>
  <c r="K137" i="10"/>
  <c r="J137" i="10"/>
  <c r="I137" i="10"/>
  <c r="H137" i="10"/>
  <c r="H134" i="10" s="1"/>
  <c r="G137" i="10"/>
  <c r="F137" i="10"/>
  <c r="E137" i="10"/>
  <c r="D137" i="10"/>
  <c r="D134" i="10" s="1"/>
  <c r="L136" i="10"/>
  <c r="K136" i="10"/>
  <c r="J136" i="10"/>
  <c r="I136" i="10"/>
  <c r="I134" i="10" s="1"/>
  <c r="H136" i="10"/>
  <c r="G136" i="10"/>
  <c r="F136" i="10"/>
  <c r="E136" i="10"/>
  <c r="D136" i="10"/>
  <c r="L135" i="10"/>
  <c r="K135" i="10"/>
  <c r="J135" i="10"/>
  <c r="J134" i="10" s="1"/>
  <c r="I135" i="10"/>
  <c r="H135" i="10"/>
  <c r="G135" i="10"/>
  <c r="F135" i="10"/>
  <c r="F134" i="10" s="1"/>
  <c r="E135" i="10"/>
  <c r="E134" i="10" s="1"/>
  <c r="D135" i="10"/>
  <c r="K134" i="10"/>
  <c r="G134" i="10"/>
  <c r="L139" i="9"/>
  <c r="K139" i="9"/>
  <c r="J139" i="9"/>
  <c r="I139" i="9"/>
  <c r="H139" i="9"/>
  <c r="G139" i="9"/>
  <c r="F139" i="9"/>
  <c r="E139" i="9"/>
  <c r="D139" i="9"/>
  <c r="L138" i="9"/>
  <c r="K138" i="9"/>
  <c r="J138" i="9"/>
  <c r="I138" i="9"/>
  <c r="H138" i="9"/>
  <c r="G138" i="9"/>
  <c r="F138" i="9"/>
  <c r="E138" i="9"/>
  <c r="D138" i="9"/>
  <c r="L137" i="9"/>
  <c r="K137" i="9"/>
  <c r="J137" i="9"/>
  <c r="I137" i="9"/>
  <c r="H137" i="9"/>
  <c r="H133" i="9" s="1"/>
  <c r="G137" i="9"/>
  <c r="F137" i="9"/>
  <c r="E137" i="9"/>
  <c r="D137" i="9"/>
  <c r="L136" i="9"/>
  <c r="K136" i="9"/>
  <c r="J136" i="9"/>
  <c r="I136" i="9"/>
  <c r="H136" i="9"/>
  <c r="G136" i="9"/>
  <c r="F136" i="9"/>
  <c r="E136" i="9"/>
  <c r="D136" i="9"/>
  <c r="L135" i="9"/>
  <c r="K135" i="9"/>
  <c r="J135" i="9"/>
  <c r="J133" i="9" s="1"/>
  <c r="I135" i="9"/>
  <c r="H135" i="9"/>
  <c r="G135" i="9"/>
  <c r="F135" i="9"/>
  <c r="F133" i="9" s="1"/>
  <c r="E135" i="9"/>
  <c r="D135" i="9"/>
  <c r="L134" i="9"/>
  <c r="K134" i="9"/>
  <c r="K133" i="9" s="1"/>
  <c r="J134" i="9"/>
  <c r="I134" i="9"/>
  <c r="I133" i="9" s="1"/>
  <c r="H134" i="9"/>
  <c r="G134" i="9"/>
  <c r="G133" i="9" s="1"/>
  <c r="F134" i="9"/>
  <c r="E134" i="9"/>
  <c r="E133" i="9" s="1"/>
  <c r="D134" i="9"/>
  <c r="L133" i="9"/>
  <c r="D133" i="9"/>
  <c r="L138" i="8"/>
  <c r="K138" i="8"/>
  <c r="J138" i="8"/>
  <c r="I138" i="8"/>
  <c r="H138" i="8"/>
  <c r="G138" i="8"/>
  <c r="F138" i="8"/>
  <c r="E138" i="8"/>
  <c r="D138" i="8"/>
  <c r="L137" i="8"/>
  <c r="K137" i="8"/>
  <c r="J137" i="8"/>
  <c r="I137" i="8"/>
  <c r="H137" i="8"/>
  <c r="G137" i="8"/>
  <c r="F137" i="8"/>
  <c r="E137" i="8"/>
  <c r="D137" i="8"/>
  <c r="L136" i="8"/>
  <c r="K136" i="8"/>
  <c r="J136" i="8"/>
  <c r="I136" i="8"/>
  <c r="H136" i="8"/>
  <c r="G136" i="8"/>
  <c r="F136" i="8"/>
  <c r="E136" i="8"/>
  <c r="D136" i="8"/>
  <c r="L135" i="8"/>
  <c r="K135" i="8"/>
  <c r="J135" i="8"/>
  <c r="I135" i="8"/>
  <c r="H135" i="8"/>
  <c r="G135" i="8"/>
  <c r="F135" i="8"/>
  <c r="E135" i="8"/>
  <c r="D135" i="8"/>
  <c r="L134" i="8"/>
  <c r="K134" i="8"/>
  <c r="J134" i="8"/>
  <c r="I134" i="8"/>
  <c r="H134" i="8"/>
  <c r="H132" i="8" s="1"/>
  <c r="G134" i="8"/>
  <c r="F134" i="8"/>
  <c r="E134" i="8"/>
  <c r="D134" i="8"/>
  <c r="L133" i="8"/>
  <c r="K133" i="8"/>
  <c r="J133" i="8"/>
  <c r="I133" i="8"/>
  <c r="I132" i="8" s="1"/>
  <c r="H133" i="8"/>
  <c r="G133" i="8"/>
  <c r="F133" i="8"/>
  <c r="F132" i="8" s="1"/>
  <c r="E133" i="8"/>
  <c r="E132" i="8" s="1"/>
  <c r="D133" i="8"/>
  <c r="D132" i="8" s="1"/>
  <c r="L132" i="8"/>
  <c r="K132" i="8"/>
  <c r="J132" i="8"/>
  <c r="G132" i="8"/>
  <c r="L132" i="7"/>
  <c r="K132" i="7"/>
  <c r="J132" i="7"/>
  <c r="I132" i="7"/>
  <c r="H132" i="7"/>
  <c r="G132" i="7"/>
  <c r="F132" i="7"/>
  <c r="E132" i="7"/>
  <c r="D132" i="7"/>
  <c r="L131" i="7"/>
  <c r="K131" i="7"/>
  <c r="J131" i="7"/>
  <c r="I131" i="7"/>
  <c r="H131" i="7"/>
  <c r="G131" i="7"/>
  <c r="E131" i="7"/>
  <c r="D131" i="7"/>
  <c r="L130" i="7"/>
  <c r="K130" i="7"/>
  <c r="J130" i="7"/>
  <c r="I130" i="7"/>
  <c r="H130" i="7"/>
  <c r="G130" i="7"/>
  <c r="F130" i="7"/>
  <c r="E130" i="7"/>
  <c r="D130" i="7"/>
  <c r="L129" i="7"/>
  <c r="K129" i="7"/>
  <c r="J129" i="7"/>
  <c r="I129" i="7"/>
  <c r="H129" i="7"/>
  <c r="G129" i="7"/>
  <c r="F129" i="7"/>
  <c r="E129" i="7"/>
  <c r="D129" i="7"/>
  <c r="L128" i="7"/>
  <c r="K128" i="7"/>
  <c r="J128" i="7"/>
  <c r="I128" i="7"/>
  <c r="H128" i="7"/>
  <c r="G128" i="7"/>
  <c r="F128" i="7"/>
  <c r="E128" i="7"/>
  <c r="D128" i="7"/>
  <c r="L127" i="7"/>
  <c r="K127" i="7"/>
  <c r="J127" i="7"/>
  <c r="I127" i="7"/>
  <c r="H127" i="7"/>
  <c r="G127" i="7"/>
  <c r="F127" i="7"/>
  <c r="E127" i="7"/>
  <c r="E126" i="7" s="1"/>
  <c r="D127" i="7"/>
  <c r="D126" i="7" s="1"/>
  <c r="L126" i="7"/>
  <c r="K126" i="7"/>
  <c r="J126" i="7"/>
  <c r="I126" i="7"/>
  <c r="H126" i="7"/>
  <c r="G126" i="7"/>
  <c r="F98" i="7"/>
  <c r="F131" i="7" s="1"/>
  <c r="F126" i="7" s="1"/>
  <c r="L129" i="6"/>
  <c r="K129" i="6"/>
  <c r="J129" i="6"/>
  <c r="I129" i="6"/>
  <c r="H129" i="6"/>
  <c r="G129" i="6"/>
  <c r="F129" i="6"/>
  <c r="E129" i="6"/>
  <c r="D129" i="6"/>
  <c r="L128" i="6"/>
  <c r="K128" i="6"/>
  <c r="J128" i="6"/>
  <c r="I128" i="6"/>
  <c r="H128" i="6"/>
  <c r="G128" i="6"/>
  <c r="E128" i="6"/>
  <c r="D128" i="6"/>
  <c r="L127" i="6"/>
  <c r="K127" i="6"/>
  <c r="J127" i="6"/>
  <c r="I127" i="6"/>
  <c r="H127" i="6"/>
  <c r="G127" i="6"/>
  <c r="F127" i="6"/>
  <c r="E127" i="6"/>
  <c r="D127" i="6"/>
  <c r="L126" i="6"/>
  <c r="K126" i="6"/>
  <c r="J126" i="6"/>
  <c r="I126" i="6"/>
  <c r="H126" i="6"/>
  <c r="G126" i="6"/>
  <c r="F126" i="6"/>
  <c r="E126" i="6"/>
  <c r="D126" i="6"/>
  <c r="L125" i="6"/>
  <c r="K125" i="6"/>
  <c r="J125" i="6"/>
  <c r="I125" i="6"/>
  <c r="H125" i="6"/>
  <c r="G125" i="6"/>
  <c r="F125" i="6"/>
  <c r="E125" i="6"/>
  <c r="D125" i="6"/>
  <c r="L124" i="6"/>
  <c r="K124" i="6"/>
  <c r="J124" i="6"/>
  <c r="I124" i="6"/>
  <c r="H124" i="6"/>
  <c r="G124" i="6"/>
  <c r="F124" i="6"/>
  <c r="E124" i="6"/>
  <c r="E123" i="6" s="1"/>
  <c r="D124" i="6"/>
  <c r="D123" i="6" s="1"/>
  <c r="L123" i="6"/>
  <c r="K123" i="6"/>
  <c r="J123" i="6"/>
  <c r="I123" i="6"/>
  <c r="H123" i="6"/>
  <c r="G123" i="6"/>
  <c r="F96" i="6"/>
  <c r="F128" i="6" s="1"/>
  <c r="F123" i="6" s="1"/>
  <c r="L120" i="4"/>
  <c r="K120" i="4"/>
  <c r="J120" i="4"/>
  <c r="I120" i="4"/>
  <c r="H120" i="4"/>
  <c r="G120" i="4"/>
  <c r="F120" i="4"/>
  <c r="E120" i="4"/>
  <c r="D120" i="4"/>
  <c r="L119" i="4"/>
  <c r="K119" i="4"/>
  <c r="J119" i="4"/>
  <c r="I119" i="4"/>
  <c r="H119" i="4"/>
  <c r="G119" i="4"/>
  <c r="F119" i="4"/>
  <c r="E119" i="4"/>
  <c r="D119" i="4"/>
  <c r="L118" i="4"/>
  <c r="K118" i="4"/>
  <c r="J118" i="4"/>
  <c r="I118" i="4"/>
  <c r="H118" i="4"/>
  <c r="G118" i="4"/>
  <c r="F118" i="4"/>
  <c r="E118" i="4"/>
  <c r="D118" i="4"/>
  <c r="L117" i="4"/>
  <c r="K117" i="4"/>
  <c r="J117" i="4"/>
  <c r="I117" i="4"/>
  <c r="H117" i="4"/>
  <c r="G117" i="4"/>
  <c r="F117" i="4"/>
  <c r="E117" i="4"/>
  <c r="D117" i="4"/>
  <c r="L116" i="4"/>
  <c r="K116" i="4"/>
  <c r="J116" i="4"/>
  <c r="I116" i="4"/>
  <c r="H116" i="4"/>
  <c r="G116" i="4"/>
  <c r="F116" i="4"/>
  <c r="E116" i="4"/>
  <c r="D116" i="4"/>
  <c r="L115" i="4"/>
  <c r="K115" i="4"/>
  <c r="J115" i="4"/>
  <c r="I115" i="4"/>
  <c r="H115" i="4"/>
  <c r="G115" i="4"/>
  <c r="F115" i="4"/>
  <c r="E115" i="4"/>
  <c r="E114" i="4" s="1"/>
  <c r="D115" i="4"/>
  <c r="D114" i="4" s="1"/>
  <c r="L114" i="4"/>
  <c r="K114" i="4"/>
  <c r="J114" i="4"/>
  <c r="I114" i="4"/>
  <c r="H114" i="4"/>
  <c r="G114" i="4"/>
  <c r="F114" i="4"/>
  <c r="L120" i="3"/>
  <c r="K120" i="3"/>
  <c r="J120" i="3"/>
  <c r="I120" i="3"/>
  <c r="H120" i="3"/>
  <c r="G120" i="3"/>
  <c r="F120" i="3"/>
  <c r="E120" i="3"/>
  <c r="D120" i="3"/>
  <c r="L119" i="3"/>
  <c r="K119" i="3"/>
  <c r="J119" i="3"/>
  <c r="I119" i="3"/>
  <c r="H119" i="3"/>
  <c r="G119" i="3"/>
  <c r="F119" i="3"/>
  <c r="E119" i="3"/>
  <c r="D119" i="3"/>
  <c r="L118" i="3"/>
  <c r="K118" i="3"/>
  <c r="J118" i="3"/>
  <c r="I118" i="3"/>
  <c r="H118" i="3"/>
  <c r="G118" i="3"/>
  <c r="F118" i="3"/>
  <c r="E118" i="3"/>
  <c r="D118" i="3"/>
  <c r="L117" i="3"/>
  <c r="K117" i="3"/>
  <c r="J117" i="3"/>
  <c r="I117" i="3"/>
  <c r="H117" i="3"/>
  <c r="G117" i="3"/>
  <c r="F117" i="3"/>
  <c r="E117" i="3"/>
  <c r="D117" i="3"/>
  <c r="L116" i="3"/>
  <c r="K116" i="3"/>
  <c r="J116" i="3"/>
  <c r="I116" i="3"/>
  <c r="H116" i="3"/>
  <c r="G116" i="3"/>
  <c r="F116" i="3"/>
  <c r="E116" i="3"/>
  <c r="D116" i="3"/>
  <c r="L115" i="3"/>
  <c r="K115" i="3"/>
  <c r="J115" i="3"/>
  <c r="I115" i="3"/>
  <c r="H115" i="3"/>
  <c r="G115" i="3"/>
  <c r="F115" i="3"/>
  <c r="E115" i="3"/>
  <c r="E114" i="3" s="1"/>
  <c r="D115" i="3"/>
  <c r="D114" i="3" s="1"/>
  <c r="L114" i="3"/>
  <c r="K114" i="3"/>
  <c r="J114" i="3"/>
  <c r="I114" i="3"/>
  <c r="H114" i="3"/>
  <c r="G114" i="3"/>
  <c r="F114" i="3"/>
  <c r="L122" i="2"/>
  <c r="K122" i="2"/>
  <c r="J122" i="2"/>
  <c r="I122" i="2"/>
  <c r="H122" i="2"/>
  <c r="G122" i="2"/>
  <c r="F122" i="2"/>
  <c r="E122" i="2"/>
  <c r="D122" i="2"/>
  <c r="L121" i="2"/>
  <c r="K121" i="2"/>
  <c r="J121" i="2"/>
  <c r="I121" i="2"/>
  <c r="H121" i="2"/>
  <c r="G121" i="2"/>
  <c r="F121" i="2"/>
  <c r="E121" i="2"/>
  <c r="D121" i="2"/>
  <c r="L120" i="2"/>
  <c r="K120" i="2"/>
  <c r="J120" i="2"/>
  <c r="I120" i="2"/>
  <c r="H120" i="2"/>
  <c r="G120" i="2"/>
  <c r="E120" i="2"/>
  <c r="D120" i="2"/>
  <c r="L119" i="2"/>
  <c r="K119" i="2"/>
  <c r="J119" i="2"/>
  <c r="I119" i="2"/>
  <c r="H119" i="2"/>
  <c r="G119" i="2"/>
  <c r="F119" i="2"/>
  <c r="E119" i="2"/>
  <c r="D119" i="2"/>
  <c r="L118" i="2"/>
  <c r="K118" i="2"/>
  <c r="J118" i="2"/>
  <c r="I118" i="2"/>
  <c r="H118" i="2"/>
  <c r="H116" i="2" s="1"/>
  <c r="G118" i="2"/>
  <c r="F118" i="2"/>
  <c r="E118" i="2"/>
  <c r="D118" i="2"/>
  <c r="L117" i="2"/>
  <c r="K117" i="2"/>
  <c r="J117" i="2"/>
  <c r="I117" i="2"/>
  <c r="I116" i="2" s="1"/>
  <c r="H117" i="2"/>
  <c r="G117" i="2"/>
  <c r="F117" i="2"/>
  <c r="E117" i="2"/>
  <c r="E116" i="2" s="1"/>
  <c r="D117" i="2"/>
  <c r="D116" i="2" s="1"/>
  <c r="L116" i="2"/>
  <c r="K116" i="2"/>
  <c r="J116" i="2"/>
  <c r="G116" i="2"/>
  <c r="F94" i="2"/>
  <c r="F120" i="2" s="1"/>
  <c r="F116" i="2" s="1"/>
  <c r="L118" i="1"/>
  <c r="K118" i="1"/>
  <c r="J118" i="1"/>
  <c r="I118" i="1"/>
  <c r="H118" i="1"/>
  <c r="G118" i="1"/>
  <c r="F118" i="1"/>
  <c r="E118" i="1"/>
  <c r="D118" i="1"/>
  <c r="L117" i="1"/>
  <c r="K117" i="1"/>
  <c r="J117" i="1"/>
  <c r="I117" i="1"/>
  <c r="H117" i="1"/>
  <c r="G117" i="1"/>
  <c r="F117" i="1"/>
  <c r="E117" i="1"/>
  <c r="D117" i="1"/>
  <c r="L116" i="1"/>
  <c r="K116" i="1"/>
  <c r="J116" i="1"/>
  <c r="I116" i="1"/>
  <c r="H116" i="1"/>
  <c r="G116" i="1"/>
  <c r="F116" i="1"/>
  <c r="E116" i="1"/>
  <c r="D116" i="1"/>
  <c r="L115" i="1"/>
  <c r="K115" i="1"/>
  <c r="J115" i="1"/>
  <c r="I115" i="1"/>
  <c r="H115" i="1"/>
  <c r="G115" i="1"/>
  <c r="F115" i="1"/>
  <c r="E115" i="1"/>
  <c r="D115" i="1"/>
  <c r="L114" i="1"/>
  <c r="K114" i="1"/>
  <c r="J114" i="1"/>
  <c r="I114" i="1"/>
  <c r="H114" i="1"/>
  <c r="G114" i="1"/>
  <c r="F114" i="1"/>
  <c r="E114" i="1"/>
  <c r="D114" i="1"/>
  <c r="L113" i="1"/>
  <c r="K113" i="1"/>
  <c r="J113" i="1"/>
  <c r="I113" i="1"/>
  <c r="I112" i="1" s="1"/>
  <c r="H113" i="1"/>
  <c r="G113" i="1"/>
  <c r="F113" i="1"/>
  <c r="E113" i="1"/>
  <c r="E112" i="1" s="1"/>
  <c r="D113" i="1"/>
  <c r="D112" i="1" s="1"/>
  <c r="L112" i="1"/>
  <c r="K112" i="1"/>
  <c r="J112" i="1"/>
  <c r="H112" i="1"/>
  <c r="G112" i="1"/>
  <c r="F112" i="1"/>
</calcChain>
</file>

<file path=xl/sharedStrings.xml><?xml version="1.0" encoding="utf-8"?>
<sst xmlns="http://schemas.openxmlformats.org/spreadsheetml/2006/main" count="2261" uniqueCount="254">
  <si>
    <t>CUADRO N° 2:</t>
  </si>
  <si>
    <t>DEPÓSITOS CONVENIDOS</t>
  </si>
  <si>
    <t>Mes: Marzo - Administradora de Fondos Mutuos</t>
  </si>
  <si>
    <t>Nombre Administradora</t>
  </si>
  <si>
    <t>Tipo de Fondo</t>
  </si>
  <si>
    <t>Plan</t>
  </si>
  <si>
    <t>Nº de Cuentas de APV Vigentes</t>
  </si>
  <si>
    <t>Nº de Asegurados/ Partícipes/ Aportantes/ Clientes por Plan</t>
  </si>
  <si>
    <t>Saldo Total Acumulado         M $</t>
  </si>
  <si>
    <t>Número de Depósitos Convenidos      (4)</t>
  </si>
  <si>
    <t>Monto Total De Depósitos Convenidos (4)                                        M $</t>
  </si>
  <si>
    <t>Número de Traspasos Recibidos</t>
  </si>
  <si>
    <t>Monto Total de Traspasos Recibidos      M $</t>
  </si>
  <si>
    <t>Número de Traspasos Realizados</t>
  </si>
  <si>
    <t>Monto Total de Traspasos Realizados        M $</t>
  </si>
  <si>
    <t>Banchile</t>
  </si>
  <si>
    <t>Ahorro</t>
  </si>
  <si>
    <t>Alianza</t>
  </si>
  <si>
    <t>Banchile Acciones</t>
  </si>
  <si>
    <t>Banedwards Asia Fund</t>
  </si>
  <si>
    <t>Banedwards Emerging Fund</t>
  </si>
  <si>
    <t>Banedwards Euro Fund</t>
  </si>
  <si>
    <t>Banedwards Euro Technology Fund</t>
  </si>
  <si>
    <t>Banedwards Performance</t>
  </si>
  <si>
    <t>Banedwards Renta Futura</t>
  </si>
  <si>
    <t>Banedwards Telecomunication Fund</t>
  </si>
  <si>
    <t>Banedwards US Bond Fund</t>
  </si>
  <si>
    <t>Banedwards US Fund</t>
  </si>
  <si>
    <t>Banedwards US High Technology Fund</t>
  </si>
  <si>
    <t>Banedwards US Stability Fund</t>
  </si>
  <si>
    <t>Capitalisa Accionario</t>
  </si>
  <si>
    <t>Cobertura</t>
  </si>
  <si>
    <t>Depósito XXI</t>
  </si>
  <si>
    <t>Economías Desarrolladas</t>
  </si>
  <si>
    <t>Estratégico</t>
  </si>
  <si>
    <t>Global</t>
  </si>
  <si>
    <t>Horizonte</t>
  </si>
  <si>
    <t>Medical &amp; Health-Care Fund</t>
  </si>
  <si>
    <t>Mercados Emergentes</t>
  </si>
  <si>
    <t>Patrimonial</t>
  </si>
  <si>
    <t>Technology &amp; Internet Fund</t>
  </si>
  <si>
    <t>Utilidades</t>
  </si>
  <si>
    <t>BBVA BHIF</t>
  </si>
  <si>
    <t>FUTURO</t>
  </si>
  <si>
    <t>RENTA MIXTA 30</t>
  </si>
  <si>
    <t>RENTA MIXTA 50</t>
  </si>
  <si>
    <t>RENTA MIXTA 70</t>
  </si>
  <si>
    <t>BCI</t>
  </si>
  <si>
    <t xml:space="preserve">Bci Depósito Efectivo </t>
  </si>
  <si>
    <t xml:space="preserve">Bci Frontera </t>
  </si>
  <si>
    <t xml:space="preserve">Bci Gran Valor </t>
  </si>
  <si>
    <t xml:space="preserve">Bci Portafolio Mixto - 25 </t>
  </si>
  <si>
    <t xml:space="preserve">Bci Solidez </t>
  </si>
  <si>
    <t xml:space="preserve">Bci Tecnología Global </t>
  </si>
  <si>
    <t>Bice</t>
  </si>
  <si>
    <t>Fondo Mutuo de renta Fija de mediano y largo plazo: BICE-Dreyfus Extra</t>
  </si>
  <si>
    <t>Celfin</t>
  </si>
  <si>
    <t>CELFIN RENTA CHILENA - SA</t>
  </si>
  <si>
    <t>CELFIN RENTA CHILENA - SB</t>
  </si>
  <si>
    <t>CELFIN RENTA CHILENA - SC</t>
  </si>
  <si>
    <t>CELFIN RENTA CHILENA - SI</t>
  </si>
  <si>
    <t>CELFIN RENTA EMERGENTE - SA</t>
  </si>
  <si>
    <t>CELFIN RENTA EMERGENTE - SB</t>
  </si>
  <si>
    <t>CELFIN RENTA EMERGENTE - SC</t>
  </si>
  <si>
    <t>CELFIN RENTA EMERGENTE - SI</t>
  </si>
  <si>
    <t>CELFIN RENTA INTERNACIONAL - SA</t>
  </si>
  <si>
    <t>CELFIN RENTA INTERNACIONAL - SB</t>
  </si>
  <si>
    <t>CELFIN RENTA INTERNACIONAL - SC</t>
  </si>
  <si>
    <t>CELFIN RENTA INTERNACIONAL - SI</t>
  </si>
  <si>
    <t>CELFIN ACCIONES CHILENA - SA</t>
  </si>
  <si>
    <t>CELFIN ACCIONES CHILENA - SB</t>
  </si>
  <si>
    <t>CELFIN ACCIONES CHILENA - SC</t>
  </si>
  <si>
    <t>CELFIN ACCIONES CHILENA - SI</t>
  </si>
  <si>
    <t>CELFIN ACCIONES INTERNACIONAL - SA</t>
  </si>
  <si>
    <t>CELFIN ACCIONES INTERNACIONAL - SB</t>
  </si>
  <si>
    <t>CELFIN ACCIONES INTERNACIONAL - SC</t>
  </si>
  <si>
    <t>CELFIN ACCIONES INTERNACIONAL - SI</t>
  </si>
  <si>
    <t>CELFIN ACCIONES EMERGENTES - SA</t>
  </si>
  <si>
    <t>CELFIN ACCIONES EMERGENTES - SB</t>
  </si>
  <si>
    <t>CELFIN ACCIONES EMERGENTES - SC</t>
  </si>
  <si>
    <t>CELFIN ACCIONES EMERGENTES - SI</t>
  </si>
  <si>
    <t>Euroamerica</t>
  </si>
  <si>
    <t>Euro Retorno Total</t>
  </si>
  <si>
    <t xml:space="preserve">Investis </t>
  </si>
  <si>
    <t>Investis Xtra Income-4</t>
  </si>
  <si>
    <t>Investis Xtra Equity-4</t>
  </si>
  <si>
    <t>Investis Total Return-4</t>
  </si>
  <si>
    <t>Investis Emerging Income-4</t>
  </si>
  <si>
    <t>Larrain</t>
  </si>
  <si>
    <t>Ahorro a Plazo</t>
  </si>
  <si>
    <t>Principal</t>
  </si>
  <si>
    <t>DEPOSITO TOTAL SERIE A</t>
  </si>
  <si>
    <t>DEPOSITO TOTAL SERIE B</t>
  </si>
  <si>
    <t>DEPOSITO TOTAL SERIE C</t>
  </si>
  <si>
    <t>PROGRESION SERIE A</t>
  </si>
  <si>
    <t>PROGRESION SERIE B</t>
  </si>
  <si>
    <t>PROGRESION SERIE C</t>
  </si>
  <si>
    <t>LIFE TIME 2010 B</t>
  </si>
  <si>
    <t>LIFE TIME 2010 C</t>
  </si>
  <si>
    <t>LIFE TIME 2020 B</t>
  </si>
  <si>
    <t>LIFE TIME 2020 C</t>
  </si>
  <si>
    <t>LIFE TIME 2030 B</t>
  </si>
  <si>
    <t>LIFE TIME 2030 C</t>
  </si>
  <si>
    <t>ANDES SERIE B</t>
  </si>
  <si>
    <t>ANDES SERIE C</t>
  </si>
  <si>
    <t>CAPITALES SERIE B</t>
  </si>
  <si>
    <t>CAPITALES SERIE C</t>
  </si>
  <si>
    <t>EUROPA SERIE B</t>
  </si>
  <si>
    <t>EUROPA SERIE C</t>
  </si>
  <si>
    <t>USA SERIE B</t>
  </si>
  <si>
    <t>USA SERIE C</t>
  </si>
  <si>
    <t>Santander</t>
  </si>
  <si>
    <t>PORTFOLIO ACTIVO</t>
  </si>
  <si>
    <t>PORTFOLIO CONSERVADOR</t>
  </si>
  <si>
    <t>PORTFOLIO MODERADO</t>
  </si>
  <si>
    <t>Santiago</t>
  </si>
  <si>
    <t>SISTEMATICO</t>
  </si>
  <si>
    <t>ACUMULACION</t>
  </si>
  <si>
    <t>RENTABILIDAD</t>
  </si>
  <si>
    <t>ASIATICO</t>
  </si>
  <si>
    <t>EUROPEO</t>
  </si>
  <si>
    <t>LATINOAMERICANO</t>
  </si>
  <si>
    <t>NORTEAMERICANO</t>
  </si>
  <si>
    <t>ACCIONES</t>
  </si>
  <si>
    <t>ACCIONES 2</t>
  </si>
  <si>
    <t>Scotia</t>
  </si>
  <si>
    <t>Global Patrimonio</t>
  </si>
  <si>
    <t>Retorno</t>
  </si>
  <si>
    <t>Clipper</t>
  </si>
  <si>
    <t>Líder</t>
  </si>
  <si>
    <t>Optimo</t>
  </si>
  <si>
    <t>TOTAL</t>
  </si>
  <si>
    <t>Fondos Tipo 1</t>
  </si>
  <si>
    <t>Fondos Tipo 2</t>
  </si>
  <si>
    <t>Fondos Tipo 3</t>
  </si>
  <si>
    <t>Fondos Tipo 4</t>
  </si>
  <si>
    <t>Fondos Tipo 5</t>
  </si>
  <si>
    <t>Fondos Tipo 6</t>
  </si>
  <si>
    <t>Mes: Abril- Administradora de Fondos Mutuos</t>
  </si>
  <si>
    <t>Saldo Total Acumulado                     M $</t>
  </si>
  <si>
    <t>Número de Depósitos Convenidos                     (4)</t>
  </si>
  <si>
    <t>Monto Total De Depósitos Convenidos                 (4)                                    M $</t>
  </si>
  <si>
    <t>Monto Total de Traspasos Recibidos                     M $</t>
  </si>
  <si>
    <t>Monto Total de Traspasos Realizados                        M $</t>
  </si>
  <si>
    <t>BBVA</t>
  </si>
  <si>
    <t xml:space="preserve"> FUTURO</t>
  </si>
  <si>
    <t>BICE-Dreyfus Extra</t>
  </si>
  <si>
    <t>BICE-Dreyfus Best Norteamerica</t>
  </si>
  <si>
    <t>Security</t>
  </si>
  <si>
    <t>Gold</t>
  </si>
  <si>
    <t>Acciones</t>
  </si>
  <si>
    <t>Total</t>
  </si>
  <si>
    <t>Mes: Mayo - Administradora de Fondos Mutuos</t>
  </si>
  <si>
    <t>Saldo Total Acumulado        M $</t>
  </si>
  <si>
    <t>Monto Total De Depósitos Convenidos         (4)                                            M $</t>
  </si>
  <si>
    <t>Bci Depósito Efectivo (Tipo 1)</t>
  </si>
  <si>
    <t>Bci Gran Valor (Tipo 3)</t>
  </si>
  <si>
    <t>Bci Frontera (Tipo 3)</t>
  </si>
  <si>
    <t>Bci Portafolio Mixto - 25 (Tipo 4)</t>
  </si>
  <si>
    <t>Bci Solidez (Tipo 4)</t>
  </si>
  <si>
    <t>Bci Tecnología Global (Tipo 4)</t>
  </si>
  <si>
    <t>Fondo Mutuo de Renta Variable :BICE-Dreyfus Best Norteamerica</t>
  </si>
  <si>
    <t>CELFIN RENTA CHILENA</t>
  </si>
  <si>
    <t>CELFIN RENTA EMERGENTE</t>
  </si>
  <si>
    <t>CELFIN RENTA INTERNACIONAL</t>
  </si>
  <si>
    <t>CELFIN ACCIONES CHILENA</t>
  </si>
  <si>
    <t>CELFIN ACCIONES INTERNACIONAL</t>
  </si>
  <si>
    <t>CELFIN ACCIONES EMERGENTES</t>
  </si>
  <si>
    <t xml:space="preserve">SISTEMATICO </t>
  </si>
  <si>
    <t xml:space="preserve">ACUMULACION </t>
  </si>
  <si>
    <t xml:space="preserve">RENTABILIDAD </t>
  </si>
  <si>
    <t xml:space="preserve">ACCIONES 2 </t>
  </si>
  <si>
    <t xml:space="preserve">ASIATICO </t>
  </si>
  <si>
    <t xml:space="preserve">EUROPEO </t>
  </si>
  <si>
    <t xml:space="preserve">LATINOAMERICANO </t>
  </si>
  <si>
    <t xml:space="preserve">NORTEAMERICANO </t>
  </si>
  <si>
    <t xml:space="preserve">Total </t>
  </si>
  <si>
    <t>Mes: Junio - Administradora de Fondos Mutuos</t>
  </si>
  <si>
    <t>Monto Total De Depósitos Convenidos             (4)                              M $</t>
  </si>
  <si>
    <t xml:space="preserve"> RENTA MIXTA 30</t>
  </si>
  <si>
    <t>Investis</t>
  </si>
  <si>
    <t>Investis Xtra Income</t>
  </si>
  <si>
    <t>Investis Xtra Equity</t>
  </si>
  <si>
    <t>Investis Total Return</t>
  </si>
  <si>
    <t>Investis Emerging Income</t>
  </si>
  <si>
    <t xml:space="preserve">AHORRO A PLAZO  </t>
  </si>
  <si>
    <t xml:space="preserve">ACCIONES </t>
  </si>
  <si>
    <t>Check</t>
  </si>
  <si>
    <t>Fondos tipo 1</t>
  </si>
  <si>
    <t>Fondos tipo 2</t>
  </si>
  <si>
    <t>Fondos tipo 3</t>
  </si>
  <si>
    <t>Fondos tipo 4</t>
  </si>
  <si>
    <t>Fondos tipo 5</t>
  </si>
  <si>
    <t>Fondos tipo 6</t>
  </si>
  <si>
    <t>Mes: Agosto - Administradora de Fondos Mutuos</t>
  </si>
  <si>
    <t>Saldo Total Acumulado                M $</t>
  </si>
  <si>
    <t>Número de Depósitos Convenidos                    (4)</t>
  </si>
  <si>
    <t>Monto Total De Depósitos Convenidos                (4)                                      M $</t>
  </si>
  <si>
    <t>Monto Total de Traspasos Recibidos                          M $</t>
  </si>
  <si>
    <t>Monto Total de Traspasos Realizados                     M $</t>
  </si>
  <si>
    <t>Global Fund</t>
  </si>
  <si>
    <t>International Bond Fund</t>
  </si>
  <si>
    <t>Latin America Fund</t>
  </si>
  <si>
    <t>Technology Fund</t>
  </si>
  <si>
    <t>Fondo Mutuo de Inversión en Instrumentos de Capitalización Extranjero y Derivados: Bice-Dreyfus Best Norteamérica Serie B</t>
  </si>
  <si>
    <t>Fondo Mutuo de Inversion en Instrumentos de Deuda de Mediano y Largo Plazo Nacional y Derivados, con Duracion de la cartera de inversiones superior a 365 dias e inferior a 1461 dias: BICE-Dreyfus Extra Serie B</t>
  </si>
  <si>
    <t>HIPERDEPOSITO</t>
  </si>
  <si>
    <t>SUPER PLAN DÓLAR</t>
  </si>
  <si>
    <t>ESTADOS UNIDOS</t>
  </si>
  <si>
    <t>EUROPA</t>
  </si>
  <si>
    <t>GLOBAL DESARROLLADO</t>
  </si>
  <si>
    <t>MULTINACIONAL</t>
  </si>
  <si>
    <t>TECNOLOGICO</t>
  </si>
  <si>
    <t>Fisrt</t>
  </si>
  <si>
    <t>Bond</t>
  </si>
  <si>
    <t>Acciones-Serie B</t>
  </si>
  <si>
    <t>Explorer</t>
  </si>
  <si>
    <t xml:space="preserve">TOTAL </t>
  </si>
  <si>
    <t>Fondo Tipo 1</t>
  </si>
  <si>
    <t>Fondo Tipo 2</t>
  </si>
  <si>
    <t>Fondo Tipo 3</t>
  </si>
  <si>
    <t>Fondo Tipo 4</t>
  </si>
  <si>
    <t>Fondo Tipo 5</t>
  </si>
  <si>
    <t>Fondo Tipo 6</t>
  </si>
  <si>
    <t>Mes: Septiembre - Administradora de Fondos Mutuos</t>
  </si>
  <si>
    <t>Monto Total de Depósitos Convenidos         (4)                                    M $</t>
  </si>
  <si>
    <t>Monto Total de Traspasos Recibidos             M $</t>
  </si>
  <si>
    <t>Bice-Dreyfus Best Norteamérica Serie B</t>
  </si>
  <si>
    <t>BICE-Dreyfus Extra Serie B</t>
  </si>
  <si>
    <t>Investis  Xtra Income</t>
  </si>
  <si>
    <t>Investis  Xtra Equity</t>
  </si>
  <si>
    <t>Investis  Total Return</t>
  </si>
  <si>
    <t>Investis  Emerging Income</t>
  </si>
  <si>
    <t xml:space="preserve">MERCADO MONETAR </t>
  </si>
  <si>
    <t xml:space="preserve">DEPOSITO INTERN </t>
  </si>
  <si>
    <t xml:space="preserve">ACCIONES  </t>
  </si>
  <si>
    <t>First</t>
  </si>
  <si>
    <t>Mes: Octubre - Administradora de Fondos Mutuos</t>
  </si>
  <si>
    <t>Bice-Dreyfus Vanguardia Serie B</t>
  </si>
  <si>
    <t>Bice-Dreyfus Best Asia Serie B</t>
  </si>
  <si>
    <t>Inverlink</t>
  </si>
  <si>
    <t>Millennium Serie B</t>
  </si>
  <si>
    <t xml:space="preserve">AHORRO UF       </t>
  </si>
  <si>
    <t xml:space="preserve">ESTRATEGICO     </t>
  </si>
  <si>
    <t>ACCIONES CHILENAS</t>
  </si>
  <si>
    <t>Mes: Noviembre - Administradora de Fondos Mutuos</t>
  </si>
  <si>
    <t xml:space="preserve">ACC. NACIONALES </t>
  </si>
  <si>
    <t>Acciones- Serie B</t>
  </si>
  <si>
    <t>Global- Serie B</t>
  </si>
  <si>
    <t>Mes: Diciembre - Administradora de Fondos Mutuos</t>
  </si>
  <si>
    <t>Investis  Xtra Income S4</t>
  </si>
  <si>
    <t>Investis  Xtra Equity S4</t>
  </si>
  <si>
    <t>Investis  Total Return S4</t>
  </si>
  <si>
    <t>Investis  Emerging Income 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</si>
</sst>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5" fontId="3" fillId="0" borderId="0" xfId="1" applyNumberFormat="1" applyFont="1" applyFill="1"/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/>
    </xf>
    <xf numFmtId="1" fontId="3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3" fontId="3" fillId="0" borderId="2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1" fontId="3" fillId="0" borderId="0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" fontId="2" fillId="0" borderId="1" xfId="1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1" fontId="3" fillId="0" borderId="3" xfId="1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1" fontId="3" fillId="0" borderId="2" xfId="1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3" fontId="3" fillId="0" borderId="5" xfId="1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3" fontId="2" fillId="0" borderId="1" xfId="1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3" fontId="3" fillId="0" borderId="6" xfId="1" applyNumberFormat="1" applyFont="1" applyFill="1" applyBorder="1" applyAlignment="1">
      <alignment horizontal="center"/>
    </xf>
    <xf numFmtId="3" fontId="3" fillId="0" borderId="3" xfId="1" applyNumberFormat="1" applyFont="1" applyFill="1" applyBorder="1" applyAlignment="1">
      <alignment horizontal="center"/>
    </xf>
    <xf numFmtId="3" fontId="3" fillId="0" borderId="2" xfId="1" applyNumberFormat="1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Alignment="1">
      <alignment horizontal="center"/>
    </xf>
    <xf numFmtId="165" fontId="3" fillId="0" borderId="0" xfId="1" applyNumberFormat="1" applyFont="1"/>
    <xf numFmtId="1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/>
    <xf numFmtId="1" fontId="3" fillId="0" borderId="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3" fontId="3" fillId="0" borderId="1" xfId="1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3" fontId="3" fillId="0" borderId="0" xfId="1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3" fontId="2" fillId="0" borderId="6" xfId="1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3" fontId="3" fillId="0" borderId="6" xfId="1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3" fillId="0" borderId="3" xfId="1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3" fontId="3" fillId="0" borderId="2" xfId="1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top" wrapText="1"/>
    </xf>
    <xf numFmtId="1" fontId="4" fillId="0" borderId="6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4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0" xfId="0" applyFont="1" applyBorder="1"/>
    <xf numFmtId="0" fontId="2" fillId="0" borderId="1" xfId="0" applyFont="1" applyBorder="1" applyAlignment="1">
      <alignment horizontal="left"/>
    </xf>
    <xf numFmtId="3" fontId="2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Fill="1" applyBorder="1"/>
    <xf numFmtId="3" fontId="3" fillId="0" borderId="0" xfId="1" applyNumberFormat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0" fontId="3" fillId="0" borderId="6" xfId="0" applyNumberFormat="1" applyFont="1" applyBorder="1" applyAlignment="1">
      <alignment horizontal="left"/>
    </xf>
    <xf numFmtId="3" fontId="3" fillId="0" borderId="6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left"/>
    </xf>
    <xf numFmtId="3" fontId="3" fillId="0" borderId="3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left"/>
    </xf>
    <xf numFmtId="3" fontId="3" fillId="0" borderId="2" xfId="0" applyNumberFormat="1" applyFont="1" applyBorder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left"/>
    </xf>
    <xf numFmtId="3" fontId="3" fillId="0" borderId="7" xfId="0" applyNumberFormat="1" applyFont="1" applyBorder="1" applyAlignment="1">
      <alignment horizontal="left"/>
    </xf>
    <xf numFmtId="3" fontId="3" fillId="0" borderId="8" xfId="0" applyNumberFormat="1" applyFont="1" applyBorder="1" applyAlignment="1">
      <alignment horizontal="left"/>
    </xf>
    <xf numFmtId="3" fontId="3" fillId="0" borderId="9" xfId="0" applyNumberFormat="1" applyFont="1" applyBorder="1" applyAlignment="1">
      <alignment horizontal="left"/>
    </xf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>
      <alignment horizontal="center" vertical="top" wrapText="1"/>
    </xf>
    <xf numFmtId="3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left"/>
    </xf>
    <xf numFmtId="3" fontId="2" fillId="0" borderId="4" xfId="0" applyNumberFormat="1" applyFont="1" applyFill="1" applyBorder="1" applyAlignment="1">
      <alignment horizontal="left"/>
    </xf>
    <xf numFmtId="3" fontId="3" fillId="0" borderId="7" xfId="0" applyNumberFormat="1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left"/>
    </xf>
    <xf numFmtId="3" fontId="3" fillId="0" borderId="9" xfId="0" applyNumberFormat="1" applyFont="1" applyFill="1" applyBorder="1" applyAlignment="1">
      <alignment horizontal="left"/>
    </xf>
    <xf numFmtId="3" fontId="3" fillId="0" borderId="2" xfId="0" applyNumberFormat="1" applyFont="1" applyFill="1" applyBorder="1" applyAlignment="1">
      <alignment horizontal="center"/>
    </xf>
    <xf numFmtId="3" fontId="3" fillId="0" borderId="1" xfId="0" applyNumberFormat="1" applyFont="1" applyFill="1" applyBorder="1"/>
    <xf numFmtId="3" fontId="2" fillId="0" borderId="0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workbookViewId="0">
      <selection sqref="A1:L118"/>
    </sheetView>
  </sheetViews>
  <sheetFormatPr baseColWidth="10" defaultRowHeight="15" x14ac:dyDescent="0.25"/>
  <cols>
    <col min="3" max="3" width="44.28515625" bestFit="1" customWidth="1"/>
  </cols>
  <sheetData>
    <row r="1" spans="1:12" x14ac:dyDescent="0.25">
      <c r="A1" s="1" t="s">
        <v>0</v>
      </c>
      <c r="B1" s="1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2" x14ac:dyDescent="0.25">
      <c r="A2" s="1" t="s">
        <v>1</v>
      </c>
      <c r="B2" s="1"/>
      <c r="C2" s="2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1" t="s">
        <v>2</v>
      </c>
      <c r="B3" s="1"/>
      <c r="C3" s="2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45" x14ac:dyDescent="0.25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</row>
    <row r="6" spans="1:12" x14ac:dyDescent="0.25">
      <c r="A6" s="6" t="s">
        <v>15</v>
      </c>
      <c r="B6" s="7">
        <v>3</v>
      </c>
      <c r="C6" s="8" t="s">
        <v>16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</row>
    <row r="7" spans="1:12" x14ac:dyDescent="0.25">
      <c r="A7" s="6" t="s">
        <v>15</v>
      </c>
      <c r="B7" s="7">
        <v>3</v>
      </c>
      <c r="C7" s="8" t="s">
        <v>17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</row>
    <row r="8" spans="1:12" x14ac:dyDescent="0.25">
      <c r="A8" s="6" t="s">
        <v>15</v>
      </c>
      <c r="B8" s="7">
        <v>3</v>
      </c>
      <c r="C8" s="8" t="s">
        <v>18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</row>
    <row r="9" spans="1:12" x14ac:dyDescent="0.25">
      <c r="A9" s="6" t="s">
        <v>15</v>
      </c>
      <c r="B9" s="7">
        <v>4</v>
      </c>
      <c r="C9" s="8" t="s">
        <v>19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</row>
    <row r="10" spans="1:12" x14ac:dyDescent="0.25">
      <c r="A10" s="6" t="s">
        <v>15</v>
      </c>
      <c r="B10" s="7">
        <v>4</v>
      </c>
      <c r="C10" s="8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pans="1:12" x14ac:dyDescent="0.25">
      <c r="A11" s="6" t="s">
        <v>15</v>
      </c>
      <c r="B11" s="7">
        <v>4</v>
      </c>
      <c r="C11" s="8" t="s">
        <v>21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pans="1:12" x14ac:dyDescent="0.25">
      <c r="A12" s="6" t="s">
        <v>15</v>
      </c>
      <c r="B12" s="7">
        <v>4</v>
      </c>
      <c r="C12" s="8" t="s">
        <v>22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</row>
    <row r="13" spans="1:12" x14ac:dyDescent="0.25">
      <c r="A13" s="6" t="s">
        <v>15</v>
      </c>
      <c r="B13" s="7">
        <v>2</v>
      </c>
      <c r="C13" s="8" t="s">
        <v>23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</row>
    <row r="14" spans="1:12" x14ac:dyDescent="0.25">
      <c r="A14" s="6" t="s">
        <v>15</v>
      </c>
      <c r="B14" s="7">
        <v>2</v>
      </c>
      <c r="C14" s="8" t="s">
        <v>24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</row>
    <row r="15" spans="1:12" x14ac:dyDescent="0.25">
      <c r="A15" s="6" t="s">
        <v>15</v>
      </c>
      <c r="B15" s="7">
        <v>4</v>
      </c>
      <c r="C15" s="8" t="s">
        <v>25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</row>
    <row r="16" spans="1:12" x14ac:dyDescent="0.25">
      <c r="A16" s="6" t="s">
        <v>15</v>
      </c>
      <c r="B16" s="7">
        <v>3</v>
      </c>
      <c r="C16" s="8" t="s">
        <v>26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x14ac:dyDescent="0.25">
      <c r="A17" s="6" t="s">
        <v>15</v>
      </c>
      <c r="B17" s="7">
        <v>4</v>
      </c>
      <c r="C17" s="8" t="s">
        <v>27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x14ac:dyDescent="0.25">
      <c r="A18" s="6" t="s">
        <v>15</v>
      </c>
      <c r="B18" s="7">
        <v>4</v>
      </c>
      <c r="C18" s="8" t="s">
        <v>28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x14ac:dyDescent="0.25">
      <c r="A19" s="6" t="s">
        <v>15</v>
      </c>
      <c r="B19" s="7">
        <v>4</v>
      </c>
      <c r="C19" s="8" t="s">
        <v>29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x14ac:dyDescent="0.25">
      <c r="A20" s="6" t="s">
        <v>15</v>
      </c>
      <c r="B20" s="7">
        <v>5</v>
      </c>
      <c r="C20" s="8" t="s">
        <v>30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x14ac:dyDescent="0.25">
      <c r="A21" s="6" t="s">
        <v>15</v>
      </c>
      <c r="B21" s="7">
        <v>2</v>
      </c>
      <c r="C21" s="8" t="s">
        <v>31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x14ac:dyDescent="0.25">
      <c r="A22" s="6" t="s">
        <v>15</v>
      </c>
      <c r="B22" s="7">
        <v>3</v>
      </c>
      <c r="C22" s="8" t="s">
        <v>32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</row>
    <row r="23" spans="1:12" x14ac:dyDescent="0.25">
      <c r="A23" s="6" t="s">
        <v>15</v>
      </c>
      <c r="B23" s="7">
        <v>3</v>
      </c>
      <c r="C23" s="8" t="s">
        <v>33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x14ac:dyDescent="0.25">
      <c r="A24" s="6" t="s">
        <v>15</v>
      </c>
      <c r="B24" s="7">
        <v>3</v>
      </c>
      <c r="C24" s="8" t="s">
        <v>34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x14ac:dyDescent="0.25">
      <c r="A25" s="6" t="s">
        <v>15</v>
      </c>
      <c r="B25" s="7">
        <v>4</v>
      </c>
      <c r="C25" s="8" t="s">
        <v>35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x14ac:dyDescent="0.25">
      <c r="A26" s="6" t="s">
        <v>15</v>
      </c>
      <c r="B26" s="7">
        <v>3</v>
      </c>
      <c r="C26" s="8" t="s">
        <v>36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</row>
    <row r="27" spans="1:12" x14ac:dyDescent="0.25">
      <c r="A27" s="6" t="s">
        <v>15</v>
      </c>
      <c r="B27" s="7">
        <v>4</v>
      </c>
      <c r="C27" s="8" t="s">
        <v>37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</row>
    <row r="28" spans="1:12" x14ac:dyDescent="0.25">
      <c r="A28" s="6" t="s">
        <v>15</v>
      </c>
      <c r="B28" s="7">
        <v>3</v>
      </c>
      <c r="C28" s="8" t="s">
        <v>38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</row>
    <row r="29" spans="1:12" x14ac:dyDescent="0.25">
      <c r="A29" s="6" t="s">
        <v>15</v>
      </c>
      <c r="B29" s="7">
        <v>1</v>
      </c>
      <c r="C29" s="8" t="s">
        <v>39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x14ac:dyDescent="0.25">
      <c r="A30" s="6" t="s">
        <v>15</v>
      </c>
      <c r="B30" s="7">
        <v>3</v>
      </c>
      <c r="C30" s="8" t="s">
        <v>40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x14ac:dyDescent="0.25">
      <c r="A31" s="6" t="s">
        <v>15</v>
      </c>
      <c r="B31" s="7">
        <v>2</v>
      </c>
      <c r="C31" s="8" t="s">
        <v>41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x14ac:dyDescent="0.25">
      <c r="A32" s="10" t="s">
        <v>42</v>
      </c>
      <c r="B32" s="7">
        <v>3</v>
      </c>
      <c r="C32" s="11" t="s">
        <v>43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x14ac:dyDescent="0.25">
      <c r="A33" s="10" t="s">
        <v>42</v>
      </c>
      <c r="B33" s="7">
        <v>4</v>
      </c>
      <c r="C33" s="12" t="s">
        <v>44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x14ac:dyDescent="0.25">
      <c r="A34" s="10" t="s">
        <v>42</v>
      </c>
      <c r="B34" s="7">
        <v>4</v>
      </c>
      <c r="C34" s="12" t="s">
        <v>45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x14ac:dyDescent="0.25">
      <c r="A35" s="10" t="s">
        <v>42</v>
      </c>
      <c r="B35" s="7">
        <v>4</v>
      </c>
      <c r="C35" s="12" t="s">
        <v>46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</row>
    <row r="36" spans="1:12" x14ac:dyDescent="0.25">
      <c r="A36" s="10" t="s">
        <v>47</v>
      </c>
      <c r="B36" s="7">
        <v>1</v>
      </c>
      <c r="C36" s="10" t="s">
        <v>48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</row>
    <row r="37" spans="1:12" x14ac:dyDescent="0.25">
      <c r="A37" s="10" t="s">
        <v>47</v>
      </c>
      <c r="B37" s="7">
        <v>3</v>
      </c>
      <c r="C37" s="10" t="s">
        <v>49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</row>
    <row r="38" spans="1:12" x14ac:dyDescent="0.25">
      <c r="A38" s="10" t="s">
        <v>47</v>
      </c>
      <c r="B38" s="7">
        <v>3</v>
      </c>
      <c r="C38" s="10" t="s">
        <v>50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</row>
    <row r="39" spans="1:12" x14ac:dyDescent="0.25">
      <c r="A39" s="10" t="s">
        <v>47</v>
      </c>
      <c r="B39" s="7">
        <v>4</v>
      </c>
      <c r="C39" s="10" t="s">
        <v>51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</row>
    <row r="40" spans="1:12" x14ac:dyDescent="0.25">
      <c r="A40" s="10" t="s">
        <v>47</v>
      </c>
      <c r="B40" s="7">
        <v>4</v>
      </c>
      <c r="C40" s="10" t="s">
        <v>52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</row>
    <row r="41" spans="1:12" x14ac:dyDescent="0.25">
      <c r="A41" s="10" t="s">
        <v>47</v>
      </c>
      <c r="B41" s="7">
        <v>4</v>
      </c>
      <c r="C41" s="10" t="s">
        <v>53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</row>
    <row r="42" spans="1:12" x14ac:dyDescent="0.25">
      <c r="A42" s="10" t="s">
        <v>54</v>
      </c>
      <c r="B42" s="7">
        <v>3</v>
      </c>
      <c r="C42" s="10" t="s">
        <v>55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</row>
    <row r="43" spans="1:12" x14ac:dyDescent="0.25">
      <c r="A43" s="10" t="s">
        <v>56</v>
      </c>
      <c r="B43" s="13">
        <v>3</v>
      </c>
      <c r="C43" s="12" t="s">
        <v>57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pans="1:12" x14ac:dyDescent="0.25">
      <c r="A44" s="10" t="s">
        <v>56</v>
      </c>
      <c r="B44" s="13">
        <v>3</v>
      </c>
      <c r="C44" s="12" t="s">
        <v>58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</row>
    <row r="45" spans="1:12" x14ac:dyDescent="0.25">
      <c r="A45" s="10" t="s">
        <v>56</v>
      </c>
      <c r="B45" s="13">
        <v>3</v>
      </c>
      <c r="C45" s="12" t="s">
        <v>59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</row>
    <row r="46" spans="1:12" x14ac:dyDescent="0.25">
      <c r="A46" s="10" t="s">
        <v>56</v>
      </c>
      <c r="B46" s="13">
        <v>3</v>
      </c>
      <c r="C46" s="12" t="s">
        <v>60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x14ac:dyDescent="0.25">
      <c r="A47" s="10" t="s">
        <v>56</v>
      </c>
      <c r="B47" s="13">
        <v>3</v>
      </c>
      <c r="C47" s="12" t="s">
        <v>61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</row>
    <row r="48" spans="1:12" x14ac:dyDescent="0.25">
      <c r="A48" s="10" t="s">
        <v>56</v>
      </c>
      <c r="B48" s="13">
        <v>3</v>
      </c>
      <c r="C48" s="12" t="s">
        <v>62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</row>
    <row r="49" spans="1:12" x14ac:dyDescent="0.25">
      <c r="A49" s="10" t="s">
        <v>56</v>
      </c>
      <c r="B49" s="13">
        <v>3</v>
      </c>
      <c r="C49" s="12" t="s">
        <v>63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</row>
    <row r="50" spans="1:12" x14ac:dyDescent="0.25">
      <c r="A50" s="10" t="s">
        <v>56</v>
      </c>
      <c r="B50" s="13">
        <v>3</v>
      </c>
      <c r="C50" s="12" t="s">
        <v>64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</row>
    <row r="51" spans="1:12" x14ac:dyDescent="0.25">
      <c r="A51" s="10" t="s">
        <v>56</v>
      </c>
      <c r="B51" s="13">
        <v>3</v>
      </c>
      <c r="C51" s="12" t="s">
        <v>65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</row>
    <row r="52" spans="1:12" x14ac:dyDescent="0.25">
      <c r="A52" s="10" t="s">
        <v>56</v>
      </c>
      <c r="B52" s="13">
        <v>3</v>
      </c>
      <c r="C52" s="12" t="s">
        <v>66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</row>
    <row r="53" spans="1:12" x14ac:dyDescent="0.25">
      <c r="A53" s="10" t="s">
        <v>56</v>
      </c>
      <c r="B53" s="13">
        <v>3</v>
      </c>
      <c r="C53" s="12" t="s">
        <v>67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</row>
    <row r="54" spans="1:12" x14ac:dyDescent="0.25">
      <c r="A54" s="10" t="s">
        <v>56</v>
      </c>
      <c r="B54" s="13">
        <v>3</v>
      </c>
      <c r="C54" s="12" t="s">
        <v>68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x14ac:dyDescent="0.25">
      <c r="A55" s="10" t="s">
        <v>56</v>
      </c>
      <c r="B55" s="13">
        <v>5</v>
      </c>
      <c r="C55" s="12" t="s">
        <v>69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x14ac:dyDescent="0.25">
      <c r="A56" s="10" t="s">
        <v>56</v>
      </c>
      <c r="B56" s="13">
        <v>5</v>
      </c>
      <c r="C56" s="12" t="s">
        <v>70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</row>
    <row r="57" spans="1:12" x14ac:dyDescent="0.25">
      <c r="A57" s="10" t="s">
        <v>56</v>
      </c>
      <c r="B57" s="13">
        <v>5</v>
      </c>
      <c r="C57" s="12" t="s">
        <v>71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</row>
    <row r="58" spans="1:12" x14ac:dyDescent="0.25">
      <c r="A58" s="10" t="s">
        <v>56</v>
      </c>
      <c r="B58" s="13">
        <v>5</v>
      </c>
      <c r="C58" s="12" t="s">
        <v>72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</row>
    <row r="59" spans="1:12" x14ac:dyDescent="0.25">
      <c r="A59" s="10" t="s">
        <v>56</v>
      </c>
      <c r="B59" s="13">
        <v>5</v>
      </c>
      <c r="C59" s="12" t="s">
        <v>73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</row>
    <row r="60" spans="1:12" x14ac:dyDescent="0.25">
      <c r="A60" s="10" t="s">
        <v>56</v>
      </c>
      <c r="B60" s="13">
        <v>5</v>
      </c>
      <c r="C60" s="12" t="s">
        <v>74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</row>
    <row r="61" spans="1:12" x14ac:dyDescent="0.25">
      <c r="A61" s="10" t="s">
        <v>56</v>
      </c>
      <c r="B61" s="13">
        <v>5</v>
      </c>
      <c r="C61" s="12" t="s">
        <v>75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</row>
    <row r="62" spans="1:12" x14ac:dyDescent="0.25">
      <c r="A62" s="10" t="s">
        <v>56</v>
      </c>
      <c r="B62" s="13">
        <v>5</v>
      </c>
      <c r="C62" s="12" t="s">
        <v>76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</row>
    <row r="63" spans="1:12" x14ac:dyDescent="0.25">
      <c r="A63" s="10" t="s">
        <v>56</v>
      </c>
      <c r="B63" s="13">
        <v>5</v>
      </c>
      <c r="C63" s="12" t="s">
        <v>77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</row>
    <row r="64" spans="1:12" x14ac:dyDescent="0.25">
      <c r="A64" s="10" t="s">
        <v>56</v>
      </c>
      <c r="B64" s="13">
        <v>5</v>
      </c>
      <c r="C64" s="12" t="s">
        <v>78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</row>
    <row r="65" spans="1:12" x14ac:dyDescent="0.25">
      <c r="A65" s="10" t="s">
        <v>56</v>
      </c>
      <c r="B65" s="13">
        <v>5</v>
      </c>
      <c r="C65" s="12" t="s">
        <v>79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</row>
    <row r="66" spans="1:12" x14ac:dyDescent="0.25">
      <c r="A66" s="10" t="s">
        <v>56</v>
      </c>
      <c r="B66" s="13">
        <v>5</v>
      </c>
      <c r="C66" s="12" t="s">
        <v>80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</row>
    <row r="67" spans="1:12" x14ac:dyDescent="0.25">
      <c r="A67" s="10" t="s">
        <v>81</v>
      </c>
      <c r="B67" s="7">
        <v>4</v>
      </c>
      <c r="C67" s="10" t="s">
        <v>82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</row>
    <row r="68" spans="1:12" x14ac:dyDescent="0.25">
      <c r="A68" s="10" t="s">
        <v>83</v>
      </c>
      <c r="B68" s="7">
        <v>4</v>
      </c>
      <c r="C68" s="10" t="s">
        <v>84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</row>
    <row r="69" spans="1:12" x14ac:dyDescent="0.25">
      <c r="A69" s="10" t="s">
        <v>83</v>
      </c>
      <c r="B69" s="7">
        <v>5</v>
      </c>
      <c r="C69" s="10" t="s">
        <v>85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</row>
    <row r="70" spans="1:12" x14ac:dyDescent="0.25">
      <c r="A70" s="10" t="s">
        <v>83</v>
      </c>
      <c r="B70" s="7">
        <v>3</v>
      </c>
      <c r="C70" s="10" t="s">
        <v>86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</row>
    <row r="71" spans="1:12" x14ac:dyDescent="0.25">
      <c r="A71" s="10" t="s">
        <v>83</v>
      </c>
      <c r="B71" s="7">
        <v>3</v>
      </c>
      <c r="C71" s="10" t="s">
        <v>87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</row>
    <row r="72" spans="1:12" x14ac:dyDescent="0.25">
      <c r="A72" s="10" t="s">
        <v>88</v>
      </c>
      <c r="B72" s="7">
        <v>3</v>
      </c>
      <c r="C72" s="10" t="s">
        <v>89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</row>
    <row r="73" spans="1:12" x14ac:dyDescent="0.25">
      <c r="A73" s="10" t="s">
        <v>90</v>
      </c>
      <c r="B73" s="7">
        <v>2</v>
      </c>
      <c r="C73" s="14" t="s">
        <v>91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</row>
    <row r="74" spans="1:12" x14ac:dyDescent="0.25">
      <c r="A74" s="10" t="s">
        <v>90</v>
      </c>
      <c r="B74" s="7">
        <v>2</v>
      </c>
      <c r="C74" s="14" t="s">
        <v>92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</row>
    <row r="75" spans="1:12" x14ac:dyDescent="0.25">
      <c r="A75" s="10" t="s">
        <v>90</v>
      </c>
      <c r="B75" s="7">
        <v>2</v>
      </c>
      <c r="C75" s="14" t="s">
        <v>93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</row>
    <row r="76" spans="1:12" x14ac:dyDescent="0.25">
      <c r="A76" s="10" t="s">
        <v>90</v>
      </c>
      <c r="B76" s="7">
        <v>3</v>
      </c>
      <c r="C76" s="14" t="s">
        <v>94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</row>
    <row r="77" spans="1:12" x14ac:dyDescent="0.25">
      <c r="A77" s="10" t="s">
        <v>90</v>
      </c>
      <c r="B77" s="7">
        <v>3</v>
      </c>
      <c r="C77" s="14" t="s">
        <v>95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</row>
    <row r="78" spans="1:12" x14ac:dyDescent="0.25">
      <c r="A78" s="10" t="s">
        <v>90</v>
      </c>
      <c r="B78" s="7">
        <v>3</v>
      </c>
      <c r="C78" s="14" t="s">
        <v>96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</row>
    <row r="79" spans="1:12" x14ac:dyDescent="0.25">
      <c r="A79" s="10" t="s">
        <v>90</v>
      </c>
      <c r="B79" s="7">
        <v>4</v>
      </c>
      <c r="C79" s="14" t="s">
        <v>97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</row>
    <row r="80" spans="1:12" x14ac:dyDescent="0.25">
      <c r="A80" s="10" t="s">
        <v>90</v>
      </c>
      <c r="B80" s="7">
        <v>4</v>
      </c>
      <c r="C80" s="14" t="s">
        <v>98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</row>
    <row r="81" spans="1:12" x14ac:dyDescent="0.25">
      <c r="A81" s="10" t="s">
        <v>90</v>
      </c>
      <c r="B81" s="7">
        <v>4</v>
      </c>
      <c r="C81" s="14" t="s">
        <v>99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</row>
    <row r="82" spans="1:12" x14ac:dyDescent="0.25">
      <c r="A82" s="10" t="s">
        <v>90</v>
      </c>
      <c r="B82" s="7">
        <v>4</v>
      </c>
      <c r="C82" s="14" t="s">
        <v>100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</row>
    <row r="83" spans="1:12" x14ac:dyDescent="0.25">
      <c r="A83" s="10" t="s">
        <v>90</v>
      </c>
      <c r="B83" s="7">
        <v>4</v>
      </c>
      <c r="C83" s="14" t="s">
        <v>101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</row>
    <row r="84" spans="1:12" x14ac:dyDescent="0.25">
      <c r="A84" s="10" t="s">
        <v>90</v>
      </c>
      <c r="B84" s="7">
        <v>4</v>
      </c>
      <c r="C84" s="14" t="s">
        <v>102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</row>
    <row r="85" spans="1:12" x14ac:dyDescent="0.25">
      <c r="A85" s="10" t="s">
        <v>90</v>
      </c>
      <c r="B85" s="7">
        <v>5</v>
      </c>
      <c r="C85" s="14" t="s">
        <v>103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</row>
    <row r="86" spans="1:12" x14ac:dyDescent="0.25">
      <c r="A86" s="10" t="s">
        <v>90</v>
      </c>
      <c r="B86" s="7">
        <v>5</v>
      </c>
      <c r="C86" s="14" t="s">
        <v>104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</row>
    <row r="87" spans="1:12" x14ac:dyDescent="0.25">
      <c r="A87" s="10" t="s">
        <v>90</v>
      </c>
      <c r="B87" s="7">
        <v>5</v>
      </c>
      <c r="C87" s="14" t="s">
        <v>105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</row>
    <row r="88" spans="1:12" x14ac:dyDescent="0.25">
      <c r="A88" s="10" t="s">
        <v>90</v>
      </c>
      <c r="B88" s="7">
        <v>5</v>
      </c>
      <c r="C88" s="14" t="s">
        <v>106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</row>
    <row r="89" spans="1:12" x14ac:dyDescent="0.25">
      <c r="A89" s="10" t="s">
        <v>90</v>
      </c>
      <c r="B89" s="7">
        <v>5</v>
      </c>
      <c r="C89" s="14" t="s">
        <v>107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</row>
    <row r="90" spans="1:12" x14ac:dyDescent="0.25">
      <c r="A90" s="10" t="s">
        <v>90</v>
      </c>
      <c r="B90" s="7">
        <v>5</v>
      </c>
      <c r="C90" s="14" t="s">
        <v>108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</row>
    <row r="91" spans="1:12" x14ac:dyDescent="0.25">
      <c r="A91" s="10" t="s">
        <v>90</v>
      </c>
      <c r="B91" s="7">
        <v>5</v>
      </c>
      <c r="C91" s="14" t="s">
        <v>109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</row>
    <row r="92" spans="1:12" x14ac:dyDescent="0.25">
      <c r="A92" s="10" t="s">
        <v>90</v>
      </c>
      <c r="B92" s="7">
        <v>5</v>
      </c>
      <c r="C92" s="14" t="s">
        <v>110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</row>
    <row r="93" spans="1:12" x14ac:dyDescent="0.25">
      <c r="A93" s="10" t="s">
        <v>111</v>
      </c>
      <c r="B93" s="7">
        <v>4</v>
      </c>
      <c r="C93" s="14" t="s">
        <v>112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</row>
    <row r="94" spans="1:12" x14ac:dyDescent="0.25">
      <c r="A94" s="10" t="s">
        <v>111</v>
      </c>
      <c r="B94" s="7">
        <v>4</v>
      </c>
      <c r="C94" s="14" t="s">
        <v>113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</row>
    <row r="95" spans="1:12" x14ac:dyDescent="0.25">
      <c r="A95" s="10" t="s">
        <v>111</v>
      </c>
      <c r="B95" s="7">
        <v>4</v>
      </c>
      <c r="C95" s="14" t="s">
        <v>114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</row>
    <row r="96" spans="1:12" x14ac:dyDescent="0.25">
      <c r="A96" s="10" t="s">
        <v>115</v>
      </c>
      <c r="B96" s="7">
        <v>2</v>
      </c>
      <c r="C96" s="10" t="s">
        <v>116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</row>
    <row r="97" spans="1:12" x14ac:dyDescent="0.25">
      <c r="A97" s="10" t="s">
        <v>115</v>
      </c>
      <c r="B97" s="7">
        <v>3</v>
      </c>
      <c r="C97" s="10" t="s">
        <v>117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</row>
    <row r="98" spans="1:12" x14ac:dyDescent="0.25">
      <c r="A98" s="10" t="s">
        <v>115</v>
      </c>
      <c r="B98" s="7">
        <v>3</v>
      </c>
      <c r="C98" s="10" t="s">
        <v>118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</row>
    <row r="99" spans="1:12" x14ac:dyDescent="0.25">
      <c r="A99" s="10" t="s">
        <v>115</v>
      </c>
      <c r="B99" s="7">
        <v>5</v>
      </c>
      <c r="C99" s="10" t="s">
        <v>119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</row>
    <row r="100" spans="1:12" x14ac:dyDescent="0.25">
      <c r="A100" s="10" t="s">
        <v>115</v>
      </c>
      <c r="B100" s="7">
        <v>5</v>
      </c>
      <c r="C100" s="10" t="s">
        <v>120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</row>
    <row r="101" spans="1:12" x14ac:dyDescent="0.25">
      <c r="A101" s="10" t="s">
        <v>115</v>
      </c>
      <c r="B101" s="7">
        <v>5</v>
      </c>
      <c r="C101" s="10" t="s">
        <v>121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</row>
    <row r="102" spans="1:12" x14ac:dyDescent="0.25">
      <c r="A102" s="10" t="s">
        <v>115</v>
      </c>
      <c r="B102" s="7">
        <v>5</v>
      </c>
      <c r="C102" s="10" t="s">
        <v>122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</row>
    <row r="103" spans="1:12" x14ac:dyDescent="0.25">
      <c r="A103" s="10" t="s">
        <v>115</v>
      </c>
      <c r="B103" s="7">
        <v>5</v>
      </c>
      <c r="C103" s="10" t="s">
        <v>123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</row>
    <row r="104" spans="1:12" x14ac:dyDescent="0.25">
      <c r="A104" s="10" t="s">
        <v>115</v>
      </c>
      <c r="B104" s="7">
        <v>5</v>
      </c>
      <c r="C104" s="10" t="s">
        <v>124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</row>
    <row r="105" spans="1:12" x14ac:dyDescent="0.25">
      <c r="A105" s="10" t="s">
        <v>125</v>
      </c>
      <c r="B105" s="7">
        <v>5</v>
      </c>
      <c r="C105" s="10" t="s">
        <v>126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</row>
    <row r="106" spans="1:12" x14ac:dyDescent="0.25">
      <c r="A106" s="10" t="s">
        <v>125</v>
      </c>
      <c r="B106" s="7">
        <v>2</v>
      </c>
      <c r="C106" s="10" t="s">
        <v>127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</row>
    <row r="107" spans="1:12" x14ac:dyDescent="0.25">
      <c r="A107" s="10" t="s">
        <v>125</v>
      </c>
      <c r="B107" s="7">
        <v>1</v>
      </c>
      <c r="C107" s="10" t="s">
        <v>128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</row>
    <row r="108" spans="1:12" x14ac:dyDescent="0.25">
      <c r="A108" s="10" t="s">
        <v>125</v>
      </c>
      <c r="B108" s="7">
        <v>3</v>
      </c>
      <c r="C108" s="10" t="s">
        <v>129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</row>
    <row r="109" spans="1:12" x14ac:dyDescent="0.25">
      <c r="A109" s="10" t="s">
        <v>125</v>
      </c>
      <c r="B109" s="7">
        <v>4</v>
      </c>
      <c r="C109" s="10" t="s">
        <v>130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</row>
    <row r="110" spans="1:12" x14ac:dyDescent="0.25">
      <c r="A110" s="15"/>
      <c r="B110" s="16"/>
      <c r="C110" s="15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5"/>
      <c r="B111" s="15"/>
      <c r="C111" s="15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5"/>
      <c r="B112" s="15"/>
      <c r="C112" s="18" t="s">
        <v>131</v>
      </c>
      <c r="D112" s="19">
        <f>SUM(D113:D118)</f>
        <v>0</v>
      </c>
      <c r="E112" s="19">
        <f t="shared" ref="E112:L112" si="0">SUM(E113:E118)</f>
        <v>0</v>
      </c>
      <c r="F112" s="19">
        <f t="shared" si="0"/>
        <v>0</v>
      </c>
      <c r="G112" s="19">
        <f t="shared" si="0"/>
        <v>0</v>
      </c>
      <c r="H112" s="19">
        <f t="shared" si="0"/>
        <v>0</v>
      </c>
      <c r="I112" s="19">
        <f t="shared" si="0"/>
        <v>0</v>
      </c>
      <c r="J112" s="19">
        <f t="shared" si="0"/>
        <v>0</v>
      </c>
      <c r="K112" s="19">
        <f t="shared" si="0"/>
        <v>0</v>
      </c>
      <c r="L112" s="19">
        <f t="shared" si="0"/>
        <v>0</v>
      </c>
    </row>
    <row r="113" spans="1:12" x14ac:dyDescent="0.25">
      <c r="A113" s="15"/>
      <c r="B113" s="15"/>
      <c r="C113" s="20" t="s">
        <v>132</v>
      </c>
      <c r="D113" s="21">
        <f>SUMIF($B$6:$B$109,1,D6:D109)</f>
        <v>0</v>
      </c>
      <c r="E113" s="21">
        <f t="shared" ref="E113:L113" si="1">SUMIF($B$6:$B$109,1,E6:E109)</f>
        <v>0</v>
      </c>
      <c r="F113" s="21">
        <f t="shared" si="1"/>
        <v>0</v>
      </c>
      <c r="G113" s="21">
        <f t="shared" si="1"/>
        <v>0</v>
      </c>
      <c r="H113" s="21">
        <f t="shared" si="1"/>
        <v>0</v>
      </c>
      <c r="I113" s="21">
        <f t="shared" si="1"/>
        <v>0</v>
      </c>
      <c r="J113" s="21">
        <f t="shared" si="1"/>
        <v>0</v>
      </c>
      <c r="K113" s="21">
        <f t="shared" si="1"/>
        <v>0</v>
      </c>
      <c r="L113" s="21">
        <f t="shared" si="1"/>
        <v>0</v>
      </c>
    </row>
    <row r="114" spans="1:12" x14ac:dyDescent="0.25">
      <c r="A114" s="15"/>
      <c r="B114" s="15"/>
      <c r="C114" s="20" t="s">
        <v>133</v>
      </c>
      <c r="D114" s="21">
        <f>SUMIF($B$6:$B$109,2,D6:D109)</f>
        <v>0</v>
      </c>
      <c r="E114" s="21">
        <f t="shared" ref="E114:L114" si="2">SUMIF($B$6:$B$109,2,E6:E109)</f>
        <v>0</v>
      </c>
      <c r="F114" s="21">
        <f t="shared" si="2"/>
        <v>0</v>
      </c>
      <c r="G114" s="21">
        <f t="shared" si="2"/>
        <v>0</v>
      </c>
      <c r="H114" s="21">
        <f t="shared" si="2"/>
        <v>0</v>
      </c>
      <c r="I114" s="21">
        <f t="shared" si="2"/>
        <v>0</v>
      </c>
      <c r="J114" s="21">
        <f t="shared" si="2"/>
        <v>0</v>
      </c>
      <c r="K114" s="21">
        <f t="shared" si="2"/>
        <v>0</v>
      </c>
      <c r="L114" s="21">
        <f t="shared" si="2"/>
        <v>0</v>
      </c>
    </row>
    <row r="115" spans="1:12" x14ac:dyDescent="0.25">
      <c r="A115" s="15"/>
      <c r="B115" s="15"/>
      <c r="C115" s="20" t="s">
        <v>134</v>
      </c>
      <c r="D115" s="21">
        <f>SUMIF($B$6:$B$109,3,D6:D109)</f>
        <v>0</v>
      </c>
      <c r="E115" s="21">
        <f t="shared" ref="E115:L115" si="3">SUMIF($B$6:$B$109,3,E6:E109)</f>
        <v>0</v>
      </c>
      <c r="F115" s="21">
        <f>SUMIF($B$6:$B$109,3,F6:F109)</f>
        <v>0</v>
      </c>
      <c r="G115" s="21">
        <f t="shared" si="3"/>
        <v>0</v>
      </c>
      <c r="H115" s="21">
        <f t="shared" si="3"/>
        <v>0</v>
      </c>
      <c r="I115" s="21">
        <f t="shared" si="3"/>
        <v>0</v>
      </c>
      <c r="J115" s="21">
        <f t="shared" si="3"/>
        <v>0</v>
      </c>
      <c r="K115" s="21">
        <f t="shared" si="3"/>
        <v>0</v>
      </c>
      <c r="L115" s="21">
        <f t="shared" si="3"/>
        <v>0</v>
      </c>
    </row>
    <row r="116" spans="1:12" x14ac:dyDescent="0.25">
      <c r="A116" s="15"/>
      <c r="B116" s="15"/>
      <c r="C116" s="20" t="s">
        <v>135</v>
      </c>
      <c r="D116" s="21">
        <f>SUMIF($B$6:$B$109,4,D6:D109)</f>
        <v>0</v>
      </c>
      <c r="E116" s="21">
        <f t="shared" ref="E116:L116" si="4">SUMIF($B$6:$B$109,4,E6:E109)</f>
        <v>0</v>
      </c>
      <c r="F116" s="21">
        <f t="shared" si="4"/>
        <v>0</v>
      </c>
      <c r="G116" s="21">
        <f t="shared" si="4"/>
        <v>0</v>
      </c>
      <c r="H116" s="21">
        <f t="shared" si="4"/>
        <v>0</v>
      </c>
      <c r="I116" s="21">
        <f t="shared" si="4"/>
        <v>0</v>
      </c>
      <c r="J116" s="21">
        <f t="shared" si="4"/>
        <v>0</v>
      </c>
      <c r="K116" s="21">
        <f t="shared" si="4"/>
        <v>0</v>
      </c>
      <c r="L116" s="21">
        <f t="shared" si="4"/>
        <v>0</v>
      </c>
    </row>
    <row r="117" spans="1:12" x14ac:dyDescent="0.25">
      <c r="A117" s="15"/>
      <c r="B117" s="15"/>
      <c r="C117" s="20" t="s">
        <v>136</v>
      </c>
      <c r="D117" s="21">
        <f>SUMIF($B$6:$B$109,5,D6:D109)</f>
        <v>0</v>
      </c>
      <c r="E117" s="21">
        <f t="shared" ref="E117:L117" si="5">SUMIF($B$6:$B$109,5,E6:E109)</f>
        <v>0</v>
      </c>
      <c r="F117" s="21">
        <f t="shared" si="5"/>
        <v>0</v>
      </c>
      <c r="G117" s="21">
        <f t="shared" si="5"/>
        <v>0</v>
      </c>
      <c r="H117" s="21">
        <f t="shared" si="5"/>
        <v>0</v>
      </c>
      <c r="I117" s="21">
        <f t="shared" si="5"/>
        <v>0</v>
      </c>
      <c r="J117" s="21">
        <f t="shared" si="5"/>
        <v>0</v>
      </c>
      <c r="K117" s="21">
        <f t="shared" si="5"/>
        <v>0</v>
      </c>
      <c r="L117" s="21">
        <f t="shared" si="5"/>
        <v>0</v>
      </c>
    </row>
    <row r="118" spans="1:12" x14ac:dyDescent="0.25">
      <c r="A118" s="15"/>
      <c r="B118" s="15"/>
      <c r="C118" s="22" t="s">
        <v>137</v>
      </c>
      <c r="D118" s="23">
        <f>SUMIF($B$6:$B$109,6,D6:D109)</f>
        <v>0</v>
      </c>
      <c r="E118" s="23">
        <f t="shared" ref="E118:L118" si="6">SUMIF($B$6:$B$109,6,E6:E109)</f>
        <v>0</v>
      </c>
      <c r="F118" s="23">
        <f t="shared" si="6"/>
        <v>0</v>
      </c>
      <c r="G118" s="23">
        <f t="shared" si="6"/>
        <v>0</v>
      </c>
      <c r="H118" s="23">
        <f t="shared" si="6"/>
        <v>0</v>
      </c>
      <c r="I118" s="23">
        <f t="shared" si="6"/>
        <v>0</v>
      </c>
      <c r="J118" s="23">
        <f t="shared" si="6"/>
        <v>0</v>
      </c>
      <c r="K118" s="23">
        <f t="shared" si="6"/>
        <v>0</v>
      </c>
      <c r="L118" s="23">
        <f t="shared" si="6"/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0"/>
  <sheetViews>
    <sheetView tabSelected="1" topLeftCell="A127" workbookViewId="0">
      <selection activeCell="C140" sqref="C140"/>
    </sheetView>
  </sheetViews>
  <sheetFormatPr baseColWidth="10" defaultRowHeight="15" x14ac:dyDescent="0.25"/>
  <cols>
    <col min="3" max="3" width="25.140625" bestFit="1" customWidth="1"/>
  </cols>
  <sheetData>
    <row r="1" spans="1:12" x14ac:dyDescent="0.25">
      <c r="A1" s="107" t="s">
        <v>0</v>
      </c>
      <c r="B1" s="108"/>
      <c r="C1" s="107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107" t="s">
        <v>1</v>
      </c>
      <c r="B2" s="108"/>
      <c r="C2" s="107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107" t="s">
        <v>249</v>
      </c>
      <c r="B3" s="108"/>
      <c r="C3" s="107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1"/>
      <c r="B4" s="109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45" x14ac:dyDescent="0.25">
      <c r="A5" s="24" t="s">
        <v>3</v>
      </c>
      <c r="B5" s="25" t="s">
        <v>4</v>
      </c>
      <c r="C5" s="110" t="s">
        <v>5</v>
      </c>
      <c r="D5" s="110" t="s">
        <v>6</v>
      </c>
      <c r="E5" s="110" t="s">
        <v>7</v>
      </c>
      <c r="F5" s="110" t="s">
        <v>153</v>
      </c>
      <c r="G5" s="110" t="s">
        <v>9</v>
      </c>
      <c r="H5" s="110" t="s">
        <v>225</v>
      </c>
      <c r="I5" s="110" t="s">
        <v>11</v>
      </c>
      <c r="J5" s="110" t="s">
        <v>226</v>
      </c>
      <c r="K5" s="110" t="s">
        <v>13</v>
      </c>
      <c r="L5" s="5" t="s">
        <v>14</v>
      </c>
    </row>
    <row r="6" spans="1:12" x14ac:dyDescent="0.25">
      <c r="A6" s="6" t="s">
        <v>15</v>
      </c>
      <c r="B6" s="7">
        <v>3</v>
      </c>
      <c r="C6" s="8" t="s">
        <v>16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</row>
    <row r="7" spans="1:12" x14ac:dyDescent="0.25">
      <c r="A7" s="6" t="s">
        <v>15</v>
      </c>
      <c r="B7" s="7">
        <v>3</v>
      </c>
      <c r="C7" s="8" t="s">
        <v>17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</row>
    <row r="8" spans="1:12" x14ac:dyDescent="0.25">
      <c r="A8" s="6" t="s">
        <v>15</v>
      </c>
      <c r="B8" s="7">
        <v>3</v>
      </c>
      <c r="C8" s="8" t="s">
        <v>18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</row>
    <row r="9" spans="1:12" x14ac:dyDescent="0.25">
      <c r="A9" s="6" t="s">
        <v>15</v>
      </c>
      <c r="B9" s="7">
        <v>4</v>
      </c>
      <c r="C9" s="8" t="s">
        <v>19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</row>
    <row r="10" spans="1:12" x14ac:dyDescent="0.25">
      <c r="A10" s="6" t="s">
        <v>15</v>
      </c>
      <c r="B10" s="7">
        <v>4</v>
      </c>
      <c r="C10" s="8" t="s">
        <v>20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spans="1:12" x14ac:dyDescent="0.25">
      <c r="A11" s="6" t="s">
        <v>15</v>
      </c>
      <c r="B11" s="7">
        <v>4</v>
      </c>
      <c r="C11" s="8" t="s">
        <v>21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</row>
    <row r="12" spans="1:12" x14ac:dyDescent="0.25">
      <c r="A12" s="6" t="s">
        <v>15</v>
      </c>
      <c r="B12" s="7">
        <v>4</v>
      </c>
      <c r="C12" s="8" t="s">
        <v>22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</row>
    <row r="13" spans="1:12" x14ac:dyDescent="0.25">
      <c r="A13" s="6" t="s">
        <v>15</v>
      </c>
      <c r="B13" s="7">
        <v>2</v>
      </c>
      <c r="C13" s="8" t="s">
        <v>23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</row>
    <row r="14" spans="1:12" x14ac:dyDescent="0.25">
      <c r="A14" s="6" t="s">
        <v>15</v>
      </c>
      <c r="B14" s="7">
        <v>2</v>
      </c>
      <c r="C14" s="8" t="s">
        <v>24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</row>
    <row r="15" spans="1:12" x14ac:dyDescent="0.25">
      <c r="A15" s="6" t="s">
        <v>15</v>
      </c>
      <c r="B15" s="7">
        <v>4</v>
      </c>
      <c r="C15" s="8" t="s">
        <v>25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</row>
    <row r="16" spans="1:12" x14ac:dyDescent="0.25">
      <c r="A16" s="6" t="s">
        <v>15</v>
      </c>
      <c r="B16" s="7">
        <v>3</v>
      </c>
      <c r="C16" s="8" t="s">
        <v>26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</row>
    <row r="17" spans="1:12" x14ac:dyDescent="0.25">
      <c r="A17" s="6" t="s">
        <v>15</v>
      </c>
      <c r="B17" s="7">
        <v>4</v>
      </c>
      <c r="C17" s="8" t="s">
        <v>27</v>
      </c>
      <c r="D17" s="27">
        <v>2</v>
      </c>
      <c r="E17" s="27">
        <v>2</v>
      </c>
      <c r="F17" s="27">
        <v>12009.621334400001</v>
      </c>
      <c r="G17" s="27">
        <v>1</v>
      </c>
      <c r="H17" s="27">
        <v>425.95</v>
      </c>
      <c r="I17" s="27">
        <v>0</v>
      </c>
      <c r="J17" s="27">
        <v>0</v>
      </c>
      <c r="K17" s="27">
        <v>0</v>
      </c>
      <c r="L17" s="27">
        <v>0</v>
      </c>
    </row>
    <row r="18" spans="1:12" x14ac:dyDescent="0.25">
      <c r="A18" s="6" t="s">
        <v>15</v>
      </c>
      <c r="B18" s="7">
        <v>4</v>
      </c>
      <c r="C18" s="8" t="s">
        <v>28</v>
      </c>
      <c r="D18" s="27">
        <v>1</v>
      </c>
      <c r="E18" s="27">
        <v>1</v>
      </c>
      <c r="F18" s="27">
        <v>6255.9563499999995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</row>
    <row r="19" spans="1:12" x14ac:dyDescent="0.25">
      <c r="A19" s="6" t="s">
        <v>15</v>
      </c>
      <c r="B19" s="7">
        <v>4</v>
      </c>
      <c r="C19" s="8" t="s">
        <v>29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</row>
    <row r="20" spans="1:12" x14ac:dyDescent="0.25">
      <c r="A20" s="6" t="s">
        <v>15</v>
      </c>
      <c r="B20" s="7">
        <v>5</v>
      </c>
      <c r="C20" s="8" t="s">
        <v>30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</row>
    <row r="21" spans="1:12" x14ac:dyDescent="0.25">
      <c r="A21" s="6" t="s">
        <v>15</v>
      </c>
      <c r="B21" s="7">
        <v>2</v>
      </c>
      <c r="C21" s="8" t="s">
        <v>31</v>
      </c>
      <c r="D21" s="27">
        <v>1</v>
      </c>
      <c r="E21" s="27">
        <v>1</v>
      </c>
      <c r="F21" s="27">
        <v>2689.31</v>
      </c>
      <c r="G21" s="27">
        <v>0</v>
      </c>
      <c r="H21" s="27">
        <v>0</v>
      </c>
      <c r="I21" s="27">
        <v>1</v>
      </c>
      <c r="J21" s="27">
        <v>2405.3220000000001</v>
      </c>
      <c r="K21" s="27">
        <v>0</v>
      </c>
      <c r="L21" s="27">
        <v>0</v>
      </c>
    </row>
    <row r="22" spans="1:12" x14ac:dyDescent="0.25">
      <c r="A22" s="6" t="s">
        <v>15</v>
      </c>
      <c r="B22" s="7">
        <v>3</v>
      </c>
      <c r="C22" s="8" t="s">
        <v>32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</row>
    <row r="23" spans="1:12" x14ac:dyDescent="0.25">
      <c r="A23" s="6" t="s">
        <v>15</v>
      </c>
      <c r="B23" s="7">
        <v>3</v>
      </c>
      <c r="C23" s="8" t="s">
        <v>34</v>
      </c>
      <c r="D23" s="27">
        <v>2</v>
      </c>
      <c r="E23" s="27">
        <v>2</v>
      </c>
      <c r="F23" s="27">
        <v>200631.44127110002</v>
      </c>
      <c r="G23" s="27">
        <v>1</v>
      </c>
      <c r="H23" s="27">
        <v>1095.6790000000001</v>
      </c>
      <c r="I23" s="27">
        <v>1</v>
      </c>
      <c r="J23" s="27">
        <v>4810.6450000000004</v>
      </c>
      <c r="K23" s="27">
        <v>0</v>
      </c>
      <c r="L23" s="27">
        <v>0</v>
      </c>
    </row>
    <row r="24" spans="1:12" x14ac:dyDescent="0.25">
      <c r="A24" s="6" t="s">
        <v>15</v>
      </c>
      <c r="B24" s="7">
        <v>3</v>
      </c>
      <c r="C24" s="8" t="s">
        <v>200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</row>
    <row r="25" spans="1:12" x14ac:dyDescent="0.25">
      <c r="A25" s="6" t="s">
        <v>15</v>
      </c>
      <c r="B25" s="7">
        <v>4</v>
      </c>
      <c r="C25" s="8" t="s">
        <v>36</v>
      </c>
      <c r="D25" s="27">
        <v>1</v>
      </c>
      <c r="E25" s="27">
        <v>1</v>
      </c>
      <c r="F25" s="27">
        <v>11910.843999999999</v>
      </c>
      <c r="G25" s="27">
        <v>0</v>
      </c>
      <c r="H25" s="27">
        <v>0</v>
      </c>
      <c r="I25" s="27">
        <v>1</v>
      </c>
      <c r="J25" s="27">
        <v>11650.948</v>
      </c>
      <c r="K25" s="27">
        <v>0</v>
      </c>
      <c r="L25" s="27">
        <v>0</v>
      </c>
    </row>
    <row r="26" spans="1:12" x14ac:dyDescent="0.25">
      <c r="A26" s="6" t="s">
        <v>15</v>
      </c>
      <c r="B26" s="7">
        <v>3</v>
      </c>
      <c r="C26" s="8" t="s">
        <v>201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</row>
    <row r="27" spans="1:12" x14ac:dyDescent="0.25">
      <c r="A27" s="6" t="s">
        <v>15</v>
      </c>
      <c r="B27" s="7">
        <v>4</v>
      </c>
      <c r="C27" s="8" t="s">
        <v>202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</row>
    <row r="28" spans="1:12" x14ac:dyDescent="0.25">
      <c r="A28" s="6" t="s">
        <v>15</v>
      </c>
      <c r="B28" s="7">
        <v>3</v>
      </c>
      <c r="C28" s="8" t="s">
        <v>37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</row>
    <row r="29" spans="1:12" x14ac:dyDescent="0.25">
      <c r="A29" s="6" t="s">
        <v>15</v>
      </c>
      <c r="B29" s="7">
        <v>1</v>
      </c>
      <c r="C29" s="8" t="s">
        <v>39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</row>
    <row r="30" spans="1:12" x14ac:dyDescent="0.25">
      <c r="A30" s="6" t="s">
        <v>15</v>
      </c>
      <c r="B30" s="7">
        <v>3</v>
      </c>
      <c r="C30" s="8" t="s">
        <v>203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</row>
    <row r="31" spans="1:12" x14ac:dyDescent="0.25">
      <c r="A31" s="6" t="s">
        <v>15</v>
      </c>
      <c r="B31" s="7">
        <v>2</v>
      </c>
      <c r="C31" s="8" t="s">
        <v>41</v>
      </c>
      <c r="D31" s="27">
        <v>4</v>
      </c>
      <c r="E31" s="27">
        <v>4</v>
      </c>
      <c r="F31" s="27">
        <v>47893.281171199997</v>
      </c>
      <c r="G31" s="27">
        <v>1</v>
      </c>
      <c r="H31" s="27">
        <v>425.95</v>
      </c>
      <c r="I31" s="27">
        <v>1</v>
      </c>
      <c r="J31" s="27">
        <v>2405.3229999999999</v>
      </c>
      <c r="K31" s="27">
        <v>0</v>
      </c>
      <c r="L31" s="27">
        <v>0</v>
      </c>
    </row>
    <row r="32" spans="1:12" x14ac:dyDescent="0.25">
      <c r="A32" s="10" t="s">
        <v>144</v>
      </c>
      <c r="B32" s="7">
        <v>3</v>
      </c>
      <c r="C32" s="12" t="s">
        <v>43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</row>
    <row r="33" spans="1:12" x14ac:dyDescent="0.25">
      <c r="A33" s="10" t="s">
        <v>144</v>
      </c>
      <c r="B33" s="7">
        <v>4</v>
      </c>
      <c r="C33" s="12" t="s">
        <v>179</v>
      </c>
      <c r="D33" s="27">
        <v>1</v>
      </c>
      <c r="E33" s="27">
        <v>1</v>
      </c>
      <c r="F33" s="27">
        <v>1210.8800000000001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</row>
    <row r="34" spans="1:12" x14ac:dyDescent="0.25">
      <c r="A34" s="10" t="s">
        <v>144</v>
      </c>
      <c r="B34" s="7">
        <v>4</v>
      </c>
      <c r="C34" s="12" t="s">
        <v>45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</row>
    <row r="35" spans="1:12" x14ac:dyDescent="0.25">
      <c r="A35" s="10" t="s">
        <v>144</v>
      </c>
      <c r="B35" s="7">
        <v>4</v>
      </c>
      <c r="C35" s="12" t="s">
        <v>46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spans="1:12" x14ac:dyDescent="0.25">
      <c r="A36" s="10" t="s">
        <v>47</v>
      </c>
      <c r="B36" s="7">
        <v>1</v>
      </c>
      <c r="C36" s="10" t="s">
        <v>155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</row>
    <row r="37" spans="1:12" x14ac:dyDescent="0.25">
      <c r="A37" s="10" t="s">
        <v>47</v>
      </c>
      <c r="B37" s="7">
        <v>3</v>
      </c>
      <c r="C37" s="10" t="s">
        <v>156</v>
      </c>
      <c r="D37" s="27">
        <v>14</v>
      </c>
      <c r="E37" s="27">
        <v>14</v>
      </c>
      <c r="F37" s="27">
        <v>87009.43</v>
      </c>
      <c r="G37" s="27">
        <v>1</v>
      </c>
      <c r="H37" s="27">
        <v>19.79</v>
      </c>
      <c r="I37" s="27">
        <v>1</v>
      </c>
      <c r="J37" s="27">
        <v>6923.89</v>
      </c>
      <c r="K37" s="27">
        <v>0</v>
      </c>
      <c r="L37" s="27">
        <v>0</v>
      </c>
    </row>
    <row r="38" spans="1:12" x14ac:dyDescent="0.25">
      <c r="A38" s="10" t="s">
        <v>47</v>
      </c>
      <c r="B38" s="7">
        <v>3</v>
      </c>
      <c r="C38" s="10" t="s">
        <v>157</v>
      </c>
      <c r="D38" s="27">
        <v>2</v>
      </c>
      <c r="E38" s="27">
        <v>2</v>
      </c>
      <c r="F38" s="27">
        <v>26750.83</v>
      </c>
      <c r="G38" s="27">
        <v>2</v>
      </c>
      <c r="H38" s="27">
        <v>25154.18</v>
      </c>
      <c r="I38" s="27">
        <v>0</v>
      </c>
      <c r="J38" s="27">
        <v>0</v>
      </c>
      <c r="K38" s="27">
        <v>0</v>
      </c>
      <c r="L38" s="27">
        <v>0</v>
      </c>
    </row>
    <row r="39" spans="1:12" x14ac:dyDescent="0.25">
      <c r="A39" s="10" t="s">
        <v>47</v>
      </c>
      <c r="B39" s="7">
        <v>4</v>
      </c>
      <c r="C39" s="10" t="s">
        <v>158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</row>
    <row r="40" spans="1:12" x14ac:dyDescent="0.25">
      <c r="A40" s="10" t="s">
        <v>47</v>
      </c>
      <c r="B40" s="7">
        <v>4</v>
      </c>
      <c r="C40" s="10" t="s">
        <v>159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</row>
    <row r="41" spans="1:12" x14ac:dyDescent="0.25">
      <c r="A41" s="10" t="s">
        <v>47</v>
      </c>
      <c r="B41" s="7">
        <v>4</v>
      </c>
      <c r="C41" s="10" t="s">
        <v>160</v>
      </c>
      <c r="D41" s="27">
        <v>1</v>
      </c>
      <c r="E41" s="27">
        <v>1</v>
      </c>
      <c r="F41" s="27">
        <v>1217.2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</row>
    <row r="42" spans="1:12" x14ac:dyDescent="0.25">
      <c r="A42" s="10" t="s">
        <v>54</v>
      </c>
      <c r="B42" s="7">
        <v>3</v>
      </c>
      <c r="C42" s="12" t="s">
        <v>228</v>
      </c>
      <c r="D42" s="27">
        <v>1</v>
      </c>
      <c r="E42" s="27">
        <v>1</v>
      </c>
      <c r="F42" s="27">
        <v>10000.617</v>
      </c>
      <c r="G42" s="27">
        <v>1</v>
      </c>
      <c r="H42" s="27">
        <v>10000</v>
      </c>
      <c r="I42" s="27">
        <v>0</v>
      </c>
      <c r="J42" s="27">
        <v>0</v>
      </c>
      <c r="K42" s="27">
        <v>0</v>
      </c>
      <c r="L42" s="27">
        <v>0</v>
      </c>
    </row>
    <row r="43" spans="1:12" x14ac:dyDescent="0.25">
      <c r="A43" s="10" t="s">
        <v>54</v>
      </c>
      <c r="B43" s="7">
        <v>5</v>
      </c>
      <c r="C43" s="12" t="s">
        <v>227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</row>
    <row r="44" spans="1:12" x14ac:dyDescent="0.25">
      <c r="A44" s="10" t="s">
        <v>54</v>
      </c>
      <c r="B44" s="7">
        <v>5</v>
      </c>
      <c r="C44" s="12" t="s">
        <v>238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</row>
    <row r="45" spans="1:12" x14ac:dyDescent="0.25">
      <c r="A45" s="10" t="s">
        <v>54</v>
      </c>
      <c r="B45" s="7">
        <v>5</v>
      </c>
      <c r="C45" s="12" t="s">
        <v>239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</row>
    <row r="46" spans="1:12" x14ac:dyDescent="0.25">
      <c r="A46" s="6" t="s">
        <v>56</v>
      </c>
      <c r="B46" s="7">
        <v>3</v>
      </c>
      <c r="C46" s="6" t="s">
        <v>162</v>
      </c>
      <c r="D46" s="27">
        <v>5</v>
      </c>
      <c r="E46" s="27">
        <v>5</v>
      </c>
      <c r="F46" s="27">
        <v>36551.205980051003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</row>
    <row r="47" spans="1:12" x14ac:dyDescent="0.25">
      <c r="A47" s="6" t="s">
        <v>56</v>
      </c>
      <c r="B47" s="7">
        <v>3</v>
      </c>
      <c r="C47" s="6" t="s">
        <v>162</v>
      </c>
      <c r="D47" s="27">
        <v>11</v>
      </c>
      <c r="E47" s="27">
        <v>11</v>
      </c>
      <c r="F47" s="27">
        <v>49032.042542493997</v>
      </c>
      <c r="G47" s="27">
        <v>3</v>
      </c>
      <c r="H47" s="27">
        <v>168.44900000000001</v>
      </c>
      <c r="I47" s="27">
        <v>5</v>
      </c>
      <c r="J47" s="27">
        <v>30056.981</v>
      </c>
      <c r="K47" s="27">
        <v>0</v>
      </c>
      <c r="L47" s="27">
        <v>0</v>
      </c>
    </row>
    <row r="48" spans="1:12" x14ac:dyDescent="0.25">
      <c r="A48" s="6" t="s">
        <v>56</v>
      </c>
      <c r="B48" s="7">
        <v>3</v>
      </c>
      <c r="C48" s="6" t="s">
        <v>162</v>
      </c>
      <c r="D48" s="27">
        <v>15</v>
      </c>
      <c r="E48" s="27">
        <v>15</v>
      </c>
      <c r="F48" s="27">
        <v>104758.687085696</v>
      </c>
      <c r="G48" s="27">
        <v>0</v>
      </c>
      <c r="H48" s="27">
        <v>0</v>
      </c>
      <c r="I48" s="27">
        <v>3</v>
      </c>
      <c r="J48" s="27">
        <v>33912.107000000004</v>
      </c>
      <c r="K48" s="27">
        <v>1</v>
      </c>
      <c r="L48" s="27">
        <v>18438.120999999999</v>
      </c>
    </row>
    <row r="49" spans="1:12" x14ac:dyDescent="0.25">
      <c r="A49" s="6" t="s">
        <v>56</v>
      </c>
      <c r="B49" s="7">
        <v>3</v>
      </c>
      <c r="C49" s="6" t="s">
        <v>162</v>
      </c>
      <c r="D49" s="27">
        <v>1</v>
      </c>
      <c r="E49" s="27">
        <v>1</v>
      </c>
      <c r="F49" s="27">
        <v>6696.6139840630003</v>
      </c>
      <c r="G49" s="27">
        <v>1</v>
      </c>
      <c r="H49" s="27">
        <v>414.61599999999999</v>
      </c>
      <c r="I49" s="27">
        <v>0</v>
      </c>
      <c r="J49" s="27">
        <v>0</v>
      </c>
      <c r="K49" s="27">
        <v>0</v>
      </c>
      <c r="L49" s="27">
        <v>0</v>
      </c>
    </row>
    <row r="50" spans="1:12" x14ac:dyDescent="0.25">
      <c r="A50" s="6" t="s">
        <v>56</v>
      </c>
      <c r="B50" s="7">
        <v>3</v>
      </c>
      <c r="C50" s="6" t="s">
        <v>163</v>
      </c>
      <c r="D50" s="27">
        <v>2</v>
      </c>
      <c r="E50" s="27">
        <v>2</v>
      </c>
      <c r="F50" s="27">
        <v>20466.659225244002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</row>
    <row r="51" spans="1:12" x14ac:dyDescent="0.25">
      <c r="A51" s="6" t="s">
        <v>56</v>
      </c>
      <c r="B51" s="7">
        <v>3</v>
      </c>
      <c r="C51" s="6" t="s">
        <v>163</v>
      </c>
      <c r="D51" s="27">
        <v>9</v>
      </c>
      <c r="E51" s="27">
        <v>9</v>
      </c>
      <c r="F51" s="27">
        <v>17936.647798687998</v>
      </c>
      <c r="G51" s="27">
        <v>3</v>
      </c>
      <c r="H51" s="27">
        <v>154.23099999999999</v>
      </c>
      <c r="I51" s="27">
        <v>3</v>
      </c>
      <c r="J51" s="27">
        <v>7533.0559999999996</v>
      </c>
      <c r="K51" s="27">
        <v>1</v>
      </c>
      <c r="L51" s="27">
        <v>862.66200000000003</v>
      </c>
    </row>
    <row r="52" spans="1:12" x14ac:dyDescent="0.25">
      <c r="A52" s="6" t="s">
        <v>56</v>
      </c>
      <c r="B52" s="7">
        <v>3</v>
      </c>
      <c r="C52" s="6" t="s">
        <v>163</v>
      </c>
      <c r="D52" s="27">
        <v>8</v>
      </c>
      <c r="E52" s="27">
        <v>8</v>
      </c>
      <c r="F52" s="27">
        <v>25795.39304667</v>
      </c>
      <c r="G52" s="27">
        <v>0</v>
      </c>
      <c r="H52" s="27">
        <v>0</v>
      </c>
      <c r="I52" s="27">
        <v>3</v>
      </c>
      <c r="J52" s="27">
        <v>7692.99</v>
      </c>
      <c r="K52" s="27">
        <v>0</v>
      </c>
      <c r="L52" s="27">
        <v>0</v>
      </c>
    </row>
    <row r="53" spans="1:12" x14ac:dyDescent="0.25">
      <c r="A53" s="6" t="s">
        <v>56</v>
      </c>
      <c r="B53" s="7">
        <v>3</v>
      </c>
      <c r="C53" s="6" t="s">
        <v>163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</row>
    <row r="54" spans="1:12" x14ac:dyDescent="0.25">
      <c r="A54" s="6" t="s">
        <v>56</v>
      </c>
      <c r="B54" s="7">
        <v>3</v>
      </c>
      <c r="C54" s="6" t="s">
        <v>164</v>
      </c>
      <c r="D54" s="27">
        <v>5</v>
      </c>
      <c r="E54" s="27">
        <v>5</v>
      </c>
      <c r="F54" s="27">
        <v>44504.858014039004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</row>
    <row r="55" spans="1:12" x14ac:dyDescent="0.25">
      <c r="A55" s="6" t="s">
        <v>56</v>
      </c>
      <c r="B55" s="7">
        <v>3</v>
      </c>
      <c r="C55" s="6" t="s">
        <v>164</v>
      </c>
      <c r="D55" s="27">
        <v>12</v>
      </c>
      <c r="E55" s="27">
        <v>12</v>
      </c>
      <c r="F55" s="27">
        <v>50764.950546866996</v>
      </c>
      <c r="G55" s="27">
        <v>3</v>
      </c>
      <c r="H55" s="27">
        <v>383.42200000000003</v>
      </c>
      <c r="I55" s="27">
        <v>4</v>
      </c>
      <c r="J55" s="27">
        <v>19861.162</v>
      </c>
      <c r="K55" s="27">
        <v>0</v>
      </c>
      <c r="L55" s="27">
        <v>0</v>
      </c>
    </row>
    <row r="56" spans="1:12" x14ac:dyDescent="0.25">
      <c r="A56" s="6" t="s">
        <v>56</v>
      </c>
      <c r="B56" s="7">
        <v>3</v>
      </c>
      <c r="C56" s="6" t="s">
        <v>164</v>
      </c>
      <c r="D56" s="27">
        <v>16</v>
      </c>
      <c r="E56" s="27">
        <v>16</v>
      </c>
      <c r="F56" s="27">
        <v>113189.497272712</v>
      </c>
      <c r="G56" s="27">
        <v>1</v>
      </c>
      <c r="H56" s="27">
        <v>117.22799999999999</v>
      </c>
      <c r="I56" s="27">
        <v>3</v>
      </c>
      <c r="J56" s="27">
        <v>15289.447</v>
      </c>
      <c r="K56" s="27">
        <v>0</v>
      </c>
      <c r="L56" s="27">
        <v>0</v>
      </c>
    </row>
    <row r="57" spans="1:12" x14ac:dyDescent="0.25">
      <c r="A57" s="6" t="s">
        <v>56</v>
      </c>
      <c r="B57" s="7">
        <v>3</v>
      </c>
      <c r="C57" s="6" t="s">
        <v>164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</row>
    <row r="58" spans="1:12" x14ac:dyDescent="0.25">
      <c r="A58" s="6" t="s">
        <v>56</v>
      </c>
      <c r="B58" s="7">
        <v>5</v>
      </c>
      <c r="C58" s="6" t="s">
        <v>165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</row>
    <row r="59" spans="1:12" x14ac:dyDescent="0.25">
      <c r="A59" s="6" t="s">
        <v>56</v>
      </c>
      <c r="B59" s="7">
        <v>5</v>
      </c>
      <c r="C59" s="6" t="s">
        <v>165</v>
      </c>
      <c r="D59" s="27">
        <v>5</v>
      </c>
      <c r="E59" s="27">
        <v>5</v>
      </c>
      <c r="F59" s="27">
        <v>1267.0563263620002</v>
      </c>
      <c r="G59" s="27">
        <v>1</v>
      </c>
      <c r="H59" s="27">
        <v>135</v>
      </c>
      <c r="I59" s="27">
        <v>2</v>
      </c>
      <c r="J59" s="27">
        <v>246.34299999999999</v>
      </c>
      <c r="K59" s="27">
        <v>0</v>
      </c>
      <c r="L59" s="27">
        <v>0</v>
      </c>
    </row>
    <row r="60" spans="1:12" x14ac:dyDescent="0.25">
      <c r="A60" s="6" t="s">
        <v>56</v>
      </c>
      <c r="B60" s="7">
        <v>5</v>
      </c>
      <c r="C60" s="6" t="s">
        <v>165</v>
      </c>
      <c r="D60" s="27">
        <v>6</v>
      </c>
      <c r="E60" s="27">
        <v>6</v>
      </c>
      <c r="F60" s="27">
        <v>45962.751425903996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</row>
    <row r="61" spans="1:12" x14ac:dyDescent="0.25">
      <c r="A61" s="6" t="s">
        <v>56</v>
      </c>
      <c r="B61" s="7">
        <v>5</v>
      </c>
      <c r="C61" s="6" t="s">
        <v>165</v>
      </c>
      <c r="D61" s="27">
        <v>1</v>
      </c>
      <c r="E61" s="27">
        <v>1</v>
      </c>
      <c r="F61" s="27">
        <v>6751.1073711789995</v>
      </c>
      <c r="G61" s="27">
        <v>1</v>
      </c>
      <c r="H61" s="27">
        <v>414.61700000000002</v>
      </c>
      <c r="I61" s="27">
        <v>0</v>
      </c>
      <c r="J61" s="27">
        <v>0</v>
      </c>
      <c r="K61" s="27">
        <v>0</v>
      </c>
      <c r="L61" s="27">
        <v>0</v>
      </c>
    </row>
    <row r="62" spans="1:12" x14ac:dyDescent="0.25">
      <c r="A62" s="6" t="s">
        <v>56</v>
      </c>
      <c r="B62" s="7">
        <v>5</v>
      </c>
      <c r="C62" s="6" t="s">
        <v>166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</row>
    <row r="63" spans="1:12" x14ac:dyDescent="0.25">
      <c r="A63" s="6" t="s">
        <v>56</v>
      </c>
      <c r="B63" s="7">
        <v>5</v>
      </c>
      <c r="C63" s="6" t="s">
        <v>166</v>
      </c>
      <c r="D63" s="27">
        <v>6</v>
      </c>
      <c r="E63" s="27">
        <v>6</v>
      </c>
      <c r="F63" s="27">
        <v>2272.3891618320004</v>
      </c>
      <c r="G63" s="27">
        <v>2</v>
      </c>
      <c r="H63" s="27">
        <v>142.52000000000001</v>
      </c>
      <c r="I63" s="27">
        <v>2</v>
      </c>
      <c r="J63" s="27">
        <v>1363.5619999999999</v>
      </c>
      <c r="K63" s="27">
        <v>0</v>
      </c>
      <c r="L63" s="27">
        <v>0</v>
      </c>
    </row>
    <row r="64" spans="1:12" x14ac:dyDescent="0.25">
      <c r="A64" s="6" t="s">
        <v>56</v>
      </c>
      <c r="B64" s="7">
        <v>5</v>
      </c>
      <c r="C64" s="6" t="s">
        <v>166</v>
      </c>
      <c r="D64" s="27">
        <v>5</v>
      </c>
      <c r="E64" s="27">
        <v>5</v>
      </c>
      <c r="F64" s="27">
        <v>13646.362860882999</v>
      </c>
      <c r="G64" s="27">
        <v>1</v>
      </c>
      <c r="H64" s="27">
        <v>50.24</v>
      </c>
      <c r="I64" s="27">
        <v>2</v>
      </c>
      <c r="J64" s="27">
        <v>6610.2070000000003</v>
      </c>
      <c r="K64" s="27">
        <v>0</v>
      </c>
      <c r="L64" s="27">
        <v>0</v>
      </c>
    </row>
    <row r="65" spans="1:12" x14ac:dyDescent="0.25">
      <c r="A65" s="6" t="s">
        <v>56</v>
      </c>
      <c r="B65" s="7">
        <v>5</v>
      </c>
      <c r="C65" s="6" t="s">
        <v>166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</row>
    <row r="66" spans="1:12" x14ac:dyDescent="0.25">
      <c r="A66" s="6" t="s">
        <v>56</v>
      </c>
      <c r="B66" s="7">
        <v>5</v>
      </c>
      <c r="C66" s="6" t="s">
        <v>167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</row>
    <row r="67" spans="1:12" x14ac:dyDescent="0.25">
      <c r="A67" s="6" t="s">
        <v>56</v>
      </c>
      <c r="B67" s="7">
        <v>5</v>
      </c>
      <c r="C67" s="6" t="s">
        <v>167</v>
      </c>
      <c r="D67" s="27">
        <v>2</v>
      </c>
      <c r="E67" s="27">
        <v>2</v>
      </c>
      <c r="F67" s="27">
        <v>5140.1908478509995</v>
      </c>
      <c r="G67" s="27">
        <v>0</v>
      </c>
      <c r="H67" s="27">
        <v>0</v>
      </c>
      <c r="I67" s="27">
        <v>2</v>
      </c>
      <c r="J67" s="27">
        <v>5243.3590000000004</v>
      </c>
      <c r="K67" s="27">
        <v>0</v>
      </c>
      <c r="L67" s="27">
        <v>0</v>
      </c>
    </row>
    <row r="68" spans="1:12" x14ac:dyDescent="0.25">
      <c r="A68" s="6" t="s">
        <v>56</v>
      </c>
      <c r="B68" s="7">
        <v>5</v>
      </c>
      <c r="C68" s="6" t="s">
        <v>167</v>
      </c>
      <c r="D68" s="27">
        <v>3</v>
      </c>
      <c r="E68" s="27">
        <v>3</v>
      </c>
      <c r="F68" s="27">
        <v>4305.6261777529999</v>
      </c>
      <c r="G68" s="27">
        <v>0</v>
      </c>
      <c r="H68" s="27">
        <v>0</v>
      </c>
      <c r="I68" s="27">
        <v>1</v>
      </c>
      <c r="J68" s="27">
        <v>98.376000000000005</v>
      </c>
      <c r="K68" s="27">
        <v>0</v>
      </c>
      <c r="L68" s="27">
        <v>0</v>
      </c>
    </row>
    <row r="69" spans="1:12" x14ac:dyDescent="0.25">
      <c r="A69" s="6" t="s">
        <v>56</v>
      </c>
      <c r="B69" s="7">
        <v>5</v>
      </c>
      <c r="C69" s="6" t="s">
        <v>167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</row>
    <row r="70" spans="1:12" x14ac:dyDescent="0.25">
      <c r="A70" s="10" t="s">
        <v>81</v>
      </c>
      <c r="B70" s="7">
        <v>4</v>
      </c>
      <c r="C70" s="14" t="s">
        <v>82</v>
      </c>
      <c r="D70" s="27">
        <v>1</v>
      </c>
      <c r="E70" s="27">
        <v>1</v>
      </c>
      <c r="F70" s="27">
        <v>7687.14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</row>
    <row r="71" spans="1:12" x14ac:dyDescent="0.25">
      <c r="A71" s="119" t="s">
        <v>240</v>
      </c>
      <c r="B71" s="13">
        <v>4</v>
      </c>
      <c r="C71" s="12" t="s">
        <v>241</v>
      </c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</row>
    <row r="72" spans="1:12" x14ac:dyDescent="0.25">
      <c r="A72" s="6" t="s">
        <v>180</v>
      </c>
      <c r="B72" s="13">
        <v>4</v>
      </c>
      <c r="C72" s="12" t="s">
        <v>250</v>
      </c>
      <c r="D72" s="27">
        <v>2</v>
      </c>
      <c r="E72" s="27">
        <v>2</v>
      </c>
      <c r="F72" s="27">
        <v>5899.3410000000003</v>
      </c>
      <c r="G72" s="27">
        <v>2</v>
      </c>
      <c r="H72" s="27">
        <v>751.99599999999998</v>
      </c>
      <c r="I72" s="27">
        <v>0</v>
      </c>
      <c r="J72" s="27">
        <v>0</v>
      </c>
      <c r="K72" s="27">
        <v>0</v>
      </c>
      <c r="L72" s="27">
        <v>0</v>
      </c>
    </row>
    <row r="73" spans="1:12" x14ac:dyDescent="0.25">
      <c r="A73" s="6" t="s">
        <v>180</v>
      </c>
      <c r="B73" s="13">
        <v>5</v>
      </c>
      <c r="C73" s="12" t="s">
        <v>251</v>
      </c>
      <c r="D73" s="27">
        <v>2</v>
      </c>
      <c r="E73" s="27">
        <v>2</v>
      </c>
      <c r="F73" s="27">
        <v>2921.049</v>
      </c>
      <c r="G73" s="27">
        <v>2</v>
      </c>
      <c r="H73" s="27">
        <v>675.42700000000002</v>
      </c>
      <c r="I73" s="27">
        <v>0</v>
      </c>
      <c r="J73" s="27">
        <v>0</v>
      </c>
      <c r="K73" s="27">
        <v>0</v>
      </c>
      <c r="L73" s="27">
        <v>0</v>
      </c>
    </row>
    <row r="74" spans="1:12" x14ac:dyDescent="0.25">
      <c r="A74" s="6" t="s">
        <v>180</v>
      </c>
      <c r="B74" s="13">
        <v>3</v>
      </c>
      <c r="C74" s="12" t="s">
        <v>252</v>
      </c>
      <c r="D74" s="27">
        <v>1</v>
      </c>
      <c r="E74" s="27">
        <v>1</v>
      </c>
      <c r="F74" s="27">
        <v>82.046999999999997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</row>
    <row r="75" spans="1:12" x14ac:dyDescent="0.25">
      <c r="A75" s="6" t="s">
        <v>180</v>
      </c>
      <c r="B75" s="13">
        <v>3</v>
      </c>
      <c r="C75" s="12" t="s">
        <v>253</v>
      </c>
      <c r="D75" s="27">
        <v>2</v>
      </c>
      <c r="E75" s="27">
        <v>2</v>
      </c>
      <c r="F75" s="27">
        <v>940.88300000000004</v>
      </c>
      <c r="G75" s="27">
        <v>2</v>
      </c>
      <c r="H75" s="27">
        <v>250.66800000000001</v>
      </c>
      <c r="I75" s="27">
        <v>0</v>
      </c>
      <c r="J75" s="27">
        <v>0</v>
      </c>
      <c r="K75" s="27">
        <v>0</v>
      </c>
      <c r="L75" s="27">
        <v>0</v>
      </c>
    </row>
    <row r="76" spans="1:12" x14ac:dyDescent="0.25">
      <c r="A76" s="6" t="s">
        <v>88</v>
      </c>
      <c r="B76" s="13">
        <v>1</v>
      </c>
      <c r="C76" s="12">
        <v>0</v>
      </c>
      <c r="D76" s="27">
        <v>1</v>
      </c>
      <c r="E76" s="27">
        <v>1</v>
      </c>
      <c r="F76" s="27">
        <v>2488.06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</row>
    <row r="77" spans="1:12" x14ac:dyDescent="0.25">
      <c r="A77" s="6" t="s">
        <v>88</v>
      </c>
      <c r="B77" s="13">
        <v>3</v>
      </c>
      <c r="C77" s="12">
        <v>0</v>
      </c>
      <c r="D77" s="27">
        <v>14</v>
      </c>
      <c r="E77" s="27">
        <v>14</v>
      </c>
      <c r="F77" s="27">
        <v>141513.85999999999</v>
      </c>
      <c r="G77" s="27">
        <v>24</v>
      </c>
      <c r="H77" s="27">
        <v>118631.77</v>
      </c>
      <c r="I77" s="27">
        <v>0</v>
      </c>
      <c r="J77" s="27">
        <v>0</v>
      </c>
      <c r="K77" s="27">
        <v>4</v>
      </c>
      <c r="L77" s="27">
        <v>51213.13</v>
      </c>
    </row>
    <row r="78" spans="1:12" x14ac:dyDescent="0.25">
      <c r="A78" s="6" t="s">
        <v>88</v>
      </c>
      <c r="B78" s="13">
        <v>3</v>
      </c>
      <c r="C78" s="12">
        <v>0</v>
      </c>
      <c r="D78" s="27">
        <v>8</v>
      </c>
      <c r="E78" s="27">
        <v>8</v>
      </c>
      <c r="F78" s="27">
        <v>111910.78</v>
      </c>
      <c r="G78" s="27">
        <v>8</v>
      </c>
      <c r="H78" s="27">
        <v>24332.09</v>
      </c>
      <c r="I78" s="27">
        <v>0</v>
      </c>
      <c r="J78" s="27">
        <v>0</v>
      </c>
      <c r="K78" s="27">
        <v>1</v>
      </c>
      <c r="L78" s="27">
        <v>39.32</v>
      </c>
    </row>
    <row r="79" spans="1:12" x14ac:dyDescent="0.25">
      <c r="A79" s="6" t="s">
        <v>88</v>
      </c>
      <c r="B79" s="13">
        <v>3</v>
      </c>
      <c r="C79" s="12">
        <v>0</v>
      </c>
      <c r="D79" s="27">
        <v>6</v>
      </c>
      <c r="E79" s="27">
        <v>6</v>
      </c>
      <c r="F79" s="27">
        <v>21961.5</v>
      </c>
      <c r="G79" s="27">
        <v>7</v>
      </c>
      <c r="H79" s="27">
        <v>12862.76</v>
      </c>
      <c r="I79" s="27">
        <v>0</v>
      </c>
      <c r="J79" s="27">
        <v>0</v>
      </c>
      <c r="K79" s="27">
        <v>1</v>
      </c>
      <c r="L79" s="27">
        <v>36.409999999999997</v>
      </c>
    </row>
    <row r="80" spans="1:12" x14ac:dyDescent="0.25">
      <c r="A80" s="6" t="s">
        <v>88</v>
      </c>
      <c r="B80" s="13">
        <v>3</v>
      </c>
      <c r="C80" s="12">
        <v>0</v>
      </c>
      <c r="D80" s="27">
        <v>5</v>
      </c>
      <c r="E80" s="27">
        <v>5</v>
      </c>
      <c r="F80" s="27">
        <v>10331.67</v>
      </c>
      <c r="G80" s="27">
        <v>7</v>
      </c>
      <c r="H80" s="27">
        <v>4568.1099999999997</v>
      </c>
      <c r="I80" s="27">
        <v>0</v>
      </c>
      <c r="J80" s="27">
        <v>0</v>
      </c>
      <c r="K80" s="27">
        <v>1</v>
      </c>
      <c r="L80" s="27">
        <v>11.81</v>
      </c>
    </row>
    <row r="81" spans="1:12" x14ac:dyDescent="0.25">
      <c r="A81" s="6" t="s">
        <v>88</v>
      </c>
      <c r="B81" s="13">
        <v>4</v>
      </c>
      <c r="C81" s="12">
        <v>0</v>
      </c>
      <c r="D81" s="27">
        <v>6</v>
      </c>
      <c r="E81" s="27">
        <v>6</v>
      </c>
      <c r="F81" s="27">
        <v>26639.51</v>
      </c>
      <c r="G81" s="27">
        <v>8</v>
      </c>
      <c r="H81" s="27">
        <v>9678.17</v>
      </c>
      <c r="I81" s="27">
        <v>0</v>
      </c>
      <c r="J81" s="27">
        <v>0</v>
      </c>
      <c r="K81" s="27">
        <v>1</v>
      </c>
      <c r="L81" s="27">
        <v>40</v>
      </c>
    </row>
    <row r="82" spans="1:12" x14ac:dyDescent="0.25">
      <c r="A82" s="6" t="s">
        <v>88</v>
      </c>
      <c r="B82" s="13">
        <v>4</v>
      </c>
      <c r="C82" s="12">
        <v>0</v>
      </c>
      <c r="D82" s="27">
        <v>4</v>
      </c>
      <c r="E82" s="27">
        <v>4</v>
      </c>
      <c r="F82" s="27">
        <v>5578.41</v>
      </c>
      <c r="G82" s="27">
        <v>6</v>
      </c>
      <c r="H82" s="27">
        <v>5629.8</v>
      </c>
      <c r="I82" s="27">
        <v>0</v>
      </c>
      <c r="J82" s="27">
        <v>0</v>
      </c>
      <c r="K82" s="27">
        <v>1</v>
      </c>
      <c r="L82" s="27">
        <v>29.57</v>
      </c>
    </row>
    <row r="83" spans="1:12" x14ac:dyDescent="0.25">
      <c r="A83" s="10" t="s">
        <v>90</v>
      </c>
      <c r="B83" s="7">
        <v>5</v>
      </c>
      <c r="C83" s="14" t="s">
        <v>103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</row>
    <row r="84" spans="1:12" x14ac:dyDescent="0.25">
      <c r="A84" s="10" t="s">
        <v>90</v>
      </c>
      <c r="B84" s="7">
        <v>5</v>
      </c>
      <c r="C84" s="14" t="s">
        <v>104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</row>
    <row r="85" spans="1:12" x14ac:dyDescent="0.25">
      <c r="A85" s="10" t="s">
        <v>90</v>
      </c>
      <c r="B85" s="7">
        <v>5</v>
      </c>
      <c r="C85" s="14" t="s">
        <v>105</v>
      </c>
      <c r="D85" s="27">
        <v>2</v>
      </c>
      <c r="E85" s="27">
        <v>2</v>
      </c>
      <c r="F85" s="27">
        <v>582.58000000000004</v>
      </c>
      <c r="G85" s="27">
        <v>1</v>
      </c>
      <c r="H85" s="27">
        <v>50</v>
      </c>
      <c r="I85" s="27">
        <v>0</v>
      </c>
      <c r="J85" s="27">
        <v>0</v>
      </c>
      <c r="K85" s="27">
        <v>0</v>
      </c>
      <c r="L85" s="27">
        <v>0</v>
      </c>
    </row>
    <row r="86" spans="1:12" x14ac:dyDescent="0.25">
      <c r="A86" s="10" t="s">
        <v>90</v>
      </c>
      <c r="B86" s="7">
        <v>5</v>
      </c>
      <c r="C86" s="14" t="s">
        <v>106</v>
      </c>
      <c r="D86" s="27">
        <v>2</v>
      </c>
      <c r="E86" s="27">
        <v>2</v>
      </c>
      <c r="F86" s="27">
        <v>9408.0990000000002</v>
      </c>
      <c r="G86" s="27">
        <v>0</v>
      </c>
      <c r="H86" s="27">
        <v>0</v>
      </c>
      <c r="I86" s="27">
        <v>2</v>
      </c>
      <c r="J86" s="27">
        <v>9039.9140000000007</v>
      </c>
      <c r="K86" s="27">
        <v>0</v>
      </c>
      <c r="L86" s="27">
        <v>0</v>
      </c>
    </row>
    <row r="87" spans="1:12" x14ac:dyDescent="0.25">
      <c r="A87" s="10" t="s">
        <v>90</v>
      </c>
      <c r="B87" s="7">
        <v>2</v>
      </c>
      <c r="C87" s="14" t="s">
        <v>91</v>
      </c>
      <c r="D87" s="27">
        <v>0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</row>
    <row r="88" spans="1:12" x14ac:dyDescent="0.25">
      <c r="A88" s="10" t="s">
        <v>90</v>
      </c>
      <c r="B88" s="7">
        <v>2</v>
      </c>
      <c r="C88" s="14" t="s">
        <v>92</v>
      </c>
      <c r="D88" s="27">
        <v>0</v>
      </c>
      <c r="E88" s="27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</row>
    <row r="89" spans="1:12" x14ac:dyDescent="0.25">
      <c r="A89" s="10" t="s">
        <v>90</v>
      </c>
      <c r="B89" s="7">
        <v>2</v>
      </c>
      <c r="C89" s="14" t="s">
        <v>93</v>
      </c>
      <c r="D89" s="27">
        <v>1</v>
      </c>
      <c r="E89" s="27">
        <v>1</v>
      </c>
      <c r="F89" s="27">
        <v>33035.701999999997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</row>
    <row r="90" spans="1:12" x14ac:dyDescent="0.25">
      <c r="A90" s="10" t="s">
        <v>90</v>
      </c>
      <c r="B90" s="7">
        <v>5</v>
      </c>
      <c r="C90" s="14" t="s">
        <v>107</v>
      </c>
      <c r="D90" s="27">
        <v>4</v>
      </c>
      <c r="E90" s="27">
        <v>4</v>
      </c>
      <c r="F90" s="27">
        <v>19295.458999999999</v>
      </c>
      <c r="G90" s="27">
        <v>2</v>
      </c>
      <c r="H90" s="27">
        <v>72.358000000000004</v>
      </c>
      <c r="I90" s="27">
        <v>1</v>
      </c>
      <c r="J90" s="27">
        <v>243.39699999999999</v>
      </c>
      <c r="K90" s="27">
        <v>0</v>
      </c>
      <c r="L90" s="27">
        <v>0</v>
      </c>
    </row>
    <row r="91" spans="1:12" x14ac:dyDescent="0.25">
      <c r="A91" s="10" t="s">
        <v>90</v>
      </c>
      <c r="B91" s="7">
        <v>5</v>
      </c>
      <c r="C91" s="14" t="s">
        <v>108</v>
      </c>
      <c r="D91" s="27">
        <v>1</v>
      </c>
      <c r="E91" s="27">
        <v>1</v>
      </c>
      <c r="F91" s="27">
        <v>505.51600000000002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</row>
    <row r="92" spans="1:12" x14ac:dyDescent="0.25">
      <c r="A92" s="10" t="s">
        <v>90</v>
      </c>
      <c r="B92" s="7">
        <v>4</v>
      </c>
      <c r="C92" s="14" t="s">
        <v>97</v>
      </c>
      <c r="D92" s="27">
        <v>3</v>
      </c>
      <c r="E92" s="27">
        <v>3</v>
      </c>
      <c r="F92" s="27">
        <v>18475.519</v>
      </c>
      <c r="G92" s="27">
        <v>1</v>
      </c>
      <c r="H92" s="27">
        <v>33.421999999999997</v>
      </c>
      <c r="I92" s="27">
        <v>2</v>
      </c>
      <c r="J92" s="27">
        <v>17354.236000000001</v>
      </c>
      <c r="K92" s="27">
        <v>0</v>
      </c>
      <c r="L92" s="27">
        <v>0</v>
      </c>
    </row>
    <row r="93" spans="1:12" x14ac:dyDescent="0.25">
      <c r="A93" s="10" t="s">
        <v>90</v>
      </c>
      <c r="B93" s="7">
        <v>4</v>
      </c>
      <c r="C93" s="14" t="s">
        <v>98</v>
      </c>
      <c r="D93" s="27">
        <v>4</v>
      </c>
      <c r="E93" s="27">
        <v>4</v>
      </c>
      <c r="F93" s="27">
        <v>62075.999000000003</v>
      </c>
      <c r="G93" s="27">
        <v>1</v>
      </c>
      <c r="H93" s="27">
        <v>384.37200000000001</v>
      </c>
      <c r="I93" s="27">
        <v>1</v>
      </c>
      <c r="J93" s="27">
        <v>19180.845000000001</v>
      </c>
      <c r="K93" s="27">
        <v>1</v>
      </c>
      <c r="L93" s="27">
        <v>39000</v>
      </c>
    </row>
    <row r="94" spans="1:12" x14ac:dyDescent="0.25">
      <c r="A94" s="10" t="s">
        <v>90</v>
      </c>
      <c r="B94" s="7">
        <v>4</v>
      </c>
      <c r="C94" s="14" t="s">
        <v>99</v>
      </c>
      <c r="D94" s="27">
        <v>0</v>
      </c>
      <c r="E94" s="27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</row>
    <row r="95" spans="1:12" x14ac:dyDescent="0.25">
      <c r="A95" s="10" t="s">
        <v>90</v>
      </c>
      <c r="B95" s="7">
        <v>4</v>
      </c>
      <c r="C95" s="14" t="s">
        <v>100</v>
      </c>
      <c r="D95" s="27">
        <v>2</v>
      </c>
      <c r="E95" s="27">
        <v>2</v>
      </c>
      <c r="F95" s="27">
        <v>69847.816000000006</v>
      </c>
      <c r="G95" s="27">
        <v>0</v>
      </c>
      <c r="H95" s="27">
        <v>0</v>
      </c>
      <c r="I95" s="27">
        <v>1</v>
      </c>
      <c r="J95" s="27">
        <v>1120.816</v>
      </c>
      <c r="K95" s="27">
        <v>0</v>
      </c>
      <c r="L95" s="27">
        <v>0</v>
      </c>
    </row>
    <row r="96" spans="1:12" x14ac:dyDescent="0.25">
      <c r="A96" s="10" t="s">
        <v>90</v>
      </c>
      <c r="B96" s="7">
        <v>4</v>
      </c>
      <c r="C96" s="14" t="s">
        <v>101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</row>
    <row r="97" spans="1:12" x14ac:dyDescent="0.25">
      <c r="A97" s="10" t="s">
        <v>90</v>
      </c>
      <c r="B97" s="7">
        <v>4</v>
      </c>
      <c r="C97" s="14" t="s">
        <v>102</v>
      </c>
      <c r="D97" s="27">
        <v>2</v>
      </c>
      <c r="E97" s="27">
        <v>2</v>
      </c>
      <c r="F97" s="27">
        <v>92013.274999999994</v>
      </c>
      <c r="G97" s="27">
        <v>1</v>
      </c>
      <c r="H97" s="27">
        <v>57849.546000000002</v>
      </c>
      <c r="I97" s="27">
        <v>0</v>
      </c>
      <c r="J97" s="27">
        <v>0</v>
      </c>
      <c r="K97" s="27">
        <v>0</v>
      </c>
      <c r="L97" s="27">
        <v>0</v>
      </c>
    </row>
    <row r="98" spans="1:12" x14ac:dyDescent="0.25">
      <c r="A98" s="10" t="s">
        <v>90</v>
      </c>
      <c r="B98" s="7">
        <v>3</v>
      </c>
      <c r="C98" s="14" t="s">
        <v>94</v>
      </c>
      <c r="D98" s="27">
        <v>0</v>
      </c>
      <c r="E98" s="27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</row>
    <row r="99" spans="1:12" x14ac:dyDescent="0.25">
      <c r="A99" s="10" t="s">
        <v>90</v>
      </c>
      <c r="B99" s="7">
        <v>3</v>
      </c>
      <c r="C99" s="14" t="s">
        <v>95</v>
      </c>
      <c r="D99" s="27">
        <v>471</v>
      </c>
      <c r="E99" s="27">
        <v>470</v>
      </c>
      <c r="F99" s="27">
        <v>133494.59599999999</v>
      </c>
      <c r="G99" s="27">
        <v>455</v>
      </c>
      <c r="H99" s="27">
        <v>12613.889073400009</v>
      </c>
      <c r="I99" s="27">
        <v>1</v>
      </c>
      <c r="J99" s="27">
        <v>2813.85</v>
      </c>
      <c r="K99" s="27">
        <v>2</v>
      </c>
      <c r="L99" s="27">
        <v>8211.8680000000004</v>
      </c>
    </row>
    <row r="100" spans="1:12" x14ac:dyDescent="0.25">
      <c r="A100" s="10" t="s">
        <v>90</v>
      </c>
      <c r="B100" s="7">
        <v>3</v>
      </c>
      <c r="C100" s="14" t="s">
        <v>96</v>
      </c>
      <c r="D100" s="27">
        <v>96</v>
      </c>
      <c r="E100" s="27">
        <v>95</v>
      </c>
      <c r="F100" s="27">
        <v>1200715.7960000001</v>
      </c>
      <c r="G100" s="27">
        <v>71</v>
      </c>
      <c r="H100" s="27">
        <v>43181.411520600013</v>
      </c>
      <c r="I100" s="27">
        <v>6</v>
      </c>
      <c r="J100" s="27">
        <v>439917.80300000001</v>
      </c>
      <c r="K100" s="27">
        <v>2</v>
      </c>
      <c r="L100" s="27">
        <v>69901.149000000005</v>
      </c>
    </row>
    <row r="101" spans="1:12" x14ac:dyDescent="0.25">
      <c r="A101" s="10" t="s">
        <v>90</v>
      </c>
      <c r="B101" s="7">
        <v>5</v>
      </c>
      <c r="C101" s="14" t="s">
        <v>109</v>
      </c>
      <c r="D101" s="27">
        <v>7</v>
      </c>
      <c r="E101" s="27">
        <v>6</v>
      </c>
      <c r="F101" s="27">
        <v>33774.944000000003</v>
      </c>
      <c r="G101" s="27">
        <v>3</v>
      </c>
      <c r="H101" s="27">
        <v>89.022999999999996</v>
      </c>
      <c r="I101" s="27">
        <v>1</v>
      </c>
      <c r="J101" s="27">
        <v>243.39699999999999</v>
      </c>
      <c r="K101" s="27">
        <v>0</v>
      </c>
      <c r="L101" s="27">
        <v>0</v>
      </c>
    </row>
    <row r="102" spans="1:12" x14ac:dyDescent="0.25">
      <c r="A102" s="10" t="s">
        <v>90</v>
      </c>
      <c r="B102" s="7">
        <v>5</v>
      </c>
      <c r="C102" s="14" t="s">
        <v>110</v>
      </c>
      <c r="D102" s="27">
        <v>5</v>
      </c>
      <c r="E102" s="27">
        <v>5</v>
      </c>
      <c r="F102" s="27">
        <v>144988.39600000001</v>
      </c>
      <c r="G102" s="27">
        <v>0</v>
      </c>
      <c r="H102" s="27">
        <v>0</v>
      </c>
      <c r="I102" s="27">
        <v>3</v>
      </c>
      <c r="J102" s="27">
        <v>112843.64200000001</v>
      </c>
      <c r="K102" s="27">
        <v>0</v>
      </c>
      <c r="L102" s="27">
        <v>0</v>
      </c>
    </row>
    <row r="103" spans="1:12" x14ac:dyDescent="0.25">
      <c r="A103" s="10" t="s">
        <v>111</v>
      </c>
      <c r="B103" s="7">
        <v>3</v>
      </c>
      <c r="C103" s="14" t="s">
        <v>206</v>
      </c>
      <c r="D103" s="27">
        <v>0</v>
      </c>
      <c r="E103" s="27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</row>
    <row r="104" spans="1:12" x14ac:dyDescent="0.25">
      <c r="A104" s="10" t="s">
        <v>111</v>
      </c>
      <c r="B104" s="7">
        <v>4</v>
      </c>
      <c r="C104" s="14" t="s">
        <v>207</v>
      </c>
      <c r="D104" s="27">
        <v>0</v>
      </c>
      <c r="E104" s="27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</row>
    <row r="105" spans="1:12" x14ac:dyDescent="0.25">
      <c r="A105" s="10" t="s">
        <v>111</v>
      </c>
      <c r="B105" s="7">
        <v>5</v>
      </c>
      <c r="C105" s="10" t="s">
        <v>210</v>
      </c>
      <c r="D105" s="27">
        <v>0</v>
      </c>
      <c r="E105" s="27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</row>
    <row r="106" spans="1:12" x14ac:dyDescent="0.25">
      <c r="A106" s="10" t="s">
        <v>111</v>
      </c>
      <c r="B106" s="7">
        <v>5</v>
      </c>
      <c r="C106" s="10" t="s">
        <v>211</v>
      </c>
      <c r="D106" s="27">
        <v>0</v>
      </c>
      <c r="E106" s="27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</row>
    <row r="107" spans="1:12" x14ac:dyDescent="0.25">
      <c r="A107" s="10" t="s">
        <v>111</v>
      </c>
      <c r="B107" s="7">
        <v>5</v>
      </c>
      <c r="C107" s="10" t="s">
        <v>209</v>
      </c>
      <c r="D107" s="27">
        <v>0</v>
      </c>
      <c r="E107" s="27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</row>
    <row r="108" spans="1:12" x14ac:dyDescent="0.25">
      <c r="A108" s="10" t="s">
        <v>111</v>
      </c>
      <c r="B108" s="7">
        <v>5</v>
      </c>
      <c r="C108" s="10" t="s">
        <v>208</v>
      </c>
      <c r="D108" s="27">
        <v>1</v>
      </c>
      <c r="E108" s="27">
        <v>1</v>
      </c>
      <c r="F108" s="27">
        <v>4769.9009999999998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</row>
    <row r="109" spans="1:12" x14ac:dyDescent="0.25">
      <c r="A109" s="10" t="s">
        <v>111</v>
      </c>
      <c r="B109" s="7">
        <v>5</v>
      </c>
      <c r="C109" s="10" t="s">
        <v>244</v>
      </c>
      <c r="D109" s="27">
        <v>0</v>
      </c>
      <c r="E109" s="27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</row>
    <row r="110" spans="1:12" x14ac:dyDescent="0.25">
      <c r="A110" s="10" t="s">
        <v>111</v>
      </c>
      <c r="B110" s="7">
        <v>5</v>
      </c>
      <c r="C110" s="10" t="s">
        <v>212</v>
      </c>
      <c r="D110" s="27">
        <v>0</v>
      </c>
      <c r="E110" s="27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</row>
    <row r="111" spans="1:12" x14ac:dyDescent="0.25">
      <c r="A111" s="10" t="s">
        <v>115</v>
      </c>
      <c r="B111" s="13">
        <v>2</v>
      </c>
      <c r="C111" s="12" t="s">
        <v>116</v>
      </c>
      <c r="D111" s="27">
        <v>0</v>
      </c>
      <c r="E111" s="27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</row>
    <row r="112" spans="1:12" x14ac:dyDescent="0.25">
      <c r="A112" s="10" t="s">
        <v>115</v>
      </c>
      <c r="B112" s="13">
        <v>3</v>
      </c>
      <c r="C112" s="12" t="s">
        <v>117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</row>
    <row r="113" spans="1:12" x14ac:dyDescent="0.25">
      <c r="A113" s="10" t="s">
        <v>115</v>
      </c>
      <c r="B113" s="13">
        <v>3</v>
      </c>
      <c r="C113" s="12" t="s">
        <v>118</v>
      </c>
      <c r="D113" s="27">
        <v>0</v>
      </c>
      <c r="E113" s="27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</row>
    <row r="114" spans="1:12" x14ac:dyDescent="0.25">
      <c r="A114" s="10" t="s">
        <v>115</v>
      </c>
      <c r="B114" s="13">
        <v>5</v>
      </c>
      <c r="C114" s="12" t="s">
        <v>123</v>
      </c>
      <c r="D114" s="27">
        <v>1</v>
      </c>
      <c r="E114" s="27">
        <v>1</v>
      </c>
      <c r="F114" s="27">
        <v>14714.81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</row>
    <row r="115" spans="1:12" x14ac:dyDescent="0.25">
      <c r="A115" s="10" t="s">
        <v>115</v>
      </c>
      <c r="B115" s="13">
        <v>5</v>
      </c>
      <c r="C115" s="12" t="s">
        <v>124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</row>
    <row r="116" spans="1:12" x14ac:dyDescent="0.25">
      <c r="A116" s="10" t="s">
        <v>115</v>
      </c>
      <c r="B116" s="13">
        <v>5</v>
      </c>
      <c r="C116" s="12" t="s">
        <v>119</v>
      </c>
      <c r="D116" s="27">
        <v>0</v>
      </c>
      <c r="E116" s="27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</row>
    <row r="117" spans="1:12" x14ac:dyDescent="0.25">
      <c r="A117" s="10" t="s">
        <v>115</v>
      </c>
      <c r="B117" s="13">
        <v>5</v>
      </c>
      <c r="C117" s="12" t="s">
        <v>120</v>
      </c>
      <c r="D117" s="27">
        <v>0</v>
      </c>
      <c r="E117" s="27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</row>
    <row r="118" spans="1:12" x14ac:dyDescent="0.25">
      <c r="A118" s="10" t="s">
        <v>115</v>
      </c>
      <c r="B118" s="13">
        <v>5</v>
      </c>
      <c r="C118" s="12" t="s">
        <v>121</v>
      </c>
      <c r="D118" s="27">
        <v>0</v>
      </c>
      <c r="E118" s="27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</row>
    <row r="119" spans="1:12" x14ac:dyDescent="0.25">
      <c r="A119" s="10" t="s">
        <v>115</v>
      </c>
      <c r="B119" s="13">
        <v>5</v>
      </c>
      <c r="C119" s="12" t="s">
        <v>122</v>
      </c>
      <c r="D119" s="27">
        <v>0</v>
      </c>
      <c r="E119" s="27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</row>
    <row r="120" spans="1:12" x14ac:dyDescent="0.25">
      <c r="A120" s="6" t="s">
        <v>125</v>
      </c>
      <c r="B120" s="7">
        <v>1</v>
      </c>
      <c r="C120" s="8" t="s">
        <v>128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</row>
    <row r="121" spans="1:12" x14ac:dyDescent="0.25">
      <c r="A121" s="6" t="s">
        <v>125</v>
      </c>
      <c r="B121" s="7">
        <v>2</v>
      </c>
      <c r="C121" s="8" t="s">
        <v>127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</row>
    <row r="122" spans="1:12" x14ac:dyDescent="0.25">
      <c r="A122" s="6" t="s">
        <v>125</v>
      </c>
      <c r="B122" s="7">
        <v>3</v>
      </c>
      <c r="C122" s="8" t="s">
        <v>129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</row>
    <row r="123" spans="1:12" x14ac:dyDescent="0.25">
      <c r="A123" s="6" t="s">
        <v>125</v>
      </c>
      <c r="B123" s="7">
        <v>4</v>
      </c>
      <c r="C123" s="8" t="s">
        <v>130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</row>
    <row r="124" spans="1:12" x14ac:dyDescent="0.25">
      <c r="A124" s="6" t="s">
        <v>125</v>
      </c>
      <c r="B124" s="7">
        <v>5</v>
      </c>
      <c r="C124" s="8" t="s">
        <v>126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</row>
    <row r="125" spans="1:12" x14ac:dyDescent="0.25">
      <c r="A125" s="6" t="s">
        <v>148</v>
      </c>
      <c r="B125" s="13">
        <v>1</v>
      </c>
      <c r="C125" s="12" t="s">
        <v>187</v>
      </c>
      <c r="D125" s="27">
        <v>1</v>
      </c>
      <c r="E125" s="27">
        <v>1</v>
      </c>
      <c r="F125" s="27">
        <v>12264.92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</row>
    <row r="126" spans="1:12" x14ac:dyDescent="0.25">
      <c r="A126" s="6" t="s">
        <v>148</v>
      </c>
      <c r="B126" s="13">
        <v>3</v>
      </c>
      <c r="C126" s="12" t="s">
        <v>236</v>
      </c>
      <c r="D126" s="27">
        <v>1</v>
      </c>
      <c r="E126" s="27">
        <v>1</v>
      </c>
      <c r="F126" s="27">
        <v>1415.67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</row>
    <row r="127" spans="1:12" x14ac:dyDescent="0.25">
      <c r="A127" s="6" t="s">
        <v>148</v>
      </c>
      <c r="B127" s="13">
        <v>3</v>
      </c>
      <c r="C127" s="12" t="s">
        <v>149</v>
      </c>
      <c r="D127" s="27">
        <v>5</v>
      </c>
      <c r="E127" s="27">
        <v>5</v>
      </c>
      <c r="F127" s="27">
        <v>91053.68</v>
      </c>
      <c r="G127" s="27">
        <v>4</v>
      </c>
      <c r="H127" s="27">
        <v>1134.6300000000001</v>
      </c>
      <c r="I127" s="27">
        <v>0</v>
      </c>
      <c r="J127" s="27">
        <v>0</v>
      </c>
      <c r="K127" s="27">
        <v>0</v>
      </c>
      <c r="L127" s="27">
        <v>0</v>
      </c>
    </row>
    <row r="128" spans="1:12" x14ac:dyDescent="0.25">
      <c r="A128" s="6" t="s">
        <v>148</v>
      </c>
      <c r="B128" s="13">
        <v>3</v>
      </c>
      <c r="C128" s="12" t="s">
        <v>214</v>
      </c>
      <c r="D128" s="27">
        <v>3</v>
      </c>
      <c r="E128" s="27">
        <v>3</v>
      </c>
      <c r="F128" s="27">
        <v>7.67</v>
      </c>
      <c r="G128" s="27">
        <v>4</v>
      </c>
      <c r="H128" s="27">
        <v>0.19</v>
      </c>
      <c r="I128" s="27">
        <v>0</v>
      </c>
      <c r="J128" s="27">
        <v>0</v>
      </c>
      <c r="K128" s="27">
        <v>0</v>
      </c>
      <c r="L128" s="27">
        <v>0</v>
      </c>
    </row>
    <row r="129" spans="1:12" x14ac:dyDescent="0.25">
      <c r="A129" s="6" t="s">
        <v>148</v>
      </c>
      <c r="B129" s="13">
        <v>5</v>
      </c>
      <c r="C129" s="12" t="s">
        <v>247</v>
      </c>
      <c r="D129" s="27">
        <v>11</v>
      </c>
      <c r="E129" s="27">
        <v>10</v>
      </c>
      <c r="F129" s="27">
        <v>42723.73</v>
      </c>
      <c r="G129" s="27">
        <v>7</v>
      </c>
      <c r="H129" s="27">
        <v>679.55</v>
      </c>
      <c r="I129" s="27">
        <v>0</v>
      </c>
      <c r="J129" s="27">
        <v>0</v>
      </c>
      <c r="K129" s="27">
        <v>0</v>
      </c>
      <c r="L129" s="27">
        <v>0</v>
      </c>
    </row>
    <row r="130" spans="1:12" x14ac:dyDescent="0.25">
      <c r="A130" s="6" t="s">
        <v>148</v>
      </c>
      <c r="B130" s="13">
        <v>5</v>
      </c>
      <c r="C130" s="12" t="s">
        <v>35</v>
      </c>
      <c r="D130" s="27">
        <v>4</v>
      </c>
      <c r="E130" s="27">
        <v>4</v>
      </c>
      <c r="F130" s="27">
        <v>10346.57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</row>
    <row r="131" spans="1:12" x14ac:dyDescent="0.25">
      <c r="A131" s="6" t="s">
        <v>148</v>
      </c>
      <c r="B131" s="13">
        <v>6</v>
      </c>
      <c r="C131" s="12" t="s">
        <v>248</v>
      </c>
      <c r="D131" s="27">
        <v>1</v>
      </c>
      <c r="E131" s="27">
        <v>1</v>
      </c>
      <c r="F131" s="27">
        <v>2865.49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</row>
    <row r="132" spans="1:12" x14ac:dyDescent="0.25">
      <c r="A132" s="6" t="s">
        <v>148</v>
      </c>
      <c r="B132" s="13">
        <v>5</v>
      </c>
      <c r="C132" s="12" t="s">
        <v>216</v>
      </c>
      <c r="D132" s="27">
        <v>2</v>
      </c>
      <c r="E132" s="27">
        <v>2</v>
      </c>
      <c r="F132" s="27">
        <v>8851.33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</row>
    <row r="133" spans="1:12" x14ac:dyDescent="0.25">
      <c r="A133" s="2"/>
      <c r="B133" s="109"/>
      <c r="C133" s="30"/>
      <c r="D133" s="83"/>
      <c r="E133" s="83"/>
      <c r="F133" s="83"/>
      <c r="G133" s="83"/>
      <c r="H133" s="83"/>
      <c r="I133" s="83"/>
      <c r="J133" s="83"/>
      <c r="K133" s="83"/>
      <c r="L133" s="83"/>
    </row>
    <row r="134" spans="1:12" x14ac:dyDescent="0.25">
      <c r="A134" s="1"/>
      <c r="B134" s="120"/>
      <c r="C134" s="113" t="s">
        <v>131</v>
      </c>
      <c r="D134" s="121">
        <f>SUM(D135:D140)</f>
        <v>824</v>
      </c>
      <c r="E134" s="121">
        <f>SUM(E135:E140)</f>
        <v>820</v>
      </c>
      <c r="F134" s="121">
        <f>SUM(F135:F140)</f>
        <v>3301803.1687949882</v>
      </c>
      <c r="G134" s="121">
        <f t="shared" ref="G134:L134" si="0">SUM(G135:G140)</f>
        <v>639</v>
      </c>
      <c r="H134" s="121">
        <f t="shared" si="0"/>
        <v>332571.05459399999</v>
      </c>
      <c r="I134" s="121">
        <f t="shared" si="0"/>
        <v>53</v>
      </c>
      <c r="J134" s="121">
        <f t="shared" si="0"/>
        <v>758861.61800000002</v>
      </c>
      <c r="K134" s="121">
        <f t="shared" si="0"/>
        <v>16</v>
      </c>
      <c r="L134" s="121">
        <f t="shared" si="0"/>
        <v>187784.04000000004</v>
      </c>
    </row>
    <row r="135" spans="1:12" x14ac:dyDescent="0.25">
      <c r="A135" s="2"/>
      <c r="B135" s="111"/>
      <c r="C135" s="114" t="s">
        <v>218</v>
      </c>
      <c r="D135" s="115">
        <f>SUMIF($B$6:$B$132,1,D6:D132)</f>
        <v>2</v>
      </c>
      <c r="E135" s="115">
        <f t="shared" ref="E135:L135" si="1">SUMIF($B$6:$B$132,1,E6:E132)</f>
        <v>2</v>
      </c>
      <c r="F135" s="115">
        <f t="shared" si="1"/>
        <v>14752.98</v>
      </c>
      <c r="G135" s="115">
        <f t="shared" si="1"/>
        <v>0</v>
      </c>
      <c r="H135" s="115">
        <f t="shared" si="1"/>
        <v>0</v>
      </c>
      <c r="I135" s="115">
        <f t="shared" si="1"/>
        <v>0</v>
      </c>
      <c r="J135" s="115">
        <f t="shared" si="1"/>
        <v>0</v>
      </c>
      <c r="K135" s="115">
        <f t="shared" si="1"/>
        <v>0</v>
      </c>
      <c r="L135" s="115">
        <f t="shared" si="1"/>
        <v>0</v>
      </c>
    </row>
    <row r="136" spans="1:12" x14ac:dyDescent="0.25">
      <c r="A136" s="2"/>
      <c r="B136" s="111"/>
      <c r="C136" s="116" t="s">
        <v>219</v>
      </c>
      <c r="D136" s="115">
        <f>SUMIF($B$6:$B$132,2,D6:D132)</f>
        <v>6</v>
      </c>
      <c r="E136" s="115">
        <f t="shared" ref="E136:L136" si="2">SUMIF($B$6:$B$132,2,E6:E132)</f>
        <v>6</v>
      </c>
      <c r="F136" s="115">
        <f t="shared" si="2"/>
        <v>83618.293171199999</v>
      </c>
      <c r="G136" s="115">
        <f t="shared" si="2"/>
        <v>1</v>
      </c>
      <c r="H136" s="115">
        <f t="shared" si="2"/>
        <v>425.95</v>
      </c>
      <c r="I136" s="115">
        <f t="shared" si="2"/>
        <v>2</v>
      </c>
      <c r="J136" s="115">
        <f t="shared" si="2"/>
        <v>4810.6450000000004</v>
      </c>
      <c r="K136" s="115">
        <f t="shared" si="2"/>
        <v>0</v>
      </c>
      <c r="L136" s="115">
        <f t="shared" si="2"/>
        <v>0</v>
      </c>
    </row>
    <row r="137" spans="1:12" x14ac:dyDescent="0.25">
      <c r="A137" s="2"/>
      <c r="B137" s="111"/>
      <c r="C137" s="116" t="s">
        <v>220</v>
      </c>
      <c r="D137" s="115">
        <f>SUMIF($B$6:$B$132,3,D6:D132)</f>
        <v>715</v>
      </c>
      <c r="E137" s="115">
        <f t="shared" ref="E137:L137" si="3">SUMIF($B$6:$B$132,3,E6:E132)</f>
        <v>713</v>
      </c>
      <c r="F137" s="115">
        <f t="shared" si="3"/>
        <v>2507517.0257676239</v>
      </c>
      <c r="G137" s="115">
        <f t="shared" si="3"/>
        <v>598</v>
      </c>
      <c r="H137" s="115">
        <f t="shared" si="3"/>
        <v>255083.11359399999</v>
      </c>
      <c r="I137" s="115">
        <f t="shared" si="3"/>
        <v>30</v>
      </c>
      <c r="J137" s="115">
        <f t="shared" si="3"/>
        <v>568811.93099999998</v>
      </c>
      <c r="K137" s="115">
        <f t="shared" si="3"/>
        <v>13</v>
      </c>
      <c r="L137" s="115">
        <f t="shared" si="3"/>
        <v>148714.47000000003</v>
      </c>
    </row>
    <row r="138" spans="1:12" x14ac:dyDescent="0.25">
      <c r="A138" s="2"/>
      <c r="B138" s="111"/>
      <c r="C138" s="116" t="s">
        <v>221</v>
      </c>
      <c r="D138" s="115">
        <f>SUMIF($B$6:$B$132,4,D6:D132)</f>
        <v>30</v>
      </c>
      <c r="E138" s="115">
        <f t="shared" ref="E138:L138" si="4">SUMIF($B$6:$B$132,4,E6:E132)</f>
        <v>30</v>
      </c>
      <c r="F138" s="115">
        <f t="shared" si="4"/>
        <v>320821.51168440003</v>
      </c>
      <c r="G138" s="115">
        <f t="shared" si="4"/>
        <v>20</v>
      </c>
      <c r="H138" s="115">
        <f t="shared" si="4"/>
        <v>74753.255999999994</v>
      </c>
      <c r="I138" s="115">
        <f t="shared" si="4"/>
        <v>5</v>
      </c>
      <c r="J138" s="115">
        <f t="shared" si="4"/>
        <v>49306.845000000001</v>
      </c>
      <c r="K138" s="115">
        <f t="shared" si="4"/>
        <v>3</v>
      </c>
      <c r="L138" s="115">
        <f t="shared" si="4"/>
        <v>39069.57</v>
      </c>
    </row>
    <row r="139" spans="1:12" x14ac:dyDescent="0.25">
      <c r="A139" s="2"/>
      <c r="B139" s="111"/>
      <c r="C139" s="116" t="s">
        <v>222</v>
      </c>
      <c r="D139" s="115">
        <f>SUMIF($B$6:$B$132,5,D6:D132)</f>
        <v>70</v>
      </c>
      <c r="E139" s="115">
        <f t="shared" ref="E139:L139" si="5">SUMIF($B$6:$B$132,5,E6:E132)</f>
        <v>68</v>
      </c>
      <c r="F139" s="115">
        <f t="shared" si="5"/>
        <v>372227.86817176401</v>
      </c>
      <c r="G139" s="115">
        <f t="shared" si="5"/>
        <v>20</v>
      </c>
      <c r="H139" s="115">
        <f t="shared" si="5"/>
        <v>2308.7349999999997</v>
      </c>
      <c r="I139" s="115">
        <f t="shared" si="5"/>
        <v>16</v>
      </c>
      <c r="J139" s="115">
        <f t="shared" si="5"/>
        <v>135932.19700000001</v>
      </c>
      <c r="K139" s="115">
        <f t="shared" si="5"/>
        <v>0</v>
      </c>
      <c r="L139" s="115">
        <f t="shared" si="5"/>
        <v>0</v>
      </c>
    </row>
    <row r="140" spans="1:12" x14ac:dyDescent="0.25">
      <c r="A140" s="2"/>
      <c r="B140" s="111"/>
      <c r="C140" s="117" t="s">
        <v>223</v>
      </c>
      <c r="D140" s="118">
        <f>SUMIF($B$6:$B$132,6,D6:D132)</f>
        <v>1</v>
      </c>
      <c r="E140" s="118">
        <f t="shared" ref="E140:L140" si="6">SUMIF($B$6:$B$132,6,E6:E132)</f>
        <v>1</v>
      </c>
      <c r="F140" s="118">
        <f t="shared" si="6"/>
        <v>2865.49</v>
      </c>
      <c r="G140" s="118">
        <f t="shared" si="6"/>
        <v>0</v>
      </c>
      <c r="H140" s="118">
        <f t="shared" si="6"/>
        <v>0</v>
      </c>
      <c r="I140" s="118">
        <f t="shared" si="6"/>
        <v>0</v>
      </c>
      <c r="J140" s="118">
        <f t="shared" si="6"/>
        <v>0</v>
      </c>
      <c r="K140" s="118">
        <f t="shared" si="6"/>
        <v>0</v>
      </c>
      <c r="L140" s="118">
        <f t="shared" si="6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workbookViewId="0">
      <selection sqref="A1:L122"/>
    </sheetView>
  </sheetViews>
  <sheetFormatPr baseColWidth="10" defaultRowHeight="15" x14ac:dyDescent="0.25"/>
  <cols>
    <col min="3" max="3" width="27.5703125" bestFit="1" customWidth="1"/>
  </cols>
  <sheetData>
    <row r="1" spans="1:12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1" t="s">
        <v>1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1" t="s">
        <v>138</v>
      </c>
      <c r="B3" s="1"/>
      <c r="C3" s="1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45" x14ac:dyDescent="0.25">
      <c r="A5" s="24" t="s">
        <v>3</v>
      </c>
      <c r="B5" s="25" t="s">
        <v>4</v>
      </c>
      <c r="C5" s="5" t="s">
        <v>5</v>
      </c>
      <c r="D5" s="5" t="s">
        <v>6</v>
      </c>
      <c r="E5" s="5" t="s">
        <v>7</v>
      </c>
      <c r="F5" s="5" t="s">
        <v>139</v>
      </c>
      <c r="G5" s="5" t="s">
        <v>140</v>
      </c>
      <c r="H5" s="5" t="s">
        <v>141</v>
      </c>
      <c r="I5" s="5" t="s">
        <v>11</v>
      </c>
      <c r="J5" s="5" t="s">
        <v>142</v>
      </c>
      <c r="K5" s="5" t="s">
        <v>13</v>
      </c>
      <c r="L5" s="5" t="s">
        <v>143</v>
      </c>
    </row>
    <row r="6" spans="1:12" x14ac:dyDescent="0.25">
      <c r="A6" s="6" t="s">
        <v>15</v>
      </c>
      <c r="B6" s="26">
        <v>3</v>
      </c>
      <c r="C6" s="8" t="s">
        <v>16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</row>
    <row r="7" spans="1:12" x14ac:dyDescent="0.25">
      <c r="A7" s="6" t="s">
        <v>15</v>
      </c>
      <c r="B7" s="26">
        <v>3</v>
      </c>
      <c r="C7" s="8" t="s">
        <v>17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</row>
    <row r="8" spans="1:12" x14ac:dyDescent="0.25">
      <c r="A8" s="6" t="s">
        <v>15</v>
      </c>
      <c r="B8" s="26">
        <v>3</v>
      </c>
      <c r="C8" s="8" t="s">
        <v>18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</row>
    <row r="9" spans="1:12" x14ac:dyDescent="0.25">
      <c r="A9" s="6" t="s">
        <v>15</v>
      </c>
      <c r="B9" s="26">
        <v>4</v>
      </c>
      <c r="C9" s="8" t="s">
        <v>19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</row>
    <row r="10" spans="1:12" x14ac:dyDescent="0.25">
      <c r="A10" s="6" t="s">
        <v>15</v>
      </c>
      <c r="B10" s="26">
        <v>4</v>
      </c>
      <c r="C10" s="8" t="s">
        <v>20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spans="1:12" x14ac:dyDescent="0.25">
      <c r="A11" s="6" t="s">
        <v>15</v>
      </c>
      <c r="B11" s="26">
        <v>4</v>
      </c>
      <c r="C11" s="8" t="s">
        <v>21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</row>
    <row r="12" spans="1:12" x14ac:dyDescent="0.25">
      <c r="A12" s="6" t="s">
        <v>15</v>
      </c>
      <c r="B12" s="26">
        <v>4</v>
      </c>
      <c r="C12" s="8" t="s">
        <v>22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</row>
    <row r="13" spans="1:12" x14ac:dyDescent="0.25">
      <c r="A13" s="6" t="s">
        <v>15</v>
      </c>
      <c r="B13" s="26">
        <v>2</v>
      </c>
      <c r="C13" s="8" t="s">
        <v>23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</row>
    <row r="14" spans="1:12" x14ac:dyDescent="0.25">
      <c r="A14" s="6" t="s">
        <v>15</v>
      </c>
      <c r="B14" s="26">
        <v>2</v>
      </c>
      <c r="C14" s="8" t="s">
        <v>24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</row>
    <row r="15" spans="1:12" x14ac:dyDescent="0.25">
      <c r="A15" s="6" t="s">
        <v>15</v>
      </c>
      <c r="B15" s="26">
        <v>4</v>
      </c>
      <c r="C15" s="8" t="s">
        <v>25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</row>
    <row r="16" spans="1:12" x14ac:dyDescent="0.25">
      <c r="A16" s="6" t="s">
        <v>15</v>
      </c>
      <c r="B16" s="26">
        <v>3</v>
      </c>
      <c r="C16" s="8" t="s">
        <v>26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</row>
    <row r="17" spans="1:12" x14ac:dyDescent="0.25">
      <c r="A17" s="6" t="s">
        <v>15</v>
      </c>
      <c r="B17" s="26">
        <v>4</v>
      </c>
      <c r="C17" s="8" t="s">
        <v>27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</row>
    <row r="18" spans="1:12" x14ac:dyDescent="0.25">
      <c r="A18" s="6" t="s">
        <v>15</v>
      </c>
      <c r="B18" s="26">
        <v>4</v>
      </c>
      <c r="C18" s="8" t="s">
        <v>28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</row>
    <row r="19" spans="1:12" x14ac:dyDescent="0.25">
      <c r="A19" s="6" t="s">
        <v>15</v>
      </c>
      <c r="B19" s="26">
        <v>4</v>
      </c>
      <c r="C19" s="8" t="s">
        <v>29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</row>
    <row r="20" spans="1:12" x14ac:dyDescent="0.25">
      <c r="A20" s="6" t="s">
        <v>15</v>
      </c>
      <c r="B20" s="9">
        <v>5</v>
      </c>
      <c r="C20" s="8" t="s">
        <v>30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</row>
    <row r="21" spans="1:12" x14ac:dyDescent="0.25">
      <c r="A21" s="6" t="s">
        <v>15</v>
      </c>
      <c r="B21" s="26">
        <v>2</v>
      </c>
      <c r="C21" s="8" t="s">
        <v>31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</row>
    <row r="22" spans="1:12" x14ac:dyDescent="0.25">
      <c r="A22" s="6" t="s">
        <v>15</v>
      </c>
      <c r="B22" s="26">
        <v>3</v>
      </c>
      <c r="C22" s="8" t="s">
        <v>32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</row>
    <row r="23" spans="1:12" x14ac:dyDescent="0.25">
      <c r="A23" s="6" t="s">
        <v>15</v>
      </c>
      <c r="B23" s="26">
        <v>3</v>
      </c>
      <c r="C23" s="8" t="s">
        <v>33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</row>
    <row r="24" spans="1:12" x14ac:dyDescent="0.25">
      <c r="A24" s="6" t="s">
        <v>15</v>
      </c>
      <c r="B24" s="26">
        <v>3</v>
      </c>
      <c r="C24" s="8" t="s">
        <v>34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</row>
    <row r="25" spans="1:12" x14ac:dyDescent="0.25">
      <c r="A25" s="6" t="s">
        <v>15</v>
      </c>
      <c r="B25" s="26">
        <v>4</v>
      </c>
      <c r="C25" s="8" t="s">
        <v>35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</row>
    <row r="26" spans="1:12" x14ac:dyDescent="0.25">
      <c r="A26" s="6" t="s">
        <v>15</v>
      </c>
      <c r="B26" s="26">
        <v>3</v>
      </c>
      <c r="C26" s="8" t="s">
        <v>36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</row>
    <row r="27" spans="1:12" x14ac:dyDescent="0.25">
      <c r="A27" s="6" t="s">
        <v>15</v>
      </c>
      <c r="B27" s="26">
        <v>4</v>
      </c>
      <c r="C27" s="8" t="s">
        <v>37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</row>
    <row r="28" spans="1:12" x14ac:dyDescent="0.25">
      <c r="A28" s="6" t="s">
        <v>15</v>
      </c>
      <c r="B28" s="26">
        <v>3</v>
      </c>
      <c r="C28" s="8" t="s">
        <v>38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</row>
    <row r="29" spans="1:12" x14ac:dyDescent="0.25">
      <c r="A29" s="6" t="s">
        <v>15</v>
      </c>
      <c r="B29" s="26">
        <v>1</v>
      </c>
      <c r="C29" s="8" t="s">
        <v>39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</row>
    <row r="30" spans="1:12" x14ac:dyDescent="0.25">
      <c r="A30" s="6" t="s">
        <v>15</v>
      </c>
      <c r="B30" s="26">
        <v>3</v>
      </c>
      <c r="C30" s="8" t="s">
        <v>40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</row>
    <row r="31" spans="1:12" x14ac:dyDescent="0.25">
      <c r="A31" s="6" t="s">
        <v>15</v>
      </c>
      <c r="B31" s="26">
        <v>2</v>
      </c>
      <c r="C31" s="8" t="s">
        <v>41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</row>
    <row r="32" spans="1:12" x14ac:dyDescent="0.25">
      <c r="A32" s="6" t="s">
        <v>144</v>
      </c>
      <c r="B32" s="26">
        <v>3</v>
      </c>
      <c r="C32" s="12" t="s">
        <v>145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</row>
    <row r="33" spans="1:12" x14ac:dyDescent="0.25">
      <c r="A33" s="6" t="s">
        <v>144</v>
      </c>
      <c r="B33" s="26">
        <v>4</v>
      </c>
      <c r="C33" s="12" t="s">
        <v>44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</row>
    <row r="34" spans="1:12" x14ac:dyDescent="0.25">
      <c r="A34" s="6" t="s">
        <v>144</v>
      </c>
      <c r="B34" s="26">
        <v>4</v>
      </c>
      <c r="C34" s="12" t="s">
        <v>45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</row>
    <row r="35" spans="1:12" x14ac:dyDescent="0.25">
      <c r="A35" s="6" t="s">
        <v>144</v>
      </c>
      <c r="B35" s="26">
        <v>4</v>
      </c>
      <c r="C35" s="12" t="s">
        <v>46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spans="1:12" x14ac:dyDescent="0.25">
      <c r="A36" s="6" t="s">
        <v>47</v>
      </c>
      <c r="B36" s="26">
        <v>1</v>
      </c>
      <c r="C36" s="8" t="s">
        <v>48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</row>
    <row r="37" spans="1:12" x14ac:dyDescent="0.25">
      <c r="A37" s="6" t="s">
        <v>47</v>
      </c>
      <c r="B37" s="26">
        <v>3</v>
      </c>
      <c r="C37" s="8" t="s">
        <v>49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</row>
    <row r="38" spans="1:12" x14ac:dyDescent="0.25">
      <c r="A38" s="6" t="s">
        <v>47</v>
      </c>
      <c r="B38" s="26">
        <v>3</v>
      </c>
      <c r="C38" s="8" t="s">
        <v>50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</row>
    <row r="39" spans="1:12" x14ac:dyDescent="0.25">
      <c r="A39" s="6" t="s">
        <v>47</v>
      </c>
      <c r="B39" s="26">
        <v>4</v>
      </c>
      <c r="C39" s="8" t="s">
        <v>51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</row>
    <row r="40" spans="1:12" x14ac:dyDescent="0.25">
      <c r="A40" s="6" t="s">
        <v>47</v>
      </c>
      <c r="B40" s="26">
        <v>4</v>
      </c>
      <c r="C40" s="8" t="s">
        <v>52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</row>
    <row r="41" spans="1:12" x14ac:dyDescent="0.25">
      <c r="A41" s="6" t="s">
        <v>47</v>
      </c>
      <c r="B41" s="26">
        <v>4</v>
      </c>
      <c r="C41" s="8" t="s">
        <v>53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</row>
    <row r="42" spans="1:12" x14ac:dyDescent="0.25">
      <c r="A42" s="6" t="s">
        <v>54</v>
      </c>
      <c r="B42" s="26">
        <v>3</v>
      </c>
      <c r="C42" s="8" t="s">
        <v>146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</row>
    <row r="43" spans="1:12" x14ac:dyDescent="0.25">
      <c r="A43" s="6" t="s">
        <v>54</v>
      </c>
      <c r="B43" s="9">
        <v>5</v>
      </c>
      <c r="C43" s="8" t="s">
        <v>147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</row>
    <row r="44" spans="1:12" x14ac:dyDescent="0.25">
      <c r="A44" s="6" t="s">
        <v>56</v>
      </c>
      <c r="B44" s="13">
        <v>3</v>
      </c>
      <c r="C44" s="12" t="s">
        <v>57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</row>
    <row r="45" spans="1:12" x14ac:dyDescent="0.25">
      <c r="A45" s="6" t="s">
        <v>56</v>
      </c>
      <c r="B45" s="13">
        <v>3</v>
      </c>
      <c r="C45" s="12" t="s">
        <v>58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</row>
    <row r="46" spans="1:12" x14ac:dyDescent="0.25">
      <c r="A46" s="6" t="s">
        <v>56</v>
      </c>
      <c r="B46" s="13">
        <v>3</v>
      </c>
      <c r="C46" s="12" t="s">
        <v>59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</row>
    <row r="47" spans="1:12" x14ac:dyDescent="0.25">
      <c r="A47" s="6" t="s">
        <v>56</v>
      </c>
      <c r="B47" s="13">
        <v>3</v>
      </c>
      <c r="C47" s="12" t="s">
        <v>60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</row>
    <row r="48" spans="1:12" x14ac:dyDescent="0.25">
      <c r="A48" s="6" t="s">
        <v>56</v>
      </c>
      <c r="B48" s="13">
        <v>3</v>
      </c>
      <c r="C48" s="12" t="s">
        <v>61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</row>
    <row r="49" spans="1:12" x14ac:dyDescent="0.25">
      <c r="A49" s="6" t="s">
        <v>56</v>
      </c>
      <c r="B49" s="13">
        <v>3</v>
      </c>
      <c r="C49" s="12" t="s">
        <v>62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</row>
    <row r="50" spans="1:12" x14ac:dyDescent="0.25">
      <c r="A50" s="6" t="s">
        <v>56</v>
      </c>
      <c r="B50" s="13">
        <v>3</v>
      </c>
      <c r="C50" s="12" t="s">
        <v>63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</row>
    <row r="51" spans="1:12" x14ac:dyDescent="0.25">
      <c r="A51" s="6" t="s">
        <v>56</v>
      </c>
      <c r="B51" s="13">
        <v>3</v>
      </c>
      <c r="C51" s="12" t="s">
        <v>64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</row>
    <row r="52" spans="1:12" x14ac:dyDescent="0.25">
      <c r="A52" s="6" t="s">
        <v>56</v>
      </c>
      <c r="B52" s="13">
        <v>3</v>
      </c>
      <c r="C52" s="12" t="s">
        <v>65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</row>
    <row r="53" spans="1:12" x14ac:dyDescent="0.25">
      <c r="A53" s="6" t="s">
        <v>56</v>
      </c>
      <c r="B53" s="13">
        <v>3</v>
      </c>
      <c r="C53" s="12" t="s">
        <v>66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</row>
    <row r="54" spans="1:12" x14ac:dyDescent="0.25">
      <c r="A54" s="6" t="s">
        <v>56</v>
      </c>
      <c r="B54" s="13">
        <v>3</v>
      </c>
      <c r="C54" s="12" t="s">
        <v>67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</row>
    <row r="55" spans="1:12" x14ac:dyDescent="0.25">
      <c r="A55" s="6" t="s">
        <v>56</v>
      </c>
      <c r="B55" s="13">
        <v>3</v>
      </c>
      <c r="C55" s="12" t="s">
        <v>68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</row>
    <row r="56" spans="1:12" x14ac:dyDescent="0.25">
      <c r="A56" s="6" t="s">
        <v>56</v>
      </c>
      <c r="B56" s="13">
        <v>5</v>
      </c>
      <c r="C56" s="12" t="s">
        <v>69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</row>
    <row r="57" spans="1:12" x14ac:dyDescent="0.25">
      <c r="A57" s="6" t="s">
        <v>56</v>
      </c>
      <c r="B57" s="13">
        <v>5</v>
      </c>
      <c r="C57" s="12" t="s">
        <v>70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</row>
    <row r="58" spans="1:12" x14ac:dyDescent="0.25">
      <c r="A58" s="6" t="s">
        <v>56</v>
      </c>
      <c r="B58" s="13">
        <v>5</v>
      </c>
      <c r="C58" s="12" t="s">
        <v>71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</row>
    <row r="59" spans="1:12" x14ac:dyDescent="0.25">
      <c r="A59" s="6" t="s">
        <v>56</v>
      </c>
      <c r="B59" s="13">
        <v>5</v>
      </c>
      <c r="C59" s="12" t="s">
        <v>72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</row>
    <row r="60" spans="1:12" x14ac:dyDescent="0.25">
      <c r="A60" s="6" t="s">
        <v>56</v>
      </c>
      <c r="B60" s="13">
        <v>5</v>
      </c>
      <c r="C60" s="12" t="s">
        <v>73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</row>
    <row r="61" spans="1:12" x14ac:dyDescent="0.25">
      <c r="A61" s="6" t="s">
        <v>56</v>
      </c>
      <c r="B61" s="13">
        <v>5</v>
      </c>
      <c r="C61" s="12" t="s">
        <v>74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</row>
    <row r="62" spans="1:12" x14ac:dyDescent="0.25">
      <c r="A62" s="6" t="s">
        <v>56</v>
      </c>
      <c r="B62" s="13">
        <v>5</v>
      </c>
      <c r="C62" s="12" t="s">
        <v>75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</row>
    <row r="63" spans="1:12" x14ac:dyDescent="0.25">
      <c r="A63" s="6" t="s">
        <v>56</v>
      </c>
      <c r="B63" s="13">
        <v>5</v>
      </c>
      <c r="C63" s="12" t="s">
        <v>76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</row>
    <row r="64" spans="1:12" x14ac:dyDescent="0.25">
      <c r="A64" s="6" t="s">
        <v>56</v>
      </c>
      <c r="B64" s="13">
        <v>5</v>
      </c>
      <c r="C64" s="12" t="s">
        <v>77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</row>
    <row r="65" spans="1:12" x14ac:dyDescent="0.25">
      <c r="A65" s="6" t="s">
        <v>56</v>
      </c>
      <c r="B65" s="13">
        <v>5</v>
      </c>
      <c r="C65" s="12" t="s">
        <v>78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</row>
    <row r="66" spans="1:12" x14ac:dyDescent="0.25">
      <c r="A66" s="6" t="s">
        <v>56</v>
      </c>
      <c r="B66" s="13">
        <v>5</v>
      </c>
      <c r="C66" s="12" t="s">
        <v>79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</row>
    <row r="67" spans="1:12" x14ac:dyDescent="0.25">
      <c r="A67" s="6" t="s">
        <v>56</v>
      </c>
      <c r="B67" s="13">
        <v>5</v>
      </c>
      <c r="C67" s="12" t="s">
        <v>80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</row>
    <row r="68" spans="1:12" x14ac:dyDescent="0.25">
      <c r="A68" s="6" t="s">
        <v>81</v>
      </c>
      <c r="B68" s="26">
        <v>4</v>
      </c>
      <c r="C68" s="8" t="s">
        <v>82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</row>
    <row r="69" spans="1:12" x14ac:dyDescent="0.25">
      <c r="A69" s="6" t="s">
        <v>83</v>
      </c>
      <c r="B69" s="26">
        <v>4</v>
      </c>
      <c r="C69" s="8" t="s">
        <v>84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</row>
    <row r="70" spans="1:12" x14ac:dyDescent="0.25">
      <c r="A70" s="6" t="s">
        <v>83</v>
      </c>
      <c r="B70" s="26">
        <v>5</v>
      </c>
      <c r="C70" s="8" t="s">
        <v>85</v>
      </c>
      <c r="D70" s="27">
        <v>0</v>
      </c>
      <c r="E70" s="27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</row>
    <row r="71" spans="1:12" x14ac:dyDescent="0.25">
      <c r="A71" s="6" t="s">
        <v>83</v>
      </c>
      <c r="B71" s="26">
        <v>3</v>
      </c>
      <c r="C71" s="8" t="s">
        <v>86</v>
      </c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</row>
    <row r="72" spans="1:12" x14ac:dyDescent="0.25">
      <c r="A72" s="6" t="s">
        <v>83</v>
      </c>
      <c r="B72" s="26">
        <v>3</v>
      </c>
      <c r="C72" s="8" t="s">
        <v>87</v>
      </c>
      <c r="D72" s="27">
        <v>0</v>
      </c>
      <c r="E72" s="27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</row>
    <row r="73" spans="1:12" x14ac:dyDescent="0.25">
      <c r="A73" s="6" t="s">
        <v>88</v>
      </c>
      <c r="B73" s="26">
        <v>3</v>
      </c>
      <c r="C73" s="12" t="s">
        <v>89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</row>
    <row r="74" spans="1:12" x14ac:dyDescent="0.25">
      <c r="A74" s="6" t="s">
        <v>90</v>
      </c>
      <c r="B74" s="9">
        <v>5</v>
      </c>
      <c r="C74" s="8" t="s">
        <v>103</v>
      </c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</row>
    <row r="75" spans="1:12" x14ac:dyDescent="0.25">
      <c r="A75" s="6" t="s">
        <v>90</v>
      </c>
      <c r="B75" s="9">
        <v>5</v>
      </c>
      <c r="C75" s="8" t="s">
        <v>104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</row>
    <row r="76" spans="1:12" x14ac:dyDescent="0.25">
      <c r="A76" s="6" t="s">
        <v>90</v>
      </c>
      <c r="B76" s="9">
        <v>5</v>
      </c>
      <c r="C76" s="8" t="s">
        <v>105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</row>
    <row r="77" spans="1:12" x14ac:dyDescent="0.25">
      <c r="A77" s="6" t="s">
        <v>90</v>
      </c>
      <c r="B77" s="9">
        <v>5</v>
      </c>
      <c r="C77" s="8" t="s">
        <v>106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</row>
    <row r="78" spans="1:12" x14ac:dyDescent="0.25">
      <c r="A78" s="6" t="s">
        <v>90</v>
      </c>
      <c r="B78" s="26">
        <v>2</v>
      </c>
      <c r="C78" s="8" t="s">
        <v>91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</row>
    <row r="79" spans="1:12" x14ac:dyDescent="0.25">
      <c r="A79" s="6" t="s">
        <v>90</v>
      </c>
      <c r="B79" s="26">
        <v>2</v>
      </c>
      <c r="C79" s="8" t="s">
        <v>92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</row>
    <row r="80" spans="1:12" x14ac:dyDescent="0.25">
      <c r="A80" s="6" t="s">
        <v>90</v>
      </c>
      <c r="B80" s="26">
        <v>2</v>
      </c>
      <c r="C80" s="8" t="s">
        <v>93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</row>
    <row r="81" spans="1:12" x14ac:dyDescent="0.25">
      <c r="A81" s="6" t="s">
        <v>90</v>
      </c>
      <c r="B81" s="9">
        <v>5</v>
      </c>
      <c r="C81" s="8" t="s">
        <v>107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</row>
    <row r="82" spans="1:12" x14ac:dyDescent="0.25">
      <c r="A82" s="6" t="s">
        <v>90</v>
      </c>
      <c r="B82" s="9">
        <v>5</v>
      </c>
      <c r="C82" s="8" t="s">
        <v>108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</row>
    <row r="83" spans="1:12" x14ac:dyDescent="0.25">
      <c r="A83" s="6" t="s">
        <v>90</v>
      </c>
      <c r="B83" s="26">
        <v>4</v>
      </c>
      <c r="C83" s="8" t="s">
        <v>97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</row>
    <row r="84" spans="1:12" x14ac:dyDescent="0.25">
      <c r="A84" s="6" t="s">
        <v>90</v>
      </c>
      <c r="B84" s="26">
        <v>4</v>
      </c>
      <c r="C84" s="8" t="s">
        <v>98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</row>
    <row r="85" spans="1:12" x14ac:dyDescent="0.25">
      <c r="A85" s="6" t="s">
        <v>90</v>
      </c>
      <c r="B85" s="26">
        <v>4</v>
      </c>
      <c r="C85" s="8" t="s">
        <v>99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</row>
    <row r="86" spans="1:12" x14ac:dyDescent="0.25">
      <c r="A86" s="6" t="s">
        <v>90</v>
      </c>
      <c r="B86" s="26">
        <v>4</v>
      </c>
      <c r="C86" s="8" t="s">
        <v>100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</row>
    <row r="87" spans="1:12" x14ac:dyDescent="0.25">
      <c r="A87" s="6" t="s">
        <v>90</v>
      </c>
      <c r="B87" s="26">
        <v>4</v>
      </c>
      <c r="C87" s="8" t="s">
        <v>101</v>
      </c>
      <c r="D87" s="27">
        <v>0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</row>
    <row r="88" spans="1:12" x14ac:dyDescent="0.25">
      <c r="A88" s="6" t="s">
        <v>90</v>
      </c>
      <c r="B88" s="26">
        <v>4</v>
      </c>
      <c r="C88" s="8" t="s">
        <v>102</v>
      </c>
      <c r="D88" s="27">
        <v>0</v>
      </c>
      <c r="E88" s="27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</row>
    <row r="89" spans="1:12" x14ac:dyDescent="0.25">
      <c r="A89" s="6" t="s">
        <v>90</v>
      </c>
      <c r="B89" s="26">
        <v>3</v>
      </c>
      <c r="C89" s="8" t="s">
        <v>94</v>
      </c>
      <c r="D89" s="27">
        <v>0</v>
      </c>
      <c r="E89" s="27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</row>
    <row r="90" spans="1:12" x14ac:dyDescent="0.25">
      <c r="A90" s="6" t="s">
        <v>90</v>
      </c>
      <c r="B90" s="26">
        <v>3</v>
      </c>
      <c r="C90" s="8" t="s">
        <v>95</v>
      </c>
      <c r="D90" s="27">
        <v>1</v>
      </c>
      <c r="E90" s="27">
        <v>1</v>
      </c>
      <c r="F90" s="27">
        <v>19995.519</v>
      </c>
      <c r="G90" s="27">
        <v>0</v>
      </c>
      <c r="H90" s="27">
        <v>0</v>
      </c>
      <c r="I90" s="27">
        <v>1</v>
      </c>
      <c r="J90" s="27">
        <v>19986.800999999999</v>
      </c>
      <c r="K90" s="27">
        <v>0</v>
      </c>
      <c r="L90" s="27">
        <v>0</v>
      </c>
    </row>
    <row r="91" spans="1:12" x14ac:dyDescent="0.25">
      <c r="A91" s="6" t="s">
        <v>90</v>
      </c>
      <c r="B91" s="26">
        <v>3</v>
      </c>
      <c r="C91" s="8" t="s">
        <v>96</v>
      </c>
      <c r="D91" s="27">
        <v>3</v>
      </c>
      <c r="E91" s="27">
        <v>3</v>
      </c>
      <c r="F91" s="27">
        <v>3273.0970000000002</v>
      </c>
      <c r="G91" s="27">
        <v>3</v>
      </c>
      <c r="H91" s="27">
        <v>3267.212</v>
      </c>
      <c r="I91" s="27">
        <v>0</v>
      </c>
      <c r="J91" s="27">
        <v>0</v>
      </c>
      <c r="K91" s="27">
        <v>0</v>
      </c>
      <c r="L91" s="27">
        <v>0</v>
      </c>
    </row>
    <row r="92" spans="1:12" x14ac:dyDescent="0.25">
      <c r="A92" s="6" t="s">
        <v>90</v>
      </c>
      <c r="B92" s="9">
        <v>5</v>
      </c>
      <c r="C92" s="8" t="s">
        <v>109</v>
      </c>
      <c r="D92" s="27">
        <v>0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</row>
    <row r="93" spans="1:12" x14ac:dyDescent="0.25">
      <c r="A93" s="6" t="s">
        <v>90</v>
      </c>
      <c r="B93" s="9">
        <v>5</v>
      </c>
      <c r="C93" s="8" t="s">
        <v>110</v>
      </c>
      <c r="D93" s="27">
        <v>0</v>
      </c>
      <c r="E93" s="27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</row>
    <row r="94" spans="1:12" x14ac:dyDescent="0.25">
      <c r="A94" s="6" t="s">
        <v>111</v>
      </c>
      <c r="B94" s="26">
        <v>4</v>
      </c>
      <c r="C94" s="8" t="s">
        <v>112</v>
      </c>
      <c r="D94" s="27">
        <v>1</v>
      </c>
      <c r="E94" s="27">
        <v>1</v>
      </c>
      <c r="F94" s="27">
        <f>4916168/1000</f>
        <v>4916.1679999999997</v>
      </c>
      <c r="G94" s="27">
        <v>0</v>
      </c>
      <c r="H94" s="27">
        <v>0</v>
      </c>
      <c r="I94" s="27">
        <v>1</v>
      </c>
      <c r="J94" s="27">
        <v>5000</v>
      </c>
      <c r="K94" s="27">
        <v>0</v>
      </c>
      <c r="L94" s="27">
        <v>0</v>
      </c>
    </row>
    <row r="95" spans="1:12" x14ac:dyDescent="0.25">
      <c r="A95" s="6" t="s">
        <v>111</v>
      </c>
      <c r="B95" s="26">
        <v>4</v>
      </c>
      <c r="C95" s="8" t="s">
        <v>113</v>
      </c>
      <c r="D95" s="27">
        <v>0</v>
      </c>
      <c r="E95" s="27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</row>
    <row r="96" spans="1:12" x14ac:dyDescent="0.25">
      <c r="A96" s="6" t="s">
        <v>111</v>
      </c>
      <c r="B96" s="26">
        <v>4</v>
      </c>
      <c r="C96" s="8" t="s">
        <v>114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</row>
    <row r="97" spans="1:12" x14ac:dyDescent="0.25">
      <c r="A97" s="6" t="s">
        <v>115</v>
      </c>
      <c r="B97" s="26">
        <v>2</v>
      </c>
      <c r="C97" s="8" t="s">
        <v>116</v>
      </c>
      <c r="D97" s="27">
        <v>0</v>
      </c>
      <c r="E97" s="27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</row>
    <row r="98" spans="1:12" x14ac:dyDescent="0.25">
      <c r="A98" s="6" t="s">
        <v>115</v>
      </c>
      <c r="B98" s="26">
        <v>3</v>
      </c>
      <c r="C98" s="8" t="s">
        <v>117</v>
      </c>
      <c r="D98" s="27">
        <v>0</v>
      </c>
      <c r="E98" s="27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</row>
    <row r="99" spans="1:12" x14ac:dyDescent="0.25">
      <c r="A99" s="6" t="s">
        <v>115</v>
      </c>
      <c r="B99" s="26">
        <v>3</v>
      </c>
      <c r="C99" s="8" t="s">
        <v>118</v>
      </c>
      <c r="D99" s="27">
        <v>0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</row>
    <row r="100" spans="1:12" x14ac:dyDescent="0.25">
      <c r="A100" s="6" t="s">
        <v>115</v>
      </c>
      <c r="B100" s="9">
        <v>5</v>
      </c>
      <c r="C100" s="8" t="s">
        <v>119</v>
      </c>
      <c r="D100" s="27">
        <v>0</v>
      </c>
      <c r="E100" s="27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</row>
    <row r="101" spans="1:12" x14ac:dyDescent="0.25">
      <c r="A101" s="6" t="s">
        <v>115</v>
      </c>
      <c r="B101" s="9">
        <v>5</v>
      </c>
      <c r="C101" s="8" t="s">
        <v>120</v>
      </c>
      <c r="D101" s="27">
        <v>0</v>
      </c>
      <c r="E101" s="27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</row>
    <row r="102" spans="1:12" x14ac:dyDescent="0.25">
      <c r="A102" s="6" t="s">
        <v>115</v>
      </c>
      <c r="B102" s="9">
        <v>5</v>
      </c>
      <c r="C102" s="8" t="s">
        <v>121</v>
      </c>
      <c r="D102" s="27">
        <v>0</v>
      </c>
      <c r="E102" s="27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</row>
    <row r="103" spans="1:12" x14ac:dyDescent="0.25">
      <c r="A103" s="6" t="s">
        <v>115</v>
      </c>
      <c r="B103" s="9">
        <v>5</v>
      </c>
      <c r="C103" s="8" t="s">
        <v>122</v>
      </c>
      <c r="D103" s="27">
        <v>0</v>
      </c>
      <c r="E103" s="27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</row>
    <row r="104" spans="1:12" x14ac:dyDescent="0.25">
      <c r="A104" s="6" t="s">
        <v>115</v>
      </c>
      <c r="B104" s="9">
        <v>5</v>
      </c>
      <c r="C104" s="8" t="s">
        <v>123</v>
      </c>
      <c r="D104" s="27">
        <v>0</v>
      </c>
      <c r="E104" s="27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</row>
    <row r="105" spans="1:12" x14ac:dyDescent="0.25">
      <c r="A105" s="6" t="s">
        <v>115</v>
      </c>
      <c r="B105" s="9">
        <v>5</v>
      </c>
      <c r="C105" s="8" t="s">
        <v>124</v>
      </c>
      <c r="D105" s="27">
        <v>0</v>
      </c>
      <c r="E105" s="27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</row>
    <row r="106" spans="1:12" x14ac:dyDescent="0.25">
      <c r="A106" s="10" t="s">
        <v>125</v>
      </c>
      <c r="B106" s="26">
        <v>5</v>
      </c>
      <c r="C106" s="12" t="s">
        <v>126</v>
      </c>
      <c r="D106" s="27">
        <v>0</v>
      </c>
      <c r="E106" s="27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</row>
    <row r="107" spans="1:12" x14ac:dyDescent="0.25">
      <c r="A107" s="10" t="s">
        <v>125</v>
      </c>
      <c r="B107" s="26">
        <v>2</v>
      </c>
      <c r="C107" s="12" t="s">
        <v>127</v>
      </c>
      <c r="D107" s="27">
        <v>0</v>
      </c>
      <c r="E107" s="27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</row>
    <row r="108" spans="1:12" x14ac:dyDescent="0.25">
      <c r="A108" s="10" t="s">
        <v>125</v>
      </c>
      <c r="B108" s="26">
        <v>1</v>
      </c>
      <c r="C108" s="12" t="s">
        <v>128</v>
      </c>
      <c r="D108" s="27">
        <v>0</v>
      </c>
      <c r="E108" s="27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</row>
    <row r="109" spans="1:12" x14ac:dyDescent="0.25">
      <c r="A109" s="10" t="s">
        <v>125</v>
      </c>
      <c r="B109" s="26">
        <v>3</v>
      </c>
      <c r="C109" s="12" t="s">
        <v>129</v>
      </c>
      <c r="D109" s="27">
        <v>0</v>
      </c>
      <c r="E109" s="27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</row>
    <row r="110" spans="1:12" x14ac:dyDescent="0.25">
      <c r="A110" s="10" t="s">
        <v>125</v>
      </c>
      <c r="B110" s="26">
        <v>4</v>
      </c>
      <c r="C110" s="12" t="s">
        <v>130</v>
      </c>
      <c r="D110" s="27">
        <v>0</v>
      </c>
      <c r="E110" s="27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</row>
    <row r="111" spans="1:12" x14ac:dyDescent="0.25">
      <c r="A111" s="10" t="s">
        <v>148</v>
      </c>
      <c r="B111" s="28">
        <v>3</v>
      </c>
      <c r="C111" s="12" t="s">
        <v>149</v>
      </c>
      <c r="D111" s="29">
        <v>1</v>
      </c>
      <c r="E111" s="27">
        <v>1</v>
      </c>
      <c r="F111" s="27">
        <v>18347.349999999999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</row>
    <row r="112" spans="1:12" x14ac:dyDescent="0.25">
      <c r="A112" s="10" t="s">
        <v>148</v>
      </c>
      <c r="B112" s="26">
        <v>5</v>
      </c>
      <c r="C112" s="12" t="s">
        <v>150</v>
      </c>
      <c r="D112" s="27">
        <v>1</v>
      </c>
      <c r="E112" s="27">
        <v>1</v>
      </c>
      <c r="F112" s="27">
        <v>36049.440000000002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</row>
    <row r="113" spans="1:12" x14ac:dyDescent="0.25">
      <c r="A113" s="10" t="s">
        <v>148</v>
      </c>
      <c r="B113" s="26">
        <v>5</v>
      </c>
      <c r="C113" s="12" t="s">
        <v>35</v>
      </c>
      <c r="D113" s="27">
        <v>1</v>
      </c>
      <c r="E113" s="27">
        <v>1</v>
      </c>
      <c r="F113" s="27">
        <v>17123.490000000002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</row>
    <row r="114" spans="1:12" x14ac:dyDescent="0.25">
      <c r="A114" s="2"/>
      <c r="B114" s="2"/>
      <c r="C114" s="30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2"/>
      <c r="B115" s="2"/>
      <c r="C115" s="30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"/>
      <c r="B116" s="1"/>
      <c r="C116" s="18" t="s">
        <v>151</v>
      </c>
      <c r="D116" s="31">
        <f t="shared" ref="D116:L116" si="0">SUM(D117:D122)</f>
        <v>8</v>
      </c>
      <c r="E116" s="31">
        <f t="shared" si="0"/>
        <v>8</v>
      </c>
      <c r="F116" s="31">
        <f t="shared" si="0"/>
        <v>99705.064000000013</v>
      </c>
      <c r="G116" s="31">
        <f t="shared" si="0"/>
        <v>3</v>
      </c>
      <c r="H116" s="31">
        <f t="shared" si="0"/>
        <v>3267.212</v>
      </c>
      <c r="I116" s="31">
        <f t="shared" si="0"/>
        <v>2</v>
      </c>
      <c r="J116" s="31">
        <f t="shared" si="0"/>
        <v>24986.800999999999</v>
      </c>
      <c r="K116" s="31">
        <f t="shared" si="0"/>
        <v>0</v>
      </c>
      <c r="L116" s="31">
        <f t="shared" si="0"/>
        <v>0</v>
      </c>
    </row>
    <row r="117" spans="1:12" x14ac:dyDescent="0.25">
      <c r="A117" s="2"/>
      <c r="B117" s="2"/>
      <c r="C117" s="32" t="s">
        <v>132</v>
      </c>
      <c r="D117" s="33">
        <f>SUMIF($B$6:$B$113,1,D6:D113)</f>
        <v>0</v>
      </c>
      <c r="E117" s="33">
        <f t="shared" ref="E117:L117" si="1">SUMIF($B$6:$B$113,1,E6:E113)</f>
        <v>0</v>
      </c>
      <c r="F117" s="33">
        <f t="shared" si="1"/>
        <v>0</v>
      </c>
      <c r="G117" s="33">
        <f t="shared" si="1"/>
        <v>0</v>
      </c>
      <c r="H117" s="33">
        <f t="shared" si="1"/>
        <v>0</v>
      </c>
      <c r="I117" s="33">
        <f t="shared" si="1"/>
        <v>0</v>
      </c>
      <c r="J117" s="33">
        <f t="shared" si="1"/>
        <v>0</v>
      </c>
      <c r="K117" s="33">
        <f t="shared" si="1"/>
        <v>0</v>
      </c>
      <c r="L117" s="33">
        <f t="shared" si="1"/>
        <v>0</v>
      </c>
    </row>
    <row r="118" spans="1:12" x14ac:dyDescent="0.25">
      <c r="A118" s="2"/>
      <c r="B118" s="2"/>
      <c r="C118" s="20" t="s">
        <v>133</v>
      </c>
      <c r="D118" s="34">
        <f>SUMIF($B$6:$B$113,2,D6:D113)</f>
        <v>0</v>
      </c>
      <c r="E118" s="34">
        <f t="shared" ref="E118:L118" si="2">SUMIF($B$6:$B$113,2,E6:E113)</f>
        <v>0</v>
      </c>
      <c r="F118" s="34">
        <f t="shared" si="2"/>
        <v>0</v>
      </c>
      <c r="G118" s="34">
        <f t="shared" si="2"/>
        <v>0</v>
      </c>
      <c r="H118" s="34">
        <f t="shared" si="2"/>
        <v>0</v>
      </c>
      <c r="I118" s="34">
        <f t="shared" si="2"/>
        <v>0</v>
      </c>
      <c r="J118" s="34">
        <f t="shared" si="2"/>
        <v>0</v>
      </c>
      <c r="K118" s="34">
        <f t="shared" si="2"/>
        <v>0</v>
      </c>
      <c r="L118" s="34">
        <f t="shared" si="2"/>
        <v>0</v>
      </c>
    </row>
    <row r="119" spans="1:12" x14ac:dyDescent="0.25">
      <c r="A119" s="2"/>
      <c r="B119" s="2"/>
      <c r="C119" s="20" t="s">
        <v>134</v>
      </c>
      <c r="D119" s="34">
        <f>SUMIF($B$6:$B$113,3,D6:D113)</f>
        <v>5</v>
      </c>
      <c r="E119" s="34">
        <f t="shared" ref="E119:L119" si="3">SUMIF($B$6:$B$113,3,E6:E113)</f>
        <v>5</v>
      </c>
      <c r="F119" s="34">
        <f t="shared" si="3"/>
        <v>41615.966</v>
      </c>
      <c r="G119" s="34">
        <f t="shared" si="3"/>
        <v>3</v>
      </c>
      <c r="H119" s="34">
        <f t="shared" si="3"/>
        <v>3267.212</v>
      </c>
      <c r="I119" s="34">
        <f t="shared" si="3"/>
        <v>1</v>
      </c>
      <c r="J119" s="34">
        <f t="shared" si="3"/>
        <v>19986.800999999999</v>
      </c>
      <c r="K119" s="34">
        <f t="shared" si="3"/>
        <v>0</v>
      </c>
      <c r="L119" s="34">
        <f t="shared" si="3"/>
        <v>0</v>
      </c>
    </row>
    <row r="120" spans="1:12" x14ac:dyDescent="0.25">
      <c r="A120" s="2"/>
      <c r="B120" s="2"/>
      <c r="C120" s="20" t="s">
        <v>135</v>
      </c>
      <c r="D120" s="34">
        <f>SUMIF($B$6:$B$113,4,D6:D113)</f>
        <v>1</v>
      </c>
      <c r="E120" s="34">
        <f t="shared" ref="E120:K120" si="4">SUMIF($B$6:$B$113,4,E6:E113)</f>
        <v>1</v>
      </c>
      <c r="F120" s="34">
        <f t="shared" si="4"/>
        <v>4916.1679999999997</v>
      </c>
      <c r="G120" s="34">
        <f t="shared" si="4"/>
        <v>0</v>
      </c>
      <c r="H120" s="34">
        <f t="shared" si="4"/>
        <v>0</v>
      </c>
      <c r="I120" s="34">
        <f t="shared" si="4"/>
        <v>1</v>
      </c>
      <c r="J120" s="34">
        <f t="shared" si="4"/>
        <v>5000</v>
      </c>
      <c r="K120" s="34">
        <f t="shared" si="4"/>
        <v>0</v>
      </c>
      <c r="L120" s="34">
        <f>SUMIF($B$6:$B$113,4,L6:L113)</f>
        <v>0</v>
      </c>
    </row>
    <row r="121" spans="1:12" x14ac:dyDescent="0.25">
      <c r="A121" s="2"/>
      <c r="B121" s="2"/>
      <c r="C121" s="20" t="s">
        <v>136</v>
      </c>
      <c r="D121" s="34">
        <f>SUMIF($B$6:$B$113,5,D6:D113)</f>
        <v>2</v>
      </c>
      <c r="E121" s="34">
        <f t="shared" ref="E121:L121" si="5">SUMIF($B$6:$B$113,5,E6:E113)</f>
        <v>2</v>
      </c>
      <c r="F121" s="34">
        <f t="shared" si="5"/>
        <v>53172.930000000008</v>
      </c>
      <c r="G121" s="34">
        <f t="shared" si="5"/>
        <v>0</v>
      </c>
      <c r="H121" s="34">
        <f t="shared" si="5"/>
        <v>0</v>
      </c>
      <c r="I121" s="34">
        <f t="shared" si="5"/>
        <v>0</v>
      </c>
      <c r="J121" s="34">
        <f t="shared" si="5"/>
        <v>0</v>
      </c>
      <c r="K121" s="34">
        <f t="shared" si="5"/>
        <v>0</v>
      </c>
      <c r="L121" s="34">
        <f t="shared" si="5"/>
        <v>0</v>
      </c>
    </row>
    <row r="122" spans="1:12" x14ac:dyDescent="0.25">
      <c r="A122" s="2"/>
      <c r="B122" s="2"/>
      <c r="C122" s="22" t="s">
        <v>137</v>
      </c>
      <c r="D122" s="35">
        <f>SUMIF($B$6:$B$113,6,D6:D113)</f>
        <v>0</v>
      </c>
      <c r="E122" s="35">
        <f t="shared" ref="E122:L122" si="6">SUMIF($B$6:$B$113,6,E6:E113)</f>
        <v>0</v>
      </c>
      <c r="F122" s="35">
        <f t="shared" si="6"/>
        <v>0</v>
      </c>
      <c r="G122" s="35">
        <f t="shared" si="6"/>
        <v>0</v>
      </c>
      <c r="H122" s="35">
        <f t="shared" si="6"/>
        <v>0</v>
      </c>
      <c r="I122" s="35">
        <f t="shared" si="6"/>
        <v>0</v>
      </c>
      <c r="J122" s="35">
        <f t="shared" si="6"/>
        <v>0</v>
      </c>
      <c r="K122" s="35">
        <f t="shared" si="6"/>
        <v>0</v>
      </c>
      <c r="L122" s="35">
        <f t="shared" si="6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workbookViewId="0">
      <selection activeCell="F28" sqref="F28"/>
    </sheetView>
  </sheetViews>
  <sheetFormatPr baseColWidth="10" defaultRowHeight="15" x14ac:dyDescent="0.25"/>
  <cols>
    <col min="3" max="3" width="44.28515625" bestFit="1" customWidth="1"/>
  </cols>
  <sheetData>
    <row r="1" spans="1:12" x14ac:dyDescent="0.25">
      <c r="A1" s="36" t="s">
        <v>0</v>
      </c>
      <c r="B1" s="37"/>
      <c r="C1" s="36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6" t="s">
        <v>1</v>
      </c>
      <c r="B2" s="37"/>
      <c r="C2" s="36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25">
      <c r="A3" s="36" t="s">
        <v>152</v>
      </c>
      <c r="B3" s="37"/>
      <c r="C3" s="36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25">
      <c r="A4" s="36"/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 ht="45" x14ac:dyDescent="0.25">
      <c r="A5" s="41" t="s">
        <v>3</v>
      </c>
      <c r="B5" s="42" t="s">
        <v>4</v>
      </c>
      <c r="C5" s="43" t="s">
        <v>5</v>
      </c>
      <c r="D5" s="43" t="s">
        <v>6</v>
      </c>
      <c r="E5" s="43" t="s">
        <v>7</v>
      </c>
      <c r="F5" s="43" t="s">
        <v>153</v>
      </c>
      <c r="G5" s="43" t="s">
        <v>9</v>
      </c>
      <c r="H5" s="43" t="s">
        <v>154</v>
      </c>
      <c r="I5" s="43" t="s">
        <v>11</v>
      </c>
      <c r="J5" s="43" t="s">
        <v>12</v>
      </c>
      <c r="K5" s="43" t="s">
        <v>13</v>
      </c>
      <c r="L5" s="43" t="s">
        <v>14</v>
      </c>
    </row>
    <row r="6" spans="1:12" x14ac:dyDescent="0.25">
      <c r="A6" s="44" t="s">
        <v>15</v>
      </c>
      <c r="B6" s="45">
        <v>3</v>
      </c>
      <c r="C6" s="46" t="s">
        <v>16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</row>
    <row r="7" spans="1:12" x14ac:dyDescent="0.25">
      <c r="A7" s="44" t="s">
        <v>15</v>
      </c>
      <c r="B7" s="48">
        <v>3</v>
      </c>
      <c r="C7" s="46" t="s">
        <v>17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</row>
    <row r="8" spans="1:12" x14ac:dyDescent="0.25">
      <c r="A8" s="44" t="s">
        <v>15</v>
      </c>
      <c r="B8" s="48">
        <v>3</v>
      </c>
      <c r="C8" s="46" t="s">
        <v>18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</row>
    <row r="9" spans="1:12" x14ac:dyDescent="0.25">
      <c r="A9" s="44" t="s">
        <v>15</v>
      </c>
      <c r="B9" s="48">
        <v>4</v>
      </c>
      <c r="C9" s="46" t="s">
        <v>19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</row>
    <row r="10" spans="1:12" x14ac:dyDescent="0.25">
      <c r="A10" s="44" t="s">
        <v>15</v>
      </c>
      <c r="B10" s="48">
        <v>4</v>
      </c>
      <c r="C10" s="46" t="s">
        <v>20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</row>
    <row r="11" spans="1:12" x14ac:dyDescent="0.25">
      <c r="A11" s="44" t="s">
        <v>15</v>
      </c>
      <c r="B11" s="48">
        <v>4</v>
      </c>
      <c r="C11" s="46" t="s">
        <v>21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</row>
    <row r="12" spans="1:12" x14ac:dyDescent="0.25">
      <c r="A12" s="44" t="s">
        <v>15</v>
      </c>
      <c r="B12" s="48">
        <v>4</v>
      </c>
      <c r="C12" s="46" t="s">
        <v>22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</row>
    <row r="13" spans="1:12" x14ac:dyDescent="0.25">
      <c r="A13" s="44" t="s">
        <v>15</v>
      </c>
      <c r="B13" s="48">
        <v>2</v>
      </c>
      <c r="C13" s="46" t="s">
        <v>23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</row>
    <row r="14" spans="1:12" x14ac:dyDescent="0.25">
      <c r="A14" s="44" t="s">
        <v>15</v>
      </c>
      <c r="B14" s="48">
        <v>2</v>
      </c>
      <c r="C14" s="46" t="s">
        <v>24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</row>
    <row r="15" spans="1:12" x14ac:dyDescent="0.25">
      <c r="A15" s="44" t="s">
        <v>15</v>
      </c>
      <c r="B15" s="48">
        <v>4</v>
      </c>
      <c r="C15" s="46" t="s">
        <v>25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</row>
    <row r="16" spans="1:12" x14ac:dyDescent="0.25">
      <c r="A16" s="44" t="s">
        <v>15</v>
      </c>
      <c r="B16" s="48">
        <v>3</v>
      </c>
      <c r="C16" s="46" t="s">
        <v>26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</row>
    <row r="17" spans="1:12" x14ac:dyDescent="0.25">
      <c r="A17" s="44" t="s">
        <v>15</v>
      </c>
      <c r="B17" s="48">
        <v>4</v>
      </c>
      <c r="C17" s="46" t="s">
        <v>27</v>
      </c>
      <c r="D17" s="47">
        <v>1</v>
      </c>
      <c r="E17" s="47">
        <v>1</v>
      </c>
      <c r="F17" s="47">
        <v>8500</v>
      </c>
      <c r="G17" s="47">
        <v>1</v>
      </c>
      <c r="H17" s="47">
        <v>8500</v>
      </c>
      <c r="I17" s="47">
        <v>0</v>
      </c>
      <c r="J17" s="47">
        <v>0</v>
      </c>
      <c r="K17" s="47">
        <v>0</v>
      </c>
      <c r="L17" s="47">
        <v>0</v>
      </c>
    </row>
    <row r="18" spans="1:12" x14ac:dyDescent="0.25">
      <c r="A18" s="44" t="s">
        <v>15</v>
      </c>
      <c r="B18" s="48">
        <v>4</v>
      </c>
      <c r="C18" s="46" t="s">
        <v>28</v>
      </c>
      <c r="D18" s="47">
        <v>1</v>
      </c>
      <c r="E18" s="47">
        <v>1</v>
      </c>
      <c r="F18" s="47">
        <v>8500.0000099999997</v>
      </c>
      <c r="G18" s="47">
        <v>1</v>
      </c>
      <c r="H18" s="47">
        <v>8500</v>
      </c>
      <c r="I18" s="47">
        <v>0</v>
      </c>
      <c r="J18" s="47">
        <v>0</v>
      </c>
      <c r="K18" s="47">
        <v>0</v>
      </c>
      <c r="L18" s="47">
        <v>0</v>
      </c>
    </row>
    <row r="19" spans="1:12" x14ac:dyDescent="0.25">
      <c r="A19" s="44" t="s">
        <v>15</v>
      </c>
      <c r="B19" s="48">
        <v>4</v>
      </c>
      <c r="C19" s="46" t="s">
        <v>29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</row>
    <row r="20" spans="1:12" x14ac:dyDescent="0.25">
      <c r="A20" s="44" t="s">
        <v>15</v>
      </c>
      <c r="B20" s="49">
        <v>5</v>
      </c>
      <c r="C20" s="46" t="s">
        <v>30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</row>
    <row r="21" spans="1:12" x14ac:dyDescent="0.25">
      <c r="A21" s="44" t="s">
        <v>15</v>
      </c>
      <c r="B21" s="48">
        <v>2</v>
      </c>
      <c r="C21" s="46" t="s">
        <v>31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</row>
    <row r="22" spans="1:12" x14ac:dyDescent="0.25">
      <c r="A22" s="44" t="s">
        <v>15</v>
      </c>
      <c r="B22" s="48">
        <v>3</v>
      </c>
      <c r="C22" s="46" t="s">
        <v>32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</row>
    <row r="23" spans="1:12" x14ac:dyDescent="0.25">
      <c r="A23" s="44" t="s">
        <v>15</v>
      </c>
      <c r="B23" s="48">
        <v>3</v>
      </c>
      <c r="C23" s="46" t="s">
        <v>33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</row>
    <row r="24" spans="1:12" x14ac:dyDescent="0.25">
      <c r="A24" s="44" t="s">
        <v>15</v>
      </c>
      <c r="B24" s="48">
        <v>3</v>
      </c>
      <c r="C24" s="46" t="s">
        <v>34</v>
      </c>
      <c r="D24" s="47">
        <v>1</v>
      </c>
      <c r="E24" s="47">
        <v>1</v>
      </c>
      <c r="F24" s="47">
        <v>10193.99382</v>
      </c>
      <c r="G24" s="47">
        <v>2</v>
      </c>
      <c r="H24" s="47">
        <v>10185</v>
      </c>
      <c r="I24" s="47">
        <v>0</v>
      </c>
      <c r="J24" s="47">
        <v>0</v>
      </c>
      <c r="K24" s="47">
        <v>0</v>
      </c>
      <c r="L24" s="47">
        <v>0</v>
      </c>
    </row>
    <row r="25" spans="1:12" x14ac:dyDescent="0.25">
      <c r="A25" s="44" t="s">
        <v>15</v>
      </c>
      <c r="B25" s="48">
        <v>4</v>
      </c>
      <c r="C25" s="46" t="s">
        <v>35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</row>
    <row r="26" spans="1:12" x14ac:dyDescent="0.25">
      <c r="A26" s="44" t="s">
        <v>15</v>
      </c>
      <c r="B26" s="48">
        <v>3</v>
      </c>
      <c r="C26" s="46" t="s">
        <v>36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</row>
    <row r="27" spans="1:12" x14ac:dyDescent="0.25">
      <c r="A27" s="44" t="s">
        <v>15</v>
      </c>
      <c r="B27" s="48">
        <v>4</v>
      </c>
      <c r="C27" s="46" t="s">
        <v>37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</row>
    <row r="28" spans="1:12" x14ac:dyDescent="0.25">
      <c r="A28" s="44" t="s">
        <v>15</v>
      </c>
      <c r="B28" s="48">
        <v>3</v>
      </c>
      <c r="C28" s="46" t="s">
        <v>38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</row>
    <row r="29" spans="1:12" x14ac:dyDescent="0.25">
      <c r="A29" s="44" t="s">
        <v>15</v>
      </c>
      <c r="B29" s="48">
        <v>1</v>
      </c>
      <c r="C29" s="46" t="s">
        <v>39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</row>
    <row r="30" spans="1:12" x14ac:dyDescent="0.25">
      <c r="A30" s="44" t="s">
        <v>15</v>
      </c>
      <c r="B30" s="48">
        <v>3</v>
      </c>
      <c r="C30" s="46" t="s">
        <v>40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</row>
    <row r="31" spans="1:12" x14ac:dyDescent="0.25">
      <c r="A31" s="44" t="s">
        <v>15</v>
      </c>
      <c r="B31" s="48">
        <v>2</v>
      </c>
      <c r="C31" s="46" t="s">
        <v>41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</row>
    <row r="32" spans="1:12" x14ac:dyDescent="0.25">
      <c r="A32" s="50" t="s">
        <v>144</v>
      </c>
      <c r="B32" s="48">
        <v>3</v>
      </c>
      <c r="C32" s="51" t="s">
        <v>43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</row>
    <row r="33" spans="1:12" x14ac:dyDescent="0.25">
      <c r="A33" s="50" t="s">
        <v>144</v>
      </c>
      <c r="B33" s="48">
        <v>4</v>
      </c>
      <c r="C33" s="51" t="s">
        <v>44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</row>
    <row r="34" spans="1:12" x14ac:dyDescent="0.25">
      <c r="A34" s="50" t="s">
        <v>144</v>
      </c>
      <c r="B34" s="48">
        <v>4</v>
      </c>
      <c r="C34" s="51" t="s">
        <v>45</v>
      </c>
      <c r="D34" s="47">
        <v>1</v>
      </c>
      <c r="E34" s="47">
        <v>1</v>
      </c>
      <c r="F34" s="47">
        <v>1242.21</v>
      </c>
      <c r="G34" s="47">
        <v>1</v>
      </c>
      <c r="H34" s="47">
        <v>1254.1199999999999</v>
      </c>
      <c r="I34" s="47">
        <v>0</v>
      </c>
      <c r="J34" s="47">
        <v>0</v>
      </c>
      <c r="K34" s="47">
        <v>0</v>
      </c>
      <c r="L34" s="47">
        <v>0</v>
      </c>
    </row>
    <row r="35" spans="1:12" x14ac:dyDescent="0.25">
      <c r="A35" s="50" t="s">
        <v>144</v>
      </c>
      <c r="B35" s="48">
        <v>4</v>
      </c>
      <c r="C35" s="51" t="s">
        <v>46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</row>
    <row r="36" spans="1:12" x14ac:dyDescent="0.25">
      <c r="A36" s="50" t="s">
        <v>47</v>
      </c>
      <c r="B36" s="48">
        <v>1</v>
      </c>
      <c r="C36" s="50" t="s">
        <v>155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</row>
    <row r="37" spans="1:12" x14ac:dyDescent="0.25">
      <c r="A37" s="50" t="s">
        <v>47</v>
      </c>
      <c r="B37" s="48">
        <v>3</v>
      </c>
      <c r="C37" s="50" t="s">
        <v>156</v>
      </c>
      <c r="D37" s="47">
        <v>2</v>
      </c>
      <c r="E37" s="47">
        <v>2</v>
      </c>
      <c r="F37" s="47">
        <v>6137.96</v>
      </c>
      <c r="G37" s="47">
        <v>2</v>
      </c>
      <c r="H37" s="47">
        <v>6100</v>
      </c>
      <c r="I37" s="47">
        <v>0</v>
      </c>
      <c r="J37" s="47">
        <v>0</v>
      </c>
      <c r="K37" s="47">
        <v>0</v>
      </c>
      <c r="L37" s="47">
        <v>0</v>
      </c>
    </row>
    <row r="38" spans="1:12" x14ac:dyDescent="0.25">
      <c r="A38" s="50" t="s">
        <v>47</v>
      </c>
      <c r="B38" s="48">
        <v>3</v>
      </c>
      <c r="C38" s="50" t="s">
        <v>157</v>
      </c>
      <c r="D38" s="47">
        <v>1</v>
      </c>
      <c r="E38" s="47">
        <v>1</v>
      </c>
      <c r="F38" s="47">
        <v>806.81</v>
      </c>
      <c r="G38" s="47">
        <v>1</v>
      </c>
      <c r="H38" s="47">
        <v>800</v>
      </c>
      <c r="I38" s="47">
        <v>0</v>
      </c>
      <c r="J38" s="47">
        <v>0</v>
      </c>
      <c r="K38" s="47">
        <v>0</v>
      </c>
      <c r="L38" s="47">
        <v>0</v>
      </c>
    </row>
    <row r="39" spans="1:12" x14ac:dyDescent="0.25">
      <c r="A39" s="50" t="s">
        <v>47</v>
      </c>
      <c r="B39" s="48">
        <v>4</v>
      </c>
      <c r="C39" s="50" t="s">
        <v>158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</row>
    <row r="40" spans="1:12" x14ac:dyDescent="0.25">
      <c r="A40" s="50" t="s">
        <v>47</v>
      </c>
      <c r="B40" s="48">
        <v>4</v>
      </c>
      <c r="C40" s="50" t="s">
        <v>159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</row>
    <row r="41" spans="1:12" x14ac:dyDescent="0.25">
      <c r="A41" s="50" t="s">
        <v>47</v>
      </c>
      <c r="B41" s="48">
        <v>4</v>
      </c>
      <c r="C41" s="50" t="s">
        <v>160</v>
      </c>
      <c r="D41" s="47">
        <v>1</v>
      </c>
      <c r="E41" s="47">
        <v>1</v>
      </c>
      <c r="F41" s="47">
        <v>1565.54</v>
      </c>
      <c r="G41" s="47">
        <v>1</v>
      </c>
      <c r="H41" s="47">
        <v>1600</v>
      </c>
      <c r="I41" s="47">
        <v>0</v>
      </c>
      <c r="J41" s="47">
        <v>0</v>
      </c>
      <c r="K41" s="47">
        <v>0</v>
      </c>
      <c r="L41" s="47">
        <v>0</v>
      </c>
    </row>
    <row r="42" spans="1:12" x14ac:dyDescent="0.25">
      <c r="A42" s="50" t="s">
        <v>54</v>
      </c>
      <c r="B42" s="48">
        <v>3</v>
      </c>
      <c r="C42" s="50" t="s">
        <v>55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</row>
    <row r="43" spans="1:12" x14ac:dyDescent="0.25">
      <c r="A43" s="50" t="s">
        <v>54</v>
      </c>
      <c r="B43" s="49">
        <v>5</v>
      </c>
      <c r="C43" s="52" t="s">
        <v>161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</row>
    <row r="44" spans="1:12" x14ac:dyDescent="0.25">
      <c r="A44" s="10" t="s">
        <v>56</v>
      </c>
      <c r="B44" s="26">
        <v>3</v>
      </c>
      <c r="C44" s="6" t="s">
        <v>162</v>
      </c>
      <c r="D44" s="13">
        <v>1</v>
      </c>
      <c r="E44" s="13">
        <v>1</v>
      </c>
      <c r="F44" s="13">
        <v>7166.1410178730002</v>
      </c>
      <c r="G44" s="13">
        <v>0</v>
      </c>
      <c r="H44" s="13">
        <v>0</v>
      </c>
      <c r="I44" s="13">
        <v>1</v>
      </c>
      <c r="J44" s="13">
        <v>7166.1409999999996</v>
      </c>
      <c r="K44" s="13">
        <v>0</v>
      </c>
      <c r="L44" s="13">
        <v>0</v>
      </c>
    </row>
    <row r="45" spans="1:12" x14ac:dyDescent="0.25">
      <c r="A45" s="10" t="s">
        <v>56</v>
      </c>
      <c r="B45" s="26">
        <v>3</v>
      </c>
      <c r="C45" s="6" t="s">
        <v>162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</row>
    <row r="46" spans="1:12" x14ac:dyDescent="0.25">
      <c r="A46" s="10" t="s">
        <v>56</v>
      </c>
      <c r="B46" s="26">
        <v>3</v>
      </c>
      <c r="C46" s="6" t="s">
        <v>162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</row>
    <row r="47" spans="1:12" x14ac:dyDescent="0.25">
      <c r="A47" s="10" t="s">
        <v>56</v>
      </c>
      <c r="B47" s="26">
        <v>3</v>
      </c>
      <c r="C47" s="6" t="s">
        <v>162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</row>
    <row r="48" spans="1:12" x14ac:dyDescent="0.25">
      <c r="A48" s="10" t="s">
        <v>56</v>
      </c>
      <c r="B48" s="26">
        <v>3</v>
      </c>
      <c r="C48" s="6" t="s">
        <v>163</v>
      </c>
      <c r="D48" s="13">
        <v>1</v>
      </c>
      <c r="E48" s="13">
        <v>1</v>
      </c>
      <c r="F48" s="13">
        <v>14332.282001623</v>
      </c>
      <c r="G48" s="13">
        <v>0</v>
      </c>
      <c r="H48" s="13">
        <v>0</v>
      </c>
      <c r="I48" s="13">
        <v>1</v>
      </c>
      <c r="J48" s="13">
        <v>14332.281999999999</v>
      </c>
      <c r="K48" s="13">
        <v>0</v>
      </c>
      <c r="L48" s="13">
        <v>0</v>
      </c>
    </row>
    <row r="49" spans="1:12" x14ac:dyDescent="0.25">
      <c r="A49" s="10" t="s">
        <v>56</v>
      </c>
      <c r="B49" s="26">
        <v>3</v>
      </c>
      <c r="C49" s="6" t="s">
        <v>163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</row>
    <row r="50" spans="1:12" x14ac:dyDescent="0.25">
      <c r="A50" s="10" t="s">
        <v>56</v>
      </c>
      <c r="B50" s="26">
        <v>3</v>
      </c>
      <c r="C50" s="6" t="s">
        <v>163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</row>
    <row r="51" spans="1:12" x14ac:dyDescent="0.25">
      <c r="A51" s="10" t="s">
        <v>56</v>
      </c>
      <c r="B51" s="26">
        <v>3</v>
      </c>
      <c r="C51" s="6" t="s">
        <v>163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</row>
    <row r="52" spans="1:12" x14ac:dyDescent="0.25">
      <c r="A52" s="10" t="s">
        <v>56</v>
      </c>
      <c r="B52" s="26">
        <v>3</v>
      </c>
      <c r="C52" s="6" t="s">
        <v>164</v>
      </c>
      <c r="D52" s="13">
        <v>1</v>
      </c>
      <c r="E52" s="13">
        <v>1</v>
      </c>
      <c r="F52" s="13">
        <v>17915.353042128998</v>
      </c>
      <c r="G52" s="13">
        <v>0</v>
      </c>
      <c r="H52" s="13">
        <v>0</v>
      </c>
      <c r="I52" s="13">
        <v>1</v>
      </c>
      <c r="J52" s="13">
        <v>17915.352999999999</v>
      </c>
      <c r="K52" s="13">
        <v>0</v>
      </c>
      <c r="L52" s="13">
        <v>0</v>
      </c>
    </row>
    <row r="53" spans="1:12" x14ac:dyDescent="0.25">
      <c r="A53" s="10" t="s">
        <v>56</v>
      </c>
      <c r="B53" s="26">
        <v>3</v>
      </c>
      <c r="C53" s="6" t="s">
        <v>164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spans="1:12" x14ac:dyDescent="0.25">
      <c r="A54" s="10" t="s">
        <v>56</v>
      </c>
      <c r="B54" s="26">
        <v>3</v>
      </c>
      <c r="C54" s="6" t="s">
        <v>164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</row>
    <row r="55" spans="1:12" x14ac:dyDescent="0.25">
      <c r="A55" s="10" t="s">
        <v>56</v>
      </c>
      <c r="B55" s="26">
        <v>3</v>
      </c>
      <c r="C55" s="6" t="s">
        <v>164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</row>
    <row r="56" spans="1:12" x14ac:dyDescent="0.25">
      <c r="A56" s="10" t="s">
        <v>56</v>
      </c>
      <c r="B56" s="26">
        <v>5</v>
      </c>
      <c r="C56" s="6" t="s">
        <v>165</v>
      </c>
      <c r="D56" s="13">
        <v>1</v>
      </c>
      <c r="E56" s="13">
        <v>1</v>
      </c>
      <c r="F56" s="13">
        <v>10749.212023003001</v>
      </c>
      <c r="G56" s="13">
        <v>0</v>
      </c>
      <c r="H56" s="13">
        <v>0</v>
      </c>
      <c r="I56" s="13">
        <v>1</v>
      </c>
      <c r="J56" s="13">
        <v>10749.212</v>
      </c>
      <c r="K56" s="13">
        <v>0</v>
      </c>
      <c r="L56" s="13">
        <v>0</v>
      </c>
    </row>
    <row r="57" spans="1:12" x14ac:dyDescent="0.25">
      <c r="A57" s="10" t="s">
        <v>56</v>
      </c>
      <c r="B57" s="26">
        <v>5</v>
      </c>
      <c r="C57" s="6" t="s">
        <v>165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</row>
    <row r="58" spans="1:12" x14ac:dyDescent="0.25">
      <c r="A58" s="10" t="s">
        <v>56</v>
      </c>
      <c r="B58" s="26">
        <v>5</v>
      </c>
      <c r="C58" s="6" t="s">
        <v>165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10" t="s">
        <v>56</v>
      </c>
      <c r="B59" s="26">
        <v>5</v>
      </c>
      <c r="C59" s="6" t="s">
        <v>165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spans="1:12" x14ac:dyDescent="0.25">
      <c r="A60" s="10" t="s">
        <v>56</v>
      </c>
      <c r="B60" s="26">
        <v>5</v>
      </c>
      <c r="C60" s="6" t="s">
        <v>166</v>
      </c>
      <c r="D60" s="13">
        <v>1</v>
      </c>
      <c r="E60" s="13">
        <v>1</v>
      </c>
      <c r="F60" s="13">
        <v>17915.353039764999</v>
      </c>
      <c r="G60" s="13">
        <v>0</v>
      </c>
      <c r="H60" s="13">
        <v>0</v>
      </c>
      <c r="I60" s="13">
        <v>1</v>
      </c>
      <c r="J60" s="13">
        <v>17915.352999999999</v>
      </c>
      <c r="K60" s="13">
        <v>0</v>
      </c>
      <c r="L60" s="13">
        <v>0</v>
      </c>
    </row>
    <row r="61" spans="1:12" x14ac:dyDescent="0.25">
      <c r="A61" s="10" t="s">
        <v>56</v>
      </c>
      <c r="B61" s="26">
        <v>5</v>
      </c>
      <c r="C61" s="6" t="s">
        <v>166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</row>
    <row r="62" spans="1:12" x14ac:dyDescent="0.25">
      <c r="A62" s="10" t="s">
        <v>56</v>
      </c>
      <c r="B62" s="26">
        <v>5</v>
      </c>
      <c r="C62" s="6" t="s">
        <v>166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</row>
    <row r="63" spans="1:12" x14ac:dyDescent="0.25">
      <c r="A63" s="10" t="s">
        <v>56</v>
      </c>
      <c r="B63" s="26">
        <v>5</v>
      </c>
      <c r="C63" s="6" t="s">
        <v>166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</row>
    <row r="64" spans="1:12" x14ac:dyDescent="0.25">
      <c r="A64" s="10" t="s">
        <v>56</v>
      </c>
      <c r="B64" s="26">
        <v>5</v>
      </c>
      <c r="C64" s="6" t="s">
        <v>167</v>
      </c>
      <c r="D64" s="13">
        <v>1</v>
      </c>
      <c r="E64" s="13">
        <v>1</v>
      </c>
      <c r="F64" s="13">
        <v>3583.0709565659999</v>
      </c>
      <c r="G64" s="13">
        <v>0</v>
      </c>
      <c r="H64" s="13">
        <v>0</v>
      </c>
      <c r="I64" s="13">
        <v>1</v>
      </c>
      <c r="J64" s="13">
        <v>3583.0709999999999</v>
      </c>
      <c r="K64" s="13">
        <v>0</v>
      </c>
      <c r="L64" s="13">
        <v>0</v>
      </c>
    </row>
    <row r="65" spans="1:12" x14ac:dyDescent="0.25">
      <c r="A65" s="10" t="s">
        <v>56</v>
      </c>
      <c r="B65" s="26">
        <v>5</v>
      </c>
      <c r="C65" s="6" t="s">
        <v>167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</row>
    <row r="66" spans="1:12" x14ac:dyDescent="0.25">
      <c r="A66" s="10" t="s">
        <v>56</v>
      </c>
      <c r="B66" s="26">
        <v>5</v>
      </c>
      <c r="C66" s="6" t="s">
        <v>167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</row>
    <row r="67" spans="1:12" x14ac:dyDescent="0.25">
      <c r="A67" s="10" t="s">
        <v>56</v>
      </c>
      <c r="B67" s="26">
        <v>5</v>
      </c>
      <c r="C67" s="6" t="s">
        <v>167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</row>
    <row r="68" spans="1:12" x14ac:dyDescent="0.25">
      <c r="A68" s="50" t="s">
        <v>81</v>
      </c>
      <c r="B68" s="48">
        <v>4</v>
      </c>
      <c r="C68" s="52" t="s">
        <v>82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</row>
    <row r="69" spans="1:12" x14ac:dyDescent="0.25">
      <c r="A69" s="50" t="s">
        <v>83</v>
      </c>
      <c r="B69" s="53">
        <v>4</v>
      </c>
      <c r="C69" s="50" t="s">
        <v>84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</row>
    <row r="70" spans="1:12" x14ac:dyDescent="0.25">
      <c r="A70" s="50" t="s">
        <v>83</v>
      </c>
      <c r="B70" s="53">
        <v>5</v>
      </c>
      <c r="C70" s="50" t="s">
        <v>85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</row>
    <row r="71" spans="1:12" x14ac:dyDescent="0.25">
      <c r="A71" s="50" t="s">
        <v>83</v>
      </c>
      <c r="B71" s="53">
        <v>3</v>
      </c>
      <c r="C71" s="50" t="s">
        <v>86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</row>
    <row r="72" spans="1:12" x14ac:dyDescent="0.25">
      <c r="A72" s="50" t="s">
        <v>83</v>
      </c>
      <c r="B72" s="53">
        <v>3</v>
      </c>
      <c r="C72" s="50" t="s">
        <v>87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</row>
    <row r="73" spans="1:12" x14ac:dyDescent="0.25">
      <c r="A73" s="10" t="s">
        <v>88</v>
      </c>
      <c r="B73" s="48">
        <v>3</v>
      </c>
      <c r="C73" s="12" t="s">
        <v>89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</row>
    <row r="74" spans="1:12" x14ac:dyDescent="0.25">
      <c r="A74" s="50" t="s">
        <v>90</v>
      </c>
      <c r="B74" s="49">
        <v>5</v>
      </c>
      <c r="C74" s="52" t="s">
        <v>103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</row>
    <row r="75" spans="1:12" x14ac:dyDescent="0.25">
      <c r="A75" s="50" t="s">
        <v>90</v>
      </c>
      <c r="B75" s="49">
        <v>5</v>
      </c>
      <c r="C75" s="52" t="s">
        <v>104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</row>
    <row r="76" spans="1:12" x14ac:dyDescent="0.25">
      <c r="A76" s="50" t="s">
        <v>90</v>
      </c>
      <c r="B76" s="49">
        <v>5</v>
      </c>
      <c r="C76" s="52" t="s">
        <v>105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</row>
    <row r="77" spans="1:12" x14ac:dyDescent="0.25">
      <c r="A77" s="50" t="s">
        <v>90</v>
      </c>
      <c r="B77" s="49">
        <v>5</v>
      </c>
      <c r="C77" s="52" t="s">
        <v>106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</row>
    <row r="78" spans="1:12" x14ac:dyDescent="0.25">
      <c r="A78" s="50" t="s">
        <v>90</v>
      </c>
      <c r="B78" s="48">
        <v>2</v>
      </c>
      <c r="C78" s="52" t="s">
        <v>91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</row>
    <row r="79" spans="1:12" x14ac:dyDescent="0.25">
      <c r="A79" s="50" t="s">
        <v>90</v>
      </c>
      <c r="B79" s="48">
        <v>2</v>
      </c>
      <c r="C79" s="52" t="s">
        <v>92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</row>
    <row r="80" spans="1:12" x14ac:dyDescent="0.25">
      <c r="A80" s="50" t="s">
        <v>90</v>
      </c>
      <c r="B80" s="48">
        <v>2</v>
      </c>
      <c r="C80" s="52" t="s">
        <v>93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</row>
    <row r="81" spans="1:12" x14ac:dyDescent="0.25">
      <c r="A81" s="50" t="s">
        <v>90</v>
      </c>
      <c r="B81" s="49">
        <v>5</v>
      </c>
      <c r="C81" s="52" t="s">
        <v>107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</row>
    <row r="82" spans="1:12" x14ac:dyDescent="0.25">
      <c r="A82" s="50" t="s">
        <v>90</v>
      </c>
      <c r="B82" s="49">
        <v>5</v>
      </c>
      <c r="C82" s="52" t="s">
        <v>108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</row>
    <row r="83" spans="1:12" x14ac:dyDescent="0.25">
      <c r="A83" s="50" t="s">
        <v>90</v>
      </c>
      <c r="B83" s="48">
        <v>4</v>
      </c>
      <c r="C83" s="52" t="s">
        <v>97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</row>
    <row r="84" spans="1:12" x14ac:dyDescent="0.25">
      <c r="A84" s="50" t="s">
        <v>90</v>
      </c>
      <c r="B84" s="48">
        <v>4</v>
      </c>
      <c r="C84" s="52" t="s">
        <v>98</v>
      </c>
      <c r="D84" s="47">
        <v>0</v>
      </c>
      <c r="E84" s="47">
        <v>0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</row>
    <row r="85" spans="1:12" x14ac:dyDescent="0.25">
      <c r="A85" s="50" t="s">
        <v>90</v>
      </c>
      <c r="B85" s="48">
        <v>4</v>
      </c>
      <c r="C85" s="52" t="s">
        <v>99</v>
      </c>
      <c r="D85" s="47">
        <v>0</v>
      </c>
      <c r="E85" s="47">
        <v>0</v>
      </c>
      <c r="F85" s="47">
        <v>0</v>
      </c>
      <c r="G85" s="47">
        <v>0</v>
      </c>
      <c r="H85" s="47">
        <v>0</v>
      </c>
      <c r="I85" s="47">
        <v>0</v>
      </c>
      <c r="J85" s="47">
        <v>0</v>
      </c>
      <c r="K85" s="47">
        <v>0</v>
      </c>
      <c r="L85" s="47">
        <v>0</v>
      </c>
    </row>
    <row r="86" spans="1:12" x14ac:dyDescent="0.25">
      <c r="A86" s="50" t="s">
        <v>90</v>
      </c>
      <c r="B86" s="48">
        <v>4</v>
      </c>
      <c r="C86" s="52" t="s">
        <v>100</v>
      </c>
      <c r="D86" s="47">
        <v>0</v>
      </c>
      <c r="E86" s="47">
        <v>0</v>
      </c>
      <c r="F86" s="47">
        <v>0</v>
      </c>
      <c r="G86" s="47">
        <v>0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</row>
    <row r="87" spans="1:12" x14ac:dyDescent="0.25">
      <c r="A87" s="50" t="s">
        <v>90</v>
      </c>
      <c r="B87" s="48">
        <v>4</v>
      </c>
      <c r="C87" s="52" t="s">
        <v>101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</row>
    <row r="88" spans="1:12" x14ac:dyDescent="0.25">
      <c r="A88" s="50" t="s">
        <v>90</v>
      </c>
      <c r="B88" s="48">
        <v>4</v>
      </c>
      <c r="C88" s="52" t="s">
        <v>102</v>
      </c>
      <c r="D88" s="47">
        <v>0</v>
      </c>
      <c r="E88" s="47">
        <v>0</v>
      </c>
      <c r="F88" s="47">
        <v>0</v>
      </c>
      <c r="G88" s="47">
        <v>0</v>
      </c>
      <c r="H88" s="47">
        <v>0</v>
      </c>
      <c r="I88" s="47">
        <v>0</v>
      </c>
      <c r="J88" s="47">
        <v>0</v>
      </c>
      <c r="K88" s="47">
        <v>0</v>
      </c>
      <c r="L88" s="47">
        <v>0</v>
      </c>
    </row>
    <row r="89" spans="1:12" x14ac:dyDescent="0.25">
      <c r="A89" s="50" t="s">
        <v>90</v>
      </c>
      <c r="B89" s="48">
        <v>3</v>
      </c>
      <c r="C89" s="52" t="s">
        <v>94</v>
      </c>
      <c r="D89" s="47">
        <v>0</v>
      </c>
      <c r="E89" s="47">
        <v>0</v>
      </c>
      <c r="F89" s="47">
        <v>0</v>
      </c>
      <c r="G89" s="47">
        <v>0</v>
      </c>
      <c r="H89" s="47">
        <v>0</v>
      </c>
      <c r="I89" s="47">
        <v>0</v>
      </c>
      <c r="J89" s="47">
        <v>0</v>
      </c>
      <c r="K89" s="47">
        <v>0</v>
      </c>
      <c r="L89" s="47">
        <v>0</v>
      </c>
    </row>
    <row r="90" spans="1:12" x14ac:dyDescent="0.25">
      <c r="A90" s="50" t="s">
        <v>90</v>
      </c>
      <c r="B90" s="48">
        <v>3</v>
      </c>
      <c r="C90" s="52" t="s">
        <v>95</v>
      </c>
      <c r="D90" s="47">
        <v>2</v>
      </c>
      <c r="E90" s="47">
        <v>2</v>
      </c>
      <c r="F90" s="47">
        <v>22001.228999999999</v>
      </c>
      <c r="G90" s="47">
        <v>0</v>
      </c>
      <c r="H90" s="47">
        <v>0</v>
      </c>
      <c r="I90" s="47">
        <v>1</v>
      </c>
      <c r="J90" s="47">
        <v>1999.3989999999999</v>
      </c>
      <c r="K90" s="47">
        <v>0</v>
      </c>
      <c r="L90" s="47">
        <v>0</v>
      </c>
    </row>
    <row r="91" spans="1:12" x14ac:dyDescent="0.25">
      <c r="A91" s="50" t="s">
        <v>90</v>
      </c>
      <c r="B91" s="48">
        <v>3</v>
      </c>
      <c r="C91" s="52" t="s">
        <v>96</v>
      </c>
      <c r="D91" s="47">
        <v>3</v>
      </c>
      <c r="E91" s="47">
        <v>3</v>
      </c>
      <c r="F91" s="47">
        <v>3274.134</v>
      </c>
      <c r="G91" s="47">
        <v>0</v>
      </c>
      <c r="H91" s="47">
        <v>0</v>
      </c>
      <c r="I91" s="47">
        <v>0</v>
      </c>
      <c r="J91" s="47">
        <v>0</v>
      </c>
      <c r="K91" s="47">
        <v>0</v>
      </c>
      <c r="L91" s="47">
        <v>0</v>
      </c>
    </row>
    <row r="92" spans="1:12" x14ac:dyDescent="0.25">
      <c r="A92" s="50" t="s">
        <v>90</v>
      </c>
      <c r="B92" s="49">
        <v>5</v>
      </c>
      <c r="C92" s="52" t="s">
        <v>109</v>
      </c>
      <c r="D92" s="47">
        <v>0</v>
      </c>
      <c r="E92" s="47">
        <v>0</v>
      </c>
      <c r="F92" s="47">
        <v>0</v>
      </c>
      <c r="G92" s="47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</row>
    <row r="93" spans="1:12" x14ac:dyDescent="0.25">
      <c r="A93" s="50" t="s">
        <v>90</v>
      </c>
      <c r="B93" s="49">
        <v>5</v>
      </c>
      <c r="C93" s="52" t="s">
        <v>110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</row>
    <row r="94" spans="1:12" x14ac:dyDescent="0.25">
      <c r="A94" s="50" t="s">
        <v>111</v>
      </c>
      <c r="B94" s="48">
        <v>4</v>
      </c>
      <c r="C94" s="52" t="s">
        <v>112</v>
      </c>
      <c r="D94" s="47">
        <v>1</v>
      </c>
      <c r="E94" s="47">
        <v>1</v>
      </c>
      <c r="F94" s="47">
        <v>4939.9399999999996</v>
      </c>
      <c r="G94" s="47">
        <v>0</v>
      </c>
      <c r="H94" s="47">
        <v>0</v>
      </c>
      <c r="I94" s="47">
        <v>0</v>
      </c>
      <c r="J94" s="47">
        <v>0</v>
      </c>
      <c r="K94" s="47">
        <v>0</v>
      </c>
      <c r="L94" s="47">
        <v>0</v>
      </c>
    </row>
    <row r="95" spans="1:12" x14ac:dyDescent="0.25">
      <c r="A95" s="50" t="s">
        <v>111</v>
      </c>
      <c r="B95" s="48">
        <v>4</v>
      </c>
      <c r="C95" s="50" t="s">
        <v>113</v>
      </c>
      <c r="D95" s="47">
        <v>0</v>
      </c>
      <c r="E95" s="47">
        <v>0</v>
      </c>
      <c r="F95" s="47">
        <v>0</v>
      </c>
      <c r="G95" s="47">
        <v>0</v>
      </c>
      <c r="H95" s="47">
        <v>0</v>
      </c>
      <c r="I95" s="47">
        <v>0</v>
      </c>
      <c r="J95" s="47">
        <v>0</v>
      </c>
      <c r="K95" s="47">
        <v>0</v>
      </c>
      <c r="L95" s="47">
        <v>0</v>
      </c>
    </row>
    <row r="96" spans="1:12" x14ac:dyDescent="0.25">
      <c r="A96" s="50" t="s">
        <v>111</v>
      </c>
      <c r="B96" s="48">
        <v>4</v>
      </c>
      <c r="C96" s="50" t="s">
        <v>114</v>
      </c>
      <c r="D96" s="47">
        <v>0</v>
      </c>
      <c r="E96" s="47">
        <v>0</v>
      </c>
      <c r="F96" s="47">
        <v>0</v>
      </c>
      <c r="G96" s="47">
        <v>0</v>
      </c>
      <c r="H96" s="47">
        <v>0</v>
      </c>
      <c r="I96" s="47">
        <v>0</v>
      </c>
      <c r="J96" s="47">
        <v>0</v>
      </c>
      <c r="K96" s="47">
        <v>0</v>
      </c>
      <c r="L96" s="47">
        <v>0</v>
      </c>
    </row>
    <row r="97" spans="1:12" x14ac:dyDescent="0.25">
      <c r="A97" s="50" t="s">
        <v>115</v>
      </c>
      <c r="B97" s="48">
        <v>2</v>
      </c>
      <c r="C97" s="52" t="s">
        <v>168</v>
      </c>
      <c r="D97" s="47">
        <v>0</v>
      </c>
      <c r="E97" s="47">
        <v>0</v>
      </c>
      <c r="F97" s="47">
        <v>0</v>
      </c>
      <c r="G97" s="47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</row>
    <row r="98" spans="1:12" x14ac:dyDescent="0.25">
      <c r="A98" s="50" t="s">
        <v>115</v>
      </c>
      <c r="B98" s="48">
        <v>3</v>
      </c>
      <c r="C98" s="50" t="s">
        <v>169</v>
      </c>
      <c r="D98" s="47">
        <v>0</v>
      </c>
      <c r="E98" s="47">
        <v>0</v>
      </c>
      <c r="F98" s="47">
        <v>0</v>
      </c>
      <c r="G98" s="47">
        <v>0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</row>
    <row r="99" spans="1:12" x14ac:dyDescent="0.25">
      <c r="A99" s="50" t="s">
        <v>115</v>
      </c>
      <c r="B99" s="48">
        <v>3</v>
      </c>
      <c r="C99" s="52" t="s">
        <v>170</v>
      </c>
      <c r="D99" s="47">
        <v>0</v>
      </c>
      <c r="E99" s="47">
        <v>0</v>
      </c>
      <c r="F99" s="47">
        <v>0</v>
      </c>
      <c r="G99" s="47">
        <v>0</v>
      </c>
      <c r="H99" s="47">
        <v>0</v>
      </c>
      <c r="I99" s="47">
        <v>0</v>
      </c>
      <c r="J99" s="47">
        <v>0</v>
      </c>
      <c r="K99" s="47">
        <v>0</v>
      </c>
      <c r="L99" s="47">
        <v>0</v>
      </c>
    </row>
    <row r="100" spans="1:12" x14ac:dyDescent="0.25">
      <c r="A100" s="50" t="s">
        <v>115</v>
      </c>
      <c r="B100" s="49">
        <v>5</v>
      </c>
      <c r="C100" s="50" t="s">
        <v>123</v>
      </c>
      <c r="D100" s="47">
        <v>1</v>
      </c>
      <c r="E100" s="47">
        <v>1</v>
      </c>
      <c r="F100" s="47">
        <v>14714.81</v>
      </c>
      <c r="G100" s="47">
        <v>0</v>
      </c>
      <c r="H100" s="47">
        <v>0</v>
      </c>
      <c r="I100" s="47">
        <v>1</v>
      </c>
      <c r="J100" s="47">
        <v>14714.81</v>
      </c>
      <c r="K100" s="47">
        <v>0</v>
      </c>
      <c r="L100" s="47">
        <v>0</v>
      </c>
    </row>
    <row r="101" spans="1:12" x14ac:dyDescent="0.25">
      <c r="A101" s="50" t="s">
        <v>115</v>
      </c>
      <c r="B101" s="49">
        <v>5</v>
      </c>
      <c r="C101" s="50" t="s">
        <v>171</v>
      </c>
      <c r="D101" s="47">
        <v>0</v>
      </c>
      <c r="E101" s="47">
        <v>0</v>
      </c>
      <c r="F101" s="47">
        <v>0</v>
      </c>
      <c r="G101" s="47">
        <v>0</v>
      </c>
      <c r="H101" s="47">
        <v>0</v>
      </c>
      <c r="I101" s="47">
        <v>0</v>
      </c>
      <c r="J101" s="47">
        <v>0</v>
      </c>
      <c r="K101" s="47">
        <v>0</v>
      </c>
      <c r="L101" s="47">
        <v>0</v>
      </c>
    </row>
    <row r="102" spans="1:12" x14ac:dyDescent="0.25">
      <c r="A102" s="50" t="s">
        <v>115</v>
      </c>
      <c r="B102" s="49">
        <v>5</v>
      </c>
      <c r="C102" s="50" t="s">
        <v>172</v>
      </c>
      <c r="D102" s="47">
        <v>0</v>
      </c>
      <c r="E102" s="47">
        <v>0</v>
      </c>
      <c r="F102" s="47">
        <v>0</v>
      </c>
      <c r="G102" s="47">
        <v>0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</row>
    <row r="103" spans="1:12" x14ac:dyDescent="0.25">
      <c r="A103" s="50" t="s">
        <v>115</v>
      </c>
      <c r="B103" s="49">
        <v>5</v>
      </c>
      <c r="C103" s="50" t="s">
        <v>173</v>
      </c>
      <c r="D103" s="47">
        <v>0</v>
      </c>
      <c r="E103" s="47">
        <v>0</v>
      </c>
      <c r="F103" s="47">
        <v>0</v>
      </c>
      <c r="G103" s="47">
        <v>0</v>
      </c>
      <c r="H103" s="47">
        <v>0</v>
      </c>
      <c r="I103" s="47">
        <v>0</v>
      </c>
      <c r="J103" s="47">
        <v>0</v>
      </c>
      <c r="K103" s="47">
        <v>0</v>
      </c>
      <c r="L103" s="47">
        <v>0</v>
      </c>
    </row>
    <row r="104" spans="1:12" x14ac:dyDescent="0.25">
      <c r="A104" s="50" t="s">
        <v>115</v>
      </c>
      <c r="B104" s="49">
        <v>5</v>
      </c>
      <c r="C104" s="50" t="s">
        <v>174</v>
      </c>
      <c r="D104" s="47">
        <v>0</v>
      </c>
      <c r="E104" s="47">
        <v>0</v>
      </c>
      <c r="F104" s="47">
        <v>0</v>
      </c>
      <c r="G104" s="47">
        <v>0</v>
      </c>
      <c r="H104" s="47">
        <v>0</v>
      </c>
      <c r="I104" s="47">
        <v>0</v>
      </c>
      <c r="J104" s="47">
        <v>0</v>
      </c>
      <c r="K104" s="47">
        <v>0</v>
      </c>
      <c r="L104" s="47">
        <v>0</v>
      </c>
    </row>
    <row r="105" spans="1:12" x14ac:dyDescent="0.25">
      <c r="A105" s="50" t="s">
        <v>115</v>
      </c>
      <c r="B105" s="49">
        <v>5</v>
      </c>
      <c r="C105" s="50" t="s">
        <v>175</v>
      </c>
      <c r="D105" s="47">
        <v>0</v>
      </c>
      <c r="E105" s="47">
        <v>0</v>
      </c>
      <c r="F105" s="47">
        <v>0</v>
      </c>
      <c r="G105" s="47">
        <v>0</v>
      </c>
      <c r="H105" s="47">
        <v>0</v>
      </c>
      <c r="I105" s="47">
        <v>0</v>
      </c>
      <c r="J105" s="47">
        <v>0</v>
      </c>
      <c r="K105" s="47">
        <v>0</v>
      </c>
      <c r="L105" s="47">
        <v>0</v>
      </c>
    </row>
    <row r="106" spans="1:12" x14ac:dyDescent="0.25">
      <c r="A106" s="50" t="s">
        <v>125</v>
      </c>
      <c r="B106" s="48">
        <v>5</v>
      </c>
      <c r="C106" s="50" t="s">
        <v>126</v>
      </c>
      <c r="D106" s="47">
        <v>0</v>
      </c>
      <c r="E106" s="47">
        <v>0</v>
      </c>
      <c r="F106" s="47">
        <v>0</v>
      </c>
      <c r="G106" s="47">
        <v>0</v>
      </c>
      <c r="H106" s="47">
        <v>0</v>
      </c>
      <c r="I106" s="47">
        <v>0</v>
      </c>
      <c r="J106" s="47">
        <v>0</v>
      </c>
      <c r="K106" s="47">
        <v>0</v>
      </c>
      <c r="L106" s="47">
        <v>0</v>
      </c>
    </row>
    <row r="107" spans="1:12" x14ac:dyDescent="0.25">
      <c r="A107" s="50" t="s">
        <v>125</v>
      </c>
      <c r="B107" s="48">
        <v>2</v>
      </c>
      <c r="C107" s="50" t="s">
        <v>127</v>
      </c>
      <c r="D107" s="47">
        <v>0</v>
      </c>
      <c r="E107" s="47">
        <v>0</v>
      </c>
      <c r="F107" s="47">
        <v>0</v>
      </c>
      <c r="G107" s="47">
        <v>0</v>
      </c>
      <c r="H107" s="47">
        <v>0</v>
      </c>
      <c r="I107" s="47">
        <v>0</v>
      </c>
      <c r="J107" s="47">
        <v>0</v>
      </c>
      <c r="K107" s="47">
        <v>0</v>
      </c>
      <c r="L107" s="47">
        <v>0</v>
      </c>
    </row>
    <row r="108" spans="1:12" x14ac:dyDescent="0.25">
      <c r="A108" s="50" t="s">
        <v>125</v>
      </c>
      <c r="B108" s="48">
        <v>1</v>
      </c>
      <c r="C108" s="50" t="s">
        <v>128</v>
      </c>
      <c r="D108" s="47">
        <v>0</v>
      </c>
      <c r="E108" s="47">
        <v>0</v>
      </c>
      <c r="F108" s="47">
        <v>0</v>
      </c>
      <c r="G108" s="47">
        <v>0</v>
      </c>
      <c r="H108" s="47">
        <v>0</v>
      </c>
      <c r="I108" s="47">
        <v>0</v>
      </c>
      <c r="J108" s="47">
        <v>0</v>
      </c>
      <c r="K108" s="47">
        <v>0</v>
      </c>
      <c r="L108" s="47">
        <v>0</v>
      </c>
    </row>
    <row r="109" spans="1:12" x14ac:dyDescent="0.25">
      <c r="A109" s="50" t="s">
        <v>125</v>
      </c>
      <c r="B109" s="48">
        <v>3</v>
      </c>
      <c r="C109" s="50" t="s">
        <v>129</v>
      </c>
      <c r="D109" s="47">
        <v>0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47">
        <v>0</v>
      </c>
      <c r="K109" s="47">
        <v>0</v>
      </c>
      <c r="L109" s="47">
        <v>0</v>
      </c>
    </row>
    <row r="110" spans="1:12" x14ac:dyDescent="0.25">
      <c r="A110" s="50" t="s">
        <v>125</v>
      </c>
      <c r="B110" s="48">
        <v>4</v>
      </c>
      <c r="C110" s="50" t="s">
        <v>130</v>
      </c>
      <c r="D110" s="47">
        <v>0</v>
      </c>
      <c r="E110" s="47">
        <v>0</v>
      </c>
      <c r="F110" s="47">
        <v>0</v>
      </c>
      <c r="G110" s="47">
        <v>0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</row>
    <row r="111" spans="1:12" x14ac:dyDescent="0.25">
      <c r="A111" s="10" t="s">
        <v>148</v>
      </c>
      <c r="B111" s="26">
        <v>3</v>
      </c>
      <c r="C111" s="10" t="s">
        <v>149</v>
      </c>
      <c r="D111" s="27">
        <v>1</v>
      </c>
      <c r="E111" s="27">
        <v>1</v>
      </c>
      <c r="F111" s="27">
        <v>18446.8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</row>
    <row r="112" spans="1:12" x14ac:dyDescent="0.25">
      <c r="A112" s="54"/>
      <c r="B112" s="55"/>
      <c r="C112" s="56"/>
      <c r="D112" s="57"/>
      <c r="E112" s="57"/>
      <c r="F112" s="57"/>
      <c r="G112" s="57"/>
      <c r="H112" s="57"/>
      <c r="I112" s="57"/>
      <c r="J112" s="57"/>
      <c r="K112" s="57"/>
      <c r="L112" s="57"/>
    </row>
    <row r="113" spans="1:12" x14ac:dyDescent="0.25">
      <c r="A113" s="54"/>
      <c r="B113" s="55"/>
      <c r="C113" s="56"/>
      <c r="D113" s="57"/>
      <c r="E113" s="57"/>
      <c r="F113" s="57"/>
      <c r="G113" s="57"/>
      <c r="H113" s="57"/>
      <c r="I113" s="57"/>
      <c r="J113" s="57"/>
      <c r="K113" s="57"/>
      <c r="L113" s="57"/>
    </row>
    <row r="114" spans="1:12" x14ac:dyDescent="0.25">
      <c r="A114" s="58"/>
      <c r="B114" s="59"/>
      <c r="C114" s="60" t="s">
        <v>176</v>
      </c>
      <c r="D114" s="61">
        <f t="shared" ref="D114:L114" si="0">SUM(D115:D120)</f>
        <v>22</v>
      </c>
      <c r="E114" s="61">
        <f t="shared" si="0"/>
        <v>22</v>
      </c>
      <c r="F114" s="61">
        <f t="shared" si="0"/>
        <v>171984.83891095899</v>
      </c>
      <c r="G114" s="61">
        <f t="shared" si="0"/>
        <v>9</v>
      </c>
      <c r="H114" s="61">
        <f t="shared" si="0"/>
        <v>36939.119999999995</v>
      </c>
      <c r="I114" s="61">
        <f t="shared" si="0"/>
        <v>8</v>
      </c>
      <c r="J114" s="61">
        <f t="shared" si="0"/>
        <v>88375.620999999985</v>
      </c>
      <c r="K114" s="61">
        <f t="shared" si="0"/>
        <v>0</v>
      </c>
      <c r="L114" s="61">
        <f t="shared" si="0"/>
        <v>0</v>
      </c>
    </row>
    <row r="115" spans="1:12" x14ac:dyDescent="0.25">
      <c r="A115" s="54"/>
      <c r="B115" s="55"/>
      <c r="C115" s="62" t="s">
        <v>132</v>
      </c>
      <c r="D115" s="63">
        <f>SUMIF($B$6:$B$111,1,D6:D111)</f>
        <v>0</v>
      </c>
      <c r="E115" s="63">
        <f t="shared" ref="E115:L115" si="1">SUMIF($B$6:$B$111,1,E6:E111)</f>
        <v>0</v>
      </c>
      <c r="F115" s="63">
        <f t="shared" si="1"/>
        <v>0</v>
      </c>
      <c r="G115" s="63">
        <f t="shared" si="1"/>
        <v>0</v>
      </c>
      <c r="H115" s="63">
        <f t="shared" si="1"/>
        <v>0</v>
      </c>
      <c r="I115" s="63">
        <f t="shared" si="1"/>
        <v>0</v>
      </c>
      <c r="J115" s="63">
        <f t="shared" si="1"/>
        <v>0</v>
      </c>
      <c r="K115" s="63">
        <f t="shared" si="1"/>
        <v>0</v>
      </c>
      <c r="L115" s="63">
        <f t="shared" si="1"/>
        <v>0</v>
      </c>
    </row>
    <row r="116" spans="1:12" x14ac:dyDescent="0.25">
      <c r="A116" s="54"/>
      <c r="B116" s="55"/>
      <c r="C116" s="64" t="s">
        <v>133</v>
      </c>
      <c r="D116" s="65">
        <f>SUMIF($B$6:$B$111,2,D6:D111)</f>
        <v>0</v>
      </c>
      <c r="E116" s="65">
        <f t="shared" ref="E116:L116" si="2">SUMIF($B$6:$B$111,2,E6:E111)</f>
        <v>0</v>
      </c>
      <c r="F116" s="65">
        <f t="shared" si="2"/>
        <v>0</v>
      </c>
      <c r="G116" s="65">
        <f t="shared" si="2"/>
        <v>0</v>
      </c>
      <c r="H116" s="65">
        <f t="shared" si="2"/>
        <v>0</v>
      </c>
      <c r="I116" s="65">
        <f t="shared" si="2"/>
        <v>0</v>
      </c>
      <c r="J116" s="65">
        <f t="shared" si="2"/>
        <v>0</v>
      </c>
      <c r="K116" s="65">
        <f t="shared" si="2"/>
        <v>0</v>
      </c>
      <c r="L116" s="65">
        <f t="shared" si="2"/>
        <v>0</v>
      </c>
    </row>
    <row r="117" spans="1:12" x14ac:dyDescent="0.25">
      <c r="A117" s="54"/>
      <c r="B117" s="55"/>
      <c r="C117" s="64" t="s">
        <v>134</v>
      </c>
      <c r="D117" s="65">
        <f>SUMIF($B$6:$B$111,3,D6:D111)</f>
        <v>13</v>
      </c>
      <c r="E117" s="65">
        <f t="shared" ref="E117:L117" si="3">SUMIF($B$6:$B$111,3,E6:E111)</f>
        <v>13</v>
      </c>
      <c r="F117" s="65">
        <f t="shared" si="3"/>
        <v>100274.70288162501</v>
      </c>
      <c r="G117" s="65">
        <f t="shared" si="3"/>
        <v>5</v>
      </c>
      <c r="H117" s="65">
        <f t="shared" si="3"/>
        <v>17085</v>
      </c>
      <c r="I117" s="65">
        <f t="shared" si="3"/>
        <v>4</v>
      </c>
      <c r="J117" s="65">
        <f t="shared" si="3"/>
        <v>41413.174999999996</v>
      </c>
      <c r="K117" s="65">
        <f t="shared" si="3"/>
        <v>0</v>
      </c>
      <c r="L117" s="65">
        <f t="shared" si="3"/>
        <v>0</v>
      </c>
    </row>
    <row r="118" spans="1:12" x14ac:dyDescent="0.25">
      <c r="A118" s="54"/>
      <c r="B118" s="55"/>
      <c r="C118" s="64" t="s">
        <v>135</v>
      </c>
      <c r="D118" s="65">
        <f>SUMIF($B$6:$B$111,4,D6:D111)</f>
        <v>5</v>
      </c>
      <c r="E118" s="65">
        <f t="shared" ref="E118:L118" si="4">SUMIF($B$6:$B$111,4,E6:E111)</f>
        <v>5</v>
      </c>
      <c r="F118" s="65">
        <f t="shared" si="4"/>
        <v>24747.690009999998</v>
      </c>
      <c r="G118" s="65">
        <f t="shared" si="4"/>
        <v>4</v>
      </c>
      <c r="H118" s="65">
        <f t="shared" si="4"/>
        <v>19854.12</v>
      </c>
      <c r="I118" s="65">
        <f t="shared" si="4"/>
        <v>0</v>
      </c>
      <c r="J118" s="65">
        <f t="shared" si="4"/>
        <v>0</v>
      </c>
      <c r="K118" s="65">
        <f t="shared" si="4"/>
        <v>0</v>
      </c>
      <c r="L118" s="65">
        <f t="shared" si="4"/>
        <v>0</v>
      </c>
    </row>
    <row r="119" spans="1:12" x14ac:dyDescent="0.25">
      <c r="A119" s="54"/>
      <c r="B119" s="55"/>
      <c r="C119" s="64" t="s">
        <v>136</v>
      </c>
      <c r="D119" s="65">
        <f>SUMIF($B$6:$B$111,5,D6:D111)</f>
        <v>4</v>
      </c>
      <c r="E119" s="65">
        <f t="shared" ref="E119:L119" si="5">SUMIF($B$6:$B$111,5,E6:E111)</f>
        <v>4</v>
      </c>
      <c r="F119" s="65">
        <f t="shared" si="5"/>
        <v>46962.446019333998</v>
      </c>
      <c r="G119" s="65">
        <f t="shared" si="5"/>
        <v>0</v>
      </c>
      <c r="H119" s="65">
        <f t="shared" si="5"/>
        <v>0</v>
      </c>
      <c r="I119" s="65">
        <f t="shared" si="5"/>
        <v>4</v>
      </c>
      <c r="J119" s="65">
        <f t="shared" si="5"/>
        <v>46962.445999999996</v>
      </c>
      <c r="K119" s="65">
        <f t="shared" si="5"/>
        <v>0</v>
      </c>
      <c r="L119" s="65">
        <f t="shared" si="5"/>
        <v>0</v>
      </c>
    </row>
    <row r="120" spans="1:12" x14ac:dyDescent="0.25">
      <c r="A120" s="54"/>
      <c r="B120" s="55"/>
      <c r="C120" s="66" t="s">
        <v>137</v>
      </c>
      <c r="D120" s="67">
        <f>SUMIF($B$6:$B$111,6,D6:D111)</f>
        <v>0</v>
      </c>
      <c r="E120" s="67">
        <f t="shared" ref="E120:L120" si="6">SUMIF($B$6:$B$111,6,E6:E111)</f>
        <v>0</v>
      </c>
      <c r="F120" s="67">
        <f t="shared" si="6"/>
        <v>0</v>
      </c>
      <c r="G120" s="67">
        <f t="shared" si="6"/>
        <v>0</v>
      </c>
      <c r="H120" s="67">
        <f t="shared" si="6"/>
        <v>0</v>
      </c>
      <c r="I120" s="67">
        <f t="shared" si="6"/>
        <v>0</v>
      </c>
      <c r="J120" s="67">
        <f t="shared" si="6"/>
        <v>0</v>
      </c>
      <c r="K120" s="67">
        <f t="shared" si="6"/>
        <v>0</v>
      </c>
      <c r="L120" s="67">
        <f t="shared" si="6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workbookViewId="0">
      <selection sqref="A1:L120"/>
    </sheetView>
  </sheetViews>
  <sheetFormatPr baseColWidth="10" defaultRowHeight="15" x14ac:dyDescent="0.25"/>
  <cols>
    <col min="3" max="3" width="24.5703125" bestFit="1" customWidth="1"/>
  </cols>
  <sheetData>
    <row r="1" spans="1:12" x14ac:dyDescent="0.25">
      <c r="A1" s="36" t="s">
        <v>0</v>
      </c>
      <c r="B1" s="37"/>
      <c r="C1" s="36"/>
      <c r="D1" s="40"/>
      <c r="E1" s="40"/>
      <c r="F1" s="40"/>
      <c r="G1" s="40"/>
      <c r="H1" s="40"/>
      <c r="I1" s="40"/>
      <c r="J1" s="40"/>
      <c r="K1" s="40"/>
      <c r="L1" s="40"/>
    </row>
    <row r="2" spans="1:12" x14ac:dyDescent="0.25">
      <c r="A2" s="36" t="s">
        <v>1</v>
      </c>
      <c r="B2" s="37"/>
      <c r="C2" s="36"/>
      <c r="D2" s="40"/>
      <c r="E2" s="40"/>
      <c r="F2" s="40"/>
      <c r="G2" s="40"/>
      <c r="H2" s="40"/>
      <c r="I2" s="40"/>
      <c r="J2" s="40"/>
      <c r="K2" s="40"/>
      <c r="L2" s="40"/>
    </row>
    <row r="3" spans="1:12" x14ac:dyDescent="0.25">
      <c r="A3" s="36" t="s">
        <v>177</v>
      </c>
      <c r="B3" s="37"/>
      <c r="C3" s="36"/>
      <c r="D3" s="40"/>
      <c r="E3" s="40"/>
      <c r="F3" s="40"/>
      <c r="G3" s="40"/>
      <c r="H3" s="40"/>
      <c r="I3" s="40"/>
      <c r="J3" s="40"/>
      <c r="K3" s="40"/>
      <c r="L3" s="40"/>
    </row>
    <row r="4" spans="1:12" x14ac:dyDescent="0.25">
      <c r="A4" s="36"/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 ht="45" x14ac:dyDescent="0.25">
      <c r="A5" s="68" t="s">
        <v>3</v>
      </c>
      <c r="B5" s="69" t="s">
        <v>4</v>
      </c>
      <c r="C5" s="70" t="s">
        <v>5</v>
      </c>
      <c r="D5" s="43" t="s">
        <v>6</v>
      </c>
      <c r="E5" s="43" t="s">
        <v>7</v>
      </c>
      <c r="F5" s="43" t="s">
        <v>153</v>
      </c>
      <c r="G5" s="43" t="s">
        <v>9</v>
      </c>
      <c r="H5" s="43" t="s">
        <v>178</v>
      </c>
      <c r="I5" s="43" t="s">
        <v>11</v>
      </c>
      <c r="J5" s="43" t="s">
        <v>12</v>
      </c>
      <c r="K5" s="43" t="s">
        <v>13</v>
      </c>
      <c r="L5" s="43" t="s">
        <v>14</v>
      </c>
    </row>
    <row r="6" spans="1:12" x14ac:dyDescent="0.25">
      <c r="A6" s="44" t="s">
        <v>15</v>
      </c>
      <c r="B6" s="48">
        <v>3</v>
      </c>
      <c r="C6" s="46" t="s">
        <v>16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</row>
    <row r="7" spans="1:12" x14ac:dyDescent="0.25">
      <c r="A7" s="44" t="s">
        <v>15</v>
      </c>
      <c r="B7" s="48">
        <v>3</v>
      </c>
      <c r="C7" s="46" t="s">
        <v>17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</row>
    <row r="8" spans="1:12" x14ac:dyDescent="0.25">
      <c r="A8" s="44" t="s">
        <v>15</v>
      </c>
      <c r="B8" s="48">
        <v>3</v>
      </c>
      <c r="C8" s="46" t="s">
        <v>18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</row>
    <row r="9" spans="1:12" x14ac:dyDescent="0.25">
      <c r="A9" s="44" t="s">
        <v>15</v>
      </c>
      <c r="B9" s="48">
        <v>4</v>
      </c>
      <c r="C9" s="46" t="s">
        <v>19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</row>
    <row r="10" spans="1:12" x14ac:dyDescent="0.25">
      <c r="A10" s="44" t="s">
        <v>15</v>
      </c>
      <c r="B10" s="48">
        <v>4</v>
      </c>
      <c r="C10" s="46" t="s">
        <v>20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</row>
    <row r="11" spans="1:12" x14ac:dyDescent="0.25">
      <c r="A11" s="44" t="s">
        <v>15</v>
      </c>
      <c r="B11" s="48">
        <v>4</v>
      </c>
      <c r="C11" s="46" t="s">
        <v>21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</row>
    <row r="12" spans="1:12" x14ac:dyDescent="0.25">
      <c r="A12" s="44" t="s">
        <v>15</v>
      </c>
      <c r="B12" s="48">
        <v>4</v>
      </c>
      <c r="C12" s="46" t="s">
        <v>22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</row>
    <row r="13" spans="1:12" x14ac:dyDescent="0.25">
      <c r="A13" s="44" t="s">
        <v>15</v>
      </c>
      <c r="B13" s="48">
        <v>2</v>
      </c>
      <c r="C13" s="46" t="s">
        <v>23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</row>
    <row r="14" spans="1:12" x14ac:dyDescent="0.25">
      <c r="A14" s="44" t="s">
        <v>15</v>
      </c>
      <c r="B14" s="48">
        <v>2</v>
      </c>
      <c r="C14" s="46" t="s">
        <v>24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</row>
    <row r="15" spans="1:12" x14ac:dyDescent="0.25">
      <c r="A15" s="44" t="s">
        <v>15</v>
      </c>
      <c r="B15" s="48">
        <v>4</v>
      </c>
      <c r="C15" s="46" t="s">
        <v>25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</row>
    <row r="16" spans="1:12" x14ac:dyDescent="0.25">
      <c r="A16" s="44" t="s">
        <v>15</v>
      </c>
      <c r="B16" s="48">
        <v>3</v>
      </c>
      <c r="C16" s="46" t="s">
        <v>26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</row>
    <row r="17" spans="1:12" x14ac:dyDescent="0.25">
      <c r="A17" s="44" t="s">
        <v>15</v>
      </c>
      <c r="B17" s="48">
        <v>4</v>
      </c>
      <c r="C17" s="46" t="s">
        <v>27</v>
      </c>
      <c r="D17" s="47">
        <v>1</v>
      </c>
      <c r="E17" s="47">
        <v>1</v>
      </c>
      <c r="F17" s="47">
        <v>8412.79378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</row>
    <row r="18" spans="1:12" x14ac:dyDescent="0.25">
      <c r="A18" s="44" t="s">
        <v>15</v>
      </c>
      <c r="B18" s="48">
        <v>4</v>
      </c>
      <c r="C18" s="46" t="s">
        <v>28</v>
      </c>
      <c r="D18" s="47">
        <v>1</v>
      </c>
      <c r="E18" s="47">
        <v>1</v>
      </c>
      <c r="F18" s="47">
        <v>7800.2567900000004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</row>
    <row r="19" spans="1:12" x14ac:dyDescent="0.25">
      <c r="A19" s="44" t="s">
        <v>15</v>
      </c>
      <c r="B19" s="48">
        <v>4</v>
      </c>
      <c r="C19" s="46" t="s">
        <v>29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</row>
    <row r="20" spans="1:12" x14ac:dyDescent="0.25">
      <c r="A20" s="44" t="s">
        <v>15</v>
      </c>
      <c r="B20" s="48">
        <v>5</v>
      </c>
      <c r="C20" s="46" t="s">
        <v>30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</row>
    <row r="21" spans="1:12" x14ac:dyDescent="0.25">
      <c r="A21" s="44" t="s">
        <v>15</v>
      </c>
      <c r="B21" s="48">
        <v>2</v>
      </c>
      <c r="C21" s="46" t="s">
        <v>31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</row>
    <row r="22" spans="1:12" x14ac:dyDescent="0.25">
      <c r="A22" s="44" t="s">
        <v>15</v>
      </c>
      <c r="B22" s="48">
        <v>3</v>
      </c>
      <c r="C22" s="46" t="s">
        <v>32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</row>
    <row r="23" spans="1:12" x14ac:dyDescent="0.25">
      <c r="A23" s="44" t="s">
        <v>15</v>
      </c>
      <c r="B23" s="48">
        <v>3</v>
      </c>
      <c r="C23" s="46" t="s">
        <v>33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</row>
    <row r="24" spans="1:12" x14ac:dyDescent="0.25">
      <c r="A24" s="44" t="s">
        <v>15</v>
      </c>
      <c r="B24" s="48">
        <v>3</v>
      </c>
      <c r="C24" s="46" t="s">
        <v>34</v>
      </c>
      <c r="D24" s="47">
        <v>1</v>
      </c>
      <c r="E24" s="47">
        <v>1</v>
      </c>
      <c r="F24" s="47">
        <v>11331.099539999999</v>
      </c>
      <c r="G24" s="47">
        <v>1</v>
      </c>
      <c r="H24" s="47">
        <v>1103.367</v>
      </c>
      <c r="I24" s="47">
        <v>0</v>
      </c>
      <c r="J24" s="47">
        <v>0</v>
      </c>
      <c r="K24" s="47">
        <v>0</v>
      </c>
      <c r="L24" s="47">
        <v>0</v>
      </c>
    </row>
    <row r="25" spans="1:12" x14ac:dyDescent="0.25">
      <c r="A25" s="44" t="s">
        <v>15</v>
      </c>
      <c r="B25" s="48">
        <v>4</v>
      </c>
      <c r="C25" s="46" t="s">
        <v>35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</row>
    <row r="26" spans="1:12" x14ac:dyDescent="0.25">
      <c r="A26" s="44" t="s">
        <v>15</v>
      </c>
      <c r="B26" s="48">
        <v>3</v>
      </c>
      <c r="C26" s="46" t="s">
        <v>36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</row>
    <row r="27" spans="1:12" x14ac:dyDescent="0.25">
      <c r="A27" s="44" t="s">
        <v>15</v>
      </c>
      <c r="B27" s="48">
        <v>4</v>
      </c>
      <c r="C27" s="46" t="s">
        <v>37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</row>
    <row r="28" spans="1:12" x14ac:dyDescent="0.25">
      <c r="A28" s="44" t="s">
        <v>15</v>
      </c>
      <c r="B28" s="48">
        <v>3</v>
      </c>
      <c r="C28" s="46" t="s">
        <v>38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</row>
    <row r="29" spans="1:12" x14ac:dyDescent="0.25">
      <c r="A29" s="44" t="s">
        <v>15</v>
      </c>
      <c r="B29" s="48">
        <v>1</v>
      </c>
      <c r="C29" s="46" t="s">
        <v>39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</row>
    <row r="30" spans="1:12" x14ac:dyDescent="0.25">
      <c r="A30" s="44" t="s">
        <v>15</v>
      </c>
      <c r="B30" s="48">
        <v>3</v>
      </c>
      <c r="C30" s="46" t="s">
        <v>40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</row>
    <row r="31" spans="1:12" x14ac:dyDescent="0.25">
      <c r="A31" s="44" t="s">
        <v>15</v>
      </c>
      <c r="B31" s="48">
        <v>2</v>
      </c>
      <c r="C31" s="46" t="s">
        <v>41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</row>
    <row r="32" spans="1:12" x14ac:dyDescent="0.25">
      <c r="A32" s="50" t="s">
        <v>144</v>
      </c>
      <c r="B32" s="48">
        <v>2</v>
      </c>
      <c r="C32" s="71" t="s">
        <v>43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</row>
    <row r="33" spans="1:12" x14ac:dyDescent="0.25">
      <c r="A33" s="50" t="s">
        <v>144</v>
      </c>
      <c r="B33" s="48">
        <v>4</v>
      </c>
      <c r="C33" s="71" t="s">
        <v>179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</row>
    <row r="34" spans="1:12" x14ac:dyDescent="0.25">
      <c r="A34" s="50" t="s">
        <v>144</v>
      </c>
      <c r="B34" s="48">
        <v>4</v>
      </c>
      <c r="C34" s="71" t="s">
        <v>45</v>
      </c>
      <c r="D34" s="47">
        <v>1</v>
      </c>
      <c r="E34" s="47">
        <v>1</v>
      </c>
      <c r="F34" s="47">
        <v>1258.08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</row>
    <row r="35" spans="1:12" x14ac:dyDescent="0.25">
      <c r="A35" s="50" t="s">
        <v>144</v>
      </c>
      <c r="B35" s="48">
        <v>4</v>
      </c>
      <c r="C35" s="71" t="s">
        <v>46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</row>
    <row r="36" spans="1:12" x14ac:dyDescent="0.25">
      <c r="A36" s="50" t="s">
        <v>47</v>
      </c>
      <c r="B36" s="48">
        <v>1</v>
      </c>
      <c r="C36" s="50" t="s">
        <v>155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</row>
    <row r="37" spans="1:12" x14ac:dyDescent="0.25">
      <c r="A37" s="50" t="s">
        <v>47</v>
      </c>
      <c r="B37" s="48">
        <v>3</v>
      </c>
      <c r="C37" s="50" t="s">
        <v>156</v>
      </c>
      <c r="D37" s="47">
        <v>3</v>
      </c>
      <c r="E37" s="47">
        <v>3</v>
      </c>
      <c r="F37" s="47">
        <v>6947.82</v>
      </c>
      <c r="G37" s="47">
        <v>0</v>
      </c>
      <c r="H37" s="47">
        <v>0</v>
      </c>
      <c r="I37" s="47">
        <v>1</v>
      </c>
      <c r="J37" s="47">
        <v>780.26</v>
      </c>
      <c r="K37" s="47">
        <v>0</v>
      </c>
      <c r="L37" s="47">
        <v>0</v>
      </c>
    </row>
    <row r="38" spans="1:12" x14ac:dyDescent="0.25">
      <c r="A38" s="50" t="s">
        <v>47</v>
      </c>
      <c r="B38" s="48">
        <v>3</v>
      </c>
      <c r="C38" s="50" t="s">
        <v>157</v>
      </c>
      <c r="D38" s="47">
        <v>1</v>
      </c>
      <c r="E38" s="47">
        <v>1</v>
      </c>
      <c r="F38" s="47">
        <v>861.78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</row>
    <row r="39" spans="1:12" x14ac:dyDescent="0.25">
      <c r="A39" s="50" t="s">
        <v>47</v>
      </c>
      <c r="B39" s="48">
        <v>4</v>
      </c>
      <c r="C39" s="50" t="s">
        <v>158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</row>
    <row r="40" spans="1:12" x14ac:dyDescent="0.25">
      <c r="A40" s="50" t="s">
        <v>47</v>
      </c>
      <c r="B40" s="48">
        <v>4</v>
      </c>
      <c r="C40" s="50" t="s">
        <v>159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</row>
    <row r="41" spans="1:12" x14ac:dyDescent="0.25">
      <c r="A41" s="50" t="s">
        <v>47</v>
      </c>
      <c r="B41" s="48">
        <v>4</v>
      </c>
      <c r="C41" s="50" t="s">
        <v>160</v>
      </c>
      <c r="D41" s="47">
        <v>1</v>
      </c>
      <c r="E41" s="47">
        <v>1</v>
      </c>
      <c r="F41" s="47">
        <v>1440.76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</row>
    <row r="42" spans="1:12" x14ac:dyDescent="0.25">
      <c r="A42" s="50" t="s">
        <v>54</v>
      </c>
      <c r="B42" s="48">
        <v>3</v>
      </c>
      <c r="C42" s="50" t="s">
        <v>146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</row>
    <row r="43" spans="1:12" x14ac:dyDescent="0.25">
      <c r="A43" s="50" t="s">
        <v>54</v>
      </c>
      <c r="B43" s="48">
        <v>5</v>
      </c>
      <c r="C43" s="50" t="s">
        <v>147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</row>
    <row r="44" spans="1:12" x14ac:dyDescent="0.25">
      <c r="A44" s="6" t="s">
        <v>56</v>
      </c>
      <c r="B44" s="26">
        <v>3</v>
      </c>
      <c r="C44" s="6" t="s">
        <v>162</v>
      </c>
      <c r="D44" s="13">
        <v>2</v>
      </c>
      <c r="E44" s="13">
        <v>2</v>
      </c>
      <c r="F44" s="27">
        <v>9281.9421771140005</v>
      </c>
      <c r="G44" s="13">
        <v>0</v>
      </c>
      <c r="H44" s="13">
        <v>0</v>
      </c>
      <c r="I44" s="13">
        <v>1</v>
      </c>
      <c r="J44" s="13">
        <v>2079.2910000000002</v>
      </c>
      <c r="K44" s="13">
        <v>0</v>
      </c>
      <c r="L44" s="13">
        <v>0</v>
      </c>
    </row>
    <row r="45" spans="1:12" x14ac:dyDescent="0.25">
      <c r="A45" s="6" t="s">
        <v>56</v>
      </c>
      <c r="B45" s="26">
        <v>3</v>
      </c>
      <c r="C45" s="6" t="s">
        <v>162</v>
      </c>
      <c r="D45" s="13">
        <v>0</v>
      </c>
      <c r="E45" s="13">
        <v>0</v>
      </c>
      <c r="F45" s="27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</row>
    <row r="46" spans="1:12" x14ac:dyDescent="0.25">
      <c r="A46" s="6" t="s">
        <v>56</v>
      </c>
      <c r="B46" s="26">
        <v>3</v>
      </c>
      <c r="C46" s="6" t="s">
        <v>162</v>
      </c>
      <c r="D46" s="13">
        <v>0</v>
      </c>
      <c r="E46" s="13">
        <v>0</v>
      </c>
      <c r="F46" s="27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</row>
    <row r="47" spans="1:12" x14ac:dyDescent="0.25">
      <c r="A47" s="6" t="s">
        <v>56</v>
      </c>
      <c r="B47" s="26">
        <v>3</v>
      </c>
      <c r="C47" s="6" t="s">
        <v>162</v>
      </c>
      <c r="D47" s="13">
        <v>0</v>
      </c>
      <c r="E47" s="13">
        <v>0</v>
      </c>
      <c r="F47" s="27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</row>
    <row r="48" spans="1:12" x14ac:dyDescent="0.25">
      <c r="A48" s="6" t="s">
        <v>56</v>
      </c>
      <c r="B48" s="26">
        <v>3</v>
      </c>
      <c r="C48" s="6" t="s">
        <v>163</v>
      </c>
      <c r="D48" s="13">
        <v>2</v>
      </c>
      <c r="E48" s="13">
        <v>2</v>
      </c>
      <c r="F48" s="27">
        <v>19196.990034187002</v>
      </c>
      <c r="G48" s="13">
        <v>0</v>
      </c>
      <c r="H48" s="13">
        <v>0</v>
      </c>
      <c r="I48" s="13">
        <v>1</v>
      </c>
      <c r="J48" s="13">
        <v>3782.7939999999999</v>
      </c>
      <c r="K48" s="13">
        <v>0</v>
      </c>
      <c r="L48" s="13">
        <v>0</v>
      </c>
    </row>
    <row r="49" spans="1:12" x14ac:dyDescent="0.25">
      <c r="A49" s="6" t="s">
        <v>56</v>
      </c>
      <c r="B49" s="26">
        <v>3</v>
      </c>
      <c r="C49" s="6" t="s">
        <v>163</v>
      </c>
      <c r="D49" s="13">
        <v>0</v>
      </c>
      <c r="E49" s="13">
        <v>0</v>
      </c>
      <c r="F49" s="27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</row>
    <row r="50" spans="1:12" x14ac:dyDescent="0.25">
      <c r="A50" s="6" t="s">
        <v>56</v>
      </c>
      <c r="B50" s="26">
        <v>3</v>
      </c>
      <c r="C50" s="6" t="s">
        <v>163</v>
      </c>
      <c r="D50" s="13">
        <v>0</v>
      </c>
      <c r="E50" s="13">
        <v>0</v>
      </c>
      <c r="F50" s="27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</row>
    <row r="51" spans="1:12" x14ac:dyDescent="0.25">
      <c r="A51" s="6" t="s">
        <v>56</v>
      </c>
      <c r="B51" s="26">
        <v>3</v>
      </c>
      <c r="C51" s="6" t="s">
        <v>163</v>
      </c>
      <c r="D51" s="13">
        <v>0</v>
      </c>
      <c r="E51" s="13">
        <v>0</v>
      </c>
      <c r="F51" s="27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</row>
    <row r="52" spans="1:12" x14ac:dyDescent="0.25">
      <c r="A52" s="6" t="s">
        <v>56</v>
      </c>
      <c r="B52" s="26">
        <v>3</v>
      </c>
      <c r="C52" s="6" t="s">
        <v>164</v>
      </c>
      <c r="D52" s="13">
        <v>2</v>
      </c>
      <c r="E52" s="13">
        <v>2</v>
      </c>
      <c r="F52" s="27">
        <v>25013.704356298</v>
      </c>
      <c r="G52" s="13">
        <v>0</v>
      </c>
      <c r="H52" s="13">
        <v>0</v>
      </c>
      <c r="I52" s="13">
        <v>1</v>
      </c>
      <c r="J52" s="13">
        <v>5674.19</v>
      </c>
      <c r="K52" s="13">
        <v>0</v>
      </c>
      <c r="L52" s="13">
        <v>0</v>
      </c>
    </row>
    <row r="53" spans="1:12" x14ac:dyDescent="0.25">
      <c r="A53" s="6" t="s">
        <v>56</v>
      </c>
      <c r="B53" s="26">
        <v>3</v>
      </c>
      <c r="C53" s="6" t="s">
        <v>164</v>
      </c>
      <c r="D53" s="13">
        <v>0</v>
      </c>
      <c r="E53" s="13">
        <v>0</v>
      </c>
      <c r="F53" s="27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spans="1:12" x14ac:dyDescent="0.25">
      <c r="A54" s="6" t="s">
        <v>56</v>
      </c>
      <c r="B54" s="26">
        <v>3</v>
      </c>
      <c r="C54" s="6" t="s">
        <v>164</v>
      </c>
      <c r="D54" s="13">
        <v>0</v>
      </c>
      <c r="E54" s="13">
        <v>0</v>
      </c>
      <c r="F54" s="27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</row>
    <row r="55" spans="1:12" x14ac:dyDescent="0.25">
      <c r="A55" s="6" t="s">
        <v>56</v>
      </c>
      <c r="B55" s="26">
        <v>3</v>
      </c>
      <c r="C55" s="6" t="s">
        <v>164</v>
      </c>
      <c r="D55" s="13">
        <v>0</v>
      </c>
      <c r="E55" s="13">
        <v>0</v>
      </c>
      <c r="F55" s="27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</row>
    <row r="56" spans="1:12" x14ac:dyDescent="0.25">
      <c r="A56" s="6" t="s">
        <v>56</v>
      </c>
      <c r="B56" s="26">
        <v>5</v>
      </c>
      <c r="C56" s="6" t="s">
        <v>165</v>
      </c>
      <c r="D56" s="13">
        <v>3</v>
      </c>
      <c r="E56" s="13">
        <v>3</v>
      </c>
      <c r="F56" s="27">
        <v>15111.271382366</v>
      </c>
      <c r="G56" s="13">
        <v>0</v>
      </c>
      <c r="H56" s="13">
        <v>0</v>
      </c>
      <c r="I56" s="13">
        <v>2</v>
      </c>
      <c r="J56" s="13">
        <v>4916.3860000000004</v>
      </c>
      <c r="K56" s="13">
        <v>0</v>
      </c>
      <c r="L56" s="13">
        <v>0</v>
      </c>
    </row>
    <row r="57" spans="1:12" x14ac:dyDescent="0.25">
      <c r="A57" s="6" t="s">
        <v>56</v>
      </c>
      <c r="B57" s="26">
        <v>5</v>
      </c>
      <c r="C57" s="6" t="s">
        <v>165</v>
      </c>
      <c r="D57" s="13">
        <v>0</v>
      </c>
      <c r="E57" s="13">
        <v>0</v>
      </c>
      <c r="F57" s="27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</row>
    <row r="58" spans="1:12" x14ac:dyDescent="0.25">
      <c r="A58" s="6" t="s">
        <v>56</v>
      </c>
      <c r="B58" s="26">
        <v>5</v>
      </c>
      <c r="C58" s="6" t="s">
        <v>165</v>
      </c>
      <c r="D58" s="13">
        <v>0</v>
      </c>
      <c r="E58" s="13">
        <v>0</v>
      </c>
      <c r="F58" s="27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" t="s">
        <v>56</v>
      </c>
      <c r="B59" s="26">
        <v>5</v>
      </c>
      <c r="C59" s="6" t="s">
        <v>165</v>
      </c>
      <c r="D59" s="13">
        <v>0</v>
      </c>
      <c r="E59" s="13">
        <v>0</v>
      </c>
      <c r="F59" s="27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spans="1:12" x14ac:dyDescent="0.25">
      <c r="A60" s="6" t="s">
        <v>56</v>
      </c>
      <c r="B60" s="26">
        <v>5</v>
      </c>
      <c r="C60" s="6" t="s">
        <v>166</v>
      </c>
      <c r="D60" s="13">
        <v>2</v>
      </c>
      <c r="E60" s="13">
        <v>2</v>
      </c>
      <c r="F60" s="27">
        <v>24829.137181637001</v>
      </c>
      <c r="G60" s="13">
        <v>0</v>
      </c>
      <c r="H60" s="13">
        <v>0</v>
      </c>
      <c r="I60" s="13">
        <v>1</v>
      </c>
      <c r="J60" s="13">
        <v>6619.8890000000001</v>
      </c>
      <c r="K60" s="13">
        <v>0</v>
      </c>
      <c r="L60" s="13">
        <v>0</v>
      </c>
    </row>
    <row r="61" spans="1:12" x14ac:dyDescent="0.25">
      <c r="A61" s="6" t="s">
        <v>56</v>
      </c>
      <c r="B61" s="26">
        <v>5</v>
      </c>
      <c r="C61" s="6" t="s">
        <v>166</v>
      </c>
      <c r="D61" s="13">
        <v>0</v>
      </c>
      <c r="E61" s="13">
        <v>0</v>
      </c>
      <c r="F61" s="27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</row>
    <row r="62" spans="1:12" x14ac:dyDescent="0.25">
      <c r="A62" s="6" t="s">
        <v>56</v>
      </c>
      <c r="B62" s="26">
        <v>5</v>
      </c>
      <c r="C62" s="6" t="s">
        <v>166</v>
      </c>
      <c r="D62" s="13">
        <v>0</v>
      </c>
      <c r="E62" s="13">
        <v>0</v>
      </c>
      <c r="F62" s="27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</row>
    <row r="63" spans="1:12" x14ac:dyDescent="0.25">
      <c r="A63" s="6" t="s">
        <v>56</v>
      </c>
      <c r="B63" s="26">
        <v>5</v>
      </c>
      <c r="C63" s="6" t="s">
        <v>166</v>
      </c>
      <c r="D63" s="13">
        <v>0</v>
      </c>
      <c r="E63" s="13">
        <v>0</v>
      </c>
      <c r="F63" s="27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</row>
    <row r="64" spans="1:12" x14ac:dyDescent="0.25">
      <c r="A64" s="6" t="s">
        <v>56</v>
      </c>
      <c r="B64" s="26">
        <v>5</v>
      </c>
      <c r="C64" s="6" t="s">
        <v>167</v>
      </c>
      <c r="D64" s="13">
        <v>1</v>
      </c>
      <c r="E64" s="13">
        <v>1</v>
      </c>
      <c r="F64" s="27">
        <v>3371.138220841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</row>
    <row r="65" spans="1:12" x14ac:dyDescent="0.25">
      <c r="A65" s="6" t="s">
        <v>56</v>
      </c>
      <c r="B65" s="26">
        <v>5</v>
      </c>
      <c r="C65" s="6" t="s">
        <v>167</v>
      </c>
      <c r="D65" s="13">
        <v>0</v>
      </c>
      <c r="E65" s="13">
        <v>0</v>
      </c>
      <c r="F65" s="27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</row>
    <row r="66" spans="1:12" x14ac:dyDescent="0.25">
      <c r="A66" s="6" t="s">
        <v>56</v>
      </c>
      <c r="B66" s="26">
        <v>5</v>
      </c>
      <c r="C66" s="6" t="s">
        <v>167</v>
      </c>
      <c r="D66" s="13">
        <v>0</v>
      </c>
      <c r="E66" s="13">
        <v>0</v>
      </c>
      <c r="F66" s="27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</row>
    <row r="67" spans="1:12" x14ac:dyDescent="0.25">
      <c r="A67" s="6" t="s">
        <v>56</v>
      </c>
      <c r="B67" s="26">
        <v>5</v>
      </c>
      <c r="C67" s="6" t="s">
        <v>167</v>
      </c>
      <c r="D67" s="13">
        <v>0</v>
      </c>
      <c r="E67" s="13">
        <v>0</v>
      </c>
      <c r="F67" s="27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</row>
    <row r="68" spans="1:12" x14ac:dyDescent="0.25">
      <c r="A68" s="50" t="s">
        <v>81</v>
      </c>
      <c r="B68" s="48">
        <v>4</v>
      </c>
      <c r="C68" s="52" t="s">
        <v>82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</row>
    <row r="69" spans="1:12" x14ac:dyDescent="0.25">
      <c r="A69" s="44" t="s">
        <v>180</v>
      </c>
      <c r="B69" s="48">
        <v>4</v>
      </c>
      <c r="C69" s="50" t="s">
        <v>181</v>
      </c>
      <c r="D69" s="47">
        <v>1</v>
      </c>
      <c r="E69" s="47">
        <v>1</v>
      </c>
      <c r="F69" s="47">
        <v>365.27</v>
      </c>
      <c r="G69" s="47">
        <v>1</v>
      </c>
      <c r="H69" s="47">
        <v>367.31</v>
      </c>
      <c r="I69" s="47">
        <v>0</v>
      </c>
      <c r="J69" s="47">
        <v>0</v>
      </c>
      <c r="K69" s="47">
        <v>0</v>
      </c>
      <c r="L69" s="47">
        <v>0</v>
      </c>
    </row>
    <row r="70" spans="1:12" x14ac:dyDescent="0.25">
      <c r="A70" s="44" t="s">
        <v>180</v>
      </c>
      <c r="B70" s="48">
        <v>5</v>
      </c>
      <c r="C70" s="50" t="s">
        <v>182</v>
      </c>
      <c r="D70" s="72">
        <v>1</v>
      </c>
      <c r="E70" s="72">
        <v>1</v>
      </c>
      <c r="F70" s="72">
        <v>274.2</v>
      </c>
      <c r="G70" s="72">
        <v>1</v>
      </c>
      <c r="H70" s="72">
        <v>285.69</v>
      </c>
      <c r="I70" s="72">
        <v>0</v>
      </c>
      <c r="J70" s="72">
        <v>0</v>
      </c>
      <c r="K70" s="72">
        <v>0</v>
      </c>
      <c r="L70" s="72">
        <v>0</v>
      </c>
    </row>
    <row r="71" spans="1:12" x14ac:dyDescent="0.25">
      <c r="A71" s="44" t="s">
        <v>180</v>
      </c>
      <c r="B71" s="48">
        <v>3</v>
      </c>
      <c r="C71" s="50" t="s">
        <v>183</v>
      </c>
      <c r="D71" s="47">
        <v>1</v>
      </c>
      <c r="E71" s="47">
        <v>1</v>
      </c>
      <c r="F71" s="47">
        <v>82.05</v>
      </c>
      <c r="G71" s="47">
        <v>1</v>
      </c>
      <c r="H71" s="47">
        <v>81.62</v>
      </c>
      <c r="I71" s="47">
        <v>0</v>
      </c>
      <c r="J71" s="47">
        <v>0</v>
      </c>
      <c r="K71" s="47">
        <v>0</v>
      </c>
      <c r="L71" s="47">
        <v>0</v>
      </c>
    </row>
    <row r="72" spans="1:12" x14ac:dyDescent="0.25">
      <c r="A72" s="44" t="s">
        <v>180</v>
      </c>
      <c r="B72" s="48">
        <v>3</v>
      </c>
      <c r="C72" s="50" t="s">
        <v>184</v>
      </c>
      <c r="D72" s="72">
        <v>1</v>
      </c>
      <c r="E72" s="72">
        <v>1</v>
      </c>
      <c r="F72" s="72">
        <v>80.209999999999994</v>
      </c>
      <c r="G72" s="72">
        <v>1</v>
      </c>
      <c r="H72" s="72">
        <v>81.62</v>
      </c>
      <c r="I72" s="72">
        <v>0</v>
      </c>
      <c r="J72" s="72">
        <v>0</v>
      </c>
      <c r="K72" s="72">
        <v>0</v>
      </c>
      <c r="L72" s="72">
        <v>0</v>
      </c>
    </row>
    <row r="73" spans="1:12" x14ac:dyDescent="0.25">
      <c r="A73" s="6" t="s">
        <v>88</v>
      </c>
      <c r="B73" s="26">
        <v>3</v>
      </c>
      <c r="C73" s="73" t="s">
        <v>185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</row>
    <row r="74" spans="1:12" x14ac:dyDescent="0.25">
      <c r="A74" s="50" t="s">
        <v>90</v>
      </c>
      <c r="B74" s="48">
        <v>5</v>
      </c>
      <c r="C74" s="52" t="s">
        <v>103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</row>
    <row r="75" spans="1:12" x14ac:dyDescent="0.25">
      <c r="A75" s="50" t="s">
        <v>90</v>
      </c>
      <c r="B75" s="48">
        <v>5</v>
      </c>
      <c r="C75" s="52" t="s">
        <v>104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</row>
    <row r="76" spans="1:12" x14ac:dyDescent="0.25">
      <c r="A76" s="50" t="s">
        <v>90</v>
      </c>
      <c r="B76" s="48">
        <v>5</v>
      </c>
      <c r="C76" s="52" t="s">
        <v>105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</row>
    <row r="77" spans="1:12" x14ac:dyDescent="0.25">
      <c r="A77" s="50" t="s">
        <v>90</v>
      </c>
      <c r="B77" s="48">
        <v>5</v>
      </c>
      <c r="C77" s="52" t="s">
        <v>106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</row>
    <row r="78" spans="1:12" x14ac:dyDescent="0.25">
      <c r="A78" s="50" t="s">
        <v>90</v>
      </c>
      <c r="B78" s="48">
        <v>2</v>
      </c>
      <c r="C78" s="52" t="s">
        <v>91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</row>
    <row r="79" spans="1:12" x14ac:dyDescent="0.25">
      <c r="A79" s="50" t="s">
        <v>90</v>
      </c>
      <c r="B79" s="48">
        <v>2</v>
      </c>
      <c r="C79" s="52" t="s">
        <v>92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</row>
    <row r="80" spans="1:12" x14ac:dyDescent="0.25">
      <c r="A80" s="50" t="s">
        <v>90</v>
      </c>
      <c r="B80" s="48">
        <v>2</v>
      </c>
      <c r="C80" s="52" t="s">
        <v>93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</row>
    <row r="81" spans="1:12" x14ac:dyDescent="0.25">
      <c r="A81" s="50" t="s">
        <v>90</v>
      </c>
      <c r="B81" s="48">
        <v>5</v>
      </c>
      <c r="C81" s="52" t="s">
        <v>107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</row>
    <row r="82" spans="1:12" x14ac:dyDescent="0.25">
      <c r="A82" s="50" t="s">
        <v>90</v>
      </c>
      <c r="B82" s="48">
        <v>5</v>
      </c>
      <c r="C82" s="52" t="s">
        <v>108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</row>
    <row r="83" spans="1:12" x14ac:dyDescent="0.25">
      <c r="A83" s="50" t="s">
        <v>90</v>
      </c>
      <c r="B83" s="48">
        <v>4</v>
      </c>
      <c r="C83" s="52" t="s">
        <v>97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</row>
    <row r="84" spans="1:12" x14ac:dyDescent="0.25">
      <c r="A84" s="50" t="s">
        <v>90</v>
      </c>
      <c r="B84" s="48">
        <v>4</v>
      </c>
      <c r="C84" s="52" t="s">
        <v>98</v>
      </c>
      <c r="D84" s="47">
        <v>0</v>
      </c>
      <c r="E84" s="47">
        <v>0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</row>
    <row r="85" spans="1:12" x14ac:dyDescent="0.25">
      <c r="A85" s="50" t="s">
        <v>90</v>
      </c>
      <c r="B85" s="48">
        <v>4</v>
      </c>
      <c r="C85" s="52" t="s">
        <v>99</v>
      </c>
      <c r="D85" s="47">
        <v>0</v>
      </c>
      <c r="E85" s="47">
        <v>0</v>
      </c>
      <c r="F85" s="47">
        <v>0</v>
      </c>
      <c r="G85" s="47">
        <v>0</v>
      </c>
      <c r="H85" s="47">
        <v>0</v>
      </c>
      <c r="I85" s="47">
        <v>0</v>
      </c>
      <c r="J85" s="47">
        <v>0</v>
      </c>
      <c r="K85" s="47">
        <v>0</v>
      </c>
      <c r="L85" s="47">
        <v>0</v>
      </c>
    </row>
    <row r="86" spans="1:12" x14ac:dyDescent="0.25">
      <c r="A86" s="50" t="s">
        <v>90</v>
      </c>
      <c r="B86" s="48">
        <v>4</v>
      </c>
      <c r="C86" s="52" t="s">
        <v>100</v>
      </c>
      <c r="D86" s="47">
        <v>0</v>
      </c>
      <c r="E86" s="47">
        <v>0</v>
      </c>
      <c r="F86" s="47">
        <v>0</v>
      </c>
      <c r="G86" s="47">
        <v>0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</row>
    <row r="87" spans="1:12" x14ac:dyDescent="0.25">
      <c r="A87" s="50" t="s">
        <v>90</v>
      </c>
      <c r="B87" s="48">
        <v>4</v>
      </c>
      <c r="C87" s="52" t="s">
        <v>101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</row>
    <row r="88" spans="1:12" x14ac:dyDescent="0.25">
      <c r="A88" s="50" t="s">
        <v>90</v>
      </c>
      <c r="B88" s="48">
        <v>4</v>
      </c>
      <c r="C88" s="52" t="s">
        <v>102</v>
      </c>
      <c r="D88" s="47">
        <v>0</v>
      </c>
      <c r="E88" s="47">
        <v>0</v>
      </c>
      <c r="F88" s="47">
        <v>0</v>
      </c>
      <c r="G88" s="47">
        <v>0</v>
      </c>
      <c r="H88" s="47">
        <v>0</v>
      </c>
      <c r="I88" s="47">
        <v>0</v>
      </c>
      <c r="J88" s="47">
        <v>0</v>
      </c>
      <c r="K88" s="47">
        <v>0</v>
      </c>
      <c r="L88" s="47">
        <v>0</v>
      </c>
    </row>
    <row r="89" spans="1:12" x14ac:dyDescent="0.25">
      <c r="A89" s="50" t="s">
        <v>90</v>
      </c>
      <c r="B89" s="48">
        <v>3</v>
      </c>
      <c r="C89" s="52" t="s">
        <v>94</v>
      </c>
      <c r="D89" s="47">
        <v>0</v>
      </c>
      <c r="E89" s="47">
        <v>0</v>
      </c>
      <c r="F89" s="47">
        <v>0</v>
      </c>
      <c r="G89" s="47">
        <v>0</v>
      </c>
      <c r="H89" s="47">
        <v>0</v>
      </c>
      <c r="I89" s="47">
        <v>0</v>
      </c>
      <c r="J89" s="47">
        <v>0</v>
      </c>
      <c r="K89" s="47">
        <v>0</v>
      </c>
      <c r="L89" s="47">
        <v>0</v>
      </c>
    </row>
    <row r="90" spans="1:12" x14ac:dyDescent="0.25">
      <c r="A90" s="50" t="s">
        <v>90</v>
      </c>
      <c r="B90" s="48">
        <v>3</v>
      </c>
      <c r="C90" s="52" t="s">
        <v>95</v>
      </c>
      <c r="D90" s="47">
        <v>2</v>
      </c>
      <c r="E90" s="47">
        <v>2</v>
      </c>
      <c r="F90" s="47">
        <v>22101.308000000001</v>
      </c>
      <c r="G90" s="47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</row>
    <row r="91" spans="1:12" x14ac:dyDescent="0.25">
      <c r="A91" s="50" t="s">
        <v>90</v>
      </c>
      <c r="B91" s="48">
        <v>3</v>
      </c>
      <c r="C91" s="52" t="s">
        <v>96</v>
      </c>
      <c r="D91" s="47">
        <v>5</v>
      </c>
      <c r="E91" s="47">
        <v>5</v>
      </c>
      <c r="F91" s="47">
        <v>131834.94699999999</v>
      </c>
      <c r="G91" s="47">
        <v>1</v>
      </c>
      <c r="H91" s="47">
        <v>500</v>
      </c>
      <c r="I91" s="47">
        <v>1</v>
      </c>
      <c r="J91" s="47">
        <v>128257.41099999999</v>
      </c>
      <c r="K91" s="47">
        <v>0</v>
      </c>
      <c r="L91" s="47">
        <v>0</v>
      </c>
    </row>
    <row r="92" spans="1:12" x14ac:dyDescent="0.25">
      <c r="A92" s="50" t="s">
        <v>90</v>
      </c>
      <c r="B92" s="48">
        <v>5</v>
      </c>
      <c r="C92" s="52" t="s">
        <v>109</v>
      </c>
      <c r="D92" s="47">
        <v>0</v>
      </c>
      <c r="E92" s="47">
        <v>0</v>
      </c>
      <c r="F92" s="47">
        <v>0</v>
      </c>
      <c r="G92" s="47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</row>
    <row r="93" spans="1:12" x14ac:dyDescent="0.25">
      <c r="A93" s="50" t="s">
        <v>90</v>
      </c>
      <c r="B93" s="48">
        <v>5</v>
      </c>
      <c r="C93" s="52" t="s">
        <v>110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</row>
    <row r="94" spans="1:12" x14ac:dyDescent="0.25">
      <c r="A94" s="50" t="s">
        <v>111</v>
      </c>
      <c r="B94" s="48">
        <v>4</v>
      </c>
      <c r="C94" s="52" t="s">
        <v>112</v>
      </c>
      <c r="D94" s="47">
        <v>1</v>
      </c>
      <c r="E94" s="47">
        <v>1</v>
      </c>
      <c r="F94" s="47">
        <v>4948.4690000000001</v>
      </c>
      <c r="G94" s="47">
        <v>0</v>
      </c>
      <c r="H94" s="47">
        <v>0</v>
      </c>
      <c r="I94" s="47">
        <v>0</v>
      </c>
      <c r="J94" s="47">
        <v>0</v>
      </c>
      <c r="K94" s="47">
        <v>0</v>
      </c>
      <c r="L94" s="47">
        <v>0</v>
      </c>
    </row>
    <row r="95" spans="1:12" x14ac:dyDescent="0.25">
      <c r="A95" s="50" t="s">
        <v>111</v>
      </c>
      <c r="B95" s="48">
        <v>4</v>
      </c>
      <c r="C95" s="52" t="s">
        <v>113</v>
      </c>
      <c r="D95" s="47">
        <v>0</v>
      </c>
      <c r="E95" s="47">
        <v>0</v>
      </c>
      <c r="F95" s="47">
        <v>0</v>
      </c>
      <c r="G95" s="47">
        <v>0</v>
      </c>
      <c r="H95" s="47">
        <v>0</v>
      </c>
      <c r="I95" s="47">
        <v>0</v>
      </c>
      <c r="J95" s="47">
        <v>0</v>
      </c>
      <c r="K95" s="47">
        <v>0</v>
      </c>
      <c r="L95" s="47">
        <v>0</v>
      </c>
    </row>
    <row r="96" spans="1:12" x14ac:dyDescent="0.25">
      <c r="A96" s="50" t="s">
        <v>111</v>
      </c>
      <c r="B96" s="48">
        <v>4</v>
      </c>
      <c r="C96" s="50" t="s">
        <v>114</v>
      </c>
      <c r="D96" s="47">
        <v>0</v>
      </c>
      <c r="E96" s="47">
        <v>0</v>
      </c>
      <c r="F96" s="47">
        <v>0</v>
      </c>
      <c r="G96" s="47">
        <v>0</v>
      </c>
      <c r="H96" s="47">
        <v>0</v>
      </c>
      <c r="I96" s="47">
        <v>0</v>
      </c>
      <c r="J96" s="47">
        <v>0</v>
      </c>
      <c r="K96" s="47">
        <v>0</v>
      </c>
      <c r="L96" s="47">
        <v>0</v>
      </c>
    </row>
    <row r="97" spans="1:12" x14ac:dyDescent="0.25">
      <c r="A97" s="50" t="s">
        <v>115</v>
      </c>
      <c r="B97" s="48">
        <v>2</v>
      </c>
      <c r="C97" s="50" t="s">
        <v>168</v>
      </c>
      <c r="D97" s="47">
        <v>0</v>
      </c>
      <c r="E97" s="47">
        <v>0</v>
      </c>
      <c r="F97" s="47">
        <v>0</v>
      </c>
      <c r="G97" s="47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</row>
    <row r="98" spans="1:12" x14ac:dyDescent="0.25">
      <c r="A98" s="50" t="s">
        <v>115</v>
      </c>
      <c r="B98" s="48">
        <v>3</v>
      </c>
      <c r="C98" s="50" t="s">
        <v>117</v>
      </c>
      <c r="D98" s="47">
        <v>0</v>
      </c>
      <c r="E98" s="47">
        <v>0</v>
      </c>
      <c r="F98" s="47">
        <v>0</v>
      </c>
      <c r="G98" s="47">
        <v>0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</row>
    <row r="99" spans="1:12" x14ac:dyDescent="0.25">
      <c r="A99" s="50" t="s">
        <v>115</v>
      </c>
      <c r="B99" s="48">
        <v>3</v>
      </c>
      <c r="C99" s="50" t="s">
        <v>118</v>
      </c>
      <c r="D99" s="47">
        <v>0</v>
      </c>
      <c r="E99" s="47">
        <v>0</v>
      </c>
      <c r="F99" s="47">
        <v>0</v>
      </c>
      <c r="G99" s="47">
        <v>0</v>
      </c>
      <c r="H99" s="47">
        <v>0</v>
      </c>
      <c r="I99" s="47">
        <v>0</v>
      </c>
      <c r="J99" s="47">
        <v>0</v>
      </c>
      <c r="K99" s="47">
        <v>0</v>
      </c>
      <c r="L99" s="47">
        <v>0</v>
      </c>
    </row>
    <row r="100" spans="1:12" x14ac:dyDescent="0.25">
      <c r="A100" s="50" t="s">
        <v>115</v>
      </c>
      <c r="B100" s="48">
        <v>5</v>
      </c>
      <c r="C100" s="50" t="s">
        <v>186</v>
      </c>
      <c r="D100" s="47">
        <v>1</v>
      </c>
      <c r="E100" s="47">
        <v>1</v>
      </c>
      <c r="F100" s="47">
        <v>14714.81</v>
      </c>
      <c r="G100" s="47">
        <v>0</v>
      </c>
      <c r="H100" s="47">
        <v>0</v>
      </c>
      <c r="I100" s="47">
        <v>0</v>
      </c>
      <c r="J100" s="47">
        <v>0</v>
      </c>
      <c r="K100" s="47">
        <v>0</v>
      </c>
      <c r="L100" s="47">
        <v>0</v>
      </c>
    </row>
    <row r="101" spans="1:12" x14ac:dyDescent="0.25">
      <c r="A101" s="50" t="s">
        <v>115</v>
      </c>
      <c r="B101" s="48">
        <v>5</v>
      </c>
      <c r="C101" s="50" t="s">
        <v>171</v>
      </c>
      <c r="D101" s="47">
        <v>0</v>
      </c>
      <c r="E101" s="47">
        <v>0</v>
      </c>
      <c r="F101" s="47">
        <v>0</v>
      </c>
      <c r="G101" s="47">
        <v>0</v>
      </c>
      <c r="H101" s="47">
        <v>0</v>
      </c>
      <c r="I101" s="47">
        <v>0</v>
      </c>
      <c r="J101" s="47">
        <v>0</v>
      </c>
      <c r="K101" s="47">
        <v>0</v>
      </c>
      <c r="L101" s="47">
        <v>0</v>
      </c>
    </row>
    <row r="102" spans="1:12" x14ac:dyDescent="0.25">
      <c r="A102" s="50" t="s">
        <v>115</v>
      </c>
      <c r="B102" s="48">
        <v>5</v>
      </c>
      <c r="C102" s="50" t="s">
        <v>119</v>
      </c>
      <c r="D102" s="47">
        <v>0</v>
      </c>
      <c r="E102" s="47">
        <v>0</v>
      </c>
      <c r="F102" s="47">
        <v>0</v>
      </c>
      <c r="G102" s="47">
        <v>0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</row>
    <row r="103" spans="1:12" x14ac:dyDescent="0.25">
      <c r="A103" s="50" t="s">
        <v>115</v>
      </c>
      <c r="B103" s="48">
        <v>5</v>
      </c>
      <c r="C103" s="50" t="s">
        <v>120</v>
      </c>
      <c r="D103" s="47">
        <v>0</v>
      </c>
      <c r="E103" s="47">
        <v>0</v>
      </c>
      <c r="F103" s="47">
        <v>0</v>
      </c>
      <c r="G103" s="47">
        <v>0</v>
      </c>
      <c r="H103" s="47">
        <v>0</v>
      </c>
      <c r="I103" s="47">
        <v>0</v>
      </c>
      <c r="J103" s="47">
        <v>0</v>
      </c>
      <c r="K103" s="47">
        <v>0</v>
      </c>
      <c r="L103" s="47">
        <v>0</v>
      </c>
    </row>
    <row r="104" spans="1:12" x14ac:dyDescent="0.25">
      <c r="A104" s="50" t="s">
        <v>115</v>
      </c>
      <c r="B104" s="48">
        <v>5</v>
      </c>
      <c r="C104" s="50" t="s">
        <v>174</v>
      </c>
      <c r="D104" s="47">
        <v>0</v>
      </c>
      <c r="E104" s="47">
        <v>0</v>
      </c>
      <c r="F104" s="47">
        <v>0</v>
      </c>
      <c r="G104" s="47">
        <v>0</v>
      </c>
      <c r="H104" s="47">
        <v>0</v>
      </c>
      <c r="I104" s="47">
        <v>0</v>
      </c>
      <c r="J104" s="47">
        <v>0</v>
      </c>
      <c r="K104" s="47">
        <v>0</v>
      </c>
      <c r="L104" s="47">
        <v>0</v>
      </c>
    </row>
    <row r="105" spans="1:12" x14ac:dyDescent="0.25">
      <c r="A105" s="50" t="s">
        <v>115</v>
      </c>
      <c r="B105" s="48">
        <v>5</v>
      </c>
      <c r="C105" s="50" t="s">
        <v>175</v>
      </c>
      <c r="D105" s="47">
        <v>0</v>
      </c>
      <c r="E105" s="47">
        <v>0</v>
      </c>
      <c r="F105" s="47">
        <v>0</v>
      </c>
      <c r="G105" s="47">
        <v>0</v>
      </c>
      <c r="H105" s="47">
        <v>0</v>
      </c>
      <c r="I105" s="47">
        <v>0</v>
      </c>
      <c r="J105" s="47">
        <v>0</v>
      </c>
      <c r="K105" s="47">
        <v>0</v>
      </c>
      <c r="L105" s="47">
        <v>0</v>
      </c>
    </row>
    <row r="106" spans="1:12" x14ac:dyDescent="0.25">
      <c r="A106" s="44" t="s">
        <v>125</v>
      </c>
      <c r="B106" s="48">
        <v>1</v>
      </c>
      <c r="C106" s="50" t="s">
        <v>128</v>
      </c>
      <c r="D106" s="47">
        <v>0</v>
      </c>
      <c r="E106" s="47">
        <v>0</v>
      </c>
      <c r="F106" s="47">
        <v>0</v>
      </c>
      <c r="G106" s="47">
        <v>0</v>
      </c>
      <c r="H106" s="47">
        <v>0</v>
      </c>
      <c r="I106" s="47">
        <v>0</v>
      </c>
      <c r="J106" s="47">
        <v>0</v>
      </c>
      <c r="K106" s="47">
        <v>0</v>
      </c>
      <c r="L106" s="47">
        <v>0</v>
      </c>
    </row>
    <row r="107" spans="1:12" x14ac:dyDescent="0.25">
      <c r="A107" s="44" t="s">
        <v>125</v>
      </c>
      <c r="B107" s="48">
        <v>2</v>
      </c>
      <c r="C107" s="50" t="s">
        <v>127</v>
      </c>
      <c r="D107" s="47">
        <v>0</v>
      </c>
      <c r="E107" s="47">
        <v>0</v>
      </c>
      <c r="F107" s="47">
        <v>0</v>
      </c>
      <c r="G107" s="47">
        <v>0</v>
      </c>
      <c r="H107" s="47">
        <v>0</v>
      </c>
      <c r="I107" s="47">
        <v>0</v>
      </c>
      <c r="J107" s="47">
        <v>0</v>
      </c>
      <c r="K107" s="47">
        <v>0</v>
      </c>
      <c r="L107" s="47">
        <v>0</v>
      </c>
    </row>
    <row r="108" spans="1:12" x14ac:dyDescent="0.25">
      <c r="A108" s="44" t="s">
        <v>125</v>
      </c>
      <c r="B108" s="48">
        <v>3</v>
      </c>
      <c r="C108" s="50" t="s">
        <v>129</v>
      </c>
      <c r="D108" s="47">
        <v>0</v>
      </c>
      <c r="E108" s="47">
        <v>0</v>
      </c>
      <c r="F108" s="47">
        <v>0</v>
      </c>
      <c r="G108" s="47">
        <v>0</v>
      </c>
      <c r="H108" s="47">
        <v>0</v>
      </c>
      <c r="I108" s="47">
        <v>0</v>
      </c>
      <c r="J108" s="47">
        <v>0</v>
      </c>
      <c r="K108" s="47">
        <v>0</v>
      </c>
      <c r="L108" s="47">
        <v>0</v>
      </c>
    </row>
    <row r="109" spans="1:12" x14ac:dyDescent="0.25">
      <c r="A109" s="44" t="s">
        <v>125</v>
      </c>
      <c r="B109" s="48">
        <v>4</v>
      </c>
      <c r="C109" s="50" t="s">
        <v>130</v>
      </c>
      <c r="D109" s="47">
        <v>0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47">
        <v>0</v>
      </c>
      <c r="K109" s="47">
        <v>0</v>
      </c>
      <c r="L109" s="47">
        <v>0</v>
      </c>
    </row>
    <row r="110" spans="1:12" x14ac:dyDescent="0.25">
      <c r="A110" s="44" t="s">
        <v>125</v>
      </c>
      <c r="B110" s="48">
        <v>5</v>
      </c>
      <c r="C110" s="50" t="s">
        <v>126</v>
      </c>
      <c r="D110" s="47">
        <v>0</v>
      </c>
      <c r="E110" s="47">
        <v>0</v>
      </c>
      <c r="F110" s="47">
        <v>0</v>
      </c>
      <c r="G110" s="47">
        <v>0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</row>
    <row r="111" spans="1:12" x14ac:dyDescent="0.25">
      <c r="A111" s="6" t="s">
        <v>148</v>
      </c>
      <c r="B111" s="27">
        <v>1</v>
      </c>
      <c r="C111" s="10" t="s">
        <v>187</v>
      </c>
      <c r="D111" s="7">
        <v>1</v>
      </c>
      <c r="E111" s="27">
        <v>1</v>
      </c>
      <c r="F111" s="27">
        <v>12052.91</v>
      </c>
      <c r="G111" s="27">
        <v>1</v>
      </c>
      <c r="H111" s="27">
        <v>12031.4</v>
      </c>
      <c r="I111" s="27">
        <v>0</v>
      </c>
      <c r="J111" s="27">
        <v>0</v>
      </c>
      <c r="K111" s="27">
        <v>0</v>
      </c>
      <c r="L111" s="27">
        <v>0</v>
      </c>
    </row>
    <row r="112" spans="1:12" x14ac:dyDescent="0.25">
      <c r="A112" s="74"/>
      <c r="B112" s="55"/>
      <c r="C112" s="54"/>
      <c r="D112" s="57"/>
      <c r="E112" s="57"/>
      <c r="F112" s="57"/>
      <c r="G112" s="57"/>
      <c r="H112" s="57"/>
      <c r="I112" s="57"/>
      <c r="J112" s="57"/>
      <c r="K112" s="57"/>
      <c r="L112" s="57"/>
    </row>
    <row r="113" spans="1:12" x14ac:dyDescent="0.25">
      <c r="A113" s="40"/>
      <c r="B113" s="55"/>
      <c r="C113" s="54"/>
      <c r="D113" s="57"/>
      <c r="E113" s="57"/>
      <c r="F113" s="57"/>
      <c r="G113" s="57"/>
      <c r="H113" s="57"/>
      <c r="I113" s="57"/>
      <c r="J113" s="57"/>
      <c r="K113" s="57"/>
      <c r="L113" s="57"/>
    </row>
    <row r="114" spans="1:12" x14ac:dyDescent="0.25">
      <c r="A114" s="40"/>
      <c r="B114" s="55"/>
      <c r="C114" s="75" t="s">
        <v>151</v>
      </c>
      <c r="D114" s="76">
        <f>SUM(D115:D120)</f>
        <v>35</v>
      </c>
      <c r="E114" s="76">
        <f t="shared" ref="E114:L114" si="0">SUM(E115:E120)</f>
        <v>35</v>
      </c>
      <c r="F114" s="76">
        <f t="shared" si="0"/>
        <v>321310.94746244303</v>
      </c>
      <c r="G114" s="76">
        <f t="shared" si="0"/>
        <v>7</v>
      </c>
      <c r="H114" s="76">
        <f t="shared" si="0"/>
        <v>14451.007</v>
      </c>
      <c r="I114" s="76">
        <f t="shared" si="0"/>
        <v>8</v>
      </c>
      <c r="J114" s="76">
        <f t="shared" si="0"/>
        <v>152110.22099999999</v>
      </c>
      <c r="K114" s="76">
        <f t="shared" si="0"/>
        <v>0</v>
      </c>
      <c r="L114" s="76">
        <f t="shared" si="0"/>
        <v>0</v>
      </c>
    </row>
    <row r="115" spans="1:12" x14ac:dyDescent="0.25">
      <c r="A115" s="40"/>
      <c r="B115" s="55"/>
      <c r="C115" s="62" t="s">
        <v>188</v>
      </c>
      <c r="D115" s="63">
        <f>SUMIF($B$6:$B$111,1,D6:D111)</f>
        <v>1</v>
      </c>
      <c r="E115" s="63">
        <f t="shared" ref="E115:L115" si="1">SUMIF($B$6:$B$111,1,E6:E111)</f>
        <v>1</v>
      </c>
      <c r="F115" s="63">
        <f t="shared" si="1"/>
        <v>12052.91</v>
      </c>
      <c r="G115" s="63">
        <f t="shared" si="1"/>
        <v>1</v>
      </c>
      <c r="H115" s="63">
        <f t="shared" si="1"/>
        <v>12031.4</v>
      </c>
      <c r="I115" s="63">
        <f t="shared" si="1"/>
        <v>0</v>
      </c>
      <c r="J115" s="63">
        <f t="shared" si="1"/>
        <v>0</v>
      </c>
      <c r="K115" s="63">
        <f t="shared" si="1"/>
        <v>0</v>
      </c>
      <c r="L115" s="63">
        <f t="shared" si="1"/>
        <v>0</v>
      </c>
    </row>
    <row r="116" spans="1:12" x14ac:dyDescent="0.25">
      <c r="A116" s="40"/>
      <c r="B116" s="55"/>
      <c r="C116" s="64" t="s">
        <v>189</v>
      </c>
      <c r="D116" s="65">
        <f>SUMIF($B$6:$B$111,2,D6:D111)</f>
        <v>0</v>
      </c>
      <c r="E116" s="65">
        <f t="shared" ref="E116:L116" si="2">SUMIF($B$6:$B$111,2,E6:E111)</f>
        <v>0</v>
      </c>
      <c r="F116" s="65">
        <f t="shared" si="2"/>
        <v>0</v>
      </c>
      <c r="G116" s="65">
        <f t="shared" si="2"/>
        <v>0</v>
      </c>
      <c r="H116" s="65">
        <f t="shared" si="2"/>
        <v>0</v>
      </c>
      <c r="I116" s="65">
        <f t="shared" si="2"/>
        <v>0</v>
      </c>
      <c r="J116" s="65">
        <f t="shared" si="2"/>
        <v>0</v>
      </c>
      <c r="K116" s="65">
        <f t="shared" si="2"/>
        <v>0</v>
      </c>
      <c r="L116" s="65">
        <f t="shared" si="2"/>
        <v>0</v>
      </c>
    </row>
    <row r="117" spans="1:12" x14ac:dyDescent="0.25">
      <c r="A117" s="40"/>
      <c r="B117" s="55"/>
      <c r="C117" s="64" t="s">
        <v>190</v>
      </c>
      <c r="D117" s="65">
        <f>SUMIF($B$6:$B$111,3,D6:D111)</f>
        <v>20</v>
      </c>
      <c r="E117" s="65">
        <f t="shared" ref="E117:L117" si="3">SUMIF($B$6:$B$111,3,E6:E111)</f>
        <v>20</v>
      </c>
      <c r="F117" s="65">
        <f t="shared" si="3"/>
        <v>226731.85110759898</v>
      </c>
      <c r="G117" s="65">
        <f t="shared" si="3"/>
        <v>4</v>
      </c>
      <c r="H117" s="65">
        <f t="shared" si="3"/>
        <v>1766.607</v>
      </c>
      <c r="I117" s="65">
        <f t="shared" si="3"/>
        <v>5</v>
      </c>
      <c r="J117" s="65">
        <f t="shared" si="3"/>
        <v>140573.946</v>
      </c>
      <c r="K117" s="65">
        <f t="shared" si="3"/>
        <v>0</v>
      </c>
      <c r="L117" s="65">
        <f t="shared" si="3"/>
        <v>0</v>
      </c>
    </row>
    <row r="118" spans="1:12" x14ac:dyDescent="0.25">
      <c r="A118" s="40"/>
      <c r="B118" s="55"/>
      <c r="C118" s="64" t="s">
        <v>191</v>
      </c>
      <c r="D118" s="65">
        <f>SUMIF($B$6:$B$111,4,D6:D111)</f>
        <v>6</v>
      </c>
      <c r="E118" s="65">
        <f t="shared" ref="E118:L118" si="4">SUMIF($B$6:$B$111,4,E6:E111)</f>
        <v>6</v>
      </c>
      <c r="F118" s="65">
        <f t="shared" si="4"/>
        <v>24225.629570000001</v>
      </c>
      <c r="G118" s="65">
        <f t="shared" si="4"/>
        <v>1</v>
      </c>
      <c r="H118" s="65">
        <f t="shared" si="4"/>
        <v>367.31</v>
      </c>
      <c r="I118" s="65">
        <f t="shared" si="4"/>
        <v>0</v>
      </c>
      <c r="J118" s="65">
        <f t="shared" si="4"/>
        <v>0</v>
      </c>
      <c r="K118" s="65">
        <f t="shared" si="4"/>
        <v>0</v>
      </c>
      <c r="L118" s="65">
        <f t="shared" si="4"/>
        <v>0</v>
      </c>
    </row>
    <row r="119" spans="1:12" x14ac:dyDescent="0.25">
      <c r="A119" s="40"/>
      <c r="B119" s="55"/>
      <c r="C119" s="64" t="s">
        <v>192</v>
      </c>
      <c r="D119" s="65">
        <f>SUMIF($B$6:$B$111,5,D6:D111)</f>
        <v>8</v>
      </c>
      <c r="E119" s="65">
        <f t="shared" ref="E119:L119" si="5">SUMIF($B$6:$B$111,5,E6:E111)</f>
        <v>8</v>
      </c>
      <c r="F119" s="65">
        <f t="shared" si="5"/>
        <v>58300.556784843997</v>
      </c>
      <c r="G119" s="65">
        <f t="shared" si="5"/>
        <v>1</v>
      </c>
      <c r="H119" s="65">
        <f t="shared" si="5"/>
        <v>285.69</v>
      </c>
      <c r="I119" s="65">
        <f t="shared" si="5"/>
        <v>3</v>
      </c>
      <c r="J119" s="65">
        <f t="shared" si="5"/>
        <v>11536.275000000001</v>
      </c>
      <c r="K119" s="65">
        <f t="shared" si="5"/>
        <v>0</v>
      </c>
      <c r="L119" s="65">
        <f t="shared" si="5"/>
        <v>0</v>
      </c>
    </row>
    <row r="120" spans="1:12" x14ac:dyDescent="0.25">
      <c r="A120" s="40"/>
      <c r="B120" s="55"/>
      <c r="C120" s="66" t="s">
        <v>193</v>
      </c>
      <c r="D120" s="67">
        <f>SUMIF($B$6:$B$111,6,D6:D111)</f>
        <v>0</v>
      </c>
      <c r="E120" s="67">
        <f t="shared" ref="E120:L120" si="6">SUMIF($B$6:$B$111,6,E6:E111)</f>
        <v>0</v>
      </c>
      <c r="F120" s="67">
        <f t="shared" si="6"/>
        <v>0</v>
      </c>
      <c r="G120" s="67">
        <f t="shared" si="6"/>
        <v>0</v>
      </c>
      <c r="H120" s="67">
        <f t="shared" si="6"/>
        <v>0</v>
      </c>
      <c r="I120" s="67">
        <f t="shared" si="6"/>
        <v>0</v>
      </c>
      <c r="J120" s="67">
        <f t="shared" si="6"/>
        <v>0</v>
      </c>
      <c r="K120" s="67">
        <f t="shared" si="6"/>
        <v>0</v>
      </c>
      <c r="L120" s="67">
        <f t="shared" si="6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workbookViewId="0">
      <selection sqref="A1:L129"/>
    </sheetView>
  </sheetViews>
  <sheetFormatPr baseColWidth="10" defaultRowHeight="15" x14ac:dyDescent="0.25"/>
  <cols>
    <col min="3" max="3" width="60.140625" customWidth="1"/>
  </cols>
  <sheetData>
    <row r="1" spans="1:12" x14ac:dyDescent="0.25">
      <c r="A1" s="36" t="s">
        <v>0</v>
      </c>
      <c r="B1" s="77"/>
      <c r="C1" s="36"/>
      <c r="D1" s="78"/>
      <c r="E1" s="78"/>
      <c r="F1" s="78"/>
      <c r="G1" s="78"/>
      <c r="H1" s="78"/>
      <c r="I1" s="78"/>
      <c r="J1" s="78"/>
      <c r="K1" s="78"/>
      <c r="L1" s="78"/>
    </row>
    <row r="2" spans="1:12" x14ac:dyDescent="0.25">
      <c r="A2" s="36" t="s">
        <v>1</v>
      </c>
      <c r="B2" s="77"/>
      <c r="C2" s="36"/>
      <c r="D2" s="78"/>
      <c r="E2" s="78"/>
      <c r="F2" s="78"/>
      <c r="G2" s="78"/>
      <c r="H2" s="78"/>
      <c r="I2" s="78"/>
      <c r="J2" s="78"/>
      <c r="K2" s="78"/>
      <c r="L2" s="78"/>
    </row>
    <row r="3" spans="1:12" x14ac:dyDescent="0.25">
      <c r="A3" s="36" t="s">
        <v>194</v>
      </c>
      <c r="B3" s="77"/>
      <c r="C3" s="36"/>
      <c r="D3" s="78"/>
      <c r="E3" s="78"/>
      <c r="F3" s="78"/>
      <c r="G3" s="78"/>
      <c r="H3" s="78"/>
      <c r="I3" s="78"/>
      <c r="J3" s="78"/>
      <c r="K3" s="78"/>
      <c r="L3" s="78"/>
    </row>
    <row r="4" spans="1:12" x14ac:dyDescent="0.25">
      <c r="A4" s="36"/>
      <c r="B4" s="79"/>
      <c r="C4" s="40"/>
      <c r="D4" s="78"/>
      <c r="E4" s="78"/>
      <c r="F4" s="78"/>
      <c r="G4" s="78"/>
      <c r="H4" s="78"/>
      <c r="I4" s="78"/>
      <c r="J4" s="78"/>
      <c r="K4" s="78"/>
      <c r="L4" s="78"/>
    </row>
    <row r="5" spans="1:12" ht="41.25" x14ac:dyDescent="0.25">
      <c r="A5" s="80" t="s">
        <v>3</v>
      </c>
      <c r="B5" s="81" t="s">
        <v>4</v>
      </c>
      <c r="C5" s="81" t="s">
        <v>5</v>
      </c>
      <c r="D5" s="81" t="s">
        <v>6</v>
      </c>
      <c r="E5" s="81" t="s">
        <v>7</v>
      </c>
      <c r="F5" s="81" t="s">
        <v>195</v>
      </c>
      <c r="G5" s="81" t="s">
        <v>196</v>
      </c>
      <c r="H5" s="81" t="s">
        <v>197</v>
      </c>
      <c r="I5" s="81" t="s">
        <v>11</v>
      </c>
      <c r="J5" s="81" t="s">
        <v>198</v>
      </c>
      <c r="K5" s="81" t="s">
        <v>13</v>
      </c>
      <c r="L5" s="81" t="s">
        <v>199</v>
      </c>
    </row>
    <row r="6" spans="1:12" x14ac:dyDescent="0.25">
      <c r="A6" s="44" t="s">
        <v>15</v>
      </c>
      <c r="B6" s="53">
        <v>3</v>
      </c>
      <c r="C6" s="46" t="s">
        <v>16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</row>
    <row r="7" spans="1:12" x14ac:dyDescent="0.25">
      <c r="A7" s="44" t="s">
        <v>15</v>
      </c>
      <c r="B7" s="53">
        <v>3</v>
      </c>
      <c r="C7" s="46" t="s">
        <v>17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</row>
    <row r="8" spans="1:12" x14ac:dyDescent="0.25">
      <c r="A8" s="44" t="s">
        <v>15</v>
      </c>
      <c r="B8" s="53">
        <v>3</v>
      </c>
      <c r="C8" s="46" t="s">
        <v>18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</row>
    <row r="9" spans="1:12" x14ac:dyDescent="0.25">
      <c r="A9" s="44" t="s">
        <v>15</v>
      </c>
      <c r="B9" s="53">
        <v>4</v>
      </c>
      <c r="C9" s="46" t="s">
        <v>19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</row>
    <row r="10" spans="1:12" x14ac:dyDescent="0.25">
      <c r="A10" s="44" t="s">
        <v>15</v>
      </c>
      <c r="B10" s="53">
        <v>4</v>
      </c>
      <c r="C10" s="46" t="s">
        <v>20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</row>
    <row r="11" spans="1:12" x14ac:dyDescent="0.25">
      <c r="A11" s="44" t="s">
        <v>15</v>
      </c>
      <c r="B11" s="53">
        <v>4</v>
      </c>
      <c r="C11" s="46" t="s">
        <v>21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</row>
    <row r="12" spans="1:12" x14ac:dyDescent="0.25">
      <c r="A12" s="44" t="s">
        <v>15</v>
      </c>
      <c r="B12" s="53">
        <v>4</v>
      </c>
      <c r="C12" s="46" t="s">
        <v>22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</row>
    <row r="13" spans="1:12" x14ac:dyDescent="0.25">
      <c r="A13" s="44" t="s">
        <v>15</v>
      </c>
      <c r="B13" s="53">
        <v>2</v>
      </c>
      <c r="C13" s="46" t="s">
        <v>23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</row>
    <row r="14" spans="1:12" x14ac:dyDescent="0.25">
      <c r="A14" s="44" t="s">
        <v>15</v>
      </c>
      <c r="B14" s="53">
        <v>2</v>
      </c>
      <c r="C14" s="46" t="s">
        <v>24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</row>
    <row r="15" spans="1:12" x14ac:dyDescent="0.25">
      <c r="A15" s="44" t="s">
        <v>15</v>
      </c>
      <c r="B15" s="53">
        <v>4</v>
      </c>
      <c r="C15" s="46" t="s">
        <v>25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</row>
    <row r="16" spans="1:12" x14ac:dyDescent="0.25">
      <c r="A16" s="44" t="s">
        <v>15</v>
      </c>
      <c r="B16" s="53">
        <v>3</v>
      </c>
      <c r="C16" s="46" t="s">
        <v>26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</row>
    <row r="17" spans="1:12" x14ac:dyDescent="0.25">
      <c r="A17" s="44" t="s">
        <v>15</v>
      </c>
      <c r="B17" s="53">
        <v>4</v>
      </c>
      <c r="C17" s="46" t="s">
        <v>27</v>
      </c>
      <c r="D17" s="47">
        <v>2</v>
      </c>
      <c r="E17" s="47">
        <v>2</v>
      </c>
      <c r="F17" s="47">
        <v>10654.863230000001</v>
      </c>
      <c r="G17" s="47">
        <v>1</v>
      </c>
      <c r="H17" s="47">
        <v>2675.826</v>
      </c>
      <c r="I17" s="47">
        <v>0</v>
      </c>
      <c r="J17" s="47">
        <v>0</v>
      </c>
      <c r="K17" s="47">
        <v>0</v>
      </c>
      <c r="L17" s="47">
        <v>0</v>
      </c>
    </row>
    <row r="18" spans="1:12" x14ac:dyDescent="0.25">
      <c r="A18" s="44" t="s">
        <v>15</v>
      </c>
      <c r="B18" s="53">
        <v>4</v>
      </c>
      <c r="C18" s="46" t="s">
        <v>28</v>
      </c>
      <c r="D18" s="47">
        <v>1</v>
      </c>
      <c r="E18" s="47">
        <v>1</v>
      </c>
      <c r="F18" s="47">
        <v>6498.7974800000002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</row>
    <row r="19" spans="1:12" x14ac:dyDescent="0.25">
      <c r="A19" s="44" t="s">
        <v>15</v>
      </c>
      <c r="B19" s="53">
        <v>4</v>
      </c>
      <c r="C19" s="46" t="s">
        <v>29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</row>
    <row r="20" spans="1:12" x14ac:dyDescent="0.25">
      <c r="A20" s="44" t="s">
        <v>15</v>
      </c>
      <c r="B20" s="53">
        <v>5</v>
      </c>
      <c r="C20" s="46" t="s">
        <v>30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</row>
    <row r="21" spans="1:12" x14ac:dyDescent="0.25">
      <c r="A21" s="44" t="s">
        <v>15</v>
      </c>
      <c r="B21" s="53">
        <v>2</v>
      </c>
      <c r="C21" s="46" t="s">
        <v>31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</row>
    <row r="22" spans="1:12" x14ac:dyDescent="0.25">
      <c r="A22" s="44" t="s">
        <v>15</v>
      </c>
      <c r="B22" s="53">
        <v>3</v>
      </c>
      <c r="C22" s="46" t="s">
        <v>32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</row>
    <row r="23" spans="1:12" x14ac:dyDescent="0.25">
      <c r="A23" s="44" t="s">
        <v>15</v>
      </c>
      <c r="B23" s="53">
        <v>3</v>
      </c>
      <c r="C23" s="46" t="s">
        <v>34</v>
      </c>
      <c r="D23" s="47">
        <v>1</v>
      </c>
      <c r="E23" s="47">
        <v>1</v>
      </c>
      <c r="F23" s="47">
        <v>13669.76467</v>
      </c>
      <c r="G23" s="47">
        <v>1</v>
      </c>
      <c r="H23" s="47">
        <v>1095.6790000000001</v>
      </c>
      <c r="I23" s="47">
        <v>0</v>
      </c>
      <c r="J23" s="47">
        <v>0</v>
      </c>
      <c r="K23" s="47">
        <v>0</v>
      </c>
      <c r="L23" s="47">
        <v>0</v>
      </c>
    </row>
    <row r="24" spans="1:12" x14ac:dyDescent="0.25">
      <c r="A24" s="44" t="s">
        <v>15</v>
      </c>
      <c r="B24" s="53">
        <v>3</v>
      </c>
      <c r="C24" s="46" t="s">
        <v>200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</row>
    <row r="25" spans="1:12" x14ac:dyDescent="0.25">
      <c r="A25" s="44" t="s">
        <v>15</v>
      </c>
      <c r="B25" s="53">
        <v>4</v>
      </c>
      <c r="C25" s="46" t="s">
        <v>36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</row>
    <row r="26" spans="1:12" x14ac:dyDescent="0.25">
      <c r="A26" s="44" t="s">
        <v>15</v>
      </c>
      <c r="B26" s="53">
        <v>3</v>
      </c>
      <c r="C26" s="46" t="s">
        <v>201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</row>
    <row r="27" spans="1:12" x14ac:dyDescent="0.25">
      <c r="A27" s="44" t="s">
        <v>15</v>
      </c>
      <c r="B27" s="53">
        <v>4</v>
      </c>
      <c r="C27" s="46" t="s">
        <v>202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</row>
    <row r="28" spans="1:12" x14ac:dyDescent="0.25">
      <c r="A28" s="44" t="s">
        <v>15</v>
      </c>
      <c r="B28" s="53">
        <v>3</v>
      </c>
      <c r="C28" s="46" t="s">
        <v>37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</row>
    <row r="29" spans="1:12" x14ac:dyDescent="0.25">
      <c r="A29" s="44" t="s">
        <v>15</v>
      </c>
      <c r="B29" s="53">
        <v>1</v>
      </c>
      <c r="C29" s="46" t="s">
        <v>39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</row>
    <row r="30" spans="1:12" x14ac:dyDescent="0.25">
      <c r="A30" s="44" t="s">
        <v>15</v>
      </c>
      <c r="B30" s="53">
        <v>3</v>
      </c>
      <c r="C30" s="46" t="s">
        <v>203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</row>
    <row r="31" spans="1:12" x14ac:dyDescent="0.25">
      <c r="A31" s="44" t="s">
        <v>15</v>
      </c>
      <c r="B31" s="53">
        <v>2</v>
      </c>
      <c r="C31" s="46" t="s">
        <v>41</v>
      </c>
      <c r="D31" s="47">
        <v>2</v>
      </c>
      <c r="E31" s="47">
        <v>2</v>
      </c>
      <c r="F31" s="47">
        <v>5529.0970199999992</v>
      </c>
      <c r="G31" s="47">
        <v>1</v>
      </c>
      <c r="H31" s="47">
        <v>2675.826</v>
      </c>
      <c r="I31" s="47">
        <v>1</v>
      </c>
      <c r="J31" s="47">
        <v>2851.5740000000001</v>
      </c>
      <c r="K31" s="47">
        <v>0</v>
      </c>
      <c r="L31" s="47">
        <v>0</v>
      </c>
    </row>
    <row r="32" spans="1:12" x14ac:dyDescent="0.25">
      <c r="A32" s="50" t="s">
        <v>144</v>
      </c>
      <c r="B32" s="53">
        <v>2</v>
      </c>
      <c r="C32" s="46" t="s">
        <v>43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</row>
    <row r="33" spans="1:12" x14ac:dyDescent="0.25">
      <c r="A33" s="50" t="s">
        <v>144</v>
      </c>
      <c r="B33" s="53">
        <v>4</v>
      </c>
      <c r="C33" s="46" t="s">
        <v>44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</row>
    <row r="34" spans="1:12" x14ac:dyDescent="0.25">
      <c r="A34" s="50" t="s">
        <v>144</v>
      </c>
      <c r="B34" s="53">
        <v>4</v>
      </c>
      <c r="C34" s="46" t="s">
        <v>45</v>
      </c>
      <c r="D34" s="47">
        <v>1</v>
      </c>
      <c r="E34" s="47">
        <v>1</v>
      </c>
      <c r="F34" s="47">
        <v>1242.27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</row>
    <row r="35" spans="1:12" x14ac:dyDescent="0.25">
      <c r="A35" s="50" t="s">
        <v>144</v>
      </c>
      <c r="B35" s="53">
        <v>4</v>
      </c>
      <c r="C35" s="46" t="s">
        <v>46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</row>
    <row r="36" spans="1:12" x14ac:dyDescent="0.25">
      <c r="A36" s="50" t="s">
        <v>47</v>
      </c>
      <c r="B36" s="53">
        <v>1</v>
      </c>
      <c r="C36" s="50" t="s">
        <v>155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</row>
    <row r="37" spans="1:12" x14ac:dyDescent="0.25">
      <c r="A37" s="50" t="s">
        <v>47</v>
      </c>
      <c r="B37" s="53">
        <v>3</v>
      </c>
      <c r="C37" s="50" t="s">
        <v>156</v>
      </c>
      <c r="D37" s="47">
        <v>6</v>
      </c>
      <c r="E37" s="47">
        <v>6</v>
      </c>
      <c r="F37" s="47">
        <v>15383.49</v>
      </c>
      <c r="G37" s="47">
        <v>1</v>
      </c>
      <c r="H37" s="47">
        <v>19.579999999999998</v>
      </c>
      <c r="I37" s="47">
        <v>2</v>
      </c>
      <c r="J37" s="47">
        <v>8311.66</v>
      </c>
      <c r="K37" s="47">
        <v>0</v>
      </c>
      <c r="L37" s="47">
        <v>0</v>
      </c>
    </row>
    <row r="38" spans="1:12" x14ac:dyDescent="0.25">
      <c r="A38" s="50" t="s">
        <v>47</v>
      </c>
      <c r="B38" s="53">
        <v>3</v>
      </c>
      <c r="C38" s="50" t="s">
        <v>157</v>
      </c>
      <c r="D38" s="47">
        <v>1</v>
      </c>
      <c r="E38" s="47">
        <v>1</v>
      </c>
      <c r="F38" s="47">
        <v>890.57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</row>
    <row r="39" spans="1:12" x14ac:dyDescent="0.25">
      <c r="A39" s="50" t="s">
        <v>47</v>
      </c>
      <c r="B39" s="53">
        <v>4</v>
      </c>
      <c r="C39" s="50" t="s">
        <v>158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</row>
    <row r="40" spans="1:12" x14ac:dyDescent="0.25">
      <c r="A40" s="50" t="s">
        <v>47</v>
      </c>
      <c r="B40" s="53">
        <v>4</v>
      </c>
      <c r="C40" s="50" t="s">
        <v>159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</row>
    <row r="41" spans="1:12" x14ac:dyDescent="0.25">
      <c r="A41" s="50" t="s">
        <v>47</v>
      </c>
      <c r="B41" s="53">
        <v>4</v>
      </c>
      <c r="C41" s="50" t="s">
        <v>160</v>
      </c>
      <c r="D41" s="47">
        <v>1</v>
      </c>
      <c r="E41" s="47">
        <v>1</v>
      </c>
      <c r="F41" s="47">
        <v>1275.43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</row>
    <row r="42" spans="1:12" x14ac:dyDescent="0.25">
      <c r="A42" s="50" t="s">
        <v>54</v>
      </c>
      <c r="B42" s="53">
        <v>3</v>
      </c>
      <c r="C42" s="50" t="s">
        <v>204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</row>
    <row r="43" spans="1:12" x14ac:dyDescent="0.25">
      <c r="A43" s="50" t="s">
        <v>54</v>
      </c>
      <c r="B43" s="53">
        <v>5</v>
      </c>
      <c r="C43" s="50" t="s">
        <v>205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</row>
    <row r="44" spans="1:12" x14ac:dyDescent="0.25">
      <c r="A44" s="6" t="s">
        <v>56</v>
      </c>
      <c r="B44" s="13">
        <v>3</v>
      </c>
      <c r="C44" s="12" t="s">
        <v>162</v>
      </c>
      <c r="D44" s="13">
        <v>11</v>
      </c>
      <c r="E44" s="13">
        <v>11</v>
      </c>
      <c r="F44" s="13">
        <v>75206.471683833006</v>
      </c>
      <c r="G44" s="13">
        <v>3</v>
      </c>
      <c r="H44" s="13">
        <v>10858.289000000001</v>
      </c>
      <c r="I44" s="13">
        <v>3</v>
      </c>
      <c r="J44" s="13">
        <v>15199.491</v>
      </c>
      <c r="K44" s="13">
        <v>1</v>
      </c>
      <c r="L44" s="13">
        <v>10004.477999999999</v>
      </c>
    </row>
    <row r="45" spans="1:12" x14ac:dyDescent="0.25">
      <c r="A45" s="6" t="s">
        <v>56</v>
      </c>
      <c r="B45" s="13">
        <v>3</v>
      </c>
      <c r="C45" s="12" t="s">
        <v>162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</row>
    <row r="46" spans="1:12" x14ac:dyDescent="0.25">
      <c r="A46" s="6" t="s">
        <v>56</v>
      </c>
      <c r="B46" s="13">
        <v>3</v>
      </c>
      <c r="C46" s="12" t="s">
        <v>162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</row>
    <row r="47" spans="1:12" x14ac:dyDescent="0.25">
      <c r="A47" s="6" t="s">
        <v>56</v>
      </c>
      <c r="B47" s="13">
        <v>3</v>
      </c>
      <c r="C47" s="12" t="s">
        <v>162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</row>
    <row r="48" spans="1:12" x14ac:dyDescent="0.25">
      <c r="A48" s="6" t="s">
        <v>56</v>
      </c>
      <c r="B48" s="13">
        <v>3</v>
      </c>
      <c r="C48" s="12" t="s">
        <v>163</v>
      </c>
      <c r="D48" s="13">
        <v>5</v>
      </c>
      <c r="E48" s="13">
        <v>5</v>
      </c>
      <c r="F48" s="13">
        <v>31288.749317596001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</row>
    <row r="49" spans="1:12" x14ac:dyDescent="0.25">
      <c r="A49" s="6" t="s">
        <v>56</v>
      </c>
      <c r="B49" s="13">
        <v>3</v>
      </c>
      <c r="C49" s="12" t="s">
        <v>163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</row>
    <row r="50" spans="1:12" x14ac:dyDescent="0.25">
      <c r="A50" s="6" t="s">
        <v>56</v>
      </c>
      <c r="B50" s="13">
        <v>3</v>
      </c>
      <c r="C50" s="12" t="s">
        <v>163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</row>
    <row r="51" spans="1:12" x14ac:dyDescent="0.25">
      <c r="A51" s="6" t="s">
        <v>56</v>
      </c>
      <c r="B51" s="13">
        <v>3</v>
      </c>
      <c r="C51" s="12" t="s">
        <v>163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</row>
    <row r="52" spans="1:12" x14ac:dyDescent="0.25">
      <c r="A52" s="6" t="s">
        <v>56</v>
      </c>
      <c r="B52" s="13">
        <v>3</v>
      </c>
      <c r="C52" s="12" t="s">
        <v>164</v>
      </c>
      <c r="D52" s="13">
        <v>11</v>
      </c>
      <c r="E52" s="13">
        <v>11</v>
      </c>
      <c r="F52" s="13">
        <v>104483.088673951</v>
      </c>
      <c r="G52" s="13">
        <v>2</v>
      </c>
      <c r="H52" s="13">
        <v>10112.278</v>
      </c>
      <c r="I52" s="13">
        <v>3</v>
      </c>
      <c r="J52" s="13">
        <v>8846.0480000000007</v>
      </c>
      <c r="K52" s="13">
        <v>0</v>
      </c>
      <c r="L52" s="13">
        <v>0</v>
      </c>
    </row>
    <row r="53" spans="1:12" x14ac:dyDescent="0.25">
      <c r="A53" s="6" t="s">
        <v>56</v>
      </c>
      <c r="B53" s="13">
        <v>3</v>
      </c>
      <c r="C53" s="12" t="s">
        <v>164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spans="1:12" x14ac:dyDescent="0.25">
      <c r="A54" s="6" t="s">
        <v>56</v>
      </c>
      <c r="B54" s="13">
        <v>3</v>
      </c>
      <c r="C54" s="12" t="s">
        <v>164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</row>
    <row r="55" spans="1:12" x14ac:dyDescent="0.25">
      <c r="A55" s="6" t="s">
        <v>56</v>
      </c>
      <c r="B55" s="13">
        <v>3</v>
      </c>
      <c r="C55" s="12" t="s">
        <v>164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</row>
    <row r="56" spans="1:12" x14ac:dyDescent="0.25">
      <c r="A56" s="6" t="s">
        <v>56</v>
      </c>
      <c r="B56" s="13">
        <v>5</v>
      </c>
      <c r="C56" s="12" t="s">
        <v>165</v>
      </c>
      <c r="D56" s="13">
        <v>5</v>
      </c>
      <c r="E56" s="13">
        <v>5</v>
      </c>
      <c r="F56" s="13">
        <v>19257.849278831003</v>
      </c>
      <c r="G56" s="13">
        <v>2</v>
      </c>
      <c r="H56" s="13">
        <v>832.13800000000003</v>
      </c>
      <c r="I56" s="13">
        <v>1</v>
      </c>
      <c r="J56" s="13">
        <v>10004.477999999999</v>
      </c>
      <c r="K56" s="13">
        <v>3</v>
      </c>
      <c r="L56" s="13">
        <v>20122.614000000001</v>
      </c>
    </row>
    <row r="57" spans="1:12" x14ac:dyDescent="0.25">
      <c r="A57" s="6" t="s">
        <v>56</v>
      </c>
      <c r="B57" s="13">
        <v>5</v>
      </c>
      <c r="C57" s="12" t="s">
        <v>165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</row>
    <row r="58" spans="1:12" x14ac:dyDescent="0.25">
      <c r="A58" s="6" t="s">
        <v>56</v>
      </c>
      <c r="B58" s="13">
        <v>5</v>
      </c>
      <c r="C58" s="12" t="s">
        <v>165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6" t="s">
        <v>56</v>
      </c>
      <c r="B59" s="13">
        <v>5</v>
      </c>
      <c r="C59" s="12" t="s">
        <v>165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spans="1:12" x14ac:dyDescent="0.25">
      <c r="A60" s="6" t="s">
        <v>56</v>
      </c>
      <c r="B60" s="13">
        <v>5</v>
      </c>
      <c r="C60" s="12" t="s">
        <v>166</v>
      </c>
      <c r="D60" s="13">
        <v>6</v>
      </c>
      <c r="E60" s="13">
        <v>6</v>
      </c>
      <c r="F60" s="13">
        <v>42738.116101802996</v>
      </c>
      <c r="G60" s="13">
        <v>0</v>
      </c>
      <c r="H60" s="13">
        <v>0</v>
      </c>
      <c r="I60" s="13">
        <v>1</v>
      </c>
      <c r="J60" s="13">
        <v>3500</v>
      </c>
      <c r="K60" s="13">
        <v>0</v>
      </c>
      <c r="L60" s="13">
        <v>0</v>
      </c>
    </row>
    <row r="61" spans="1:12" x14ac:dyDescent="0.25">
      <c r="A61" s="6" t="s">
        <v>56</v>
      </c>
      <c r="B61" s="13">
        <v>5</v>
      </c>
      <c r="C61" s="12" t="s">
        <v>166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</row>
    <row r="62" spans="1:12" x14ac:dyDescent="0.25">
      <c r="A62" s="6" t="s">
        <v>56</v>
      </c>
      <c r="B62" s="13">
        <v>5</v>
      </c>
      <c r="C62" s="12" t="s">
        <v>166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</row>
    <row r="63" spans="1:12" x14ac:dyDescent="0.25">
      <c r="A63" s="6" t="s">
        <v>56</v>
      </c>
      <c r="B63" s="13">
        <v>5</v>
      </c>
      <c r="C63" s="12" t="s">
        <v>166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</row>
    <row r="64" spans="1:12" x14ac:dyDescent="0.25">
      <c r="A64" s="6" t="s">
        <v>56</v>
      </c>
      <c r="B64" s="13">
        <v>5</v>
      </c>
      <c r="C64" s="12" t="s">
        <v>167</v>
      </c>
      <c r="D64" s="13">
        <v>3</v>
      </c>
      <c r="E64" s="13">
        <v>3</v>
      </c>
      <c r="F64" s="13">
        <v>6390.346390664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</row>
    <row r="65" spans="1:12" x14ac:dyDescent="0.25">
      <c r="A65" s="6" t="s">
        <v>56</v>
      </c>
      <c r="B65" s="13">
        <v>5</v>
      </c>
      <c r="C65" s="12" t="s">
        <v>167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</row>
    <row r="66" spans="1:12" x14ac:dyDescent="0.25">
      <c r="A66" s="6" t="s">
        <v>56</v>
      </c>
      <c r="B66" s="13">
        <v>5</v>
      </c>
      <c r="C66" s="12" t="s">
        <v>167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</row>
    <row r="67" spans="1:12" x14ac:dyDescent="0.25">
      <c r="A67" s="6" t="s">
        <v>56</v>
      </c>
      <c r="B67" s="13">
        <v>5</v>
      </c>
      <c r="C67" s="12" t="s">
        <v>167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</row>
    <row r="68" spans="1:12" x14ac:dyDescent="0.25">
      <c r="A68" s="50" t="s">
        <v>81</v>
      </c>
      <c r="B68" s="53">
        <v>4</v>
      </c>
      <c r="C68" s="52" t="s">
        <v>82</v>
      </c>
      <c r="D68" s="47">
        <v>1</v>
      </c>
      <c r="E68" s="47">
        <v>1</v>
      </c>
      <c r="F68" s="47">
        <v>7459.63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</row>
    <row r="69" spans="1:12" x14ac:dyDescent="0.25">
      <c r="A69" s="44" t="s">
        <v>180</v>
      </c>
      <c r="B69" s="72">
        <v>4</v>
      </c>
      <c r="C69" s="51" t="s">
        <v>181</v>
      </c>
      <c r="D69" s="72">
        <v>2</v>
      </c>
      <c r="E69" s="72">
        <v>2</v>
      </c>
      <c r="F69" s="72">
        <v>2061.7199999999998</v>
      </c>
      <c r="G69" s="72">
        <v>2</v>
      </c>
      <c r="H69" s="72">
        <v>844.81</v>
      </c>
      <c r="I69" s="72">
        <v>0</v>
      </c>
      <c r="J69" s="72">
        <v>0</v>
      </c>
      <c r="K69" s="72">
        <v>0</v>
      </c>
      <c r="L69" s="72">
        <v>0</v>
      </c>
    </row>
    <row r="70" spans="1:12" x14ac:dyDescent="0.25">
      <c r="A70" s="44" t="s">
        <v>180</v>
      </c>
      <c r="B70" s="72">
        <v>5</v>
      </c>
      <c r="C70" s="51" t="s">
        <v>182</v>
      </c>
      <c r="D70" s="72">
        <v>2</v>
      </c>
      <c r="E70" s="72">
        <v>2</v>
      </c>
      <c r="F70" s="72">
        <v>679.87</v>
      </c>
      <c r="G70" s="72">
        <v>2</v>
      </c>
      <c r="H70" s="72">
        <v>201.74</v>
      </c>
      <c r="I70" s="72">
        <v>0</v>
      </c>
      <c r="J70" s="72">
        <v>0</v>
      </c>
      <c r="K70" s="72">
        <v>0</v>
      </c>
      <c r="L70" s="72">
        <v>0</v>
      </c>
    </row>
    <row r="71" spans="1:12" x14ac:dyDescent="0.25">
      <c r="A71" s="44" t="s">
        <v>180</v>
      </c>
      <c r="B71" s="72">
        <v>3</v>
      </c>
      <c r="C71" s="51" t="s">
        <v>183</v>
      </c>
      <c r="D71" s="72">
        <v>1</v>
      </c>
      <c r="E71" s="72">
        <v>1</v>
      </c>
      <c r="F71" s="72">
        <v>83.78</v>
      </c>
      <c r="G71" s="72">
        <v>0</v>
      </c>
      <c r="H71" s="72">
        <v>0</v>
      </c>
      <c r="I71" s="72">
        <v>0</v>
      </c>
      <c r="J71" s="72">
        <v>0</v>
      </c>
      <c r="K71" s="72">
        <v>0</v>
      </c>
      <c r="L71" s="72">
        <v>0</v>
      </c>
    </row>
    <row r="72" spans="1:12" x14ac:dyDescent="0.25">
      <c r="A72" s="44" t="s">
        <v>180</v>
      </c>
      <c r="B72" s="72">
        <v>3</v>
      </c>
      <c r="C72" s="51" t="s">
        <v>184</v>
      </c>
      <c r="D72" s="72">
        <v>2</v>
      </c>
      <c r="E72" s="72">
        <v>2</v>
      </c>
      <c r="F72" s="72">
        <v>214.19</v>
      </c>
      <c r="G72" s="72">
        <v>2</v>
      </c>
      <c r="H72" s="72">
        <v>70.87</v>
      </c>
      <c r="I72" s="72">
        <v>0</v>
      </c>
      <c r="J72" s="72">
        <v>0</v>
      </c>
      <c r="K72" s="72">
        <v>0</v>
      </c>
      <c r="L72" s="72">
        <v>0</v>
      </c>
    </row>
    <row r="73" spans="1:12" x14ac:dyDescent="0.25">
      <c r="A73" s="6" t="s">
        <v>88</v>
      </c>
      <c r="B73" s="13">
        <v>3</v>
      </c>
      <c r="C73" s="12" t="s">
        <v>185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</row>
    <row r="74" spans="1:12" x14ac:dyDescent="0.25">
      <c r="A74" s="50" t="s">
        <v>90</v>
      </c>
      <c r="B74" s="53">
        <v>5</v>
      </c>
      <c r="C74" s="52" t="s">
        <v>103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</row>
    <row r="75" spans="1:12" x14ac:dyDescent="0.25">
      <c r="A75" s="50" t="s">
        <v>90</v>
      </c>
      <c r="B75" s="53">
        <v>5</v>
      </c>
      <c r="C75" s="52" t="s">
        <v>104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</row>
    <row r="76" spans="1:12" x14ac:dyDescent="0.25">
      <c r="A76" s="50" t="s">
        <v>90</v>
      </c>
      <c r="B76" s="53">
        <v>5</v>
      </c>
      <c r="C76" s="52" t="s">
        <v>105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</row>
    <row r="77" spans="1:12" x14ac:dyDescent="0.25">
      <c r="A77" s="50" t="s">
        <v>90</v>
      </c>
      <c r="B77" s="53">
        <v>5</v>
      </c>
      <c r="C77" s="52" t="s">
        <v>106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</row>
    <row r="78" spans="1:12" x14ac:dyDescent="0.25">
      <c r="A78" s="50" t="s">
        <v>90</v>
      </c>
      <c r="B78" s="53">
        <v>2</v>
      </c>
      <c r="C78" s="52" t="s">
        <v>91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</row>
    <row r="79" spans="1:12" x14ac:dyDescent="0.25">
      <c r="A79" s="50" t="s">
        <v>90</v>
      </c>
      <c r="B79" s="53">
        <v>2</v>
      </c>
      <c r="C79" s="52" t="s">
        <v>92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</row>
    <row r="80" spans="1:12" x14ac:dyDescent="0.25">
      <c r="A80" s="50" t="s">
        <v>90</v>
      </c>
      <c r="B80" s="53">
        <v>2</v>
      </c>
      <c r="C80" s="52" t="s">
        <v>93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</row>
    <row r="81" spans="1:12" x14ac:dyDescent="0.25">
      <c r="A81" s="50" t="s">
        <v>90</v>
      </c>
      <c r="B81" s="53">
        <v>5</v>
      </c>
      <c r="C81" s="52" t="s">
        <v>107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</row>
    <row r="82" spans="1:12" x14ac:dyDescent="0.25">
      <c r="A82" s="50" t="s">
        <v>90</v>
      </c>
      <c r="B82" s="53">
        <v>5</v>
      </c>
      <c r="C82" s="52" t="s">
        <v>108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</row>
    <row r="83" spans="1:12" x14ac:dyDescent="0.25">
      <c r="A83" s="50" t="s">
        <v>90</v>
      </c>
      <c r="B83" s="53">
        <v>4</v>
      </c>
      <c r="C83" s="52" t="s">
        <v>97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</row>
    <row r="84" spans="1:12" x14ac:dyDescent="0.25">
      <c r="A84" s="50" t="s">
        <v>90</v>
      </c>
      <c r="B84" s="53">
        <v>4</v>
      </c>
      <c r="C84" s="52" t="s">
        <v>98</v>
      </c>
      <c r="D84" s="47">
        <v>0</v>
      </c>
      <c r="E84" s="47">
        <v>0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</row>
    <row r="85" spans="1:12" x14ac:dyDescent="0.25">
      <c r="A85" s="50" t="s">
        <v>90</v>
      </c>
      <c r="B85" s="53">
        <v>4</v>
      </c>
      <c r="C85" s="52" t="s">
        <v>99</v>
      </c>
      <c r="D85" s="47">
        <v>0</v>
      </c>
      <c r="E85" s="47">
        <v>0</v>
      </c>
      <c r="F85" s="47">
        <v>0</v>
      </c>
      <c r="G85" s="47">
        <v>0</v>
      </c>
      <c r="H85" s="47">
        <v>0</v>
      </c>
      <c r="I85" s="47">
        <v>0</v>
      </c>
      <c r="J85" s="47">
        <v>0</v>
      </c>
      <c r="K85" s="47">
        <v>0</v>
      </c>
      <c r="L85" s="47">
        <v>0</v>
      </c>
    </row>
    <row r="86" spans="1:12" x14ac:dyDescent="0.25">
      <c r="A86" s="50" t="s">
        <v>90</v>
      </c>
      <c r="B86" s="53">
        <v>4</v>
      </c>
      <c r="C86" s="52" t="s">
        <v>100</v>
      </c>
      <c r="D86" s="47">
        <v>0</v>
      </c>
      <c r="E86" s="47">
        <v>0</v>
      </c>
      <c r="F86" s="47">
        <v>0</v>
      </c>
      <c r="G86" s="47">
        <v>0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</row>
    <row r="87" spans="1:12" x14ac:dyDescent="0.25">
      <c r="A87" s="50" t="s">
        <v>90</v>
      </c>
      <c r="B87" s="53">
        <v>4</v>
      </c>
      <c r="C87" s="52" t="s">
        <v>101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</row>
    <row r="88" spans="1:12" x14ac:dyDescent="0.25">
      <c r="A88" s="50" t="s">
        <v>90</v>
      </c>
      <c r="B88" s="53">
        <v>4</v>
      </c>
      <c r="C88" s="52" t="s">
        <v>102</v>
      </c>
      <c r="D88" s="47">
        <v>0</v>
      </c>
      <c r="E88" s="47">
        <v>0</v>
      </c>
      <c r="F88" s="47">
        <v>0</v>
      </c>
      <c r="G88" s="47">
        <v>0</v>
      </c>
      <c r="H88" s="47">
        <v>0</v>
      </c>
      <c r="I88" s="47">
        <v>0</v>
      </c>
      <c r="J88" s="47">
        <v>0</v>
      </c>
      <c r="K88" s="47">
        <v>0</v>
      </c>
      <c r="L88" s="47">
        <v>0</v>
      </c>
    </row>
    <row r="89" spans="1:12" x14ac:dyDescent="0.25">
      <c r="A89" s="50" t="s">
        <v>90</v>
      </c>
      <c r="B89" s="53">
        <v>3</v>
      </c>
      <c r="C89" s="52" t="s">
        <v>94</v>
      </c>
      <c r="D89" s="47">
        <v>0</v>
      </c>
      <c r="E89" s="47">
        <v>0</v>
      </c>
      <c r="F89" s="47">
        <v>0</v>
      </c>
      <c r="G89" s="47">
        <v>0</v>
      </c>
      <c r="H89" s="47">
        <v>0</v>
      </c>
      <c r="I89" s="47">
        <v>0</v>
      </c>
      <c r="J89" s="47">
        <v>0</v>
      </c>
      <c r="K89" s="47">
        <v>0</v>
      </c>
      <c r="L89" s="47">
        <v>0</v>
      </c>
    </row>
    <row r="90" spans="1:12" x14ac:dyDescent="0.25">
      <c r="A90" s="50" t="s">
        <v>90</v>
      </c>
      <c r="B90" s="53">
        <v>3</v>
      </c>
      <c r="C90" s="52" t="s">
        <v>95</v>
      </c>
      <c r="D90" s="47">
        <v>194</v>
      </c>
      <c r="E90" s="47">
        <v>194</v>
      </c>
      <c r="F90" s="47">
        <v>35987.586000000003</v>
      </c>
      <c r="G90" s="47">
        <v>190</v>
      </c>
      <c r="H90" s="47">
        <v>5056.5910000000003</v>
      </c>
      <c r="I90" s="47">
        <v>0</v>
      </c>
      <c r="J90" s="47">
        <v>0</v>
      </c>
      <c r="K90" s="47">
        <v>0</v>
      </c>
      <c r="L90" s="47">
        <v>0</v>
      </c>
    </row>
    <row r="91" spans="1:12" x14ac:dyDescent="0.25">
      <c r="A91" s="50" t="s">
        <v>90</v>
      </c>
      <c r="B91" s="53">
        <v>3</v>
      </c>
      <c r="C91" s="52" t="s">
        <v>96</v>
      </c>
      <c r="D91" s="47">
        <v>34</v>
      </c>
      <c r="E91" s="47">
        <v>34</v>
      </c>
      <c r="F91" s="47">
        <v>151867.68900000001</v>
      </c>
      <c r="G91" s="47">
        <v>28</v>
      </c>
      <c r="H91" s="47">
        <v>9610.5079999999998</v>
      </c>
      <c r="I91" s="47">
        <v>0</v>
      </c>
      <c r="J91" s="47">
        <v>0</v>
      </c>
      <c r="K91" s="47">
        <v>0</v>
      </c>
      <c r="L91" s="47">
        <v>0</v>
      </c>
    </row>
    <row r="92" spans="1:12" x14ac:dyDescent="0.25">
      <c r="A92" s="50" t="s">
        <v>90</v>
      </c>
      <c r="B92" s="53">
        <v>5</v>
      </c>
      <c r="C92" s="52" t="s">
        <v>109</v>
      </c>
      <c r="D92" s="47">
        <v>0</v>
      </c>
      <c r="E92" s="47">
        <v>0</v>
      </c>
      <c r="F92" s="47">
        <v>0</v>
      </c>
      <c r="G92" s="47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</row>
    <row r="93" spans="1:12" x14ac:dyDescent="0.25">
      <c r="A93" s="50" t="s">
        <v>90</v>
      </c>
      <c r="B93" s="53">
        <v>5</v>
      </c>
      <c r="C93" s="52" t="s">
        <v>110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</row>
    <row r="94" spans="1:12" x14ac:dyDescent="0.25">
      <c r="A94" s="50" t="s">
        <v>111</v>
      </c>
      <c r="B94" s="53">
        <v>3</v>
      </c>
      <c r="C94" s="52" t="s">
        <v>206</v>
      </c>
      <c r="D94" s="47">
        <v>0</v>
      </c>
      <c r="E94" s="47">
        <v>0</v>
      </c>
      <c r="F94" s="47">
        <v>0</v>
      </c>
      <c r="G94" s="47">
        <v>0</v>
      </c>
      <c r="H94" s="47">
        <v>0</v>
      </c>
      <c r="I94" s="47">
        <v>0</v>
      </c>
      <c r="J94" s="47">
        <v>0</v>
      </c>
      <c r="K94" s="47">
        <v>0</v>
      </c>
      <c r="L94" s="47">
        <v>0</v>
      </c>
    </row>
    <row r="95" spans="1:12" x14ac:dyDescent="0.25">
      <c r="A95" s="50" t="s">
        <v>111</v>
      </c>
      <c r="B95" s="53">
        <v>4</v>
      </c>
      <c r="C95" s="52" t="s">
        <v>207</v>
      </c>
      <c r="D95" s="47">
        <v>0</v>
      </c>
      <c r="E95" s="47">
        <v>0</v>
      </c>
      <c r="F95" s="47">
        <v>0</v>
      </c>
      <c r="G95" s="47">
        <v>0</v>
      </c>
      <c r="H95" s="47">
        <v>0</v>
      </c>
      <c r="I95" s="47">
        <v>0</v>
      </c>
      <c r="J95" s="47">
        <v>0</v>
      </c>
      <c r="K95" s="47">
        <v>0</v>
      </c>
      <c r="L95" s="47">
        <v>0</v>
      </c>
    </row>
    <row r="96" spans="1:12" x14ac:dyDescent="0.25">
      <c r="A96" s="50" t="s">
        <v>111</v>
      </c>
      <c r="B96" s="53">
        <v>5</v>
      </c>
      <c r="C96" s="50" t="s">
        <v>208</v>
      </c>
      <c r="D96" s="47">
        <v>1</v>
      </c>
      <c r="E96" s="47">
        <v>1</v>
      </c>
      <c r="F96" s="47">
        <f>5057444/1000</f>
        <v>5057.4440000000004</v>
      </c>
      <c r="G96" s="47">
        <v>0</v>
      </c>
      <c r="H96" s="47">
        <v>0</v>
      </c>
      <c r="I96" s="47">
        <v>0</v>
      </c>
      <c r="J96" s="47">
        <v>0</v>
      </c>
      <c r="K96" s="47">
        <v>0</v>
      </c>
      <c r="L96" s="47">
        <v>0</v>
      </c>
    </row>
    <row r="97" spans="1:12" x14ac:dyDescent="0.25">
      <c r="A97" s="50" t="s">
        <v>111</v>
      </c>
      <c r="B97" s="53">
        <v>5</v>
      </c>
      <c r="C97" s="50" t="s">
        <v>209</v>
      </c>
      <c r="D97" s="47">
        <v>0</v>
      </c>
      <c r="E97" s="47">
        <v>0</v>
      </c>
      <c r="F97" s="47">
        <v>0</v>
      </c>
      <c r="G97" s="47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</row>
    <row r="98" spans="1:12" x14ac:dyDescent="0.25">
      <c r="A98" s="50" t="s">
        <v>111</v>
      </c>
      <c r="B98" s="53">
        <v>5</v>
      </c>
      <c r="C98" s="50" t="s">
        <v>210</v>
      </c>
      <c r="D98" s="47">
        <v>0</v>
      </c>
      <c r="E98" s="47">
        <v>0</v>
      </c>
      <c r="F98" s="47">
        <v>0</v>
      </c>
      <c r="G98" s="47">
        <v>0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</row>
    <row r="99" spans="1:12" x14ac:dyDescent="0.25">
      <c r="A99" s="50" t="s">
        <v>111</v>
      </c>
      <c r="B99" s="53">
        <v>5</v>
      </c>
      <c r="C99" s="50" t="s">
        <v>211</v>
      </c>
      <c r="D99" s="47">
        <v>0</v>
      </c>
      <c r="E99" s="47">
        <v>0</v>
      </c>
      <c r="F99" s="47">
        <v>0</v>
      </c>
      <c r="G99" s="47">
        <v>0</v>
      </c>
      <c r="H99" s="47">
        <v>0</v>
      </c>
      <c r="I99" s="47">
        <v>0</v>
      </c>
      <c r="J99" s="47">
        <v>0</v>
      </c>
      <c r="K99" s="47">
        <v>0</v>
      </c>
      <c r="L99" s="47">
        <v>0</v>
      </c>
    </row>
    <row r="100" spans="1:12" x14ac:dyDescent="0.25">
      <c r="A100" s="50" t="s">
        <v>111</v>
      </c>
      <c r="B100" s="53">
        <v>5</v>
      </c>
      <c r="C100" s="50" t="s">
        <v>212</v>
      </c>
      <c r="D100" s="47">
        <v>0</v>
      </c>
      <c r="E100" s="47">
        <v>0</v>
      </c>
      <c r="F100" s="47">
        <v>0</v>
      </c>
      <c r="G100" s="47">
        <v>0</v>
      </c>
      <c r="H100" s="47">
        <v>0</v>
      </c>
      <c r="I100" s="47">
        <v>0</v>
      </c>
      <c r="J100" s="47">
        <v>0</v>
      </c>
      <c r="K100" s="47">
        <v>0</v>
      </c>
      <c r="L100" s="47">
        <v>0</v>
      </c>
    </row>
    <row r="101" spans="1:12" x14ac:dyDescent="0.25">
      <c r="A101" s="50" t="s">
        <v>115</v>
      </c>
      <c r="B101" s="53">
        <v>2</v>
      </c>
      <c r="C101" s="50" t="s">
        <v>116</v>
      </c>
      <c r="D101" s="72">
        <v>0</v>
      </c>
      <c r="E101" s="72">
        <v>0</v>
      </c>
      <c r="F101" s="72">
        <v>0</v>
      </c>
      <c r="G101" s="72">
        <v>0</v>
      </c>
      <c r="H101" s="72">
        <v>0</v>
      </c>
      <c r="I101" s="72">
        <v>0</v>
      </c>
      <c r="J101" s="72">
        <v>0</v>
      </c>
      <c r="K101" s="72">
        <v>0</v>
      </c>
      <c r="L101" s="72">
        <v>0</v>
      </c>
    </row>
    <row r="102" spans="1:12" x14ac:dyDescent="0.25">
      <c r="A102" s="50" t="s">
        <v>115</v>
      </c>
      <c r="B102" s="53">
        <v>3</v>
      </c>
      <c r="C102" s="50" t="s">
        <v>169</v>
      </c>
      <c r="D102" s="47">
        <v>0</v>
      </c>
      <c r="E102" s="47">
        <v>0</v>
      </c>
      <c r="F102" s="47">
        <v>0</v>
      </c>
      <c r="G102" s="47">
        <v>0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</row>
    <row r="103" spans="1:12" x14ac:dyDescent="0.25">
      <c r="A103" s="50" t="s">
        <v>115</v>
      </c>
      <c r="B103" s="53">
        <v>3</v>
      </c>
      <c r="C103" s="50" t="s">
        <v>170</v>
      </c>
      <c r="D103" s="72">
        <v>0</v>
      </c>
      <c r="E103" s="72">
        <v>0</v>
      </c>
      <c r="F103" s="72">
        <v>0</v>
      </c>
      <c r="G103" s="72">
        <v>0</v>
      </c>
      <c r="H103" s="72">
        <v>0</v>
      </c>
      <c r="I103" s="72">
        <v>0</v>
      </c>
      <c r="J103" s="72">
        <v>0</v>
      </c>
      <c r="K103" s="72">
        <v>0</v>
      </c>
      <c r="L103" s="72">
        <v>0</v>
      </c>
    </row>
    <row r="104" spans="1:12" x14ac:dyDescent="0.25">
      <c r="A104" s="50" t="s">
        <v>115</v>
      </c>
      <c r="B104" s="53">
        <v>5</v>
      </c>
      <c r="C104" s="50" t="s">
        <v>123</v>
      </c>
      <c r="D104" s="47">
        <v>1</v>
      </c>
      <c r="E104" s="47">
        <v>1</v>
      </c>
      <c r="F104" s="47">
        <v>14714.81</v>
      </c>
      <c r="G104" s="47">
        <v>0</v>
      </c>
      <c r="H104" s="47">
        <v>0</v>
      </c>
      <c r="I104" s="47">
        <v>0</v>
      </c>
      <c r="J104" s="47">
        <v>0</v>
      </c>
      <c r="K104" s="47">
        <v>0</v>
      </c>
      <c r="L104" s="47">
        <v>0</v>
      </c>
    </row>
    <row r="105" spans="1:12" x14ac:dyDescent="0.25">
      <c r="A105" s="50" t="s">
        <v>115</v>
      </c>
      <c r="B105" s="53">
        <v>5</v>
      </c>
      <c r="C105" s="50" t="s">
        <v>171</v>
      </c>
      <c r="D105" s="47">
        <v>0</v>
      </c>
      <c r="E105" s="47">
        <v>0</v>
      </c>
      <c r="F105" s="47">
        <v>0</v>
      </c>
      <c r="G105" s="47">
        <v>0</v>
      </c>
      <c r="H105" s="47">
        <v>0</v>
      </c>
      <c r="I105" s="47">
        <v>0</v>
      </c>
      <c r="J105" s="47">
        <v>0</v>
      </c>
      <c r="K105" s="47">
        <v>0</v>
      </c>
      <c r="L105" s="47">
        <v>0</v>
      </c>
    </row>
    <row r="106" spans="1:12" x14ac:dyDescent="0.25">
      <c r="A106" s="50" t="s">
        <v>115</v>
      </c>
      <c r="B106" s="53">
        <v>5</v>
      </c>
      <c r="C106" s="50" t="s">
        <v>172</v>
      </c>
      <c r="D106" s="47">
        <v>0</v>
      </c>
      <c r="E106" s="47">
        <v>0</v>
      </c>
      <c r="F106" s="47">
        <v>0</v>
      </c>
      <c r="G106" s="47">
        <v>0</v>
      </c>
      <c r="H106" s="47">
        <v>0</v>
      </c>
      <c r="I106" s="47">
        <v>0</v>
      </c>
      <c r="J106" s="47">
        <v>0</v>
      </c>
      <c r="K106" s="47">
        <v>0</v>
      </c>
      <c r="L106" s="47">
        <v>0</v>
      </c>
    </row>
    <row r="107" spans="1:12" x14ac:dyDescent="0.25">
      <c r="A107" s="50" t="s">
        <v>115</v>
      </c>
      <c r="B107" s="53">
        <v>5</v>
      </c>
      <c r="C107" s="50" t="s">
        <v>173</v>
      </c>
      <c r="D107" s="72">
        <v>0</v>
      </c>
      <c r="E107" s="72">
        <v>0</v>
      </c>
      <c r="F107" s="72">
        <v>0</v>
      </c>
      <c r="G107" s="72">
        <v>0</v>
      </c>
      <c r="H107" s="72">
        <v>0</v>
      </c>
      <c r="I107" s="72">
        <v>0</v>
      </c>
      <c r="J107" s="72">
        <v>0</v>
      </c>
      <c r="K107" s="72">
        <v>0</v>
      </c>
      <c r="L107" s="72">
        <v>0</v>
      </c>
    </row>
    <row r="108" spans="1:12" x14ac:dyDescent="0.25">
      <c r="A108" s="50" t="s">
        <v>115</v>
      </c>
      <c r="B108" s="53">
        <v>5</v>
      </c>
      <c r="C108" s="50" t="s">
        <v>174</v>
      </c>
      <c r="D108" s="47">
        <v>0</v>
      </c>
      <c r="E108" s="47">
        <v>0</v>
      </c>
      <c r="F108" s="47">
        <v>0</v>
      </c>
      <c r="G108" s="47">
        <v>0</v>
      </c>
      <c r="H108" s="47">
        <v>0</v>
      </c>
      <c r="I108" s="47">
        <v>0</v>
      </c>
      <c r="J108" s="47">
        <v>0</v>
      </c>
      <c r="K108" s="47">
        <v>0</v>
      </c>
      <c r="L108" s="47">
        <v>0</v>
      </c>
    </row>
    <row r="109" spans="1:12" x14ac:dyDescent="0.25">
      <c r="A109" s="50" t="s">
        <v>115</v>
      </c>
      <c r="B109" s="53">
        <v>5</v>
      </c>
      <c r="C109" s="50" t="s">
        <v>175</v>
      </c>
      <c r="D109" s="47">
        <v>0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47">
        <v>0</v>
      </c>
      <c r="K109" s="47">
        <v>0</v>
      </c>
      <c r="L109" s="47">
        <v>0</v>
      </c>
    </row>
    <row r="110" spans="1:12" x14ac:dyDescent="0.25">
      <c r="A110" s="44" t="s">
        <v>125</v>
      </c>
      <c r="B110" s="53">
        <v>1</v>
      </c>
      <c r="C110" s="46" t="s">
        <v>128</v>
      </c>
      <c r="D110" s="72">
        <v>0</v>
      </c>
      <c r="E110" s="72">
        <v>0</v>
      </c>
      <c r="F110" s="72">
        <v>0</v>
      </c>
      <c r="G110" s="72">
        <v>0</v>
      </c>
      <c r="H110" s="72">
        <v>0</v>
      </c>
      <c r="I110" s="72">
        <v>0</v>
      </c>
      <c r="J110" s="72">
        <v>0</v>
      </c>
      <c r="K110" s="72">
        <v>0</v>
      </c>
      <c r="L110" s="72">
        <v>0</v>
      </c>
    </row>
    <row r="111" spans="1:12" x14ac:dyDescent="0.25">
      <c r="A111" s="44" t="s">
        <v>125</v>
      </c>
      <c r="B111" s="53">
        <v>2</v>
      </c>
      <c r="C111" s="46" t="s">
        <v>127</v>
      </c>
      <c r="D111" s="72">
        <v>0</v>
      </c>
      <c r="E111" s="72">
        <v>0</v>
      </c>
      <c r="F111" s="72">
        <v>0</v>
      </c>
      <c r="G111" s="72">
        <v>0</v>
      </c>
      <c r="H111" s="72">
        <v>0</v>
      </c>
      <c r="I111" s="72">
        <v>0</v>
      </c>
      <c r="J111" s="72">
        <v>0</v>
      </c>
      <c r="K111" s="72">
        <v>0</v>
      </c>
      <c r="L111" s="72">
        <v>0</v>
      </c>
    </row>
    <row r="112" spans="1:12" x14ac:dyDescent="0.25">
      <c r="A112" s="44" t="s">
        <v>125</v>
      </c>
      <c r="B112" s="53">
        <v>3</v>
      </c>
      <c r="C112" s="46" t="s">
        <v>129</v>
      </c>
      <c r="D112" s="72">
        <v>0</v>
      </c>
      <c r="E112" s="72">
        <v>0</v>
      </c>
      <c r="F112" s="72">
        <v>0</v>
      </c>
      <c r="G112" s="72">
        <v>0</v>
      </c>
      <c r="H112" s="72">
        <v>0</v>
      </c>
      <c r="I112" s="72">
        <v>0</v>
      </c>
      <c r="J112" s="72">
        <v>0</v>
      </c>
      <c r="K112" s="72">
        <v>0</v>
      </c>
      <c r="L112" s="72">
        <v>0</v>
      </c>
    </row>
    <row r="113" spans="1:12" x14ac:dyDescent="0.25">
      <c r="A113" s="44" t="s">
        <v>125</v>
      </c>
      <c r="B113" s="53">
        <v>4</v>
      </c>
      <c r="C113" s="46" t="s">
        <v>130</v>
      </c>
      <c r="D113" s="72">
        <v>0</v>
      </c>
      <c r="E113" s="72">
        <v>0</v>
      </c>
      <c r="F113" s="72">
        <v>0</v>
      </c>
      <c r="G113" s="72">
        <v>0</v>
      </c>
      <c r="H113" s="72">
        <v>0</v>
      </c>
      <c r="I113" s="72">
        <v>0</v>
      </c>
      <c r="J113" s="72">
        <v>0</v>
      </c>
      <c r="K113" s="72">
        <v>0</v>
      </c>
      <c r="L113" s="72">
        <v>0</v>
      </c>
    </row>
    <row r="114" spans="1:12" x14ac:dyDescent="0.25">
      <c r="A114" s="44" t="s">
        <v>125</v>
      </c>
      <c r="B114" s="53">
        <v>5</v>
      </c>
      <c r="C114" s="46" t="s">
        <v>126</v>
      </c>
      <c r="D114" s="72">
        <v>0</v>
      </c>
      <c r="E114" s="72">
        <v>0</v>
      </c>
      <c r="F114" s="72">
        <v>0</v>
      </c>
      <c r="G114" s="72">
        <v>0</v>
      </c>
      <c r="H114" s="72">
        <v>0</v>
      </c>
      <c r="I114" s="72">
        <v>0</v>
      </c>
      <c r="J114" s="72">
        <v>0</v>
      </c>
      <c r="K114" s="72">
        <v>0</v>
      </c>
      <c r="L114" s="72">
        <v>0</v>
      </c>
    </row>
    <row r="115" spans="1:12" x14ac:dyDescent="0.25">
      <c r="A115" s="6" t="s">
        <v>148</v>
      </c>
      <c r="B115" s="7">
        <v>1</v>
      </c>
      <c r="C115" s="8" t="s">
        <v>187</v>
      </c>
      <c r="D115" s="13">
        <v>1</v>
      </c>
      <c r="E115" s="13">
        <v>1</v>
      </c>
      <c r="F115" s="13">
        <v>12128.17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</row>
    <row r="116" spans="1:12" x14ac:dyDescent="0.25">
      <c r="A116" s="6" t="s">
        <v>148</v>
      </c>
      <c r="B116" s="7">
        <v>3</v>
      </c>
      <c r="C116" s="8" t="s">
        <v>213</v>
      </c>
      <c r="D116" s="13">
        <v>1</v>
      </c>
      <c r="E116" s="13">
        <v>1</v>
      </c>
      <c r="F116" s="13">
        <v>1175.23</v>
      </c>
      <c r="G116" s="13">
        <v>1</v>
      </c>
      <c r="H116" s="13">
        <v>1175.06</v>
      </c>
      <c r="I116" s="13">
        <v>0</v>
      </c>
      <c r="J116" s="13">
        <v>0</v>
      </c>
      <c r="K116" s="13">
        <v>0</v>
      </c>
      <c r="L116" s="13">
        <v>0</v>
      </c>
    </row>
    <row r="117" spans="1:12" x14ac:dyDescent="0.25">
      <c r="A117" s="6" t="s">
        <v>148</v>
      </c>
      <c r="B117" s="7">
        <v>3</v>
      </c>
      <c r="C117" s="8" t="s">
        <v>149</v>
      </c>
      <c r="D117" s="13">
        <v>4</v>
      </c>
      <c r="E117" s="13">
        <v>4</v>
      </c>
      <c r="F117" s="13">
        <v>90340.63</v>
      </c>
      <c r="G117" s="13">
        <v>3</v>
      </c>
      <c r="H117" s="13">
        <v>1064.56</v>
      </c>
      <c r="I117" s="13">
        <v>0</v>
      </c>
      <c r="J117" s="13">
        <v>0</v>
      </c>
      <c r="K117" s="13">
        <v>0</v>
      </c>
      <c r="L117" s="13">
        <v>0</v>
      </c>
    </row>
    <row r="118" spans="1:12" x14ac:dyDescent="0.25">
      <c r="A118" s="6" t="s">
        <v>148</v>
      </c>
      <c r="B118" s="7">
        <v>3</v>
      </c>
      <c r="C118" s="8" t="s">
        <v>214</v>
      </c>
      <c r="D118" s="13">
        <v>2</v>
      </c>
      <c r="E118" s="13">
        <v>2</v>
      </c>
      <c r="F118" s="13">
        <v>6.23</v>
      </c>
      <c r="G118" s="13">
        <v>2</v>
      </c>
      <c r="H118" s="13">
        <v>0.14000000000000001</v>
      </c>
      <c r="I118" s="13">
        <v>0</v>
      </c>
      <c r="J118" s="13">
        <v>0</v>
      </c>
      <c r="K118" s="13">
        <v>0</v>
      </c>
      <c r="L118" s="13">
        <v>0</v>
      </c>
    </row>
    <row r="119" spans="1:12" x14ac:dyDescent="0.25">
      <c r="A119" s="6" t="s">
        <v>148</v>
      </c>
      <c r="B119" s="7">
        <v>5</v>
      </c>
      <c r="C119" s="8" t="s">
        <v>215</v>
      </c>
      <c r="D119" s="13">
        <v>8</v>
      </c>
      <c r="E119" s="13">
        <v>7</v>
      </c>
      <c r="F119" s="13">
        <v>34624.15</v>
      </c>
      <c r="G119" s="13">
        <v>6</v>
      </c>
      <c r="H119" s="13">
        <v>3190.84</v>
      </c>
      <c r="I119" s="13">
        <v>0</v>
      </c>
      <c r="J119" s="13">
        <v>0</v>
      </c>
      <c r="K119" s="13">
        <v>0</v>
      </c>
      <c r="L119" s="13">
        <v>0</v>
      </c>
    </row>
    <row r="120" spans="1:12" x14ac:dyDescent="0.25">
      <c r="A120" s="6" t="s">
        <v>148</v>
      </c>
      <c r="B120" s="7">
        <v>5</v>
      </c>
      <c r="C120" s="8" t="s">
        <v>35</v>
      </c>
      <c r="D120" s="13">
        <v>2</v>
      </c>
      <c r="E120" s="13">
        <v>2</v>
      </c>
      <c r="F120" s="13">
        <v>9123.66</v>
      </c>
      <c r="G120" s="13">
        <v>1</v>
      </c>
      <c r="H120" s="13">
        <v>122.61</v>
      </c>
      <c r="I120" s="13">
        <v>0</v>
      </c>
      <c r="J120" s="13">
        <v>0</v>
      </c>
      <c r="K120" s="13">
        <v>0</v>
      </c>
      <c r="L120" s="13">
        <v>0</v>
      </c>
    </row>
    <row r="121" spans="1:12" x14ac:dyDescent="0.25">
      <c r="A121" s="6" t="s">
        <v>148</v>
      </c>
      <c r="B121" s="7">
        <v>5</v>
      </c>
      <c r="C121" s="8" t="s">
        <v>216</v>
      </c>
      <c r="D121" s="27">
        <v>2</v>
      </c>
      <c r="E121" s="27">
        <v>2</v>
      </c>
      <c r="F121" s="27">
        <v>9020.39</v>
      </c>
      <c r="G121" s="27">
        <v>1</v>
      </c>
      <c r="H121" s="27">
        <v>122.61</v>
      </c>
      <c r="I121" s="27">
        <v>0</v>
      </c>
      <c r="J121" s="27">
        <v>0</v>
      </c>
      <c r="K121" s="27">
        <v>0</v>
      </c>
      <c r="L121" s="27">
        <v>0</v>
      </c>
    </row>
    <row r="122" spans="1:12" x14ac:dyDescent="0.25">
      <c r="A122" s="82"/>
      <c r="B122" s="16"/>
      <c r="C122" s="30"/>
      <c r="D122" s="83"/>
      <c r="E122" s="83"/>
      <c r="F122" s="83"/>
      <c r="G122" s="83"/>
      <c r="H122" s="83"/>
      <c r="I122" s="83"/>
      <c r="J122" s="83"/>
      <c r="K122" s="83"/>
      <c r="L122" s="83"/>
    </row>
    <row r="123" spans="1:12" x14ac:dyDescent="0.25">
      <c r="A123" s="40"/>
      <c r="B123" s="84"/>
      <c r="C123" s="85" t="s">
        <v>217</v>
      </c>
      <c r="D123" s="86">
        <f t="shared" ref="D123:L123" si="0">SUM(D124:D129)</f>
        <v>314</v>
      </c>
      <c r="E123" s="86">
        <f t="shared" si="0"/>
        <v>313</v>
      </c>
      <c r="F123" s="86">
        <f t="shared" si="0"/>
        <v>709054.08284667809</v>
      </c>
      <c r="G123" s="86">
        <f t="shared" si="0"/>
        <v>249</v>
      </c>
      <c r="H123" s="86">
        <f t="shared" si="0"/>
        <v>49729.954999999994</v>
      </c>
      <c r="I123" s="86">
        <f t="shared" si="0"/>
        <v>11</v>
      </c>
      <c r="J123" s="86">
        <f t="shared" si="0"/>
        <v>48713.251000000004</v>
      </c>
      <c r="K123" s="86">
        <f t="shared" si="0"/>
        <v>4</v>
      </c>
      <c r="L123" s="86">
        <f t="shared" si="0"/>
        <v>30127.092000000001</v>
      </c>
    </row>
    <row r="124" spans="1:12" x14ac:dyDescent="0.25">
      <c r="A124" s="36"/>
      <c r="B124" s="87"/>
      <c r="C124" s="88" t="s">
        <v>218</v>
      </c>
      <c r="D124" s="89">
        <f>SUMIF($B$6:$B$121,1,D6:D121)</f>
        <v>1</v>
      </c>
      <c r="E124" s="89">
        <f t="shared" ref="E124:L124" si="1">SUMIF($B$6:$B$121,1,E6:E121)</f>
        <v>1</v>
      </c>
      <c r="F124" s="89">
        <f t="shared" si="1"/>
        <v>12128.17</v>
      </c>
      <c r="G124" s="89">
        <f t="shared" si="1"/>
        <v>0</v>
      </c>
      <c r="H124" s="89">
        <f t="shared" si="1"/>
        <v>0</v>
      </c>
      <c r="I124" s="89">
        <f t="shared" si="1"/>
        <v>0</v>
      </c>
      <c r="J124" s="89">
        <f t="shared" si="1"/>
        <v>0</v>
      </c>
      <c r="K124" s="89">
        <f t="shared" si="1"/>
        <v>0</v>
      </c>
      <c r="L124" s="89">
        <f t="shared" si="1"/>
        <v>0</v>
      </c>
    </row>
    <row r="125" spans="1:12" x14ac:dyDescent="0.25">
      <c r="A125" s="40"/>
      <c r="B125" s="87"/>
      <c r="C125" s="90" t="s">
        <v>219</v>
      </c>
      <c r="D125" s="91">
        <f>SUMIF($B$6:$B$121,2,D6:D121)</f>
        <v>2</v>
      </c>
      <c r="E125" s="91">
        <f t="shared" ref="E125:L125" si="2">SUMIF($B$6:$B$121,2,E6:E121)</f>
        <v>2</v>
      </c>
      <c r="F125" s="91">
        <f t="shared" si="2"/>
        <v>5529.0970199999992</v>
      </c>
      <c r="G125" s="91">
        <f t="shared" si="2"/>
        <v>1</v>
      </c>
      <c r="H125" s="91">
        <f t="shared" si="2"/>
        <v>2675.826</v>
      </c>
      <c r="I125" s="91">
        <f t="shared" si="2"/>
        <v>1</v>
      </c>
      <c r="J125" s="91">
        <f t="shared" si="2"/>
        <v>2851.5740000000001</v>
      </c>
      <c r="K125" s="91">
        <f t="shared" si="2"/>
        <v>0</v>
      </c>
      <c r="L125" s="91">
        <f t="shared" si="2"/>
        <v>0</v>
      </c>
    </row>
    <row r="126" spans="1:12" x14ac:dyDescent="0.25">
      <c r="A126" s="40"/>
      <c r="B126" s="87"/>
      <c r="C126" s="90" t="s">
        <v>220</v>
      </c>
      <c r="D126" s="91">
        <f>SUMIF($B$6:$B$121,3,D6:D121)</f>
        <v>273</v>
      </c>
      <c r="E126" s="91">
        <f t="shared" ref="E126:L126" si="3">SUMIF($B$6:$B$121,3,E6:E121)</f>
        <v>273</v>
      </c>
      <c r="F126" s="91">
        <f t="shared" si="3"/>
        <v>520597.46934537997</v>
      </c>
      <c r="G126" s="91">
        <f t="shared" si="3"/>
        <v>233</v>
      </c>
      <c r="H126" s="91">
        <f t="shared" si="3"/>
        <v>39063.554999999993</v>
      </c>
      <c r="I126" s="91">
        <f t="shared" si="3"/>
        <v>8</v>
      </c>
      <c r="J126" s="91">
        <f t="shared" si="3"/>
        <v>32357.199000000001</v>
      </c>
      <c r="K126" s="91">
        <f t="shared" si="3"/>
        <v>1</v>
      </c>
      <c r="L126" s="91">
        <f t="shared" si="3"/>
        <v>10004.477999999999</v>
      </c>
    </row>
    <row r="127" spans="1:12" x14ac:dyDescent="0.25">
      <c r="A127" s="40"/>
      <c r="B127" s="87"/>
      <c r="C127" s="90" t="s">
        <v>221</v>
      </c>
      <c r="D127" s="91">
        <f>SUMIF($B$6:$B$121,4,D6:D121)</f>
        <v>8</v>
      </c>
      <c r="E127" s="91">
        <f t="shared" ref="E127:L127" si="4">SUMIF($B$6:$B$121,4,E6:E121)</f>
        <v>8</v>
      </c>
      <c r="F127" s="91">
        <f t="shared" si="4"/>
        <v>29192.710710000003</v>
      </c>
      <c r="G127" s="91">
        <f t="shared" si="4"/>
        <v>3</v>
      </c>
      <c r="H127" s="91">
        <f t="shared" si="4"/>
        <v>3520.636</v>
      </c>
      <c r="I127" s="91">
        <f t="shared" si="4"/>
        <v>0</v>
      </c>
      <c r="J127" s="91">
        <f t="shared" si="4"/>
        <v>0</v>
      </c>
      <c r="K127" s="91">
        <f t="shared" si="4"/>
        <v>0</v>
      </c>
      <c r="L127" s="91">
        <f t="shared" si="4"/>
        <v>0</v>
      </c>
    </row>
    <row r="128" spans="1:12" x14ac:dyDescent="0.25">
      <c r="A128" s="40"/>
      <c r="B128" s="87"/>
      <c r="C128" s="90" t="s">
        <v>222</v>
      </c>
      <c r="D128" s="91">
        <f>SUMIF($B$6:$B$121,5,D6:D121)</f>
        <v>30</v>
      </c>
      <c r="E128" s="91">
        <f t="shared" ref="E128:L128" si="5">SUMIF($B$6:$B$121,5,E6:E121)</f>
        <v>29</v>
      </c>
      <c r="F128" s="91">
        <f t="shared" si="5"/>
        <v>141606.63577129802</v>
      </c>
      <c r="G128" s="91">
        <f t="shared" si="5"/>
        <v>12</v>
      </c>
      <c r="H128" s="91">
        <f t="shared" si="5"/>
        <v>4469.9380000000001</v>
      </c>
      <c r="I128" s="91">
        <f t="shared" si="5"/>
        <v>2</v>
      </c>
      <c r="J128" s="91">
        <f t="shared" si="5"/>
        <v>13504.477999999999</v>
      </c>
      <c r="K128" s="91">
        <f t="shared" si="5"/>
        <v>3</v>
      </c>
      <c r="L128" s="91">
        <f t="shared" si="5"/>
        <v>20122.614000000001</v>
      </c>
    </row>
    <row r="129" spans="1:12" x14ac:dyDescent="0.25">
      <c r="A129" s="40"/>
      <c r="B129" s="87"/>
      <c r="C129" s="92" t="s">
        <v>223</v>
      </c>
      <c r="D129" s="93">
        <f>SUMIF($B$6:$B$121,6,D6:D121)</f>
        <v>0</v>
      </c>
      <c r="E129" s="93">
        <f t="shared" ref="E129:L129" si="6">SUMIF($B$6:$B$121,6,E6:E121)</f>
        <v>0</v>
      </c>
      <c r="F129" s="93">
        <f t="shared" si="6"/>
        <v>0</v>
      </c>
      <c r="G129" s="93">
        <f t="shared" si="6"/>
        <v>0</v>
      </c>
      <c r="H129" s="93">
        <f t="shared" si="6"/>
        <v>0</v>
      </c>
      <c r="I129" s="93">
        <f t="shared" si="6"/>
        <v>0</v>
      </c>
      <c r="J129" s="93">
        <f t="shared" si="6"/>
        <v>0</v>
      </c>
      <c r="K129" s="93">
        <f t="shared" si="6"/>
        <v>0</v>
      </c>
      <c r="L129" s="93">
        <f t="shared" si="6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topLeftCell="A109" workbookViewId="0">
      <selection activeCell="E139" sqref="E139"/>
    </sheetView>
  </sheetViews>
  <sheetFormatPr baseColWidth="10" defaultRowHeight="15" x14ac:dyDescent="0.25"/>
  <cols>
    <col min="3" max="3" width="25.140625" bestFit="1" customWidth="1"/>
  </cols>
  <sheetData>
    <row r="1" spans="1:12" x14ac:dyDescent="0.25">
      <c r="A1" s="94" t="s">
        <v>0</v>
      </c>
      <c r="B1" s="95"/>
      <c r="C1" s="94"/>
      <c r="D1" s="40"/>
      <c r="E1" s="40"/>
      <c r="F1" s="40"/>
      <c r="G1" s="40"/>
      <c r="H1" s="40"/>
      <c r="I1" s="40"/>
      <c r="J1" s="40"/>
      <c r="K1" s="40"/>
      <c r="L1" s="40"/>
    </row>
    <row r="2" spans="1:12" x14ac:dyDescent="0.25">
      <c r="A2" s="94" t="s">
        <v>1</v>
      </c>
      <c r="B2" s="95"/>
      <c r="C2" s="94"/>
      <c r="D2" s="40"/>
      <c r="E2" s="40"/>
      <c r="F2" s="40"/>
      <c r="G2" s="40"/>
      <c r="H2" s="40"/>
      <c r="I2" s="40"/>
      <c r="J2" s="40"/>
      <c r="K2" s="40"/>
      <c r="L2" s="40"/>
    </row>
    <row r="3" spans="1:12" x14ac:dyDescent="0.25">
      <c r="A3" s="94" t="s">
        <v>224</v>
      </c>
      <c r="B3" s="95"/>
      <c r="C3" s="94"/>
      <c r="D3" s="40"/>
      <c r="E3" s="40"/>
      <c r="F3" s="40"/>
      <c r="G3" s="40"/>
      <c r="H3" s="40"/>
      <c r="I3" s="40"/>
      <c r="J3" s="40"/>
      <c r="K3" s="40"/>
      <c r="L3" s="40"/>
    </row>
    <row r="4" spans="1:12" x14ac:dyDescent="0.25">
      <c r="A4" s="36"/>
      <c r="B4" s="78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 ht="45" x14ac:dyDescent="0.25">
      <c r="A5" s="96" t="s">
        <v>3</v>
      </c>
      <c r="B5" s="97" t="s">
        <v>4</v>
      </c>
      <c r="C5" s="98" t="s">
        <v>5</v>
      </c>
      <c r="D5" s="98" t="s">
        <v>6</v>
      </c>
      <c r="E5" s="98" t="s">
        <v>7</v>
      </c>
      <c r="F5" s="98" t="s">
        <v>153</v>
      </c>
      <c r="G5" s="98" t="s">
        <v>9</v>
      </c>
      <c r="H5" s="98" t="s">
        <v>225</v>
      </c>
      <c r="I5" s="98" t="s">
        <v>11</v>
      </c>
      <c r="J5" s="98" t="s">
        <v>226</v>
      </c>
      <c r="K5" s="98" t="s">
        <v>13</v>
      </c>
      <c r="L5" s="43" t="s">
        <v>14</v>
      </c>
    </row>
    <row r="6" spans="1:12" x14ac:dyDescent="0.25">
      <c r="A6" s="44" t="s">
        <v>15</v>
      </c>
      <c r="B6" s="53">
        <v>3</v>
      </c>
      <c r="C6" s="46" t="s">
        <v>16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</row>
    <row r="7" spans="1:12" x14ac:dyDescent="0.25">
      <c r="A7" s="44" t="s">
        <v>15</v>
      </c>
      <c r="B7" s="53">
        <v>3</v>
      </c>
      <c r="C7" s="46" t="s">
        <v>17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</row>
    <row r="8" spans="1:12" x14ac:dyDescent="0.25">
      <c r="A8" s="44" t="s">
        <v>15</v>
      </c>
      <c r="B8" s="53">
        <v>3</v>
      </c>
      <c r="C8" s="46" t="s">
        <v>18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</row>
    <row r="9" spans="1:12" x14ac:dyDescent="0.25">
      <c r="A9" s="44" t="s">
        <v>15</v>
      </c>
      <c r="B9" s="53">
        <v>4</v>
      </c>
      <c r="C9" s="46" t="s">
        <v>19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</row>
    <row r="10" spans="1:12" x14ac:dyDescent="0.25">
      <c r="A10" s="44" t="s">
        <v>15</v>
      </c>
      <c r="B10" s="53">
        <v>4</v>
      </c>
      <c r="C10" s="46" t="s">
        <v>20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</row>
    <row r="11" spans="1:12" x14ac:dyDescent="0.25">
      <c r="A11" s="44" t="s">
        <v>15</v>
      </c>
      <c r="B11" s="53">
        <v>4</v>
      </c>
      <c r="C11" s="46" t="s">
        <v>21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</row>
    <row r="12" spans="1:12" x14ac:dyDescent="0.25">
      <c r="A12" s="44" t="s">
        <v>15</v>
      </c>
      <c r="B12" s="53">
        <v>4</v>
      </c>
      <c r="C12" s="46" t="s">
        <v>22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</row>
    <row r="13" spans="1:12" x14ac:dyDescent="0.25">
      <c r="A13" s="44" t="s">
        <v>15</v>
      </c>
      <c r="B13" s="53">
        <v>2</v>
      </c>
      <c r="C13" s="46" t="s">
        <v>23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</row>
    <row r="14" spans="1:12" x14ac:dyDescent="0.25">
      <c r="A14" s="44" t="s">
        <v>15</v>
      </c>
      <c r="B14" s="53">
        <v>2</v>
      </c>
      <c r="C14" s="46" t="s">
        <v>24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</row>
    <row r="15" spans="1:12" x14ac:dyDescent="0.25">
      <c r="A15" s="44" t="s">
        <v>15</v>
      </c>
      <c r="B15" s="53">
        <v>4</v>
      </c>
      <c r="C15" s="46" t="s">
        <v>25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</row>
    <row r="16" spans="1:12" x14ac:dyDescent="0.25">
      <c r="A16" s="44" t="s">
        <v>15</v>
      </c>
      <c r="B16" s="53">
        <v>3</v>
      </c>
      <c r="C16" s="46" t="s">
        <v>26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</row>
    <row r="17" spans="1:12" x14ac:dyDescent="0.25">
      <c r="A17" s="44" t="s">
        <v>15</v>
      </c>
      <c r="B17" s="53">
        <v>4</v>
      </c>
      <c r="C17" s="46" t="s">
        <v>27</v>
      </c>
      <c r="D17" s="47">
        <v>2</v>
      </c>
      <c r="E17" s="47">
        <v>2</v>
      </c>
      <c r="F17" s="47">
        <v>10595.44166</v>
      </c>
      <c r="G17" s="47">
        <v>1</v>
      </c>
      <c r="H17" s="47">
        <v>668.95600000000002</v>
      </c>
      <c r="I17" s="47">
        <v>0</v>
      </c>
      <c r="J17" s="47">
        <v>0</v>
      </c>
      <c r="K17" s="47">
        <v>0</v>
      </c>
      <c r="L17" s="47">
        <v>0</v>
      </c>
    </row>
    <row r="18" spans="1:12" x14ac:dyDescent="0.25">
      <c r="A18" s="44" t="s">
        <v>15</v>
      </c>
      <c r="B18" s="53">
        <v>4</v>
      </c>
      <c r="C18" s="46" t="s">
        <v>28</v>
      </c>
      <c r="D18" s="47">
        <v>1</v>
      </c>
      <c r="E18" s="47">
        <v>1</v>
      </c>
      <c r="F18" s="47">
        <v>5759.9899699999996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</row>
    <row r="19" spans="1:12" x14ac:dyDescent="0.25">
      <c r="A19" s="44" t="s">
        <v>15</v>
      </c>
      <c r="B19" s="53">
        <v>4</v>
      </c>
      <c r="C19" s="46" t="s">
        <v>29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</row>
    <row r="20" spans="1:12" x14ac:dyDescent="0.25">
      <c r="A20" s="44" t="s">
        <v>15</v>
      </c>
      <c r="B20" s="53">
        <v>5</v>
      </c>
      <c r="C20" s="46" t="s">
        <v>30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</row>
    <row r="21" spans="1:12" x14ac:dyDescent="0.25">
      <c r="A21" s="44" t="s">
        <v>15</v>
      </c>
      <c r="B21" s="53">
        <v>2</v>
      </c>
      <c r="C21" s="46" t="s">
        <v>31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</row>
    <row r="22" spans="1:12" x14ac:dyDescent="0.25">
      <c r="A22" s="44" t="s">
        <v>15</v>
      </c>
      <c r="B22" s="53">
        <v>3</v>
      </c>
      <c r="C22" s="46" t="s">
        <v>32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</row>
    <row r="23" spans="1:12" x14ac:dyDescent="0.25">
      <c r="A23" s="44" t="s">
        <v>15</v>
      </c>
      <c r="B23" s="53">
        <v>3</v>
      </c>
      <c r="C23" s="46" t="s">
        <v>34</v>
      </c>
      <c r="D23" s="47">
        <v>1</v>
      </c>
      <c r="E23" s="47">
        <v>1</v>
      </c>
      <c r="F23" s="47">
        <v>14833.86968</v>
      </c>
      <c r="G23" s="47">
        <v>1</v>
      </c>
      <c r="H23" s="47">
        <v>1095.6790000000001</v>
      </c>
      <c r="I23" s="47">
        <v>0</v>
      </c>
      <c r="J23" s="47">
        <v>0</v>
      </c>
      <c r="K23" s="47">
        <v>0</v>
      </c>
      <c r="L23" s="47">
        <v>0</v>
      </c>
    </row>
    <row r="24" spans="1:12" x14ac:dyDescent="0.25">
      <c r="A24" s="44" t="s">
        <v>15</v>
      </c>
      <c r="B24" s="53">
        <v>3</v>
      </c>
      <c r="C24" s="46" t="s">
        <v>200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</row>
    <row r="25" spans="1:12" x14ac:dyDescent="0.25">
      <c r="A25" s="44" t="s">
        <v>15</v>
      </c>
      <c r="B25" s="53">
        <v>4</v>
      </c>
      <c r="C25" s="46" t="s">
        <v>36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</row>
    <row r="26" spans="1:12" x14ac:dyDescent="0.25">
      <c r="A26" s="44" t="s">
        <v>15</v>
      </c>
      <c r="B26" s="53">
        <v>3</v>
      </c>
      <c r="C26" s="46" t="s">
        <v>201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</row>
    <row r="27" spans="1:12" x14ac:dyDescent="0.25">
      <c r="A27" s="44" t="s">
        <v>15</v>
      </c>
      <c r="B27" s="53">
        <v>4</v>
      </c>
      <c r="C27" s="46" t="s">
        <v>202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</row>
    <row r="28" spans="1:12" x14ac:dyDescent="0.25">
      <c r="A28" s="44" t="s">
        <v>15</v>
      </c>
      <c r="B28" s="53">
        <v>3</v>
      </c>
      <c r="C28" s="46" t="s">
        <v>37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</row>
    <row r="29" spans="1:12" x14ac:dyDescent="0.25">
      <c r="A29" s="44" t="s">
        <v>15</v>
      </c>
      <c r="B29" s="53">
        <v>1</v>
      </c>
      <c r="C29" s="46" t="s">
        <v>39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</row>
    <row r="30" spans="1:12" x14ac:dyDescent="0.25">
      <c r="A30" s="44" t="s">
        <v>15</v>
      </c>
      <c r="B30" s="53">
        <v>3</v>
      </c>
      <c r="C30" s="46" t="s">
        <v>203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</row>
    <row r="31" spans="1:12" x14ac:dyDescent="0.25">
      <c r="A31" s="44" t="s">
        <v>15</v>
      </c>
      <c r="B31" s="53">
        <v>2</v>
      </c>
      <c r="C31" s="46" t="s">
        <v>41</v>
      </c>
      <c r="D31" s="47">
        <v>4</v>
      </c>
      <c r="E31" s="47">
        <v>4</v>
      </c>
      <c r="F31" s="47">
        <v>38538.660400000001</v>
      </c>
      <c r="G31" s="47">
        <v>1</v>
      </c>
      <c r="H31" s="47">
        <v>668.95699999999999</v>
      </c>
      <c r="I31" s="47">
        <v>2</v>
      </c>
      <c r="J31" s="47">
        <v>32254.991999999998</v>
      </c>
      <c r="K31" s="47">
        <v>0</v>
      </c>
      <c r="L31" s="47">
        <v>0</v>
      </c>
    </row>
    <row r="32" spans="1:12" x14ac:dyDescent="0.25">
      <c r="A32" s="50" t="s">
        <v>144</v>
      </c>
      <c r="B32" s="53">
        <v>2</v>
      </c>
      <c r="C32" s="51" t="s">
        <v>43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</row>
    <row r="33" spans="1:12" x14ac:dyDescent="0.25">
      <c r="A33" s="50" t="s">
        <v>144</v>
      </c>
      <c r="B33" s="53">
        <v>4</v>
      </c>
      <c r="C33" s="51" t="s">
        <v>179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</row>
    <row r="34" spans="1:12" x14ac:dyDescent="0.25">
      <c r="A34" s="50" t="s">
        <v>144</v>
      </c>
      <c r="B34" s="53">
        <v>4</v>
      </c>
      <c r="C34" s="51" t="s">
        <v>45</v>
      </c>
      <c r="D34" s="47">
        <v>1</v>
      </c>
      <c r="E34" s="47">
        <v>1</v>
      </c>
      <c r="F34" s="47">
        <v>1200.75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</row>
    <row r="35" spans="1:12" x14ac:dyDescent="0.25">
      <c r="A35" s="50" t="s">
        <v>144</v>
      </c>
      <c r="B35" s="53">
        <v>4</v>
      </c>
      <c r="C35" s="51" t="s">
        <v>46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</row>
    <row r="36" spans="1:12" x14ac:dyDescent="0.25">
      <c r="A36" s="50" t="s">
        <v>47</v>
      </c>
      <c r="B36" s="53">
        <v>1</v>
      </c>
      <c r="C36" s="50" t="s">
        <v>155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</row>
    <row r="37" spans="1:12" x14ac:dyDescent="0.25">
      <c r="A37" s="50" t="s">
        <v>47</v>
      </c>
      <c r="B37" s="53">
        <v>3</v>
      </c>
      <c r="C37" s="50" t="s">
        <v>156</v>
      </c>
      <c r="D37" s="47">
        <v>9</v>
      </c>
      <c r="E37" s="47">
        <v>9</v>
      </c>
      <c r="F37" s="47">
        <v>65174.13</v>
      </c>
      <c r="G37" s="47">
        <v>1</v>
      </c>
      <c r="H37" s="47">
        <v>19.77</v>
      </c>
      <c r="I37" s="47">
        <v>3</v>
      </c>
      <c r="J37" s="47">
        <v>49176.57</v>
      </c>
      <c r="K37" s="47">
        <v>0</v>
      </c>
      <c r="L37" s="47">
        <v>0</v>
      </c>
    </row>
    <row r="38" spans="1:12" x14ac:dyDescent="0.25">
      <c r="A38" s="50" t="s">
        <v>47</v>
      </c>
      <c r="B38" s="53">
        <v>3</v>
      </c>
      <c r="C38" s="50" t="s">
        <v>157</v>
      </c>
      <c r="D38" s="47">
        <v>1</v>
      </c>
      <c r="E38" s="47">
        <v>1</v>
      </c>
      <c r="F38" s="47">
        <v>934.64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</row>
    <row r="39" spans="1:12" x14ac:dyDescent="0.25">
      <c r="A39" s="50" t="s">
        <v>47</v>
      </c>
      <c r="B39" s="53">
        <v>4</v>
      </c>
      <c r="C39" s="50" t="s">
        <v>158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</row>
    <row r="40" spans="1:12" x14ac:dyDescent="0.25">
      <c r="A40" s="50" t="s">
        <v>47</v>
      </c>
      <c r="B40" s="53">
        <v>4</v>
      </c>
      <c r="C40" s="50" t="s">
        <v>159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</row>
    <row r="41" spans="1:12" x14ac:dyDescent="0.25">
      <c r="A41" s="50" t="s">
        <v>47</v>
      </c>
      <c r="B41" s="53">
        <v>4</v>
      </c>
      <c r="C41" s="50" t="s">
        <v>160</v>
      </c>
      <c r="D41" s="47">
        <v>1</v>
      </c>
      <c r="E41" s="47">
        <v>1</v>
      </c>
      <c r="F41" s="47">
        <v>1090.56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</row>
    <row r="42" spans="1:12" x14ac:dyDescent="0.25">
      <c r="A42" s="50" t="s">
        <v>54</v>
      </c>
      <c r="B42" s="53">
        <v>3</v>
      </c>
      <c r="C42" s="50" t="s">
        <v>227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</row>
    <row r="43" spans="1:12" x14ac:dyDescent="0.25">
      <c r="A43" s="50" t="s">
        <v>54</v>
      </c>
      <c r="B43" s="53">
        <v>5</v>
      </c>
      <c r="C43" s="50" t="s">
        <v>228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</row>
    <row r="44" spans="1:12" x14ac:dyDescent="0.25">
      <c r="A44" s="6" t="s">
        <v>56</v>
      </c>
      <c r="B44" s="7">
        <v>3</v>
      </c>
      <c r="C44" s="6" t="s">
        <v>162</v>
      </c>
      <c r="D44" s="27">
        <v>6</v>
      </c>
      <c r="E44" s="27">
        <v>6</v>
      </c>
      <c r="F44" s="27">
        <v>49529.908540189994</v>
      </c>
      <c r="G44" s="27">
        <v>0</v>
      </c>
      <c r="H44" s="27">
        <v>0</v>
      </c>
      <c r="I44" s="27">
        <v>0</v>
      </c>
      <c r="J44" s="27">
        <v>0</v>
      </c>
      <c r="K44" s="27">
        <v>5</v>
      </c>
      <c r="L44" s="27">
        <v>26287.289000000001</v>
      </c>
    </row>
    <row r="45" spans="1:12" x14ac:dyDescent="0.25">
      <c r="A45" s="6" t="s">
        <v>56</v>
      </c>
      <c r="B45" s="7">
        <v>3</v>
      </c>
      <c r="C45" s="6" t="s">
        <v>162</v>
      </c>
      <c r="D45" s="27">
        <v>4</v>
      </c>
      <c r="E45" s="27">
        <v>4</v>
      </c>
      <c r="F45" s="27">
        <v>2986.437684174</v>
      </c>
      <c r="G45" s="27">
        <v>2</v>
      </c>
      <c r="H45" s="27">
        <v>472.73500000000001</v>
      </c>
      <c r="I45" s="27">
        <v>2</v>
      </c>
      <c r="J45" s="27">
        <v>2487.5459999999998</v>
      </c>
      <c r="K45" s="27">
        <v>0</v>
      </c>
      <c r="L45" s="27">
        <v>0</v>
      </c>
    </row>
    <row r="46" spans="1:12" x14ac:dyDescent="0.25">
      <c r="A46" s="6" t="s">
        <v>56</v>
      </c>
      <c r="B46" s="7">
        <v>3</v>
      </c>
      <c r="C46" s="6" t="s">
        <v>162</v>
      </c>
      <c r="D46" s="27">
        <v>6</v>
      </c>
      <c r="E46" s="27">
        <v>6</v>
      </c>
      <c r="F46" s="27">
        <v>24579.927936542001</v>
      </c>
      <c r="G46" s="27">
        <v>0</v>
      </c>
      <c r="H46" s="27">
        <v>0</v>
      </c>
      <c r="I46" s="27">
        <v>6</v>
      </c>
      <c r="J46" s="27">
        <v>24388.607</v>
      </c>
      <c r="K46" s="27">
        <v>0</v>
      </c>
      <c r="L46" s="27">
        <v>0</v>
      </c>
    </row>
    <row r="47" spans="1:12" x14ac:dyDescent="0.25">
      <c r="A47" s="6" t="s">
        <v>56</v>
      </c>
      <c r="B47" s="7">
        <v>3</v>
      </c>
      <c r="C47" s="6" t="s">
        <v>162</v>
      </c>
      <c r="D47" s="27">
        <v>1</v>
      </c>
      <c r="E47" s="27">
        <v>1</v>
      </c>
      <c r="F47" s="27">
        <v>4929.8627620919997</v>
      </c>
      <c r="G47" s="27">
        <v>2</v>
      </c>
      <c r="H47" s="27">
        <v>834.25800000000004</v>
      </c>
      <c r="I47" s="27">
        <v>1</v>
      </c>
      <c r="J47" s="27">
        <v>4080.8670000000002</v>
      </c>
      <c r="K47" s="27">
        <v>0</v>
      </c>
      <c r="L47" s="27">
        <v>0</v>
      </c>
    </row>
    <row r="48" spans="1:12" x14ac:dyDescent="0.25">
      <c r="A48" s="6" t="s">
        <v>56</v>
      </c>
      <c r="B48" s="7">
        <v>3</v>
      </c>
      <c r="C48" s="6" t="s">
        <v>163</v>
      </c>
      <c r="D48" s="27">
        <v>2</v>
      </c>
      <c r="E48" s="27">
        <v>2</v>
      </c>
      <c r="F48" s="27">
        <v>20921.121934953</v>
      </c>
      <c r="G48" s="27">
        <v>0</v>
      </c>
      <c r="H48" s="27">
        <v>0</v>
      </c>
      <c r="I48" s="27">
        <v>0</v>
      </c>
      <c r="J48" s="27">
        <v>0</v>
      </c>
      <c r="K48" s="27">
        <v>4</v>
      </c>
      <c r="L48" s="27">
        <v>11691.883</v>
      </c>
    </row>
    <row r="49" spans="1:12" x14ac:dyDescent="0.25">
      <c r="A49" s="6" t="s">
        <v>56</v>
      </c>
      <c r="B49" s="7">
        <v>3</v>
      </c>
      <c r="C49" s="6" t="s">
        <v>163</v>
      </c>
      <c r="D49" s="27">
        <v>4</v>
      </c>
      <c r="E49" s="27">
        <v>4</v>
      </c>
      <c r="F49" s="27">
        <v>2490.3583529949997</v>
      </c>
      <c r="G49" s="27">
        <v>1</v>
      </c>
      <c r="H49" s="27">
        <v>165.25299999999999</v>
      </c>
      <c r="I49" s="27">
        <v>3</v>
      </c>
      <c r="J49" s="27">
        <v>2219.0729999999999</v>
      </c>
      <c r="K49" s="27">
        <v>0</v>
      </c>
      <c r="L49" s="27">
        <v>0</v>
      </c>
    </row>
    <row r="50" spans="1:12" x14ac:dyDescent="0.25">
      <c r="A50" s="6" t="s">
        <v>56</v>
      </c>
      <c r="B50" s="7">
        <v>3</v>
      </c>
      <c r="C50" s="6" t="s">
        <v>163</v>
      </c>
      <c r="D50" s="27">
        <v>4</v>
      </c>
      <c r="E50" s="27">
        <v>4</v>
      </c>
      <c r="F50" s="27">
        <v>10230.219554958001</v>
      </c>
      <c r="G50" s="27">
        <v>0</v>
      </c>
      <c r="H50" s="27">
        <v>0</v>
      </c>
      <c r="I50" s="27">
        <v>4</v>
      </c>
      <c r="J50" s="27">
        <v>10046.501</v>
      </c>
      <c r="K50" s="27">
        <v>0</v>
      </c>
      <c r="L50" s="27">
        <v>0</v>
      </c>
    </row>
    <row r="51" spans="1:12" x14ac:dyDescent="0.25">
      <c r="A51" s="6" t="s">
        <v>56</v>
      </c>
      <c r="B51" s="7">
        <v>3</v>
      </c>
      <c r="C51" s="6" t="s">
        <v>163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</row>
    <row r="52" spans="1:12" x14ac:dyDescent="0.25">
      <c r="A52" s="6" t="s">
        <v>56</v>
      </c>
      <c r="B52" s="7">
        <v>3</v>
      </c>
      <c r="C52" s="6" t="s">
        <v>164</v>
      </c>
      <c r="D52" s="27">
        <v>7</v>
      </c>
      <c r="E52" s="27">
        <v>7</v>
      </c>
      <c r="F52" s="27">
        <v>75102.810748301999</v>
      </c>
      <c r="G52" s="27">
        <v>0</v>
      </c>
      <c r="H52" s="27">
        <v>0</v>
      </c>
      <c r="I52" s="27">
        <v>0</v>
      </c>
      <c r="J52" s="27">
        <v>0</v>
      </c>
      <c r="K52" s="27">
        <v>4</v>
      </c>
      <c r="L52" s="27">
        <v>33215.771999999997</v>
      </c>
    </row>
    <row r="53" spans="1:12" x14ac:dyDescent="0.25">
      <c r="A53" s="6" t="s">
        <v>56</v>
      </c>
      <c r="B53" s="7">
        <v>3</v>
      </c>
      <c r="C53" s="6" t="s">
        <v>164</v>
      </c>
      <c r="D53" s="27">
        <v>6</v>
      </c>
      <c r="E53" s="27">
        <v>6</v>
      </c>
      <c r="F53" s="27">
        <v>6456.3828490770002</v>
      </c>
      <c r="G53" s="27">
        <v>1</v>
      </c>
      <c r="H53" s="27">
        <v>330.505</v>
      </c>
      <c r="I53" s="27">
        <v>5</v>
      </c>
      <c r="J53" s="27">
        <v>5861.7280000000001</v>
      </c>
      <c r="K53" s="27">
        <v>0</v>
      </c>
      <c r="L53" s="27">
        <v>0</v>
      </c>
    </row>
    <row r="54" spans="1:12" x14ac:dyDescent="0.25">
      <c r="A54" s="6" t="s">
        <v>56</v>
      </c>
      <c r="B54" s="7">
        <v>3</v>
      </c>
      <c r="C54" s="6" t="s">
        <v>164</v>
      </c>
      <c r="D54" s="27">
        <v>9</v>
      </c>
      <c r="E54" s="27">
        <v>9</v>
      </c>
      <c r="F54" s="27">
        <v>78938.763817201005</v>
      </c>
      <c r="G54" s="27">
        <v>0</v>
      </c>
      <c r="H54" s="27">
        <v>0</v>
      </c>
      <c r="I54" s="27">
        <v>13</v>
      </c>
      <c r="J54" s="27">
        <v>76572.251000000004</v>
      </c>
      <c r="K54" s="27">
        <v>0</v>
      </c>
      <c r="L54" s="27">
        <v>0</v>
      </c>
    </row>
    <row r="55" spans="1:12" x14ac:dyDescent="0.25">
      <c r="A55" s="6" t="s">
        <v>56</v>
      </c>
      <c r="B55" s="7">
        <v>3</v>
      </c>
      <c r="C55" s="6" t="s">
        <v>164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</row>
    <row r="56" spans="1:12" x14ac:dyDescent="0.25">
      <c r="A56" s="6" t="s">
        <v>56</v>
      </c>
      <c r="B56" s="7">
        <v>5</v>
      </c>
      <c r="C56" s="6" t="s">
        <v>165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7</v>
      </c>
      <c r="L56" s="27">
        <v>18335.111000000001</v>
      </c>
    </row>
    <row r="57" spans="1:12" x14ac:dyDescent="0.25">
      <c r="A57" s="6" t="s">
        <v>56</v>
      </c>
      <c r="B57" s="7">
        <v>5</v>
      </c>
      <c r="C57" s="6" t="s">
        <v>165</v>
      </c>
      <c r="D57" s="27">
        <v>2</v>
      </c>
      <c r="E57" s="27">
        <v>2</v>
      </c>
      <c r="F57" s="27">
        <v>675.810800642</v>
      </c>
      <c r="G57" s="27">
        <v>0</v>
      </c>
      <c r="H57" s="27">
        <v>0</v>
      </c>
      <c r="I57" s="27">
        <v>2</v>
      </c>
      <c r="J57" s="27">
        <v>715.34299999999996</v>
      </c>
      <c r="K57" s="27">
        <v>0</v>
      </c>
      <c r="L57" s="27">
        <v>0</v>
      </c>
    </row>
    <row r="58" spans="1:12" x14ac:dyDescent="0.25">
      <c r="A58" s="6" t="s">
        <v>56</v>
      </c>
      <c r="B58" s="7">
        <v>5</v>
      </c>
      <c r="C58" s="6" t="s">
        <v>165</v>
      </c>
      <c r="D58" s="27">
        <v>6</v>
      </c>
      <c r="E58" s="27">
        <v>6</v>
      </c>
      <c r="F58" s="27">
        <v>10939.957988924001</v>
      </c>
      <c r="G58" s="27">
        <v>0</v>
      </c>
      <c r="H58" s="27">
        <v>0</v>
      </c>
      <c r="I58" s="27">
        <v>6</v>
      </c>
      <c r="J58" s="27">
        <v>11130.558000000001</v>
      </c>
      <c r="K58" s="27">
        <v>0</v>
      </c>
      <c r="L58" s="27">
        <v>0</v>
      </c>
    </row>
    <row r="59" spans="1:12" x14ac:dyDescent="0.25">
      <c r="A59" s="6" t="s">
        <v>56</v>
      </c>
      <c r="B59" s="7">
        <v>5</v>
      </c>
      <c r="C59" s="6" t="s">
        <v>165</v>
      </c>
      <c r="D59" s="27">
        <v>1</v>
      </c>
      <c r="E59" s="27">
        <v>1</v>
      </c>
      <c r="F59" s="27">
        <v>4490.701540217</v>
      </c>
      <c r="G59" s="27">
        <v>2</v>
      </c>
      <c r="H59" s="27">
        <v>834.25599999999997</v>
      </c>
      <c r="I59" s="27">
        <v>1</v>
      </c>
      <c r="J59" s="27">
        <v>3753.7890000000002</v>
      </c>
      <c r="K59" s="27">
        <v>0</v>
      </c>
      <c r="L59" s="27">
        <v>0</v>
      </c>
    </row>
    <row r="60" spans="1:12" x14ac:dyDescent="0.25">
      <c r="A60" s="6" t="s">
        <v>56</v>
      </c>
      <c r="B60" s="7">
        <v>5</v>
      </c>
      <c r="C60" s="6" t="s">
        <v>166</v>
      </c>
      <c r="D60" s="27">
        <v>1</v>
      </c>
      <c r="E60" s="27">
        <v>1</v>
      </c>
      <c r="F60" s="27">
        <v>5246.5229216259995</v>
      </c>
      <c r="G60" s="27">
        <v>0</v>
      </c>
      <c r="H60" s="27">
        <v>0</v>
      </c>
      <c r="I60" s="27">
        <v>0</v>
      </c>
      <c r="J60" s="27">
        <v>0</v>
      </c>
      <c r="K60" s="27">
        <v>6</v>
      </c>
      <c r="L60" s="27">
        <v>36089.945</v>
      </c>
    </row>
    <row r="61" spans="1:12" x14ac:dyDescent="0.25">
      <c r="A61" s="6" t="s">
        <v>56</v>
      </c>
      <c r="B61" s="7">
        <v>5</v>
      </c>
      <c r="C61" s="6" t="s">
        <v>166</v>
      </c>
      <c r="D61" s="27">
        <v>3</v>
      </c>
      <c r="E61" s="27">
        <v>3</v>
      </c>
      <c r="F61" s="27">
        <v>623.84825946199999</v>
      </c>
      <c r="G61" s="27">
        <v>0</v>
      </c>
      <c r="H61" s="27">
        <v>0</v>
      </c>
      <c r="I61" s="27">
        <v>3</v>
      </c>
      <c r="J61" s="27">
        <v>660.88</v>
      </c>
      <c r="K61" s="27">
        <v>0</v>
      </c>
      <c r="L61" s="27">
        <v>0</v>
      </c>
    </row>
    <row r="62" spans="1:12" x14ac:dyDescent="0.25">
      <c r="A62" s="6" t="s">
        <v>56</v>
      </c>
      <c r="B62" s="7">
        <v>5</v>
      </c>
      <c r="C62" s="6" t="s">
        <v>166</v>
      </c>
      <c r="D62" s="27">
        <v>3</v>
      </c>
      <c r="E62" s="27">
        <v>3</v>
      </c>
      <c r="F62" s="27">
        <v>8563.0234545969997</v>
      </c>
      <c r="G62" s="27">
        <v>0</v>
      </c>
      <c r="H62" s="27">
        <v>0</v>
      </c>
      <c r="I62" s="27">
        <v>3</v>
      </c>
      <c r="J62" s="27">
        <v>8868.3259999999991</v>
      </c>
      <c r="K62" s="27">
        <v>0</v>
      </c>
      <c r="L62" s="27">
        <v>0</v>
      </c>
    </row>
    <row r="63" spans="1:12" x14ac:dyDescent="0.25">
      <c r="A63" s="6" t="s">
        <v>56</v>
      </c>
      <c r="B63" s="7">
        <v>5</v>
      </c>
      <c r="C63" s="6" t="s">
        <v>166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</row>
    <row r="64" spans="1:12" x14ac:dyDescent="0.25">
      <c r="A64" s="6" t="s">
        <v>56</v>
      </c>
      <c r="B64" s="7">
        <v>5</v>
      </c>
      <c r="C64" s="6" t="s">
        <v>167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3</v>
      </c>
      <c r="L64" s="27">
        <v>6258.6329999999998</v>
      </c>
    </row>
    <row r="65" spans="1:12" x14ac:dyDescent="0.25">
      <c r="A65" s="6" t="s">
        <v>56</v>
      </c>
      <c r="B65" s="7">
        <v>5</v>
      </c>
      <c r="C65" s="6" t="s">
        <v>167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</row>
    <row r="66" spans="1:12" x14ac:dyDescent="0.25">
      <c r="A66" s="6" t="s">
        <v>56</v>
      </c>
      <c r="B66" s="7">
        <v>5</v>
      </c>
      <c r="C66" s="6" t="s">
        <v>167</v>
      </c>
      <c r="D66" s="27">
        <v>2</v>
      </c>
      <c r="E66" s="27">
        <v>2</v>
      </c>
      <c r="F66" s="27">
        <v>2816.1659087009998</v>
      </c>
      <c r="G66" s="27">
        <v>0</v>
      </c>
      <c r="H66" s="27">
        <v>0</v>
      </c>
      <c r="I66" s="27">
        <v>2</v>
      </c>
      <c r="J66" s="27">
        <v>2890.837</v>
      </c>
      <c r="K66" s="27">
        <v>0</v>
      </c>
      <c r="L66" s="27">
        <v>0</v>
      </c>
    </row>
    <row r="67" spans="1:12" x14ac:dyDescent="0.25">
      <c r="A67" s="6" t="s">
        <v>56</v>
      </c>
      <c r="B67" s="7">
        <v>5</v>
      </c>
      <c r="C67" s="6" t="s">
        <v>167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</row>
    <row r="68" spans="1:12" x14ac:dyDescent="0.25">
      <c r="A68" s="50" t="s">
        <v>81</v>
      </c>
      <c r="B68" s="53">
        <v>4</v>
      </c>
      <c r="C68" s="52" t="s">
        <v>82</v>
      </c>
      <c r="D68" s="47">
        <v>1</v>
      </c>
      <c r="E68" s="47">
        <v>1</v>
      </c>
      <c r="F68" s="47">
        <v>7595.59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</row>
    <row r="69" spans="1:12" x14ac:dyDescent="0.25">
      <c r="A69" s="44" t="s">
        <v>180</v>
      </c>
      <c r="B69" s="72">
        <v>4</v>
      </c>
      <c r="C69" s="51" t="s">
        <v>229</v>
      </c>
      <c r="D69" s="47">
        <v>2</v>
      </c>
      <c r="E69" s="47">
        <v>2</v>
      </c>
      <c r="F69" s="47">
        <v>3191.3</v>
      </c>
      <c r="G69" s="47">
        <v>2</v>
      </c>
      <c r="H69" s="47">
        <v>1106.33</v>
      </c>
      <c r="I69" s="47">
        <v>0</v>
      </c>
      <c r="J69" s="47">
        <v>0</v>
      </c>
      <c r="K69" s="47">
        <v>0</v>
      </c>
      <c r="L69" s="47">
        <v>0</v>
      </c>
    </row>
    <row r="70" spans="1:12" x14ac:dyDescent="0.25">
      <c r="A70" s="44" t="s">
        <v>180</v>
      </c>
      <c r="B70" s="72">
        <v>5</v>
      </c>
      <c r="C70" s="51" t="s">
        <v>230</v>
      </c>
      <c r="D70" s="47">
        <v>2</v>
      </c>
      <c r="E70" s="47">
        <v>2</v>
      </c>
      <c r="F70" s="47">
        <v>1001.63</v>
      </c>
      <c r="G70" s="47">
        <v>2</v>
      </c>
      <c r="H70" s="47">
        <v>409.75</v>
      </c>
      <c r="I70" s="47">
        <v>0</v>
      </c>
      <c r="J70" s="47">
        <v>0</v>
      </c>
      <c r="K70" s="47">
        <v>0</v>
      </c>
      <c r="L70" s="47">
        <v>0</v>
      </c>
    </row>
    <row r="71" spans="1:12" x14ac:dyDescent="0.25">
      <c r="A71" s="44" t="s">
        <v>180</v>
      </c>
      <c r="B71" s="72">
        <v>3</v>
      </c>
      <c r="C71" s="51" t="s">
        <v>231</v>
      </c>
      <c r="D71" s="47">
        <v>1</v>
      </c>
      <c r="E71" s="47">
        <v>1</v>
      </c>
      <c r="F71" s="47">
        <v>81.14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</row>
    <row r="72" spans="1:12" x14ac:dyDescent="0.25">
      <c r="A72" s="44" t="s">
        <v>180</v>
      </c>
      <c r="B72" s="72">
        <v>3</v>
      </c>
      <c r="C72" s="51" t="s">
        <v>232</v>
      </c>
      <c r="D72" s="47">
        <v>2</v>
      </c>
      <c r="E72" s="47">
        <v>2</v>
      </c>
      <c r="F72" s="47">
        <v>338.12</v>
      </c>
      <c r="G72" s="47">
        <v>2</v>
      </c>
      <c r="H72" s="47">
        <v>122.93</v>
      </c>
      <c r="I72" s="47">
        <v>0</v>
      </c>
      <c r="J72" s="47">
        <v>0</v>
      </c>
      <c r="K72" s="47">
        <v>0</v>
      </c>
      <c r="L72" s="47">
        <v>0</v>
      </c>
    </row>
    <row r="73" spans="1:12" x14ac:dyDescent="0.25">
      <c r="A73" s="6" t="s">
        <v>88</v>
      </c>
      <c r="B73" s="13">
        <v>1</v>
      </c>
      <c r="C73" s="12" t="s">
        <v>233</v>
      </c>
      <c r="D73" s="27">
        <v>1</v>
      </c>
      <c r="E73" s="27">
        <v>1</v>
      </c>
      <c r="F73" s="27">
        <v>12407.62</v>
      </c>
      <c r="G73" s="27">
        <v>1</v>
      </c>
      <c r="H73" s="27">
        <v>12373.54</v>
      </c>
      <c r="I73" s="27">
        <v>0</v>
      </c>
      <c r="J73" s="27">
        <v>0</v>
      </c>
      <c r="K73" s="27">
        <v>0</v>
      </c>
      <c r="L73" s="27">
        <v>0</v>
      </c>
    </row>
    <row r="74" spans="1:12" x14ac:dyDescent="0.25">
      <c r="A74" s="6" t="s">
        <v>88</v>
      </c>
      <c r="B74" s="13">
        <v>3</v>
      </c>
      <c r="C74" s="12" t="s">
        <v>185</v>
      </c>
      <c r="D74" s="27">
        <v>1</v>
      </c>
      <c r="E74" s="27">
        <v>1</v>
      </c>
      <c r="F74" s="27">
        <v>12409.67</v>
      </c>
      <c r="G74" s="27">
        <v>1</v>
      </c>
      <c r="H74" s="27">
        <v>12373.54</v>
      </c>
      <c r="I74" s="27">
        <v>0</v>
      </c>
      <c r="J74" s="27">
        <v>0</v>
      </c>
      <c r="K74" s="27">
        <v>0</v>
      </c>
      <c r="L74" s="27">
        <v>0</v>
      </c>
    </row>
    <row r="75" spans="1:12" x14ac:dyDescent="0.25">
      <c r="A75" s="6" t="s">
        <v>88</v>
      </c>
      <c r="B75" s="13">
        <v>3</v>
      </c>
      <c r="C75" s="12" t="s">
        <v>234</v>
      </c>
      <c r="D75" s="27">
        <v>1</v>
      </c>
      <c r="E75" s="27">
        <v>1</v>
      </c>
      <c r="F75" s="27">
        <v>57379.78</v>
      </c>
      <c r="G75" s="27">
        <v>1</v>
      </c>
      <c r="H75" s="27">
        <v>54934.97</v>
      </c>
      <c r="I75" s="27">
        <v>0</v>
      </c>
      <c r="J75" s="27">
        <v>0</v>
      </c>
      <c r="K75" s="27">
        <v>0</v>
      </c>
      <c r="L75" s="27">
        <v>0</v>
      </c>
    </row>
    <row r="76" spans="1:12" x14ac:dyDescent="0.25">
      <c r="A76" s="50" t="s">
        <v>90</v>
      </c>
      <c r="B76" s="53">
        <v>5</v>
      </c>
      <c r="C76" s="52" t="s">
        <v>103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</row>
    <row r="77" spans="1:12" x14ac:dyDescent="0.25">
      <c r="A77" s="50" t="s">
        <v>90</v>
      </c>
      <c r="B77" s="53">
        <v>5</v>
      </c>
      <c r="C77" s="52" t="s">
        <v>104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</row>
    <row r="78" spans="1:12" x14ac:dyDescent="0.25">
      <c r="A78" s="50" t="s">
        <v>90</v>
      </c>
      <c r="B78" s="53">
        <v>5</v>
      </c>
      <c r="C78" s="52" t="s">
        <v>105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</row>
    <row r="79" spans="1:12" x14ac:dyDescent="0.25">
      <c r="A79" s="50" t="s">
        <v>90</v>
      </c>
      <c r="B79" s="53">
        <v>5</v>
      </c>
      <c r="C79" s="52" t="s">
        <v>106</v>
      </c>
      <c r="D79" s="47">
        <v>1</v>
      </c>
      <c r="E79" s="47">
        <v>1</v>
      </c>
      <c r="F79" s="47">
        <v>1035.6500000000001</v>
      </c>
      <c r="G79" s="47">
        <v>0</v>
      </c>
      <c r="H79" s="47">
        <v>0</v>
      </c>
      <c r="I79" s="47">
        <v>1</v>
      </c>
      <c r="J79" s="47">
        <v>1045.0715</v>
      </c>
      <c r="K79" s="47">
        <v>0</v>
      </c>
      <c r="L79" s="47">
        <v>0</v>
      </c>
    </row>
    <row r="80" spans="1:12" x14ac:dyDescent="0.25">
      <c r="A80" s="50" t="s">
        <v>90</v>
      </c>
      <c r="B80" s="53">
        <v>2</v>
      </c>
      <c r="C80" s="52" t="s">
        <v>91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</row>
    <row r="81" spans="1:12" x14ac:dyDescent="0.25">
      <c r="A81" s="50" t="s">
        <v>90</v>
      </c>
      <c r="B81" s="53">
        <v>2</v>
      </c>
      <c r="C81" s="52" t="s">
        <v>92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</row>
    <row r="82" spans="1:12" x14ac:dyDescent="0.25">
      <c r="A82" s="50" t="s">
        <v>90</v>
      </c>
      <c r="B82" s="53">
        <v>2</v>
      </c>
      <c r="C82" s="52" t="s">
        <v>93</v>
      </c>
      <c r="D82" s="47">
        <v>1</v>
      </c>
      <c r="E82" s="47">
        <v>1</v>
      </c>
      <c r="F82" s="47">
        <v>32911.550999999999</v>
      </c>
      <c r="G82" s="47">
        <v>0</v>
      </c>
      <c r="H82" s="47">
        <v>0</v>
      </c>
      <c r="I82" s="47">
        <v>1</v>
      </c>
      <c r="J82" s="47">
        <v>32815.542000000001</v>
      </c>
      <c r="K82" s="47">
        <v>0</v>
      </c>
      <c r="L82" s="47">
        <v>0</v>
      </c>
    </row>
    <row r="83" spans="1:12" x14ac:dyDescent="0.25">
      <c r="A83" s="50" t="s">
        <v>90</v>
      </c>
      <c r="B83" s="53">
        <v>5</v>
      </c>
      <c r="C83" s="52" t="s">
        <v>107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</row>
    <row r="84" spans="1:12" x14ac:dyDescent="0.25">
      <c r="A84" s="50" t="s">
        <v>90</v>
      </c>
      <c r="B84" s="53">
        <v>5</v>
      </c>
      <c r="C84" s="52" t="s">
        <v>108</v>
      </c>
      <c r="D84" s="47">
        <v>1</v>
      </c>
      <c r="E84" s="47">
        <v>1</v>
      </c>
      <c r="F84" s="47">
        <v>208.23599999999999</v>
      </c>
      <c r="G84" s="47">
        <v>0</v>
      </c>
      <c r="H84" s="47">
        <v>0</v>
      </c>
      <c r="I84" s="47">
        <v>1</v>
      </c>
      <c r="J84" s="47">
        <v>209.01430000000002</v>
      </c>
      <c r="K84" s="47">
        <v>0</v>
      </c>
      <c r="L84" s="47">
        <v>0</v>
      </c>
    </row>
    <row r="85" spans="1:12" x14ac:dyDescent="0.25">
      <c r="A85" s="50" t="s">
        <v>90</v>
      </c>
      <c r="B85" s="53">
        <v>4</v>
      </c>
      <c r="C85" s="52" t="s">
        <v>97</v>
      </c>
      <c r="D85" s="47">
        <v>0</v>
      </c>
      <c r="E85" s="47">
        <v>0</v>
      </c>
      <c r="F85" s="47">
        <v>0</v>
      </c>
      <c r="G85" s="47">
        <v>0</v>
      </c>
      <c r="H85" s="47">
        <v>0</v>
      </c>
      <c r="I85" s="47">
        <v>0</v>
      </c>
      <c r="J85" s="47">
        <v>0</v>
      </c>
      <c r="K85" s="47">
        <v>0</v>
      </c>
      <c r="L85" s="47">
        <v>0</v>
      </c>
    </row>
    <row r="86" spans="1:12" x14ac:dyDescent="0.25">
      <c r="A86" s="50" t="s">
        <v>90</v>
      </c>
      <c r="B86" s="53">
        <v>4</v>
      </c>
      <c r="C86" s="52" t="s">
        <v>98</v>
      </c>
      <c r="D86" s="47">
        <v>0</v>
      </c>
      <c r="E86" s="47">
        <v>0</v>
      </c>
      <c r="F86" s="47">
        <v>0</v>
      </c>
      <c r="G86" s="47">
        <v>0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</row>
    <row r="87" spans="1:12" x14ac:dyDescent="0.25">
      <c r="A87" s="50" t="s">
        <v>90</v>
      </c>
      <c r="B87" s="53">
        <v>4</v>
      </c>
      <c r="C87" s="52" t="s">
        <v>99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</row>
    <row r="88" spans="1:12" x14ac:dyDescent="0.25">
      <c r="A88" s="50" t="s">
        <v>90</v>
      </c>
      <c r="B88" s="53">
        <v>4</v>
      </c>
      <c r="C88" s="52" t="s">
        <v>100</v>
      </c>
      <c r="D88" s="47">
        <v>0</v>
      </c>
      <c r="E88" s="47">
        <v>0</v>
      </c>
      <c r="F88" s="47">
        <v>0</v>
      </c>
      <c r="G88" s="47">
        <v>0</v>
      </c>
      <c r="H88" s="47">
        <v>0</v>
      </c>
      <c r="I88" s="47">
        <v>0</v>
      </c>
      <c r="J88" s="47">
        <v>0</v>
      </c>
      <c r="K88" s="47">
        <v>0</v>
      </c>
      <c r="L88" s="47">
        <v>0</v>
      </c>
    </row>
    <row r="89" spans="1:12" x14ac:dyDescent="0.25">
      <c r="A89" s="50" t="s">
        <v>90</v>
      </c>
      <c r="B89" s="53">
        <v>4</v>
      </c>
      <c r="C89" s="52" t="s">
        <v>101</v>
      </c>
      <c r="D89" s="47">
        <v>0</v>
      </c>
      <c r="E89" s="47">
        <v>0</v>
      </c>
      <c r="F89" s="47">
        <v>0</v>
      </c>
      <c r="G89" s="47">
        <v>0</v>
      </c>
      <c r="H89" s="47">
        <v>0</v>
      </c>
      <c r="I89" s="47">
        <v>0</v>
      </c>
      <c r="J89" s="47">
        <v>0</v>
      </c>
      <c r="K89" s="47">
        <v>0</v>
      </c>
      <c r="L89" s="47">
        <v>0</v>
      </c>
    </row>
    <row r="90" spans="1:12" x14ac:dyDescent="0.25">
      <c r="A90" s="50" t="s">
        <v>90</v>
      </c>
      <c r="B90" s="53">
        <v>4</v>
      </c>
      <c r="C90" s="52" t="s">
        <v>102</v>
      </c>
      <c r="D90" s="47">
        <v>0</v>
      </c>
      <c r="E90" s="47">
        <v>0</v>
      </c>
      <c r="F90" s="47">
        <v>0</v>
      </c>
      <c r="G90" s="47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</row>
    <row r="91" spans="1:12" x14ac:dyDescent="0.25">
      <c r="A91" s="50" t="s">
        <v>90</v>
      </c>
      <c r="B91" s="53">
        <v>3</v>
      </c>
      <c r="C91" s="52" t="s">
        <v>94</v>
      </c>
      <c r="D91" s="47">
        <v>0</v>
      </c>
      <c r="E91" s="47">
        <v>0</v>
      </c>
      <c r="F91" s="47">
        <v>0</v>
      </c>
      <c r="G91" s="47">
        <v>0</v>
      </c>
      <c r="H91" s="47">
        <v>0</v>
      </c>
      <c r="I91" s="47">
        <v>0</v>
      </c>
      <c r="J91" s="47">
        <v>0</v>
      </c>
      <c r="K91" s="47">
        <v>0</v>
      </c>
      <c r="L91" s="47">
        <v>0</v>
      </c>
    </row>
    <row r="92" spans="1:12" x14ac:dyDescent="0.25">
      <c r="A92" s="50" t="s">
        <v>90</v>
      </c>
      <c r="B92" s="53">
        <v>3</v>
      </c>
      <c r="C92" s="52" t="s">
        <v>95</v>
      </c>
      <c r="D92" s="47">
        <v>378</v>
      </c>
      <c r="E92" s="47">
        <v>378</v>
      </c>
      <c r="F92" s="47">
        <v>55881.39</v>
      </c>
      <c r="G92" s="47">
        <v>372</v>
      </c>
      <c r="H92" s="47">
        <v>10004.254999999999</v>
      </c>
      <c r="I92" s="47">
        <v>3</v>
      </c>
      <c r="J92" s="47">
        <v>11396.582</v>
      </c>
      <c r="K92" s="47">
        <v>1</v>
      </c>
      <c r="L92" s="47">
        <v>2090.143</v>
      </c>
    </row>
    <row r="93" spans="1:12" x14ac:dyDescent="0.25">
      <c r="A93" s="50" t="s">
        <v>90</v>
      </c>
      <c r="B93" s="53">
        <v>3</v>
      </c>
      <c r="C93" s="52" t="s">
        <v>96</v>
      </c>
      <c r="D93" s="47">
        <v>68</v>
      </c>
      <c r="E93" s="47">
        <v>68</v>
      </c>
      <c r="F93" s="47">
        <v>498492.81699999998</v>
      </c>
      <c r="G93" s="47">
        <v>55</v>
      </c>
      <c r="H93" s="47">
        <v>14344.540999999999</v>
      </c>
      <c r="I93" s="47">
        <v>6</v>
      </c>
      <c r="J93" s="47">
        <v>328628.25075000001</v>
      </c>
      <c r="K93" s="47">
        <v>0</v>
      </c>
      <c r="L93" s="47">
        <v>0</v>
      </c>
    </row>
    <row r="94" spans="1:12" x14ac:dyDescent="0.25">
      <c r="A94" s="50" t="s">
        <v>90</v>
      </c>
      <c r="B94" s="53">
        <v>5</v>
      </c>
      <c r="C94" s="52" t="s">
        <v>109</v>
      </c>
      <c r="D94" s="47">
        <v>1</v>
      </c>
      <c r="E94" s="47">
        <v>1</v>
      </c>
      <c r="F94" s="47">
        <v>14897.259</v>
      </c>
      <c r="G94" s="47">
        <v>0</v>
      </c>
      <c r="H94" s="47">
        <v>0</v>
      </c>
      <c r="I94" s="47">
        <v>1</v>
      </c>
      <c r="J94" s="47">
        <v>15347.545</v>
      </c>
      <c r="K94" s="47">
        <v>0</v>
      </c>
      <c r="L94" s="47">
        <v>0</v>
      </c>
    </row>
    <row r="95" spans="1:12" x14ac:dyDescent="0.25">
      <c r="A95" s="50" t="s">
        <v>90</v>
      </c>
      <c r="B95" s="53">
        <v>5</v>
      </c>
      <c r="C95" s="52" t="s">
        <v>110</v>
      </c>
      <c r="D95" s="47">
        <v>1</v>
      </c>
      <c r="E95" s="47">
        <v>1</v>
      </c>
      <c r="F95" s="47">
        <v>308.33600000000001</v>
      </c>
      <c r="G95" s="47">
        <v>0</v>
      </c>
      <c r="H95" s="47">
        <v>0</v>
      </c>
      <c r="I95" s="47">
        <v>1</v>
      </c>
      <c r="J95" s="47">
        <v>313.52145000000002</v>
      </c>
      <c r="K95" s="47">
        <v>0</v>
      </c>
      <c r="L95" s="47">
        <v>0</v>
      </c>
    </row>
    <row r="96" spans="1:12" x14ac:dyDescent="0.25">
      <c r="A96" s="50" t="s">
        <v>111</v>
      </c>
      <c r="B96" s="53">
        <v>3</v>
      </c>
      <c r="C96" s="52" t="s">
        <v>206</v>
      </c>
      <c r="D96" s="47">
        <v>0</v>
      </c>
      <c r="E96" s="47">
        <v>0</v>
      </c>
      <c r="F96" s="47">
        <v>0</v>
      </c>
      <c r="G96" s="47">
        <v>0</v>
      </c>
      <c r="H96" s="47">
        <v>0</v>
      </c>
      <c r="I96" s="47">
        <v>0</v>
      </c>
      <c r="J96" s="47">
        <v>0</v>
      </c>
      <c r="K96" s="47">
        <v>0</v>
      </c>
      <c r="L96" s="47">
        <v>0</v>
      </c>
    </row>
    <row r="97" spans="1:12" x14ac:dyDescent="0.25">
      <c r="A97" s="50" t="s">
        <v>111</v>
      </c>
      <c r="B97" s="53">
        <v>4</v>
      </c>
      <c r="C97" s="52" t="s">
        <v>207</v>
      </c>
      <c r="D97" s="47">
        <v>0</v>
      </c>
      <c r="E97" s="47">
        <v>0</v>
      </c>
      <c r="F97" s="47">
        <v>0</v>
      </c>
      <c r="G97" s="47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</row>
    <row r="98" spans="1:12" x14ac:dyDescent="0.25">
      <c r="A98" s="50" t="s">
        <v>111</v>
      </c>
      <c r="B98" s="53">
        <v>5</v>
      </c>
      <c r="C98" s="50" t="s">
        <v>208</v>
      </c>
      <c r="D98" s="47">
        <v>1</v>
      </c>
      <c r="E98" s="47">
        <v>1</v>
      </c>
      <c r="F98" s="47">
        <f>4653825/1000</f>
        <v>4653.8249999999998</v>
      </c>
      <c r="G98" s="47">
        <v>0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</row>
    <row r="99" spans="1:12" x14ac:dyDescent="0.25">
      <c r="A99" s="50" t="s">
        <v>111</v>
      </c>
      <c r="B99" s="53">
        <v>5</v>
      </c>
      <c r="C99" s="50" t="s">
        <v>209</v>
      </c>
      <c r="D99" s="47">
        <v>0</v>
      </c>
      <c r="E99" s="47">
        <v>0</v>
      </c>
      <c r="F99" s="47">
        <v>0</v>
      </c>
      <c r="G99" s="47">
        <v>0</v>
      </c>
      <c r="H99" s="47">
        <v>0</v>
      </c>
      <c r="I99" s="47">
        <v>0</v>
      </c>
      <c r="J99" s="47">
        <v>0</v>
      </c>
      <c r="K99" s="47">
        <v>0</v>
      </c>
      <c r="L99" s="47">
        <v>0</v>
      </c>
    </row>
    <row r="100" spans="1:12" x14ac:dyDescent="0.25">
      <c r="A100" s="50" t="s">
        <v>111</v>
      </c>
      <c r="B100" s="53">
        <v>5</v>
      </c>
      <c r="C100" s="50" t="s">
        <v>210</v>
      </c>
      <c r="D100" s="47">
        <v>0</v>
      </c>
      <c r="E100" s="47">
        <v>0</v>
      </c>
      <c r="F100" s="47">
        <v>0</v>
      </c>
      <c r="G100" s="47">
        <v>0</v>
      </c>
      <c r="H100" s="47">
        <v>0</v>
      </c>
      <c r="I100" s="47">
        <v>0</v>
      </c>
      <c r="J100" s="47">
        <v>0</v>
      </c>
      <c r="K100" s="47">
        <v>0</v>
      </c>
      <c r="L100" s="47">
        <v>0</v>
      </c>
    </row>
    <row r="101" spans="1:12" x14ac:dyDescent="0.25">
      <c r="A101" s="50" t="s">
        <v>111</v>
      </c>
      <c r="B101" s="53">
        <v>5</v>
      </c>
      <c r="C101" s="50" t="s">
        <v>211</v>
      </c>
      <c r="D101" s="47">
        <v>0</v>
      </c>
      <c r="E101" s="47">
        <v>0</v>
      </c>
      <c r="F101" s="47">
        <v>0</v>
      </c>
      <c r="G101" s="47">
        <v>0</v>
      </c>
      <c r="H101" s="47">
        <v>0</v>
      </c>
      <c r="I101" s="47">
        <v>0</v>
      </c>
      <c r="J101" s="47">
        <v>0</v>
      </c>
      <c r="K101" s="47">
        <v>0</v>
      </c>
      <c r="L101" s="47">
        <v>0</v>
      </c>
    </row>
    <row r="102" spans="1:12" x14ac:dyDescent="0.25">
      <c r="A102" s="50" t="s">
        <v>111</v>
      </c>
      <c r="B102" s="53">
        <v>5</v>
      </c>
      <c r="C102" s="50" t="s">
        <v>212</v>
      </c>
      <c r="D102" s="47">
        <v>0</v>
      </c>
      <c r="E102" s="47">
        <v>0</v>
      </c>
      <c r="F102" s="47">
        <v>0</v>
      </c>
      <c r="G102" s="47">
        <v>0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</row>
    <row r="103" spans="1:12" x14ac:dyDescent="0.25">
      <c r="A103" s="50" t="s">
        <v>115</v>
      </c>
      <c r="B103" s="53">
        <v>2</v>
      </c>
      <c r="C103" s="50" t="s">
        <v>168</v>
      </c>
      <c r="D103" s="47">
        <v>0</v>
      </c>
      <c r="E103" s="47">
        <v>0</v>
      </c>
      <c r="F103" s="47">
        <v>0</v>
      </c>
      <c r="G103" s="47">
        <v>0</v>
      </c>
      <c r="H103" s="47">
        <v>0</v>
      </c>
      <c r="I103" s="47">
        <v>0</v>
      </c>
      <c r="J103" s="47">
        <v>0</v>
      </c>
      <c r="K103" s="47">
        <v>0</v>
      </c>
      <c r="L103" s="47">
        <v>0</v>
      </c>
    </row>
    <row r="104" spans="1:12" x14ac:dyDescent="0.25">
      <c r="A104" s="50" t="s">
        <v>115</v>
      </c>
      <c r="B104" s="53">
        <v>3</v>
      </c>
      <c r="C104" s="50" t="s">
        <v>117</v>
      </c>
      <c r="D104" s="47">
        <v>0</v>
      </c>
      <c r="E104" s="47">
        <v>0</v>
      </c>
      <c r="F104" s="47">
        <v>0</v>
      </c>
      <c r="G104" s="47">
        <v>0</v>
      </c>
      <c r="H104" s="47">
        <v>0</v>
      </c>
      <c r="I104" s="47">
        <v>0</v>
      </c>
      <c r="J104" s="47">
        <v>0</v>
      </c>
      <c r="K104" s="47">
        <v>0</v>
      </c>
      <c r="L104" s="47">
        <v>0</v>
      </c>
    </row>
    <row r="105" spans="1:12" x14ac:dyDescent="0.25">
      <c r="A105" s="50" t="s">
        <v>115</v>
      </c>
      <c r="B105" s="53">
        <v>3</v>
      </c>
      <c r="C105" s="50" t="s">
        <v>170</v>
      </c>
      <c r="D105" s="47">
        <v>0</v>
      </c>
      <c r="E105" s="47">
        <v>0</v>
      </c>
      <c r="F105" s="47">
        <v>0</v>
      </c>
      <c r="G105" s="47">
        <v>0</v>
      </c>
      <c r="H105" s="47">
        <v>0</v>
      </c>
      <c r="I105" s="47">
        <v>0</v>
      </c>
      <c r="J105" s="47">
        <v>0</v>
      </c>
      <c r="K105" s="47">
        <v>0</v>
      </c>
      <c r="L105" s="47">
        <v>0</v>
      </c>
    </row>
    <row r="106" spans="1:12" x14ac:dyDescent="0.25">
      <c r="A106" s="50" t="s">
        <v>115</v>
      </c>
      <c r="B106" s="53">
        <v>5</v>
      </c>
      <c r="C106" s="50" t="s">
        <v>235</v>
      </c>
      <c r="D106" s="47">
        <v>1</v>
      </c>
      <c r="E106" s="47">
        <v>1</v>
      </c>
      <c r="F106" s="47">
        <v>14714.81</v>
      </c>
      <c r="G106" s="47">
        <v>0</v>
      </c>
      <c r="H106" s="47">
        <v>0</v>
      </c>
      <c r="I106" s="47">
        <v>0</v>
      </c>
      <c r="J106" s="47">
        <v>0</v>
      </c>
      <c r="K106" s="47">
        <v>0</v>
      </c>
      <c r="L106" s="47">
        <v>0</v>
      </c>
    </row>
    <row r="107" spans="1:12" x14ac:dyDescent="0.25">
      <c r="A107" s="50" t="s">
        <v>115</v>
      </c>
      <c r="B107" s="53">
        <v>5</v>
      </c>
      <c r="C107" s="50" t="s">
        <v>171</v>
      </c>
      <c r="D107" s="47">
        <v>0</v>
      </c>
      <c r="E107" s="47">
        <v>0</v>
      </c>
      <c r="F107" s="47">
        <v>0</v>
      </c>
      <c r="G107" s="47">
        <v>0</v>
      </c>
      <c r="H107" s="47">
        <v>0</v>
      </c>
      <c r="I107" s="47">
        <v>0</v>
      </c>
      <c r="J107" s="47">
        <v>0</v>
      </c>
      <c r="K107" s="47">
        <v>0</v>
      </c>
      <c r="L107" s="47">
        <v>0</v>
      </c>
    </row>
    <row r="108" spans="1:12" x14ac:dyDescent="0.25">
      <c r="A108" s="50" t="s">
        <v>115</v>
      </c>
      <c r="B108" s="53">
        <v>5</v>
      </c>
      <c r="C108" s="50" t="s">
        <v>172</v>
      </c>
      <c r="D108" s="47">
        <v>0</v>
      </c>
      <c r="E108" s="47">
        <v>0</v>
      </c>
      <c r="F108" s="47">
        <v>0</v>
      </c>
      <c r="G108" s="47">
        <v>0</v>
      </c>
      <c r="H108" s="47">
        <v>0</v>
      </c>
      <c r="I108" s="47">
        <v>0</v>
      </c>
      <c r="J108" s="47">
        <v>0</v>
      </c>
      <c r="K108" s="47">
        <v>0</v>
      </c>
      <c r="L108" s="47">
        <v>0</v>
      </c>
    </row>
    <row r="109" spans="1:12" x14ac:dyDescent="0.25">
      <c r="A109" s="50" t="s">
        <v>115</v>
      </c>
      <c r="B109" s="53">
        <v>5</v>
      </c>
      <c r="C109" s="50" t="s">
        <v>173</v>
      </c>
      <c r="D109" s="47">
        <v>0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47">
        <v>0</v>
      </c>
      <c r="K109" s="47">
        <v>0</v>
      </c>
      <c r="L109" s="47">
        <v>0</v>
      </c>
    </row>
    <row r="110" spans="1:12" x14ac:dyDescent="0.25">
      <c r="A110" s="50" t="s">
        <v>115</v>
      </c>
      <c r="B110" s="53">
        <v>5</v>
      </c>
      <c r="C110" s="50" t="s">
        <v>174</v>
      </c>
      <c r="D110" s="47">
        <v>0</v>
      </c>
      <c r="E110" s="47">
        <v>0</v>
      </c>
      <c r="F110" s="47">
        <v>0</v>
      </c>
      <c r="G110" s="47">
        <v>0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</row>
    <row r="111" spans="1:12" x14ac:dyDescent="0.25">
      <c r="A111" s="50" t="s">
        <v>115</v>
      </c>
      <c r="B111" s="53">
        <v>5</v>
      </c>
      <c r="C111" s="50" t="s">
        <v>175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I111" s="47">
        <v>0</v>
      </c>
      <c r="J111" s="47">
        <v>0</v>
      </c>
      <c r="K111" s="47">
        <v>0</v>
      </c>
      <c r="L111" s="47">
        <v>0</v>
      </c>
    </row>
    <row r="112" spans="1:12" x14ac:dyDescent="0.25">
      <c r="A112" s="44" t="s">
        <v>125</v>
      </c>
      <c r="B112" s="53">
        <v>1</v>
      </c>
      <c r="C112" s="46" t="s">
        <v>128</v>
      </c>
      <c r="D112" s="72">
        <v>0</v>
      </c>
      <c r="E112" s="72">
        <v>0</v>
      </c>
      <c r="F112" s="72">
        <v>0</v>
      </c>
      <c r="G112" s="72">
        <v>0</v>
      </c>
      <c r="H112" s="72">
        <v>0</v>
      </c>
      <c r="I112" s="72">
        <v>0</v>
      </c>
      <c r="J112" s="72">
        <v>0</v>
      </c>
      <c r="K112" s="72">
        <v>0</v>
      </c>
      <c r="L112" s="72">
        <v>0</v>
      </c>
    </row>
    <row r="113" spans="1:12" x14ac:dyDescent="0.25">
      <c r="A113" s="44" t="s">
        <v>125</v>
      </c>
      <c r="B113" s="53">
        <v>2</v>
      </c>
      <c r="C113" s="46" t="s">
        <v>127</v>
      </c>
      <c r="D113" s="72">
        <v>0</v>
      </c>
      <c r="E113" s="72">
        <v>0</v>
      </c>
      <c r="F113" s="72">
        <v>0</v>
      </c>
      <c r="G113" s="72">
        <v>0</v>
      </c>
      <c r="H113" s="72">
        <v>0</v>
      </c>
      <c r="I113" s="72">
        <v>0</v>
      </c>
      <c r="J113" s="72">
        <v>0</v>
      </c>
      <c r="K113" s="72">
        <v>0</v>
      </c>
      <c r="L113" s="72">
        <v>0</v>
      </c>
    </row>
    <row r="114" spans="1:12" x14ac:dyDescent="0.25">
      <c r="A114" s="44" t="s">
        <v>125</v>
      </c>
      <c r="B114" s="53">
        <v>3</v>
      </c>
      <c r="C114" s="46" t="s">
        <v>129</v>
      </c>
      <c r="D114" s="72">
        <v>0</v>
      </c>
      <c r="E114" s="72">
        <v>0</v>
      </c>
      <c r="F114" s="72">
        <v>0</v>
      </c>
      <c r="G114" s="72">
        <v>0</v>
      </c>
      <c r="H114" s="72">
        <v>0</v>
      </c>
      <c r="I114" s="72">
        <v>0</v>
      </c>
      <c r="J114" s="72">
        <v>0</v>
      </c>
      <c r="K114" s="72">
        <v>0</v>
      </c>
      <c r="L114" s="72">
        <v>0</v>
      </c>
    </row>
    <row r="115" spans="1:12" x14ac:dyDescent="0.25">
      <c r="A115" s="44" t="s">
        <v>125</v>
      </c>
      <c r="B115" s="53">
        <v>4</v>
      </c>
      <c r="C115" s="46" t="s">
        <v>130</v>
      </c>
      <c r="D115" s="72">
        <v>0</v>
      </c>
      <c r="E115" s="72">
        <v>0</v>
      </c>
      <c r="F115" s="72">
        <v>0</v>
      </c>
      <c r="G115" s="72">
        <v>0</v>
      </c>
      <c r="H115" s="72">
        <v>0</v>
      </c>
      <c r="I115" s="72">
        <v>0</v>
      </c>
      <c r="J115" s="72">
        <v>0</v>
      </c>
      <c r="K115" s="72">
        <v>0</v>
      </c>
      <c r="L115" s="72">
        <v>0</v>
      </c>
    </row>
    <row r="116" spans="1:12" x14ac:dyDescent="0.25">
      <c r="A116" s="44" t="s">
        <v>125</v>
      </c>
      <c r="B116" s="53">
        <v>5</v>
      </c>
      <c r="C116" s="46" t="s">
        <v>126</v>
      </c>
      <c r="D116" s="72">
        <v>0</v>
      </c>
      <c r="E116" s="72">
        <v>0</v>
      </c>
      <c r="F116" s="72">
        <v>0</v>
      </c>
      <c r="G116" s="72">
        <v>0</v>
      </c>
      <c r="H116" s="72">
        <v>0</v>
      </c>
      <c r="I116" s="72">
        <v>0</v>
      </c>
      <c r="J116" s="72">
        <v>0</v>
      </c>
      <c r="K116" s="72">
        <v>0</v>
      </c>
      <c r="L116" s="72">
        <v>0</v>
      </c>
    </row>
    <row r="117" spans="1:12" x14ac:dyDescent="0.25">
      <c r="A117" s="6" t="s">
        <v>148</v>
      </c>
      <c r="B117" s="13">
        <v>1</v>
      </c>
      <c r="C117" s="12" t="s">
        <v>187</v>
      </c>
      <c r="D117" s="27">
        <v>1</v>
      </c>
      <c r="E117" s="27">
        <v>1</v>
      </c>
      <c r="F117" s="27">
        <v>12161.79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</row>
    <row r="118" spans="1:12" x14ac:dyDescent="0.25">
      <c r="A118" s="6" t="s">
        <v>148</v>
      </c>
      <c r="B118" s="13">
        <v>3</v>
      </c>
      <c r="C118" s="12" t="s">
        <v>236</v>
      </c>
      <c r="D118" s="27">
        <v>1</v>
      </c>
      <c r="E118" s="27">
        <v>1</v>
      </c>
      <c r="F118" s="27">
        <v>1255.7</v>
      </c>
      <c r="G118" s="27">
        <v>1</v>
      </c>
      <c r="H118" s="27">
        <v>75</v>
      </c>
      <c r="I118" s="27">
        <v>0</v>
      </c>
      <c r="J118" s="27">
        <v>0</v>
      </c>
      <c r="K118" s="27">
        <v>0</v>
      </c>
      <c r="L118" s="27">
        <v>0</v>
      </c>
    </row>
    <row r="119" spans="1:12" x14ac:dyDescent="0.25">
      <c r="A119" s="6" t="s">
        <v>148</v>
      </c>
      <c r="B119" s="13">
        <v>3</v>
      </c>
      <c r="C119" s="12" t="s">
        <v>149</v>
      </c>
      <c r="D119" s="27">
        <v>5</v>
      </c>
      <c r="E119" s="27">
        <v>5</v>
      </c>
      <c r="F119" s="27">
        <v>92589.19</v>
      </c>
      <c r="G119" s="27">
        <v>4</v>
      </c>
      <c r="H119" s="27">
        <v>1823.51</v>
      </c>
      <c r="I119" s="27">
        <v>0</v>
      </c>
      <c r="J119" s="27">
        <v>0</v>
      </c>
      <c r="K119" s="27">
        <v>0</v>
      </c>
      <c r="L119" s="27">
        <v>0</v>
      </c>
    </row>
    <row r="120" spans="1:12" x14ac:dyDescent="0.25">
      <c r="A120" s="6" t="s">
        <v>148</v>
      </c>
      <c r="B120" s="13">
        <v>3</v>
      </c>
      <c r="C120" s="12" t="s">
        <v>214</v>
      </c>
      <c r="D120" s="27">
        <v>3</v>
      </c>
      <c r="E120" s="27">
        <v>3</v>
      </c>
      <c r="F120" s="27">
        <v>7.36</v>
      </c>
      <c r="G120" s="27">
        <v>3</v>
      </c>
      <c r="H120" s="27">
        <v>0.8</v>
      </c>
      <c r="I120" s="27">
        <v>0</v>
      </c>
      <c r="J120" s="27">
        <v>0</v>
      </c>
      <c r="K120" s="27">
        <v>0</v>
      </c>
      <c r="L120" s="27">
        <v>0</v>
      </c>
    </row>
    <row r="121" spans="1:12" x14ac:dyDescent="0.25">
      <c r="A121" s="6" t="s">
        <v>148</v>
      </c>
      <c r="B121" s="13">
        <v>5</v>
      </c>
      <c r="C121" s="12" t="s">
        <v>215</v>
      </c>
      <c r="D121" s="27">
        <v>9</v>
      </c>
      <c r="E121" s="27">
        <v>8</v>
      </c>
      <c r="F121" s="27">
        <v>33166.550000000003</v>
      </c>
      <c r="G121" s="27">
        <v>7</v>
      </c>
      <c r="H121" s="27">
        <v>1429.84</v>
      </c>
      <c r="I121" s="27">
        <v>0</v>
      </c>
      <c r="J121" s="27">
        <v>0</v>
      </c>
      <c r="K121" s="27">
        <v>0</v>
      </c>
      <c r="L121" s="27">
        <v>0</v>
      </c>
    </row>
    <row r="122" spans="1:12" x14ac:dyDescent="0.25">
      <c r="A122" s="6" t="s">
        <v>148</v>
      </c>
      <c r="B122" s="13">
        <v>5</v>
      </c>
      <c r="C122" s="12" t="s">
        <v>35</v>
      </c>
      <c r="D122" s="27">
        <v>3</v>
      </c>
      <c r="E122" s="27">
        <v>3</v>
      </c>
      <c r="F122" s="27">
        <v>9160.85</v>
      </c>
      <c r="G122" s="27">
        <v>2</v>
      </c>
      <c r="H122" s="27">
        <v>627.25</v>
      </c>
      <c r="I122" s="27">
        <v>0</v>
      </c>
      <c r="J122" s="27">
        <v>0</v>
      </c>
      <c r="K122" s="27">
        <v>0</v>
      </c>
      <c r="L122" s="27">
        <v>0</v>
      </c>
    </row>
    <row r="123" spans="1:12" x14ac:dyDescent="0.25">
      <c r="A123" s="6" t="s">
        <v>148</v>
      </c>
      <c r="B123" s="13">
        <v>5</v>
      </c>
      <c r="C123" s="12" t="s">
        <v>216</v>
      </c>
      <c r="D123" s="27">
        <v>2</v>
      </c>
      <c r="E123" s="27">
        <v>2</v>
      </c>
      <c r="F123" s="27">
        <v>8128.09</v>
      </c>
      <c r="G123" s="27">
        <v>1</v>
      </c>
      <c r="H123" s="27">
        <v>122.93</v>
      </c>
      <c r="I123" s="27">
        <v>0</v>
      </c>
      <c r="J123" s="27">
        <v>0</v>
      </c>
      <c r="K123" s="27">
        <v>0</v>
      </c>
      <c r="L123" s="27">
        <v>0</v>
      </c>
    </row>
    <row r="124" spans="1:12" x14ac:dyDescent="0.25">
      <c r="A124" s="74"/>
      <c r="B124" s="99"/>
      <c r="C124" s="100"/>
      <c r="D124" s="57"/>
      <c r="E124" s="57"/>
      <c r="F124" s="57"/>
      <c r="G124" s="57"/>
      <c r="H124" s="57"/>
      <c r="I124" s="57"/>
      <c r="J124" s="57"/>
      <c r="K124" s="57"/>
      <c r="L124" s="57"/>
    </row>
    <row r="125" spans="1:12" x14ac:dyDescent="0.25">
      <c r="A125" s="40"/>
      <c r="B125" s="78"/>
      <c r="C125" s="101"/>
      <c r="D125" s="57"/>
      <c r="E125" s="57"/>
      <c r="F125" s="57"/>
      <c r="G125" s="57"/>
      <c r="H125" s="57"/>
      <c r="I125" s="57"/>
      <c r="J125" s="57"/>
      <c r="K125" s="57"/>
      <c r="L125" s="57"/>
    </row>
    <row r="126" spans="1:12" x14ac:dyDescent="0.25">
      <c r="A126" s="36"/>
      <c r="B126" s="102"/>
      <c r="C126" s="103" t="s">
        <v>131</v>
      </c>
      <c r="D126" s="86">
        <f t="shared" ref="D126:L126" si="0">SUM(D127:D132)</f>
        <v>575</v>
      </c>
      <c r="E126" s="86">
        <f t="shared" si="0"/>
        <v>574</v>
      </c>
      <c r="F126" s="86">
        <f t="shared" si="0"/>
        <v>1321628.120764653</v>
      </c>
      <c r="G126" s="86">
        <f t="shared" si="0"/>
        <v>466</v>
      </c>
      <c r="H126" s="86">
        <f t="shared" si="0"/>
        <v>114839.55500000001</v>
      </c>
      <c r="I126" s="86">
        <f t="shared" si="0"/>
        <v>70</v>
      </c>
      <c r="J126" s="86">
        <f t="shared" si="0"/>
        <v>624863.39500000002</v>
      </c>
      <c r="K126" s="86">
        <f t="shared" si="0"/>
        <v>30</v>
      </c>
      <c r="L126" s="86">
        <f t="shared" si="0"/>
        <v>133968.77599999998</v>
      </c>
    </row>
    <row r="127" spans="1:12" x14ac:dyDescent="0.25">
      <c r="A127" s="40"/>
      <c r="B127" s="99"/>
      <c r="C127" s="104" t="s">
        <v>218</v>
      </c>
      <c r="D127" s="91">
        <f>SUMIF($B$6:$B$123,1,D6:D123)</f>
        <v>2</v>
      </c>
      <c r="E127" s="91">
        <f t="shared" ref="E127:L127" si="1">SUMIF($B$6:$B$123,1,E6:E123)</f>
        <v>2</v>
      </c>
      <c r="F127" s="91">
        <f t="shared" si="1"/>
        <v>24569.410000000003</v>
      </c>
      <c r="G127" s="91">
        <f t="shared" si="1"/>
        <v>1</v>
      </c>
      <c r="H127" s="91">
        <f t="shared" si="1"/>
        <v>12373.54</v>
      </c>
      <c r="I127" s="91">
        <f t="shared" si="1"/>
        <v>0</v>
      </c>
      <c r="J127" s="91">
        <f t="shared" si="1"/>
        <v>0</v>
      </c>
      <c r="K127" s="91">
        <f t="shared" si="1"/>
        <v>0</v>
      </c>
      <c r="L127" s="91">
        <f t="shared" si="1"/>
        <v>0</v>
      </c>
    </row>
    <row r="128" spans="1:12" x14ac:dyDescent="0.25">
      <c r="A128" s="40"/>
      <c r="B128" s="99"/>
      <c r="C128" s="105" t="s">
        <v>219</v>
      </c>
      <c r="D128" s="91">
        <f>SUMIF($B$6:$B$123,2,D6:D123)</f>
        <v>5</v>
      </c>
      <c r="E128" s="91">
        <f t="shared" ref="E128:L128" si="2">SUMIF($B$6:$B$123,2,E6:E123)</f>
        <v>5</v>
      </c>
      <c r="F128" s="91">
        <f t="shared" si="2"/>
        <v>71450.2114</v>
      </c>
      <c r="G128" s="91">
        <f t="shared" si="2"/>
        <v>1</v>
      </c>
      <c r="H128" s="91">
        <f t="shared" si="2"/>
        <v>668.95699999999999</v>
      </c>
      <c r="I128" s="91">
        <f t="shared" si="2"/>
        <v>3</v>
      </c>
      <c r="J128" s="91">
        <f t="shared" si="2"/>
        <v>65070.534</v>
      </c>
      <c r="K128" s="91">
        <f t="shared" si="2"/>
        <v>0</v>
      </c>
      <c r="L128" s="91">
        <f t="shared" si="2"/>
        <v>0</v>
      </c>
    </row>
    <row r="129" spans="1:12" x14ac:dyDescent="0.25">
      <c r="A129" s="40"/>
      <c r="B129" s="99"/>
      <c r="C129" s="105" t="s">
        <v>220</v>
      </c>
      <c r="D129" s="91">
        <f>SUMIF($B$6:$B$123,3,D6:D123)</f>
        <v>520</v>
      </c>
      <c r="E129" s="91">
        <f t="shared" ref="E129:L129" si="3">SUMIF($B$6:$B$123,3,E6:E123)</f>
        <v>520</v>
      </c>
      <c r="F129" s="91">
        <f t="shared" si="3"/>
        <v>1075543.6008604839</v>
      </c>
      <c r="G129" s="91">
        <f t="shared" si="3"/>
        <v>447</v>
      </c>
      <c r="H129" s="91">
        <f t="shared" si="3"/>
        <v>96597.745999999999</v>
      </c>
      <c r="I129" s="91">
        <f t="shared" si="3"/>
        <v>46</v>
      </c>
      <c r="J129" s="91">
        <f t="shared" si="3"/>
        <v>514857.97574999998</v>
      </c>
      <c r="K129" s="91">
        <f t="shared" si="3"/>
        <v>14</v>
      </c>
      <c r="L129" s="91">
        <f t="shared" si="3"/>
        <v>73285.086999999985</v>
      </c>
    </row>
    <row r="130" spans="1:12" x14ac:dyDescent="0.25">
      <c r="A130" s="40"/>
      <c r="B130" s="99"/>
      <c r="C130" s="105" t="s">
        <v>221</v>
      </c>
      <c r="D130" s="91">
        <f>SUMIF($B$6:$B$123,4,D6:D123)</f>
        <v>8</v>
      </c>
      <c r="E130" s="91">
        <f t="shared" ref="E130:L130" si="4">SUMIF($B$6:$B$123,4,E6:E123)</f>
        <v>8</v>
      </c>
      <c r="F130" s="91">
        <f t="shared" si="4"/>
        <v>29433.63163</v>
      </c>
      <c r="G130" s="91">
        <f t="shared" si="4"/>
        <v>3</v>
      </c>
      <c r="H130" s="91">
        <f t="shared" si="4"/>
        <v>1775.2860000000001</v>
      </c>
      <c r="I130" s="91">
        <f t="shared" si="4"/>
        <v>0</v>
      </c>
      <c r="J130" s="91">
        <f t="shared" si="4"/>
        <v>0</v>
      </c>
      <c r="K130" s="91">
        <f t="shared" si="4"/>
        <v>0</v>
      </c>
      <c r="L130" s="91">
        <f t="shared" si="4"/>
        <v>0</v>
      </c>
    </row>
    <row r="131" spans="1:12" x14ac:dyDescent="0.25">
      <c r="A131" s="40"/>
      <c r="B131" s="99"/>
      <c r="C131" s="105" t="s">
        <v>222</v>
      </c>
      <c r="D131" s="91">
        <f>SUMIF($B$6:$B$123,5,D6:D123)</f>
        <v>40</v>
      </c>
      <c r="E131" s="91">
        <f t="shared" ref="E131:L131" si="5">SUMIF($B$6:$B$123,5,E6:E123)</f>
        <v>39</v>
      </c>
      <c r="F131" s="91">
        <f t="shared" si="5"/>
        <v>120631.266874169</v>
      </c>
      <c r="G131" s="91">
        <f t="shared" si="5"/>
        <v>14</v>
      </c>
      <c r="H131" s="91">
        <f t="shared" si="5"/>
        <v>3424.0259999999994</v>
      </c>
      <c r="I131" s="91">
        <f t="shared" si="5"/>
        <v>21</v>
      </c>
      <c r="J131" s="91">
        <f t="shared" si="5"/>
        <v>44934.885249999999</v>
      </c>
      <c r="K131" s="91">
        <f t="shared" si="5"/>
        <v>16</v>
      </c>
      <c r="L131" s="91">
        <f t="shared" si="5"/>
        <v>60683.688999999998</v>
      </c>
    </row>
    <row r="132" spans="1:12" x14ac:dyDescent="0.25">
      <c r="A132" s="40"/>
      <c r="B132" s="99"/>
      <c r="C132" s="106" t="s">
        <v>223</v>
      </c>
      <c r="D132" s="93">
        <f>SUMIF($B$6:$B$123,6,D6:D123)</f>
        <v>0</v>
      </c>
      <c r="E132" s="93">
        <f t="shared" ref="E132:L132" si="6">SUMIF($B$6:$B$123,6,E6:E123)</f>
        <v>0</v>
      </c>
      <c r="F132" s="93">
        <f t="shared" si="6"/>
        <v>0</v>
      </c>
      <c r="G132" s="93">
        <f t="shared" si="6"/>
        <v>0</v>
      </c>
      <c r="H132" s="93">
        <f t="shared" si="6"/>
        <v>0</v>
      </c>
      <c r="I132" s="93">
        <f t="shared" si="6"/>
        <v>0</v>
      </c>
      <c r="J132" s="93">
        <f t="shared" si="6"/>
        <v>0</v>
      </c>
      <c r="K132" s="93">
        <f t="shared" si="6"/>
        <v>0</v>
      </c>
      <c r="L132" s="93">
        <f t="shared" si="6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topLeftCell="A118" workbookViewId="0">
      <selection sqref="A1:L138"/>
    </sheetView>
  </sheetViews>
  <sheetFormatPr baseColWidth="10" defaultRowHeight="15" x14ac:dyDescent="0.25"/>
  <cols>
    <col min="3" max="3" width="25.140625" bestFit="1" customWidth="1"/>
  </cols>
  <sheetData>
    <row r="1" spans="1:12" x14ac:dyDescent="0.25">
      <c r="A1" s="107" t="s">
        <v>0</v>
      </c>
      <c r="B1" s="108"/>
      <c r="C1" s="107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107" t="s">
        <v>1</v>
      </c>
      <c r="B2" s="108"/>
      <c r="C2" s="107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107" t="s">
        <v>237</v>
      </c>
      <c r="B3" s="108"/>
      <c r="C3" s="107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1"/>
      <c r="B4" s="109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45" x14ac:dyDescent="0.25">
      <c r="A5" s="24" t="s">
        <v>3</v>
      </c>
      <c r="B5" s="25" t="s">
        <v>4</v>
      </c>
      <c r="C5" s="110" t="s">
        <v>5</v>
      </c>
      <c r="D5" s="110" t="s">
        <v>6</v>
      </c>
      <c r="E5" s="110" t="s">
        <v>7</v>
      </c>
      <c r="F5" s="110" t="s">
        <v>153</v>
      </c>
      <c r="G5" s="110" t="s">
        <v>9</v>
      </c>
      <c r="H5" s="110" t="s">
        <v>225</v>
      </c>
      <c r="I5" s="110" t="s">
        <v>11</v>
      </c>
      <c r="J5" s="110" t="s">
        <v>226</v>
      </c>
      <c r="K5" s="110" t="s">
        <v>13</v>
      </c>
      <c r="L5" s="5" t="s">
        <v>14</v>
      </c>
    </row>
    <row r="6" spans="1:12" x14ac:dyDescent="0.25">
      <c r="A6" s="6" t="s">
        <v>15</v>
      </c>
      <c r="B6" s="7">
        <v>3</v>
      </c>
      <c r="C6" s="8" t="s">
        <v>16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</row>
    <row r="7" spans="1:12" x14ac:dyDescent="0.25">
      <c r="A7" s="6" t="s">
        <v>15</v>
      </c>
      <c r="B7" s="7">
        <v>3</v>
      </c>
      <c r="C7" s="8" t="s">
        <v>17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</row>
    <row r="8" spans="1:12" x14ac:dyDescent="0.25">
      <c r="A8" s="6" t="s">
        <v>15</v>
      </c>
      <c r="B8" s="7">
        <v>3</v>
      </c>
      <c r="C8" s="8" t="s">
        <v>18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</row>
    <row r="9" spans="1:12" x14ac:dyDescent="0.25">
      <c r="A9" s="6" t="s">
        <v>15</v>
      </c>
      <c r="B9" s="7">
        <v>4</v>
      </c>
      <c r="C9" s="8" t="s">
        <v>19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</row>
    <row r="10" spans="1:12" x14ac:dyDescent="0.25">
      <c r="A10" s="6" t="s">
        <v>15</v>
      </c>
      <c r="B10" s="7">
        <v>4</v>
      </c>
      <c r="C10" s="8" t="s">
        <v>20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spans="1:12" x14ac:dyDescent="0.25">
      <c r="A11" s="6" t="s">
        <v>15</v>
      </c>
      <c r="B11" s="7">
        <v>4</v>
      </c>
      <c r="C11" s="8" t="s">
        <v>21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</row>
    <row r="12" spans="1:12" x14ac:dyDescent="0.25">
      <c r="A12" s="6" t="s">
        <v>15</v>
      </c>
      <c r="B12" s="7">
        <v>4</v>
      </c>
      <c r="C12" s="8" t="s">
        <v>22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</row>
    <row r="13" spans="1:12" x14ac:dyDescent="0.25">
      <c r="A13" s="6" t="s">
        <v>15</v>
      </c>
      <c r="B13" s="7">
        <v>2</v>
      </c>
      <c r="C13" s="8" t="s">
        <v>23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</row>
    <row r="14" spans="1:12" x14ac:dyDescent="0.25">
      <c r="A14" s="6" t="s">
        <v>15</v>
      </c>
      <c r="B14" s="7">
        <v>2</v>
      </c>
      <c r="C14" s="8" t="s">
        <v>24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</row>
    <row r="15" spans="1:12" x14ac:dyDescent="0.25">
      <c r="A15" s="6" t="s">
        <v>15</v>
      </c>
      <c r="B15" s="7">
        <v>4</v>
      </c>
      <c r="C15" s="8" t="s">
        <v>25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</row>
    <row r="16" spans="1:12" x14ac:dyDescent="0.25">
      <c r="A16" s="6" t="s">
        <v>15</v>
      </c>
      <c r="B16" s="7">
        <v>3</v>
      </c>
      <c r="C16" s="8" t="s">
        <v>26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</row>
    <row r="17" spans="1:12" x14ac:dyDescent="0.25">
      <c r="A17" s="6" t="s">
        <v>15</v>
      </c>
      <c r="B17" s="7">
        <v>4</v>
      </c>
      <c r="C17" s="8" t="s">
        <v>27</v>
      </c>
      <c r="D17" s="27">
        <v>2</v>
      </c>
      <c r="E17" s="27">
        <v>2</v>
      </c>
      <c r="F17" s="27">
        <v>11829.754999999999</v>
      </c>
      <c r="G17" s="27">
        <v>1</v>
      </c>
      <c r="H17" s="27">
        <v>668.95600000000002</v>
      </c>
      <c r="I17" s="27">
        <v>0</v>
      </c>
      <c r="J17" s="27">
        <v>0</v>
      </c>
      <c r="K17" s="27">
        <v>0</v>
      </c>
      <c r="L17" s="27">
        <v>0</v>
      </c>
    </row>
    <row r="18" spans="1:12" x14ac:dyDescent="0.25">
      <c r="A18" s="6" t="s">
        <v>15</v>
      </c>
      <c r="B18" s="7">
        <v>4</v>
      </c>
      <c r="C18" s="8" t="s">
        <v>28</v>
      </c>
      <c r="D18" s="27">
        <v>1</v>
      </c>
      <c r="E18" s="27">
        <v>1</v>
      </c>
      <c r="F18" s="27">
        <v>6308.0098899999994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</row>
    <row r="19" spans="1:12" x14ac:dyDescent="0.25">
      <c r="A19" s="6" t="s">
        <v>15</v>
      </c>
      <c r="B19" s="7">
        <v>4</v>
      </c>
      <c r="C19" s="8" t="s">
        <v>29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</row>
    <row r="20" spans="1:12" x14ac:dyDescent="0.25">
      <c r="A20" s="6" t="s">
        <v>15</v>
      </c>
      <c r="B20" s="7">
        <v>5</v>
      </c>
      <c r="C20" s="8" t="s">
        <v>30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</row>
    <row r="21" spans="1:12" x14ac:dyDescent="0.25">
      <c r="A21" s="6" t="s">
        <v>15</v>
      </c>
      <c r="B21" s="7">
        <v>2</v>
      </c>
      <c r="C21" s="8" t="s">
        <v>31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</row>
    <row r="22" spans="1:12" x14ac:dyDescent="0.25">
      <c r="A22" s="6" t="s">
        <v>15</v>
      </c>
      <c r="B22" s="7">
        <v>3</v>
      </c>
      <c r="C22" s="8" t="s">
        <v>32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</row>
    <row r="23" spans="1:12" x14ac:dyDescent="0.25">
      <c r="A23" s="6" t="s">
        <v>15</v>
      </c>
      <c r="B23" s="7">
        <v>3</v>
      </c>
      <c r="C23" s="8" t="s">
        <v>34</v>
      </c>
      <c r="D23" s="27">
        <v>1</v>
      </c>
      <c r="E23" s="27">
        <v>1</v>
      </c>
      <c r="F23" s="27">
        <v>16039.477000000001</v>
      </c>
      <c r="G23" s="27">
        <v>1</v>
      </c>
      <c r="H23" s="27">
        <v>1095.6790000000001</v>
      </c>
      <c r="I23" s="27">
        <v>0</v>
      </c>
      <c r="J23" s="27">
        <v>0</v>
      </c>
      <c r="K23" s="27">
        <v>0</v>
      </c>
      <c r="L23" s="27">
        <v>0</v>
      </c>
    </row>
    <row r="24" spans="1:12" x14ac:dyDescent="0.25">
      <c r="A24" s="6" t="s">
        <v>15</v>
      </c>
      <c r="B24" s="7">
        <v>3</v>
      </c>
      <c r="C24" s="8" t="s">
        <v>200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</row>
    <row r="25" spans="1:12" x14ac:dyDescent="0.25">
      <c r="A25" s="6" t="s">
        <v>15</v>
      </c>
      <c r="B25" s="7">
        <v>4</v>
      </c>
      <c r="C25" s="8" t="s">
        <v>36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</row>
    <row r="26" spans="1:12" x14ac:dyDescent="0.25">
      <c r="A26" s="6" t="s">
        <v>15</v>
      </c>
      <c r="B26" s="7">
        <v>3</v>
      </c>
      <c r="C26" s="8" t="s">
        <v>201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</row>
    <row r="27" spans="1:12" x14ac:dyDescent="0.25">
      <c r="A27" s="6" t="s">
        <v>15</v>
      </c>
      <c r="B27" s="7">
        <v>4</v>
      </c>
      <c r="C27" s="8" t="s">
        <v>202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</row>
    <row r="28" spans="1:12" x14ac:dyDescent="0.25">
      <c r="A28" s="6" t="s">
        <v>15</v>
      </c>
      <c r="B28" s="7">
        <v>3</v>
      </c>
      <c r="C28" s="8" t="s">
        <v>37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</row>
    <row r="29" spans="1:12" x14ac:dyDescent="0.25">
      <c r="A29" s="6" t="s">
        <v>15</v>
      </c>
      <c r="B29" s="7">
        <v>1</v>
      </c>
      <c r="C29" s="8" t="s">
        <v>39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</row>
    <row r="30" spans="1:12" x14ac:dyDescent="0.25">
      <c r="A30" s="6" t="s">
        <v>15</v>
      </c>
      <c r="B30" s="7">
        <v>3</v>
      </c>
      <c r="C30" s="8" t="s">
        <v>203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</row>
    <row r="31" spans="1:12" x14ac:dyDescent="0.25">
      <c r="A31" s="6" t="s">
        <v>15</v>
      </c>
      <c r="B31" s="7">
        <v>2</v>
      </c>
      <c r="C31" s="8" t="s">
        <v>41</v>
      </c>
      <c r="D31" s="27">
        <v>4</v>
      </c>
      <c r="E31" s="27">
        <v>4</v>
      </c>
      <c r="F31" s="27">
        <v>46773.432999999997</v>
      </c>
      <c r="G31" s="27">
        <v>1</v>
      </c>
      <c r="H31" s="27">
        <v>668.95699999999999</v>
      </c>
      <c r="I31" s="27">
        <v>0</v>
      </c>
      <c r="J31" s="27">
        <v>0</v>
      </c>
      <c r="K31" s="27">
        <v>0</v>
      </c>
      <c r="L31" s="27">
        <v>0</v>
      </c>
    </row>
    <row r="32" spans="1:12" x14ac:dyDescent="0.25">
      <c r="A32" s="10" t="s">
        <v>144</v>
      </c>
      <c r="B32" s="7">
        <v>3</v>
      </c>
      <c r="C32" s="12" t="s">
        <v>43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</row>
    <row r="33" spans="1:12" x14ac:dyDescent="0.25">
      <c r="A33" s="10" t="s">
        <v>144</v>
      </c>
      <c r="B33" s="7">
        <v>4</v>
      </c>
      <c r="C33" s="12" t="s">
        <v>179</v>
      </c>
      <c r="D33" s="27">
        <v>1</v>
      </c>
      <c r="E33" s="27">
        <v>1</v>
      </c>
      <c r="F33" s="27">
        <v>1242.94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</row>
    <row r="34" spans="1:12" x14ac:dyDescent="0.25">
      <c r="A34" s="10" t="s">
        <v>144</v>
      </c>
      <c r="B34" s="7">
        <v>4</v>
      </c>
      <c r="C34" s="12" t="s">
        <v>45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</row>
    <row r="35" spans="1:12" x14ac:dyDescent="0.25">
      <c r="A35" s="10" t="s">
        <v>144</v>
      </c>
      <c r="B35" s="7">
        <v>4</v>
      </c>
      <c r="C35" s="12" t="s">
        <v>46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spans="1:12" x14ac:dyDescent="0.25">
      <c r="A36" s="10" t="s">
        <v>47</v>
      </c>
      <c r="B36" s="7">
        <v>1</v>
      </c>
      <c r="C36" s="10" t="s">
        <v>155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</row>
    <row r="37" spans="1:12" x14ac:dyDescent="0.25">
      <c r="A37" s="10" t="s">
        <v>47</v>
      </c>
      <c r="B37" s="7">
        <v>3</v>
      </c>
      <c r="C37" s="10" t="s">
        <v>156</v>
      </c>
      <c r="D37" s="27">
        <v>10</v>
      </c>
      <c r="E37" s="27">
        <v>10</v>
      </c>
      <c r="F37" s="27">
        <v>66265.399999999994</v>
      </c>
      <c r="G37" s="27">
        <v>0</v>
      </c>
      <c r="H37" s="27">
        <v>0</v>
      </c>
      <c r="I37" s="27">
        <v>1</v>
      </c>
      <c r="J37" s="27">
        <v>726.73</v>
      </c>
      <c r="K37" s="27">
        <v>0</v>
      </c>
      <c r="L37" s="27">
        <v>0</v>
      </c>
    </row>
    <row r="38" spans="1:12" x14ac:dyDescent="0.25">
      <c r="A38" s="10" t="s">
        <v>47</v>
      </c>
      <c r="B38" s="7">
        <v>3</v>
      </c>
      <c r="C38" s="10" t="s">
        <v>157</v>
      </c>
      <c r="D38" s="27">
        <v>1</v>
      </c>
      <c r="E38" s="27">
        <v>1</v>
      </c>
      <c r="F38" s="27">
        <v>920.21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</row>
    <row r="39" spans="1:12" x14ac:dyDescent="0.25">
      <c r="A39" s="10" t="s">
        <v>47</v>
      </c>
      <c r="B39" s="7">
        <v>4</v>
      </c>
      <c r="C39" s="10" t="s">
        <v>158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</row>
    <row r="40" spans="1:12" x14ac:dyDescent="0.25">
      <c r="A40" s="10" t="s">
        <v>47</v>
      </c>
      <c r="B40" s="7">
        <v>4</v>
      </c>
      <c r="C40" s="10" t="s">
        <v>159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</row>
    <row r="41" spans="1:12" x14ac:dyDescent="0.25">
      <c r="A41" s="10" t="s">
        <v>47</v>
      </c>
      <c r="B41" s="7">
        <v>4</v>
      </c>
      <c r="C41" s="10" t="s">
        <v>160</v>
      </c>
      <c r="D41" s="27">
        <v>1</v>
      </c>
      <c r="E41" s="27">
        <v>1</v>
      </c>
      <c r="F41" s="27">
        <v>1282.4100000000001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</row>
    <row r="42" spans="1:12" x14ac:dyDescent="0.25">
      <c r="A42" s="10" t="s">
        <v>54</v>
      </c>
      <c r="B42" s="13">
        <v>3</v>
      </c>
      <c r="C42" s="12" t="s">
        <v>228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</row>
    <row r="43" spans="1:12" x14ac:dyDescent="0.25">
      <c r="A43" s="10" t="s">
        <v>54</v>
      </c>
      <c r="B43" s="13">
        <v>5</v>
      </c>
      <c r="C43" s="12" t="s">
        <v>227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</row>
    <row r="44" spans="1:12" x14ac:dyDescent="0.25">
      <c r="A44" s="10" t="s">
        <v>54</v>
      </c>
      <c r="B44" s="13">
        <v>5</v>
      </c>
      <c r="C44" s="12" t="s">
        <v>238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</row>
    <row r="45" spans="1:12" x14ac:dyDescent="0.25">
      <c r="A45" s="10" t="s">
        <v>54</v>
      </c>
      <c r="B45" s="13">
        <v>5</v>
      </c>
      <c r="C45" s="12" t="s">
        <v>239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</row>
    <row r="46" spans="1:12" x14ac:dyDescent="0.25">
      <c r="A46" s="6" t="s">
        <v>56</v>
      </c>
      <c r="B46" s="7">
        <v>3</v>
      </c>
      <c r="C46" s="6" t="s">
        <v>162</v>
      </c>
      <c r="D46" s="27">
        <v>5</v>
      </c>
      <c r="E46" s="27">
        <v>5</v>
      </c>
      <c r="F46" s="27">
        <v>36320.309913773002</v>
      </c>
      <c r="G46" s="27">
        <v>0</v>
      </c>
      <c r="H46" s="27">
        <v>0</v>
      </c>
      <c r="I46" s="27">
        <v>0</v>
      </c>
      <c r="J46" s="27">
        <v>0</v>
      </c>
      <c r="K46" s="27">
        <v>1</v>
      </c>
      <c r="L46" s="27">
        <v>13498.94</v>
      </c>
    </row>
    <row r="47" spans="1:12" x14ac:dyDescent="0.25">
      <c r="A47" s="6" t="s">
        <v>56</v>
      </c>
      <c r="B47" s="7">
        <v>3</v>
      </c>
      <c r="C47" s="6" t="s">
        <v>162</v>
      </c>
      <c r="D47" s="27">
        <v>5</v>
      </c>
      <c r="E47" s="27">
        <v>5</v>
      </c>
      <c r="F47" s="27">
        <v>39629.787826513995</v>
      </c>
      <c r="G47" s="27">
        <v>0</v>
      </c>
      <c r="H47" s="27">
        <v>0</v>
      </c>
      <c r="I47" s="27">
        <v>1</v>
      </c>
      <c r="J47" s="27">
        <v>36549.065999999999</v>
      </c>
      <c r="K47" s="27">
        <v>0</v>
      </c>
      <c r="L47" s="27">
        <v>0</v>
      </c>
    </row>
    <row r="48" spans="1:12" x14ac:dyDescent="0.25">
      <c r="A48" s="6" t="s">
        <v>56</v>
      </c>
      <c r="B48" s="7">
        <v>3</v>
      </c>
      <c r="C48" s="6" t="s">
        <v>162</v>
      </c>
      <c r="D48" s="27">
        <v>11</v>
      </c>
      <c r="E48" s="27">
        <v>11</v>
      </c>
      <c r="F48" s="27">
        <v>84201.851214693001</v>
      </c>
      <c r="G48" s="27">
        <v>1</v>
      </c>
      <c r="H48" s="27">
        <v>1.4E-2</v>
      </c>
      <c r="I48" s="27">
        <v>7</v>
      </c>
      <c r="J48" s="27">
        <v>59190.722000000002</v>
      </c>
      <c r="K48" s="27">
        <v>0</v>
      </c>
      <c r="L48" s="27">
        <v>0</v>
      </c>
    </row>
    <row r="49" spans="1:12" x14ac:dyDescent="0.25">
      <c r="A49" s="6" t="s">
        <v>56</v>
      </c>
      <c r="B49" s="7">
        <v>3</v>
      </c>
      <c r="C49" s="6" t="s">
        <v>162</v>
      </c>
      <c r="D49" s="27">
        <v>1</v>
      </c>
      <c r="E49" s="27">
        <v>1</v>
      </c>
      <c r="F49" s="27">
        <v>5815.0003486730002</v>
      </c>
      <c r="G49" s="27">
        <v>2</v>
      </c>
      <c r="H49" s="27">
        <v>841.02599999999995</v>
      </c>
      <c r="I49" s="27">
        <v>0</v>
      </c>
      <c r="J49" s="27">
        <v>0</v>
      </c>
      <c r="K49" s="27">
        <v>0</v>
      </c>
      <c r="L49" s="27">
        <v>0</v>
      </c>
    </row>
    <row r="50" spans="1:12" x14ac:dyDescent="0.25">
      <c r="A50" s="6" t="s">
        <v>56</v>
      </c>
      <c r="B50" s="7">
        <v>3</v>
      </c>
      <c r="C50" s="6" t="s">
        <v>163</v>
      </c>
      <c r="D50" s="27">
        <v>2</v>
      </c>
      <c r="E50" s="27">
        <v>2</v>
      </c>
      <c r="F50" s="27">
        <v>20479.057417111999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</row>
    <row r="51" spans="1:12" x14ac:dyDescent="0.25">
      <c r="A51" s="6" t="s">
        <v>56</v>
      </c>
      <c r="B51" s="7">
        <v>3</v>
      </c>
      <c r="C51" s="6" t="s">
        <v>163</v>
      </c>
      <c r="D51" s="27">
        <v>4</v>
      </c>
      <c r="E51" s="27">
        <v>4</v>
      </c>
      <c r="F51" s="27">
        <v>2438.9586473300001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</row>
    <row r="52" spans="1:12" x14ac:dyDescent="0.25">
      <c r="A52" s="6" t="s">
        <v>56</v>
      </c>
      <c r="B52" s="7">
        <v>3</v>
      </c>
      <c r="C52" s="6" t="s">
        <v>163</v>
      </c>
      <c r="D52" s="27">
        <v>4</v>
      </c>
      <c r="E52" s="27">
        <v>4</v>
      </c>
      <c r="F52" s="27">
        <v>11660.212645857999</v>
      </c>
      <c r="G52" s="27">
        <v>0</v>
      </c>
      <c r="H52" s="27">
        <v>0</v>
      </c>
      <c r="I52" s="27">
        <v>1</v>
      </c>
      <c r="J52" s="27">
        <v>1635.94</v>
      </c>
      <c r="K52" s="27">
        <v>0</v>
      </c>
      <c r="L52" s="27">
        <v>0</v>
      </c>
    </row>
    <row r="53" spans="1:12" x14ac:dyDescent="0.25">
      <c r="A53" s="6" t="s">
        <v>56</v>
      </c>
      <c r="B53" s="7">
        <v>3</v>
      </c>
      <c r="C53" s="6" t="s">
        <v>163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</row>
    <row r="54" spans="1:12" x14ac:dyDescent="0.25">
      <c r="A54" s="6" t="s">
        <v>56</v>
      </c>
      <c r="B54" s="7">
        <v>3</v>
      </c>
      <c r="C54" s="6" t="s">
        <v>164</v>
      </c>
      <c r="D54" s="27">
        <v>5</v>
      </c>
      <c r="E54" s="27">
        <v>5</v>
      </c>
      <c r="F54" s="27">
        <v>45195.485683462</v>
      </c>
      <c r="G54" s="27">
        <v>0</v>
      </c>
      <c r="H54" s="27">
        <v>0</v>
      </c>
      <c r="I54" s="27">
        <v>0</v>
      </c>
      <c r="J54" s="27">
        <v>0</v>
      </c>
      <c r="K54" s="27">
        <v>2</v>
      </c>
      <c r="L54" s="27">
        <v>28724.84</v>
      </c>
    </row>
    <row r="55" spans="1:12" x14ac:dyDescent="0.25">
      <c r="A55" s="6" t="s">
        <v>56</v>
      </c>
      <c r="B55" s="7">
        <v>3</v>
      </c>
      <c r="C55" s="6" t="s">
        <v>164</v>
      </c>
      <c r="D55" s="27">
        <v>7</v>
      </c>
      <c r="E55" s="27">
        <v>7</v>
      </c>
      <c r="F55" s="27">
        <v>15393.794239707</v>
      </c>
      <c r="G55" s="27">
        <v>0</v>
      </c>
      <c r="H55" s="27">
        <v>0</v>
      </c>
      <c r="I55" s="27">
        <v>1</v>
      </c>
      <c r="J55" s="27">
        <v>9137.2659999999996</v>
      </c>
      <c r="K55" s="27">
        <v>0</v>
      </c>
      <c r="L55" s="27">
        <v>0</v>
      </c>
    </row>
    <row r="56" spans="1:12" x14ac:dyDescent="0.25">
      <c r="A56" s="6" t="s">
        <v>56</v>
      </c>
      <c r="B56" s="7">
        <v>3</v>
      </c>
      <c r="C56" s="6" t="s">
        <v>164</v>
      </c>
      <c r="D56" s="27">
        <v>13</v>
      </c>
      <c r="E56" s="27">
        <v>13</v>
      </c>
      <c r="F56" s="27">
        <v>108234.265656205</v>
      </c>
      <c r="G56" s="27">
        <v>2</v>
      </c>
      <c r="H56" s="27">
        <v>115.21599999999999</v>
      </c>
      <c r="I56" s="27">
        <v>4</v>
      </c>
      <c r="J56" s="27">
        <v>40249.936999999998</v>
      </c>
      <c r="K56" s="27">
        <v>1</v>
      </c>
      <c r="L56" s="27">
        <v>9000</v>
      </c>
    </row>
    <row r="57" spans="1:12" x14ac:dyDescent="0.25">
      <c r="A57" s="6" t="s">
        <v>56</v>
      </c>
      <c r="B57" s="7">
        <v>3</v>
      </c>
      <c r="C57" s="6" t="s">
        <v>164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</row>
    <row r="58" spans="1:12" x14ac:dyDescent="0.25">
      <c r="A58" s="6" t="s">
        <v>56</v>
      </c>
      <c r="B58" s="7">
        <v>5</v>
      </c>
      <c r="C58" s="6" t="s">
        <v>165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</row>
    <row r="59" spans="1:12" x14ac:dyDescent="0.25">
      <c r="A59" s="6" t="s">
        <v>56</v>
      </c>
      <c r="B59" s="7">
        <v>5</v>
      </c>
      <c r="C59" s="6" t="s">
        <v>165</v>
      </c>
      <c r="D59" s="27">
        <v>2</v>
      </c>
      <c r="E59" s="27">
        <v>2</v>
      </c>
      <c r="F59" s="27">
        <v>684.56970090300001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</row>
    <row r="60" spans="1:12" x14ac:dyDescent="0.25">
      <c r="A60" s="6" t="s">
        <v>56</v>
      </c>
      <c r="B60" s="7">
        <v>5</v>
      </c>
      <c r="C60" s="6" t="s">
        <v>165</v>
      </c>
      <c r="D60" s="27">
        <v>5</v>
      </c>
      <c r="E60" s="27">
        <v>5</v>
      </c>
      <c r="F60" s="27">
        <v>9748.610718154001</v>
      </c>
      <c r="G60" s="27">
        <v>0</v>
      </c>
      <c r="H60" s="27">
        <v>0</v>
      </c>
      <c r="I60" s="27">
        <v>0</v>
      </c>
      <c r="J60" s="27">
        <v>0</v>
      </c>
      <c r="K60" s="27">
        <v>1</v>
      </c>
      <c r="L60" s="27">
        <v>1307.4570000000001</v>
      </c>
    </row>
    <row r="61" spans="1:12" x14ac:dyDescent="0.25">
      <c r="A61" s="6" t="s">
        <v>56</v>
      </c>
      <c r="B61" s="7">
        <v>5</v>
      </c>
      <c r="C61" s="6" t="s">
        <v>165</v>
      </c>
      <c r="D61" s="27">
        <v>1</v>
      </c>
      <c r="E61" s="27">
        <v>1</v>
      </c>
      <c r="F61" s="27">
        <v>5437.0511918230004</v>
      </c>
      <c r="G61" s="27">
        <v>2</v>
      </c>
      <c r="H61" s="27">
        <v>841.024</v>
      </c>
      <c r="I61" s="27">
        <v>0</v>
      </c>
      <c r="J61" s="27">
        <v>0</v>
      </c>
      <c r="K61" s="27">
        <v>0</v>
      </c>
      <c r="L61" s="27">
        <v>0</v>
      </c>
    </row>
    <row r="62" spans="1:12" x14ac:dyDescent="0.25">
      <c r="A62" s="6" t="s">
        <v>56</v>
      </c>
      <c r="B62" s="7">
        <v>5</v>
      </c>
      <c r="C62" s="6" t="s">
        <v>166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1</v>
      </c>
      <c r="L62" s="27">
        <v>5449.3630000000003</v>
      </c>
    </row>
    <row r="63" spans="1:12" x14ac:dyDescent="0.25">
      <c r="A63" s="6" t="s">
        <v>56</v>
      </c>
      <c r="B63" s="7">
        <v>5</v>
      </c>
      <c r="C63" s="6" t="s">
        <v>166</v>
      </c>
      <c r="D63" s="27">
        <v>3</v>
      </c>
      <c r="E63" s="27">
        <v>3</v>
      </c>
      <c r="F63" s="27">
        <v>655.03561872400007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</row>
    <row r="64" spans="1:12" x14ac:dyDescent="0.25">
      <c r="A64" s="6" t="s">
        <v>56</v>
      </c>
      <c r="B64" s="7">
        <v>5</v>
      </c>
      <c r="C64" s="6" t="s">
        <v>166</v>
      </c>
      <c r="D64" s="27">
        <v>3</v>
      </c>
      <c r="E64" s="27">
        <v>3</v>
      </c>
      <c r="F64" s="27">
        <v>5768.6559530209997</v>
      </c>
      <c r="G64" s="27">
        <v>1</v>
      </c>
      <c r="H64" s="27">
        <v>49.365000000000002</v>
      </c>
      <c r="I64" s="27">
        <v>0</v>
      </c>
      <c r="J64" s="27">
        <v>0</v>
      </c>
      <c r="K64" s="27">
        <v>1</v>
      </c>
      <c r="L64" s="27">
        <v>3271.88</v>
      </c>
    </row>
    <row r="65" spans="1:12" x14ac:dyDescent="0.25">
      <c r="A65" s="6" t="s">
        <v>56</v>
      </c>
      <c r="B65" s="7">
        <v>5</v>
      </c>
      <c r="C65" s="6" t="s">
        <v>166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</row>
    <row r="66" spans="1:12" x14ac:dyDescent="0.25">
      <c r="A66" s="6" t="s">
        <v>56</v>
      </c>
      <c r="B66" s="7">
        <v>5</v>
      </c>
      <c r="C66" s="6" t="s">
        <v>167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</row>
    <row r="67" spans="1:12" x14ac:dyDescent="0.25">
      <c r="A67" s="6" t="s">
        <v>56</v>
      </c>
      <c r="B67" s="7">
        <v>5</v>
      </c>
      <c r="C67" s="6" t="s">
        <v>167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</row>
    <row r="68" spans="1:12" x14ac:dyDescent="0.25">
      <c r="A68" s="6" t="s">
        <v>56</v>
      </c>
      <c r="B68" s="7">
        <v>5</v>
      </c>
      <c r="C68" s="6" t="s">
        <v>167</v>
      </c>
      <c r="D68" s="27">
        <v>2</v>
      </c>
      <c r="E68" s="27">
        <v>2</v>
      </c>
      <c r="F68" s="27">
        <v>2945.2325576360004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</row>
    <row r="69" spans="1:12" x14ac:dyDescent="0.25">
      <c r="A69" s="6" t="s">
        <v>56</v>
      </c>
      <c r="B69" s="7">
        <v>5</v>
      </c>
      <c r="C69" s="6" t="s">
        <v>167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</row>
    <row r="70" spans="1:12" x14ac:dyDescent="0.25">
      <c r="A70" s="6" t="s">
        <v>81</v>
      </c>
      <c r="B70" s="7">
        <v>4</v>
      </c>
      <c r="C70" s="6" t="s">
        <v>82</v>
      </c>
      <c r="D70" s="27">
        <v>1</v>
      </c>
      <c r="E70" s="27">
        <v>1</v>
      </c>
      <c r="F70" s="27">
        <v>7603.38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</row>
    <row r="71" spans="1:12" x14ac:dyDescent="0.25">
      <c r="A71" s="6" t="s">
        <v>240</v>
      </c>
      <c r="B71" s="7">
        <v>4</v>
      </c>
      <c r="C71" s="6" t="s">
        <v>241</v>
      </c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</row>
    <row r="72" spans="1:12" x14ac:dyDescent="0.25">
      <c r="A72" s="6" t="s">
        <v>180</v>
      </c>
      <c r="B72" s="13">
        <v>4</v>
      </c>
      <c r="C72" s="12" t="s">
        <v>229</v>
      </c>
      <c r="D72" s="27">
        <v>2</v>
      </c>
      <c r="E72" s="27">
        <v>2</v>
      </c>
      <c r="F72" s="27">
        <v>4336</v>
      </c>
      <c r="G72" s="27">
        <v>2</v>
      </c>
      <c r="H72" s="27">
        <v>1110.7139999999999</v>
      </c>
      <c r="I72" s="27">
        <v>0</v>
      </c>
      <c r="J72" s="27">
        <v>0</v>
      </c>
      <c r="K72" s="27">
        <v>0</v>
      </c>
      <c r="L72" s="27">
        <v>0</v>
      </c>
    </row>
    <row r="73" spans="1:12" x14ac:dyDescent="0.25">
      <c r="A73" s="6" t="s">
        <v>180</v>
      </c>
      <c r="B73" s="13">
        <v>5</v>
      </c>
      <c r="C73" s="12" t="s">
        <v>230</v>
      </c>
      <c r="D73" s="27">
        <v>2</v>
      </c>
      <c r="E73" s="27">
        <v>2</v>
      </c>
      <c r="F73" s="27">
        <v>1465.2080000000001</v>
      </c>
      <c r="G73" s="27">
        <v>2</v>
      </c>
      <c r="H73" s="27">
        <v>411.375</v>
      </c>
      <c r="I73" s="27">
        <v>0</v>
      </c>
      <c r="J73" s="27">
        <v>0</v>
      </c>
      <c r="K73" s="27">
        <v>0</v>
      </c>
      <c r="L73" s="27">
        <v>0</v>
      </c>
    </row>
    <row r="74" spans="1:12" x14ac:dyDescent="0.25">
      <c r="A74" s="6" t="s">
        <v>180</v>
      </c>
      <c r="B74" s="13">
        <v>3</v>
      </c>
      <c r="C74" s="12" t="s">
        <v>231</v>
      </c>
      <c r="D74" s="27">
        <v>1</v>
      </c>
      <c r="E74" s="27">
        <v>1</v>
      </c>
      <c r="F74" s="27">
        <v>81.813000000000002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</row>
    <row r="75" spans="1:12" x14ac:dyDescent="0.25">
      <c r="A75" s="6" t="s">
        <v>180</v>
      </c>
      <c r="B75" s="13">
        <v>3</v>
      </c>
      <c r="C75" s="12" t="s">
        <v>232</v>
      </c>
      <c r="D75" s="27">
        <v>2</v>
      </c>
      <c r="E75" s="27">
        <v>2</v>
      </c>
      <c r="F75" s="27">
        <v>448.68799999999999</v>
      </c>
      <c r="G75" s="27">
        <v>2</v>
      </c>
      <c r="H75" s="27">
        <v>123.414</v>
      </c>
      <c r="I75" s="27">
        <v>0</v>
      </c>
      <c r="J75" s="27">
        <v>0</v>
      </c>
      <c r="K75" s="27">
        <v>0</v>
      </c>
      <c r="L75" s="27">
        <v>0</v>
      </c>
    </row>
    <row r="76" spans="1:12" x14ac:dyDescent="0.25">
      <c r="A76" s="6" t="s">
        <v>88</v>
      </c>
      <c r="B76" s="13">
        <v>1</v>
      </c>
      <c r="C76" s="12" t="s">
        <v>233</v>
      </c>
      <c r="D76" s="27">
        <v>1</v>
      </c>
      <c r="E76" s="27">
        <v>1</v>
      </c>
      <c r="F76" s="27">
        <v>2473.6799999999998</v>
      </c>
      <c r="G76" s="27">
        <v>1</v>
      </c>
      <c r="H76" s="27">
        <v>2469.1799999999998</v>
      </c>
      <c r="I76" s="27">
        <v>0</v>
      </c>
      <c r="J76" s="27">
        <v>0</v>
      </c>
      <c r="K76" s="27">
        <v>0</v>
      </c>
      <c r="L76" s="27">
        <v>0</v>
      </c>
    </row>
    <row r="77" spans="1:12" x14ac:dyDescent="0.25">
      <c r="A77" s="6" t="s">
        <v>88</v>
      </c>
      <c r="B77" s="13">
        <v>3</v>
      </c>
      <c r="C77" s="12" t="s">
        <v>185</v>
      </c>
      <c r="D77" s="27">
        <v>1</v>
      </c>
      <c r="E77" s="27">
        <v>1</v>
      </c>
      <c r="F77" s="27">
        <v>10758.86</v>
      </c>
      <c r="G77" s="27">
        <v>1</v>
      </c>
      <c r="H77" s="27">
        <v>10743.11</v>
      </c>
      <c r="I77" s="27">
        <v>0</v>
      </c>
      <c r="J77" s="27">
        <v>0</v>
      </c>
      <c r="K77" s="27">
        <v>0</v>
      </c>
      <c r="L77" s="27">
        <v>0</v>
      </c>
    </row>
    <row r="78" spans="1:12" x14ac:dyDescent="0.25">
      <c r="A78" s="6" t="s">
        <v>88</v>
      </c>
      <c r="B78" s="13">
        <v>3</v>
      </c>
      <c r="C78" s="12" t="s">
        <v>234</v>
      </c>
      <c r="D78" s="27">
        <v>1</v>
      </c>
      <c r="E78" s="27">
        <v>1</v>
      </c>
      <c r="F78" s="27">
        <v>56273.16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</row>
    <row r="79" spans="1:12" x14ac:dyDescent="0.25">
      <c r="A79" s="6" t="s">
        <v>88</v>
      </c>
      <c r="B79" s="13">
        <v>3</v>
      </c>
      <c r="C79" s="12" t="s">
        <v>242</v>
      </c>
      <c r="D79" s="27">
        <v>2</v>
      </c>
      <c r="E79" s="27">
        <v>2</v>
      </c>
      <c r="F79" s="27">
        <v>31420.799999999999</v>
      </c>
      <c r="G79" s="27">
        <v>2</v>
      </c>
      <c r="H79" s="27">
        <v>31274.720000000001</v>
      </c>
      <c r="I79" s="27">
        <v>0</v>
      </c>
      <c r="J79" s="27">
        <v>0</v>
      </c>
      <c r="K79" s="27">
        <v>0</v>
      </c>
      <c r="L79" s="27">
        <v>0</v>
      </c>
    </row>
    <row r="80" spans="1:12" x14ac:dyDescent="0.25">
      <c r="A80" s="6" t="s">
        <v>88</v>
      </c>
      <c r="B80" s="13">
        <v>3</v>
      </c>
      <c r="C80" s="12" t="s">
        <v>243</v>
      </c>
      <c r="D80" s="27">
        <v>1</v>
      </c>
      <c r="E80" s="27">
        <v>1</v>
      </c>
      <c r="F80" s="27">
        <v>4293.3599999999997</v>
      </c>
      <c r="G80" s="27">
        <v>1</v>
      </c>
      <c r="H80" s="27">
        <v>4297.24</v>
      </c>
      <c r="I80" s="27">
        <v>0</v>
      </c>
      <c r="J80" s="27">
        <v>0</v>
      </c>
      <c r="K80" s="27">
        <v>0</v>
      </c>
      <c r="L80" s="27">
        <v>0</v>
      </c>
    </row>
    <row r="81" spans="1:12" x14ac:dyDescent="0.25">
      <c r="A81" s="10" t="s">
        <v>90</v>
      </c>
      <c r="B81" s="7">
        <v>5</v>
      </c>
      <c r="C81" s="14" t="s">
        <v>103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</row>
    <row r="82" spans="1:12" x14ac:dyDescent="0.25">
      <c r="A82" s="10" t="s">
        <v>90</v>
      </c>
      <c r="B82" s="7">
        <v>5</v>
      </c>
      <c r="C82" s="14" t="s">
        <v>104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</row>
    <row r="83" spans="1:12" x14ac:dyDescent="0.25">
      <c r="A83" s="10" t="s">
        <v>90</v>
      </c>
      <c r="B83" s="7">
        <v>5</v>
      </c>
      <c r="C83" s="14" t="s">
        <v>105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</row>
    <row r="84" spans="1:12" x14ac:dyDescent="0.25">
      <c r="A84" s="10" t="s">
        <v>90</v>
      </c>
      <c r="B84" s="7">
        <v>5</v>
      </c>
      <c r="C84" s="14" t="s">
        <v>106</v>
      </c>
      <c r="D84" s="27">
        <v>2</v>
      </c>
      <c r="E84" s="27">
        <v>2</v>
      </c>
      <c r="F84" s="27">
        <v>1313.65</v>
      </c>
      <c r="G84" s="27">
        <v>1</v>
      </c>
      <c r="H84" s="27">
        <v>250</v>
      </c>
      <c r="I84" s="27">
        <v>0</v>
      </c>
      <c r="J84" s="27">
        <v>0</v>
      </c>
      <c r="K84" s="27">
        <v>0</v>
      </c>
      <c r="L84" s="27">
        <v>0</v>
      </c>
    </row>
    <row r="85" spans="1:12" x14ac:dyDescent="0.25">
      <c r="A85" s="10" t="s">
        <v>90</v>
      </c>
      <c r="B85" s="7">
        <v>2</v>
      </c>
      <c r="C85" s="14" t="s">
        <v>91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</row>
    <row r="86" spans="1:12" x14ac:dyDescent="0.25">
      <c r="A86" s="10" t="s">
        <v>90</v>
      </c>
      <c r="B86" s="7">
        <v>2</v>
      </c>
      <c r="C86" s="14" t="s">
        <v>92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</row>
    <row r="87" spans="1:12" x14ac:dyDescent="0.25">
      <c r="A87" s="10" t="s">
        <v>90</v>
      </c>
      <c r="B87" s="7">
        <v>2</v>
      </c>
      <c r="C87" s="14" t="s">
        <v>93</v>
      </c>
      <c r="D87" s="27">
        <v>1</v>
      </c>
      <c r="E87" s="27">
        <v>1</v>
      </c>
      <c r="F87" s="27">
        <v>33028.574000000001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</row>
    <row r="88" spans="1:12" x14ac:dyDescent="0.25">
      <c r="A88" s="10" t="s">
        <v>90</v>
      </c>
      <c r="B88" s="7">
        <v>5</v>
      </c>
      <c r="C88" s="14" t="s">
        <v>107</v>
      </c>
      <c r="D88" s="27">
        <v>2</v>
      </c>
      <c r="E88" s="27">
        <v>2</v>
      </c>
      <c r="F88" s="27">
        <v>18807.467000000001</v>
      </c>
      <c r="G88" s="27">
        <v>0</v>
      </c>
      <c r="H88" s="27">
        <v>0</v>
      </c>
      <c r="I88" s="27">
        <v>2</v>
      </c>
      <c r="J88" s="27">
        <v>18629.733</v>
      </c>
      <c r="K88" s="27">
        <v>0</v>
      </c>
      <c r="L88" s="27">
        <v>0</v>
      </c>
    </row>
    <row r="89" spans="1:12" x14ac:dyDescent="0.25">
      <c r="A89" s="10" t="s">
        <v>90</v>
      </c>
      <c r="B89" s="7">
        <v>5</v>
      </c>
      <c r="C89" s="14" t="s">
        <v>108</v>
      </c>
      <c r="D89" s="27">
        <v>2</v>
      </c>
      <c r="E89" s="27">
        <v>2</v>
      </c>
      <c r="F89" s="27">
        <v>732.65700000000004</v>
      </c>
      <c r="G89" s="27">
        <v>1</v>
      </c>
      <c r="H89" s="27">
        <v>493.71600000000001</v>
      </c>
      <c r="I89" s="27">
        <v>0</v>
      </c>
      <c r="J89" s="27">
        <v>0</v>
      </c>
      <c r="K89" s="27">
        <v>0</v>
      </c>
      <c r="L89" s="27">
        <v>0</v>
      </c>
    </row>
    <row r="90" spans="1:12" x14ac:dyDescent="0.25">
      <c r="A90" s="10" t="s">
        <v>90</v>
      </c>
      <c r="B90" s="7">
        <v>4</v>
      </c>
      <c r="C90" s="14" t="s">
        <v>97</v>
      </c>
      <c r="D90" s="27">
        <v>0</v>
      </c>
      <c r="E90" s="27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</row>
    <row r="91" spans="1:12" x14ac:dyDescent="0.25">
      <c r="A91" s="10" t="s">
        <v>90</v>
      </c>
      <c r="B91" s="7">
        <v>4</v>
      </c>
      <c r="C91" s="14" t="s">
        <v>98</v>
      </c>
      <c r="D91" s="27">
        <v>0</v>
      </c>
      <c r="E91" s="27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</row>
    <row r="92" spans="1:12" x14ac:dyDescent="0.25">
      <c r="A92" s="10" t="s">
        <v>90</v>
      </c>
      <c r="B92" s="7">
        <v>4</v>
      </c>
      <c r="C92" s="14" t="s">
        <v>99</v>
      </c>
      <c r="D92" s="27">
        <v>0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</row>
    <row r="93" spans="1:12" x14ac:dyDescent="0.25">
      <c r="A93" s="10" t="s">
        <v>90</v>
      </c>
      <c r="B93" s="7">
        <v>4</v>
      </c>
      <c r="C93" s="14" t="s">
        <v>100</v>
      </c>
      <c r="D93" s="27">
        <v>0</v>
      </c>
      <c r="E93" s="27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</row>
    <row r="94" spans="1:12" x14ac:dyDescent="0.25">
      <c r="A94" s="10" t="s">
        <v>90</v>
      </c>
      <c r="B94" s="7">
        <v>4</v>
      </c>
      <c r="C94" s="14" t="s">
        <v>101</v>
      </c>
      <c r="D94" s="27">
        <v>0</v>
      </c>
      <c r="E94" s="27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</row>
    <row r="95" spans="1:12" x14ac:dyDescent="0.25">
      <c r="A95" s="10" t="s">
        <v>90</v>
      </c>
      <c r="B95" s="7">
        <v>4</v>
      </c>
      <c r="C95" s="14" t="s">
        <v>102</v>
      </c>
      <c r="D95" s="27">
        <v>0</v>
      </c>
      <c r="E95" s="27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</row>
    <row r="96" spans="1:12" x14ac:dyDescent="0.25">
      <c r="A96" s="10" t="s">
        <v>90</v>
      </c>
      <c r="B96" s="7">
        <v>3</v>
      </c>
      <c r="C96" s="14" t="s">
        <v>94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</row>
    <row r="97" spans="1:12" x14ac:dyDescent="0.25">
      <c r="A97" s="10" t="s">
        <v>90</v>
      </c>
      <c r="B97" s="7">
        <v>3</v>
      </c>
      <c r="C97" s="14" t="s">
        <v>95</v>
      </c>
      <c r="D97" s="27">
        <v>445</v>
      </c>
      <c r="E97" s="27">
        <v>444</v>
      </c>
      <c r="F97" s="27">
        <v>96812.298999999999</v>
      </c>
      <c r="G97" s="27">
        <v>434</v>
      </c>
      <c r="H97" s="27">
        <v>11790.4894147</v>
      </c>
      <c r="I97" s="27">
        <v>3</v>
      </c>
      <c r="J97" s="27">
        <v>29063.487000000001</v>
      </c>
      <c r="K97" s="27">
        <v>0</v>
      </c>
      <c r="L97" s="27">
        <v>0</v>
      </c>
    </row>
    <row r="98" spans="1:12" x14ac:dyDescent="0.25">
      <c r="A98" s="10" t="s">
        <v>90</v>
      </c>
      <c r="B98" s="7">
        <v>3</v>
      </c>
      <c r="C98" s="14" t="s">
        <v>96</v>
      </c>
      <c r="D98" s="27">
        <v>82</v>
      </c>
      <c r="E98" s="27">
        <v>82</v>
      </c>
      <c r="F98" s="27">
        <v>571341.28399999999</v>
      </c>
      <c r="G98" s="27">
        <v>67</v>
      </c>
      <c r="H98" s="27">
        <v>29225.788563099999</v>
      </c>
      <c r="I98" s="27">
        <v>1</v>
      </c>
      <c r="J98" s="27">
        <v>42236.006000000001</v>
      </c>
      <c r="K98" s="27">
        <v>0</v>
      </c>
      <c r="L98" s="27">
        <v>0</v>
      </c>
    </row>
    <row r="99" spans="1:12" x14ac:dyDescent="0.25">
      <c r="A99" s="10" t="s">
        <v>90</v>
      </c>
      <c r="B99" s="7">
        <v>5</v>
      </c>
      <c r="C99" s="14" t="s">
        <v>109</v>
      </c>
      <c r="D99" s="27">
        <v>4</v>
      </c>
      <c r="E99" s="27">
        <v>4</v>
      </c>
      <c r="F99" s="27">
        <v>33829.084999999999</v>
      </c>
      <c r="G99" s="27">
        <v>1</v>
      </c>
      <c r="H99" s="27">
        <v>83.332999999999998</v>
      </c>
      <c r="I99" s="27">
        <v>2</v>
      </c>
      <c r="J99" s="27">
        <v>18629.731</v>
      </c>
      <c r="K99" s="27">
        <v>0</v>
      </c>
      <c r="L99" s="27">
        <v>0</v>
      </c>
    </row>
    <row r="100" spans="1:12" x14ac:dyDescent="0.25">
      <c r="A100" s="10" t="s">
        <v>90</v>
      </c>
      <c r="B100" s="7">
        <v>5</v>
      </c>
      <c r="C100" s="14" t="s">
        <v>110</v>
      </c>
      <c r="D100" s="27">
        <v>2</v>
      </c>
      <c r="E100" s="27">
        <v>2</v>
      </c>
      <c r="F100" s="27">
        <v>826.04399999999998</v>
      </c>
      <c r="G100" s="27">
        <v>1</v>
      </c>
      <c r="H100" s="27">
        <v>493.71699999999998</v>
      </c>
      <c r="I100" s="27">
        <v>0</v>
      </c>
      <c r="J100" s="27">
        <v>0</v>
      </c>
      <c r="K100" s="27">
        <v>0</v>
      </c>
      <c r="L100" s="27">
        <v>0</v>
      </c>
    </row>
    <row r="101" spans="1:12" x14ac:dyDescent="0.25">
      <c r="A101" s="10" t="s">
        <v>111</v>
      </c>
      <c r="B101" s="7">
        <v>3</v>
      </c>
      <c r="C101" s="14" t="s">
        <v>206</v>
      </c>
      <c r="D101" s="27">
        <v>0</v>
      </c>
      <c r="E101" s="27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</row>
    <row r="102" spans="1:12" x14ac:dyDescent="0.25">
      <c r="A102" s="10" t="s">
        <v>111</v>
      </c>
      <c r="B102" s="7">
        <v>4</v>
      </c>
      <c r="C102" s="14" t="s">
        <v>207</v>
      </c>
      <c r="D102" s="27">
        <v>0</v>
      </c>
      <c r="E102" s="27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</row>
    <row r="103" spans="1:12" x14ac:dyDescent="0.25">
      <c r="A103" s="10" t="s">
        <v>111</v>
      </c>
      <c r="B103" s="7">
        <v>5</v>
      </c>
      <c r="C103" s="10" t="s">
        <v>210</v>
      </c>
      <c r="D103" s="27">
        <v>0</v>
      </c>
      <c r="E103" s="27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</row>
    <row r="104" spans="1:12" x14ac:dyDescent="0.25">
      <c r="A104" s="10" t="s">
        <v>111</v>
      </c>
      <c r="B104" s="7">
        <v>5</v>
      </c>
      <c r="C104" s="10" t="s">
        <v>211</v>
      </c>
      <c r="D104" s="27">
        <v>0</v>
      </c>
      <c r="E104" s="27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</row>
    <row r="105" spans="1:12" x14ac:dyDescent="0.25">
      <c r="A105" s="10" t="s">
        <v>111</v>
      </c>
      <c r="B105" s="7">
        <v>5</v>
      </c>
      <c r="C105" s="10" t="s">
        <v>209</v>
      </c>
      <c r="D105" s="27">
        <v>0</v>
      </c>
      <c r="E105" s="27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</row>
    <row r="106" spans="1:12" x14ac:dyDescent="0.25">
      <c r="A106" s="10" t="s">
        <v>111</v>
      </c>
      <c r="B106" s="7">
        <v>5</v>
      </c>
      <c r="C106" s="10" t="s">
        <v>208</v>
      </c>
      <c r="D106" s="27">
        <v>1</v>
      </c>
      <c r="E106" s="27">
        <v>1</v>
      </c>
      <c r="F106" s="27">
        <v>5006.6899999999996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</row>
    <row r="107" spans="1:12" x14ac:dyDescent="0.25">
      <c r="A107" s="10" t="s">
        <v>111</v>
      </c>
      <c r="B107" s="7">
        <v>5</v>
      </c>
      <c r="C107" s="10" t="s">
        <v>244</v>
      </c>
      <c r="D107" s="27">
        <v>0</v>
      </c>
      <c r="E107" s="27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</row>
    <row r="108" spans="1:12" x14ac:dyDescent="0.25">
      <c r="A108" s="10" t="s">
        <v>111</v>
      </c>
      <c r="B108" s="7">
        <v>5</v>
      </c>
      <c r="C108" s="10" t="s">
        <v>212</v>
      </c>
      <c r="D108" s="27">
        <v>0</v>
      </c>
      <c r="E108" s="27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</row>
    <row r="109" spans="1:12" x14ac:dyDescent="0.25">
      <c r="A109" s="10" t="s">
        <v>115</v>
      </c>
      <c r="B109" s="13">
        <v>2</v>
      </c>
      <c r="C109" s="12" t="s">
        <v>116</v>
      </c>
      <c r="D109" s="27">
        <v>0</v>
      </c>
      <c r="E109" s="27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</row>
    <row r="110" spans="1:12" x14ac:dyDescent="0.25">
      <c r="A110" s="10" t="s">
        <v>115</v>
      </c>
      <c r="B110" s="13">
        <v>3</v>
      </c>
      <c r="C110" s="12" t="s">
        <v>117</v>
      </c>
      <c r="D110" s="27">
        <v>0</v>
      </c>
      <c r="E110" s="27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</row>
    <row r="111" spans="1:12" x14ac:dyDescent="0.25">
      <c r="A111" s="10" t="s">
        <v>115</v>
      </c>
      <c r="B111" s="13">
        <v>3</v>
      </c>
      <c r="C111" s="12" t="s">
        <v>118</v>
      </c>
      <c r="D111" s="27">
        <v>0</v>
      </c>
      <c r="E111" s="27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</row>
    <row r="112" spans="1:12" x14ac:dyDescent="0.25">
      <c r="A112" s="10" t="s">
        <v>115</v>
      </c>
      <c r="B112" s="13">
        <v>5</v>
      </c>
      <c r="C112" s="12" t="s">
        <v>123</v>
      </c>
      <c r="D112" s="27">
        <v>1</v>
      </c>
      <c r="E112" s="27">
        <v>1</v>
      </c>
      <c r="F112" s="27">
        <v>14714.81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</row>
    <row r="113" spans="1:12" x14ac:dyDescent="0.25">
      <c r="A113" s="10" t="s">
        <v>115</v>
      </c>
      <c r="B113" s="13">
        <v>5</v>
      </c>
      <c r="C113" s="12" t="s">
        <v>171</v>
      </c>
      <c r="D113" s="27">
        <v>0</v>
      </c>
      <c r="E113" s="27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</row>
    <row r="114" spans="1:12" x14ac:dyDescent="0.25">
      <c r="A114" s="10" t="s">
        <v>115</v>
      </c>
      <c r="B114" s="13">
        <v>5</v>
      </c>
      <c r="C114" s="12" t="s">
        <v>172</v>
      </c>
      <c r="D114" s="27">
        <v>0</v>
      </c>
      <c r="E114" s="27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</row>
    <row r="115" spans="1:12" x14ac:dyDescent="0.25">
      <c r="A115" s="10" t="s">
        <v>115</v>
      </c>
      <c r="B115" s="13">
        <v>5</v>
      </c>
      <c r="C115" s="12" t="s">
        <v>120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</row>
    <row r="116" spans="1:12" x14ac:dyDescent="0.25">
      <c r="A116" s="10" t="s">
        <v>115</v>
      </c>
      <c r="B116" s="13">
        <v>5</v>
      </c>
      <c r="C116" s="12" t="s">
        <v>174</v>
      </c>
      <c r="D116" s="27">
        <v>0</v>
      </c>
      <c r="E116" s="27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</row>
    <row r="117" spans="1:12" x14ac:dyDescent="0.25">
      <c r="A117" s="10" t="s">
        <v>115</v>
      </c>
      <c r="B117" s="13">
        <v>5</v>
      </c>
      <c r="C117" s="12" t="s">
        <v>175</v>
      </c>
      <c r="D117" s="27">
        <v>0</v>
      </c>
      <c r="E117" s="27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</row>
    <row r="118" spans="1:12" x14ac:dyDescent="0.25">
      <c r="A118" s="6" t="s">
        <v>125</v>
      </c>
      <c r="B118" s="7">
        <v>1</v>
      </c>
      <c r="C118" s="8" t="s">
        <v>128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</row>
    <row r="119" spans="1:12" x14ac:dyDescent="0.25">
      <c r="A119" s="6" t="s">
        <v>125</v>
      </c>
      <c r="B119" s="7">
        <v>2</v>
      </c>
      <c r="C119" s="8" t="s">
        <v>127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</row>
    <row r="120" spans="1:12" x14ac:dyDescent="0.25">
      <c r="A120" s="6" t="s">
        <v>125</v>
      </c>
      <c r="B120" s="7">
        <v>3</v>
      </c>
      <c r="C120" s="8" t="s">
        <v>129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</row>
    <row r="121" spans="1:12" x14ac:dyDescent="0.25">
      <c r="A121" s="6" t="s">
        <v>125</v>
      </c>
      <c r="B121" s="7">
        <v>4</v>
      </c>
      <c r="C121" s="8" t="s">
        <v>130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</row>
    <row r="122" spans="1:12" x14ac:dyDescent="0.25">
      <c r="A122" s="6" t="s">
        <v>125</v>
      </c>
      <c r="B122" s="7">
        <v>5</v>
      </c>
      <c r="C122" s="8" t="s">
        <v>126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</row>
    <row r="123" spans="1:12" x14ac:dyDescent="0.25">
      <c r="A123" s="6" t="s">
        <v>148</v>
      </c>
      <c r="B123" s="13">
        <v>1</v>
      </c>
      <c r="C123" s="12" t="s">
        <v>187</v>
      </c>
      <c r="D123" s="27">
        <v>1</v>
      </c>
      <c r="E123" s="27">
        <v>1</v>
      </c>
      <c r="F123" s="27">
        <v>12198.54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</row>
    <row r="124" spans="1:12" x14ac:dyDescent="0.25">
      <c r="A124" s="6" t="s">
        <v>148</v>
      </c>
      <c r="B124" s="13">
        <v>3</v>
      </c>
      <c r="C124" s="12" t="s">
        <v>236</v>
      </c>
      <c r="D124" s="27">
        <v>1</v>
      </c>
      <c r="E124" s="27">
        <v>1</v>
      </c>
      <c r="F124" s="27">
        <v>1332.95</v>
      </c>
      <c r="G124" s="27">
        <v>1</v>
      </c>
      <c r="H124" s="27">
        <v>75</v>
      </c>
      <c r="I124" s="27">
        <v>0</v>
      </c>
      <c r="J124" s="27">
        <v>0</v>
      </c>
      <c r="K124" s="27">
        <v>0</v>
      </c>
      <c r="L124" s="27">
        <v>0</v>
      </c>
    </row>
    <row r="125" spans="1:12" x14ac:dyDescent="0.25">
      <c r="A125" s="6" t="s">
        <v>148</v>
      </c>
      <c r="B125" s="13">
        <v>3</v>
      </c>
      <c r="C125" s="12" t="s">
        <v>149</v>
      </c>
      <c r="D125" s="27">
        <v>5</v>
      </c>
      <c r="E125" s="27">
        <v>5</v>
      </c>
      <c r="F125" s="27">
        <v>94136.73</v>
      </c>
      <c r="G125" s="27">
        <v>4</v>
      </c>
      <c r="H125" s="27">
        <v>1120.21</v>
      </c>
      <c r="I125" s="27">
        <v>0</v>
      </c>
      <c r="J125" s="27">
        <v>0</v>
      </c>
      <c r="K125" s="27">
        <v>0</v>
      </c>
      <c r="L125" s="27">
        <v>0</v>
      </c>
    </row>
    <row r="126" spans="1:12" x14ac:dyDescent="0.25">
      <c r="A126" s="6" t="s">
        <v>148</v>
      </c>
      <c r="B126" s="13">
        <v>3</v>
      </c>
      <c r="C126" s="12" t="s">
        <v>214</v>
      </c>
      <c r="D126" s="27">
        <v>3</v>
      </c>
      <c r="E126" s="27">
        <v>3</v>
      </c>
      <c r="F126" s="27">
        <v>7.37</v>
      </c>
      <c r="G126" s="27">
        <v>3</v>
      </c>
      <c r="H126" s="27">
        <v>0.16</v>
      </c>
      <c r="I126" s="27">
        <v>0</v>
      </c>
      <c r="J126" s="27">
        <v>0</v>
      </c>
      <c r="K126" s="27">
        <v>0</v>
      </c>
      <c r="L126" s="27">
        <v>0</v>
      </c>
    </row>
    <row r="127" spans="1:12" x14ac:dyDescent="0.25">
      <c r="A127" s="6" t="s">
        <v>148</v>
      </c>
      <c r="B127" s="13">
        <v>5</v>
      </c>
      <c r="C127" s="12" t="s">
        <v>215</v>
      </c>
      <c r="D127" s="27">
        <v>10</v>
      </c>
      <c r="E127" s="27">
        <v>9</v>
      </c>
      <c r="F127" s="27">
        <v>35863.97</v>
      </c>
      <c r="G127" s="27">
        <v>8</v>
      </c>
      <c r="H127" s="27">
        <v>1723.14</v>
      </c>
      <c r="I127" s="27">
        <v>0</v>
      </c>
      <c r="J127" s="27">
        <v>0</v>
      </c>
      <c r="K127" s="27">
        <v>0</v>
      </c>
      <c r="L127" s="27">
        <v>0</v>
      </c>
    </row>
    <row r="128" spans="1:12" x14ac:dyDescent="0.25">
      <c r="A128" s="6" t="s">
        <v>148</v>
      </c>
      <c r="B128" s="13">
        <v>5</v>
      </c>
      <c r="C128" s="12" t="s">
        <v>35</v>
      </c>
      <c r="D128" s="27">
        <v>4</v>
      </c>
      <c r="E128" s="27">
        <v>4</v>
      </c>
      <c r="F128" s="27">
        <v>10867.07</v>
      </c>
      <c r="G128" s="27">
        <v>3</v>
      </c>
      <c r="H128" s="27">
        <v>1156.51</v>
      </c>
      <c r="I128" s="27">
        <v>0</v>
      </c>
      <c r="J128" s="27">
        <v>0</v>
      </c>
      <c r="K128" s="27">
        <v>0</v>
      </c>
      <c r="L128" s="27">
        <v>0</v>
      </c>
    </row>
    <row r="129" spans="1:12" x14ac:dyDescent="0.25">
      <c r="A129" s="6" t="s">
        <v>148</v>
      </c>
      <c r="B129" s="13">
        <v>5</v>
      </c>
      <c r="C129" s="12" t="s">
        <v>216</v>
      </c>
      <c r="D129" s="27">
        <v>2</v>
      </c>
      <c r="E129" s="27">
        <v>2</v>
      </c>
      <c r="F129" s="27">
        <v>9181.68</v>
      </c>
      <c r="G129" s="27">
        <v>1</v>
      </c>
      <c r="H129" s="27">
        <v>123.41</v>
      </c>
      <c r="I129" s="27">
        <v>0</v>
      </c>
      <c r="J129" s="27">
        <v>0</v>
      </c>
      <c r="K129" s="27">
        <v>0</v>
      </c>
      <c r="L129" s="27">
        <v>0</v>
      </c>
    </row>
    <row r="130" spans="1:12" x14ac:dyDescent="0.25">
      <c r="A130" s="82"/>
      <c r="B130" s="111"/>
      <c r="C130" s="112"/>
      <c r="D130" s="83"/>
      <c r="E130" s="83"/>
      <c r="F130" s="83"/>
      <c r="G130" s="83"/>
      <c r="H130" s="83"/>
      <c r="I130" s="83"/>
      <c r="J130" s="83"/>
      <c r="K130" s="83"/>
      <c r="L130" s="83"/>
    </row>
    <row r="131" spans="1:12" x14ac:dyDescent="0.25">
      <c r="A131" s="2"/>
      <c r="B131" s="109"/>
      <c r="C131" s="30"/>
      <c r="D131" s="83"/>
      <c r="E131" s="83"/>
      <c r="F131" s="83"/>
      <c r="G131" s="83"/>
      <c r="H131" s="83"/>
      <c r="I131" s="83"/>
      <c r="J131" s="83"/>
      <c r="K131" s="83"/>
      <c r="L131" s="83"/>
    </row>
    <row r="132" spans="1:12" x14ac:dyDescent="0.25">
      <c r="A132" s="2"/>
      <c r="B132" s="111"/>
      <c r="C132" s="113" t="s">
        <v>131</v>
      </c>
      <c r="D132" s="13">
        <f>SUM(D133:D138)</f>
        <v>676</v>
      </c>
      <c r="E132" s="13">
        <f t="shared" ref="E132:L132" si="0">SUM(E133:E138)</f>
        <v>674</v>
      </c>
      <c r="F132" s="13">
        <f t="shared" si="0"/>
        <v>1604425.3332235881</v>
      </c>
      <c r="G132" s="13">
        <f t="shared" si="0"/>
        <v>547</v>
      </c>
      <c r="H132" s="13">
        <f t="shared" si="0"/>
        <v>101245.46397780001</v>
      </c>
      <c r="I132" s="13">
        <f t="shared" si="0"/>
        <v>23</v>
      </c>
      <c r="J132" s="13">
        <f t="shared" si="0"/>
        <v>256048.61800000002</v>
      </c>
      <c r="K132" s="13">
        <f t="shared" si="0"/>
        <v>7</v>
      </c>
      <c r="L132" s="13">
        <f t="shared" si="0"/>
        <v>61252.479999999996</v>
      </c>
    </row>
    <row r="133" spans="1:12" x14ac:dyDescent="0.25">
      <c r="A133" s="2"/>
      <c r="B133" s="111"/>
      <c r="C133" s="114" t="s">
        <v>218</v>
      </c>
      <c r="D133" s="115">
        <f>SUMIF($B$6:$B$129,1,D6:D129)</f>
        <v>2</v>
      </c>
      <c r="E133" s="115">
        <f t="shared" ref="E133:L133" si="1">SUMIF($B$6:$B$129,1,E6:E129)</f>
        <v>2</v>
      </c>
      <c r="F133" s="115">
        <f t="shared" si="1"/>
        <v>14672.220000000001</v>
      </c>
      <c r="G133" s="115">
        <f t="shared" si="1"/>
        <v>1</v>
      </c>
      <c r="H133" s="115">
        <f t="shared" si="1"/>
        <v>2469.1799999999998</v>
      </c>
      <c r="I133" s="115">
        <f t="shared" si="1"/>
        <v>0</v>
      </c>
      <c r="J133" s="115">
        <f t="shared" si="1"/>
        <v>0</v>
      </c>
      <c r="K133" s="115">
        <f t="shared" si="1"/>
        <v>0</v>
      </c>
      <c r="L133" s="115">
        <f t="shared" si="1"/>
        <v>0</v>
      </c>
    </row>
    <row r="134" spans="1:12" x14ac:dyDescent="0.25">
      <c r="A134" s="2"/>
      <c r="B134" s="111"/>
      <c r="C134" s="116" t="s">
        <v>219</v>
      </c>
      <c r="D134" s="115">
        <f>SUMIF($B$6:$B$129,2,D6:D129)</f>
        <v>5</v>
      </c>
      <c r="E134" s="115">
        <f t="shared" ref="E134:L134" si="2">SUMIF($B$6:$B$129,2,E6:E129)</f>
        <v>5</v>
      </c>
      <c r="F134" s="115">
        <f t="shared" si="2"/>
        <v>79802.006999999998</v>
      </c>
      <c r="G134" s="115">
        <f t="shared" si="2"/>
        <v>1</v>
      </c>
      <c r="H134" s="115">
        <f t="shared" si="2"/>
        <v>668.95699999999999</v>
      </c>
      <c r="I134" s="115">
        <f t="shared" si="2"/>
        <v>0</v>
      </c>
      <c r="J134" s="115">
        <f t="shared" si="2"/>
        <v>0</v>
      </c>
      <c r="K134" s="115">
        <f t="shared" si="2"/>
        <v>0</v>
      </c>
      <c r="L134" s="115">
        <f t="shared" si="2"/>
        <v>0</v>
      </c>
    </row>
    <row r="135" spans="1:12" x14ac:dyDescent="0.25">
      <c r="A135" s="2"/>
      <c r="B135" s="111"/>
      <c r="C135" s="116" t="s">
        <v>220</v>
      </c>
      <c r="D135" s="115">
        <f>SUMIF($B$6:$B$129,3,D6:D129)</f>
        <v>613</v>
      </c>
      <c r="E135" s="115">
        <f t="shared" ref="E135:L135" si="3">SUMIF($B$6:$B$129,3,E6:E129)</f>
        <v>612</v>
      </c>
      <c r="F135" s="115">
        <f t="shared" si="3"/>
        <v>1319501.1245933271</v>
      </c>
      <c r="G135" s="115">
        <f t="shared" si="3"/>
        <v>521</v>
      </c>
      <c r="H135" s="115">
        <f t="shared" si="3"/>
        <v>90702.066977800016</v>
      </c>
      <c r="I135" s="115">
        <f t="shared" si="3"/>
        <v>19</v>
      </c>
      <c r="J135" s="115">
        <f t="shared" si="3"/>
        <v>218789.15400000001</v>
      </c>
      <c r="K135" s="115">
        <f t="shared" si="3"/>
        <v>4</v>
      </c>
      <c r="L135" s="115">
        <f t="shared" si="3"/>
        <v>51223.78</v>
      </c>
    </row>
    <row r="136" spans="1:12" x14ac:dyDescent="0.25">
      <c r="A136" s="2"/>
      <c r="B136" s="111"/>
      <c r="C136" s="116" t="s">
        <v>221</v>
      </c>
      <c r="D136" s="115">
        <f>SUMIF($B$6:$B$129,4,D6:D129)</f>
        <v>8</v>
      </c>
      <c r="E136" s="115">
        <f t="shared" ref="E136:L136" si="4">SUMIF($B$6:$B$129,4,E6:E129)</f>
        <v>8</v>
      </c>
      <c r="F136" s="115">
        <f t="shared" si="4"/>
        <v>32602.494889999998</v>
      </c>
      <c r="G136" s="115">
        <f t="shared" si="4"/>
        <v>3</v>
      </c>
      <c r="H136" s="115">
        <f t="shared" si="4"/>
        <v>1779.67</v>
      </c>
      <c r="I136" s="115">
        <f t="shared" si="4"/>
        <v>0</v>
      </c>
      <c r="J136" s="115">
        <f t="shared" si="4"/>
        <v>0</v>
      </c>
      <c r="K136" s="115">
        <f t="shared" si="4"/>
        <v>0</v>
      </c>
      <c r="L136" s="115">
        <f t="shared" si="4"/>
        <v>0</v>
      </c>
    </row>
    <row r="137" spans="1:12" x14ac:dyDescent="0.25">
      <c r="A137" s="2"/>
      <c r="B137" s="111"/>
      <c r="C137" s="116" t="s">
        <v>222</v>
      </c>
      <c r="D137" s="115">
        <f>SUMIF($B$6:$B$129,5,D6:D129)</f>
        <v>48</v>
      </c>
      <c r="E137" s="115">
        <f t="shared" ref="E137:L137" si="5">SUMIF($B$6:$B$129,5,E6:E129)</f>
        <v>47</v>
      </c>
      <c r="F137" s="115">
        <f t="shared" si="5"/>
        <v>157847.486740261</v>
      </c>
      <c r="G137" s="115">
        <f t="shared" si="5"/>
        <v>21</v>
      </c>
      <c r="H137" s="115">
        <f t="shared" si="5"/>
        <v>5625.59</v>
      </c>
      <c r="I137" s="115">
        <f t="shared" si="5"/>
        <v>4</v>
      </c>
      <c r="J137" s="115">
        <f t="shared" si="5"/>
        <v>37259.464</v>
      </c>
      <c r="K137" s="115">
        <f t="shared" si="5"/>
        <v>3</v>
      </c>
      <c r="L137" s="115">
        <f t="shared" si="5"/>
        <v>10028.700000000001</v>
      </c>
    </row>
    <row r="138" spans="1:12" x14ac:dyDescent="0.25">
      <c r="A138" s="2"/>
      <c r="B138" s="111"/>
      <c r="C138" s="117" t="s">
        <v>223</v>
      </c>
      <c r="D138" s="118">
        <f>SUMIF($B$6:$B$129,6,D6:D129)</f>
        <v>0</v>
      </c>
      <c r="E138" s="118">
        <f t="shared" ref="E138:L138" si="6">SUMIF($B$6:$B$129,6,E6:E129)</f>
        <v>0</v>
      </c>
      <c r="F138" s="118">
        <f t="shared" si="6"/>
        <v>0</v>
      </c>
      <c r="G138" s="118">
        <f t="shared" si="6"/>
        <v>0</v>
      </c>
      <c r="H138" s="118">
        <f t="shared" si="6"/>
        <v>0</v>
      </c>
      <c r="I138" s="118">
        <f t="shared" si="6"/>
        <v>0</v>
      </c>
      <c r="J138" s="118">
        <f t="shared" si="6"/>
        <v>0</v>
      </c>
      <c r="K138" s="118">
        <f t="shared" si="6"/>
        <v>0</v>
      </c>
      <c r="L138" s="118">
        <f t="shared" si="6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9"/>
  <sheetViews>
    <sheetView topLeftCell="A115" workbookViewId="0">
      <selection sqref="A1:L139"/>
    </sheetView>
  </sheetViews>
  <sheetFormatPr baseColWidth="10" defaultRowHeight="15" x14ac:dyDescent="0.25"/>
  <cols>
    <col min="3" max="3" width="25.140625" bestFit="1" customWidth="1"/>
  </cols>
  <sheetData>
    <row r="1" spans="1:12" x14ac:dyDescent="0.25">
      <c r="A1" s="107" t="s">
        <v>0</v>
      </c>
      <c r="B1" s="108"/>
      <c r="C1" s="107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107" t="s">
        <v>1</v>
      </c>
      <c r="B2" s="108"/>
      <c r="C2" s="107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107" t="s">
        <v>245</v>
      </c>
      <c r="B3" s="108"/>
      <c r="C3" s="107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1"/>
      <c r="B4" s="109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45" x14ac:dyDescent="0.25">
      <c r="A5" s="24" t="s">
        <v>3</v>
      </c>
      <c r="B5" s="25" t="s">
        <v>4</v>
      </c>
      <c r="C5" s="110" t="s">
        <v>5</v>
      </c>
      <c r="D5" s="110" t="s">
        <v>6</v>
      </c>
      <c r="E5" s="110" t="s">
        <v>7</v>
      </c>
      <c r="F5" s="110" t="s">
        <v>153</v>
      </c>
      <c r="G5" s="110" t="s">
        <v>9</v>
      </c>
      <c r="H5" s="110" t="s">
        <v>225</v>
      </c>
      <c r="I5" s="110" t="s">
        <v>11</v>
      </c>
      <c r="J5" s="110" t="s">
        <v>226</v>
      </c>
      <c r="K5" s="110" t="s">
        <v>13</v>
      </c>
      <c r="L5" s="5" t="s">
        <v>14</v>
      </c>
    </row>
    <row r="6" spans="1:12" x14ac:dyDescent="0.25">
      <c r="A6" s="6" t="s">
        <v>15</v>
      </c>
      <c r="B6" s="7">
        <v>3</v>
      </c>
      <c r="C6" s="8" t="s">
        <v>16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</row>
    <row r="7" spans="1:12" x14ac:dyDescent="0.25">
      <c r="A7" s="6" t="s">
        <v>15</v>
      </c>
      <c r="B7" s="7">
        <v>3</v>
      </c>
      <c r="C7" s="8" t="s">
        <v>17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</row>
    <row r="8" spans="1:12" x14ac:dyDescent="0.25">
      <c r="A8" s="6" t="s">
        <v>15</v>
      </c>
      <c r="B8" s="7">
        <v>3</v>
      </c>
      <c r="C8" s="8" t="s">
        <v>18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</row>
    <row r="9" spans="1:12" x14ac:dyDescent="0.25">
      <c r="A9" s="6" t="s">
        <v>15</v>
      </c>
      <c r="B9" s="7">
        <v>4</v>
      </c>
      <c r="C9" s="8" t="s">
        <v>19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</row>
    <row r="10" spans="1:12" x14ac:dyDescent="0.25">
      <c r="A10" s="6" t="s">
        <v>15</v>
      </c>
      <c r="B10" s="7">
        <v>4</v>
      </c>
      <c r="C10" s="8" t="s">
        <v>20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spans="1:12" x14ac:dyDescent="0.25">
      <c r="A11" s="6" t="s">
        <v>15</v>
      </c>
      <c r="B11" s="7">
        <v>4</v>
      </c>
      <c r="C11" s="8" t="s">
        <v>21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</row>
    <row r="12" spans="1:12" x14ac:dyDescent="0.25">
      <c r="A12" s="6" t="s">
        <v>15</v>
      </c>
      <c r="B12" s="7">
        <v>4</v>
      </c>
      <c r="C12" s="8" t="s">
        <v>22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</row>
    <row r="13" spans="1:12" x14ac:dyDescent="0.25">
      <c r="A13" s="6" t="s">
        <v>15</v>
      </c>
      <c r="B13" s="7">
        <v>2</v>
      </c>
      <c r="C13" s="8" t="s">
        <v>23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</row>
    <row r="14" spans="1:12" x14ac:dyDescent="0.25">
      <c r="A14" s="6" t="s">
        <v>15</v>
      </c>
      <c r="B14" s="7">
        <v>2</v>
      </c>
      <c r="C14" s="8" t="s">
        <v>24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</row>
    <row r="15" spans="1:12" x14ac:dyDescent="0.25">
      <c r="A15" s="6" t="s">
        <v>15</v>
      </c>
      <c r="B15" s="7">
        <v>4</v>
      </c>
      <c r="C15" s="8" t="s">
        <v>25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</row>
    <row r="16" spans="1:12" x14ac:dyDescent="0.25">
      <c r="A16" s="6" t="s">
        <v>15</v>
      </c>
      <c r="B16" s="7">
        <v>3</v>
      </c>
      <c r="C16" s="8" t="s">
        <v>26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</row>
    <row r="17" spans="1:12" x14ac:dyDescent="0.25">
      <c r="A17" s="6" t="s">
        <v>15</v>
      </c>
      <c r="B17" s="7">
        <v>4</v>
      </c>
      <c r="C17" s="8" t="s">
        <v>27</v>
      </c>
      <c r="D17" s="27">
        <v>2</v>
      </c>
      <c r="E17" s="27">
        <v>2</v>
      </c>
      <c r="F17" s="27">
        <v>12218.913</v>
      </c>
      <c r="G17" s="27">
        <v>1</v>
      </c>
      <c r="H17" s="27">
        <v>425.95</v>
      </c>
      <c r="I17" s="27">
        <v>0</v>
      </c>
      <c r="J17" s="27">
        <v>0</v>
      </c>
      <c r="K17" s="27">
        <v>0</v>
      </c>
      <c r="L17" s="27">
        <v>0</v>
      </c>
    </row>
    <row r="18" spans="1:12" x14ac:dyDescent="0.25">
      <c r="A18" s="6" t="s">
        <v>15</v>
      </c>
      <c r="B18" s="7">
        <v>4</v>
      </c>
      <c r="C18" s="8" t="s">
        <v>28</v>
      </c>
      <c r="D18" s="27">
        <v>1</v>
      </c>
      <c r="E18" s="27">
        <v>1</v>
      </c>
      <c r="F18" s="27">
        <v>7091.674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</row>
    <row r="19" spans="1:12" x14ac:dyDescent="0.25">
      <c r="A19" s="6" t="s">
        <v>15</v>
      </c>
      <c r="B19" s="7">
        <v>4</v>
      </c>
      <c r="C19" s="8" t="s">
        <v>29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</row>
    <row r="20" spans="1:12" x14ac:dyDescent="0.25">
      <c r="A20" s="6" t="s">
        <v>15</v>
      </c>
      <c r="B20" s="7">
        <v>5</v>
      </c>
      <c r="C20" s="8" t="s">
        <v>30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</row>
    <row r="21" spans="1:12" x14ac:dyDescent="0.25">
      <c r="A21" s="6" t="s">
        <v>15</v>
      </c>
      <c r="B21" s="7">
        <v>2</v>
      </c>
      <c r="C21" s="8" t="s">
        <v>31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</row>
    <row r="22" spans="1:12" x14ac:dyDescent="0.25">
      <c r="A22" s="6" t="s">
        <v>15</v>
      </c>
      <c r="B22" s="7">
        <v>3</v>
      </c>
      <c r="C22" s="8" t="s">
        <v>32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</row>
    <row r="23" spans="1:12" x14ac:dyDescent="0.25">
      <c r="A23" s="6" t="s">
        <v>15</v>
      </c>
      <c r="B23" s="7">
        <v>3</v>
      </c>
      <c r="C23" s="8" t="s">
        <v>34</v>
      </c>
      <c r="D23" s="27">
        <v>2</v>
      </c>
      <c r="E23" s="27">
        <v>2</v>
      </c>
      <c r="F23" s="27">
        <v>51531.756999999998</v>
      </c>
      <c r="G23" s="27">
        <v>1</v>
      </c>
      <c r="H23" s="27">
        <v>1095.6790000000001</v>
      </c>
      <c r="I23" s="27">
        <v>1</v>
      </c>
      <c r="J23" s="27">
        <v>42092.58</v>
      </c>
      <c r="K23" s="27">
        <v>0</v>
      </c>
      <c r="L23" s="27">
        <v>0</v>
      </c>
    </row>
    <row r="24" spans="1:12" x14ac:dyDescent="0.25">
      <c r="A24" s="6" t="s">
        <v>15</v>
      </c>
      <c r="B24" s="7">
        <v>3</v>
      </c>
      <c r="C24" s="8" t="s">
        <v>200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</row>
    <row r="25" spans="1:12" x14ac:dyDescent="0.25">
      <c r="A25" s="6" t="s">
        <v>15</v>
      </c>
      <c r="B25" s="7">
        <v>4</v>
      </c>
      <c r="C25" s="8" t="s">
        <v>36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</row>
    <row r="26" spans="1:12" x14ac:dyDescent="0.25">
      <c r="A26" s="6" t="s">
        <v>15</v>
      </c>
      <c r="B26" s="7">
        <v>3</v>
      </c>
      <c r="C26" s="8" t="s">
        <v>201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</row>
    <row r="27" spans="1:12" x14ac:dyDescent="0.25">
      <c r="A27" s="6" t="s">
        <v>15</v>
      </c>
      <c r="B27" s="7">
        <v>4</v>
      </c>
      <c r="C27" s="8" t="s">
        <v>202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</row>
    <row r="28" spans="1:12" x14ac:dyDescent="0.25">
      <c r="A28" s="6" t="s">
        <v>15</v>
      </c>
      <c r="B28" s="7">
        <v>3</v>
      </c>
      <c r="C28" s="8" t="s">
        <v>37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</row>
    <row r="29" spans="1:12" x14ac:dyDescent="0.25">
      <c r="A29" s="6" t="s">
        <v>15</v>
      </c>
      <c r="B29" s="7">
        <v>1</v>
      </c>
      <c r="C29" s="8" t="s">
        <v>39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</row>
    <row r="30" spans="1:12" x14ac:dyDescent="0.25">
      <c r="A30" s="6" t="s">
        <v>15</v>
      </c>
      <c r="B30" s="7">
        <v>3</v>
      </c>
      <c r="C30" s="8" t="s">
        <v>203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</row>
    <row r="31" spans="1:12" x14ac:dyDescent="0.25">
      <c r="A31" s="6" t="s">
        <v>15</v>
      </c>
      <c r="B31" s="7">
        <v>2</v>
      </c>
      <c r="C31" s="8" t="s">
        <v>41</v>
      </c>
      <c r="D31" s="27">
        <v>5</v>
      </c>
      <c r="E31" s="27">
        <v>4</v>
      </c>
      <c r="F31" s="27">
        <v>47348.25</v>
      </c>
      <c r="G31" s="27">
        <v>1</v>
      </c>
      <c r="H31" s="27">
        <v>425.95</v>
      </c>
      <c r="I31" s="27">
        <v>0</v>
      </c>
      <c r="J31" s="27">
        <v>0</v>
      </c>
      <c r="K31" s="27">
        <v>0</v>
      </c>
      <c r="L31" s="27">
        <v>0</v>
      </c>
    </row>
    <row r="32" spans="1:12" x14ac:dyDescent="0.25">
      <c r="A32" s="10" t="s">
        <v>144</v>
      </c>
      <c r="B32" s="7">
        <v>2</v>
      </c>
      <c r="C32" s="12" t="s">
        <v>43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</row>
    <row r="33" spans="1:12" x14ac:dyDescent="0.25">
      <c r="A33" s="10" t="s">
        <v>144</v>
      </c>
      <c r="B33" s="7">
        <v>4</v>
      </c>
      <c r="C33" s="12" t="s">
        <v>179</v>
      </c>
      <c r="D33" s="27">
        <v>1</v>
      </c>
      <c r="E33" s="27">
        <v>1</v>
      </c>
      <c r="F33" s="27">
        <v>1237.79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</row>
    <row r="34" spans="1:12" x14ac:dyDescent="0.25">
      <c r="A34" s="10" t="s">
        <v>144</v>
      </c>
      <c r="B34" s="7">
        <v>4</v>
      </c>
      <c r="C34" s="12" t="s">
        <v>45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</row>
    <row r="35" spans="1:12" x14ac:dyDescent="0.25">
      <c r="A35" s="10" t="s">
        <v>144</v>
      </c>
      <c r="B35" s="7">
        <v>4</v>
      </c>
      <c r="C35" s="12" t="s">
        <v>46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spans="1:12" x14ac:dyDescent="0.25">
      <c r="A36" s="10" t="s">
        <v>47</v>
      </c>
      <c r="B36" s="7">
        <v>1</v>
      </c>
      <c r="C36" s="10" t="s">
        <v>155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</row>
    <row r="37" spans="1:12" x14ac:dyDescent="0.25">
      <c r="A37" s="10" t="s">
        <v>47</v>
      </c>
      <c r="B37" s="7">
        <v>3</v>
      </c>
      <c r="C37" s="10" t="s">
        <v>156</v>
      </c>
      <c r="D37" s="27">
        <v>13</v>
      </c>
      <c r="E37" s="27">
        <v>13</v>
      </c>
      <c r="F37" s="27">
        <v>79796.03</v>
      </c>
      <c r="G37" s="27">
        <v>0</v>
      </c>
      <c r="H37" s="27">
        <v>0</v>
      </c>
      <c r="I37" s="27">
        <v>3</v>
      </c>
      <c r="J37" s="27">
        <v>13124.47</v>
      </c>
      <c r="K37" s="27">
        <v>0</v>
      </c>
      <c r="L37" s="27">
        <v>0</v>
      </c>
    </row>
    <row r="38" spans="1:12" x14ac:dyDescent="0.25">
      <c r="A38" s="10" t="s">
        <v>47</v>
      </c>
      <c r="B38" s="7">
        <v>3</v>
      </c>
      <c r="C38" s="10" t="s">
        <v>157</v>
      </c>
      <c r="D38" s="27">
        <v>1</v>
      </c>
      <c r="E38" s="27">
        <v>1</v>
      </c>
      <c r="F38" s="27">
        <v>888.81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</row>
    <row r="39" spans="1:12" x14ac:dyDescent="0.25">
      <c r="A39" s="10" t="s">
        <v>47</v>
      </c>
      <c r="B39" s="7">
        <v>4</v>
      </c>
      <c r="C39" s="10" t="s">
        <v>158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</row>
    <row r="40" spans="1:12" x14ac:dyDescent="0.25">
      <c r="A40" s="10" t="s">
        <v>47</v>
      </c>
      <c r="B40" s="7">
        <v>4</v>
      </c>
      <c r="C40" s="10" t="s">
        <v>159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</row>
    <row r="41" spans="1:12" x14ac:dyDescent="0.25">
      <c r="A41" s="10" t="s">
        <v>47</v>
      </c>
      <c r="B41" s="7">
        <v>4</v>
      </c>
      <c r="C41" s="10" t="s">
        <v>160</v>
      </c>
      <c r="D41" s="27">
        <v>1</v>
      </c>
      <c r="E41" s="27">
        <v>1</v>
      </c>
      <c r="F41" s="27">
        <v>1435.69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</row>
    <row r="42" spans="1:12" x14ac:dyDescent="0.25">
      <c r="A42" s="10" t="s">
        <v>54</v>
      </c>
      <c r="B42" s="7">
        <v>3</v>
      </c>
      <c r="C42" s="10" t="s">
        <v>228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</row>
    <row r="43" spans="1:12" x14ac:dyDescent="0.25">
      <c r="A43" s="10" t="s">
        <v>54</v>
      </c>
      <c r="B43" s="7">
        <v>5</v>
      </c>
      <c r="C43" s="10" t="s">
        <v>227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</row>
    <row r="44" spans="1:12" x14ac:dyDescent="0.25">
      <c r="A44" s="10" t="s">
        <v>54</v>
      </c>
      <c r="B44" s="7">
        <v>5</v>
      </c>
      <c r="C44" s="10" t="s">
        <v>238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</row>
    <row r="45" spans="1:12" x14ac:dyDescent="0.25">
      <c r="A45" s="10" t="s">
        <v>54</v>
      </c>
      <c r="B45" s="7">
        <v>5</v>
      </c>
      <c r="C45" s="10" t="s">
        <v>239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</row>
    <row r="46" spans="1:12" x14ac:dyDescent="0.25">
      <c r="A46" s="6" t="s">
        <v>56</v>
      </c>
      <c r="B46" s="7">
        <v>3</v>
      </c>
      <c r="C46" s="6" t="s">
        <v>162</v>
      </c>
      <c r="D46" s="27">
        <v>5</v>
      </c>
      <c r="E46" s="27">
        <v>5</v>
      </c>
      <c r="F46" s="27">
        <v>36505.264974318001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</row>
    <row r="47" spans="1:12" x14ac:dyDescent="0.25">
      <c r="A47" s="6" t="s">
        <v>56</v>
      </c>
      <c r="B47" s="7">
        <v>3</v>
      </c>
      <c r="C47" s="6" t="s">
        <v>162</v>
      </c>
      <c r="D47" s="27">
        <v>7</v>
      </c>
      <c r="E47" s="27">
        <v>7</v>
      </c>
      <c r="F47" s="27">
        <v>18782.585454291002</v>
      </c>
      <c r="G47" s="27">
        <v>3</v>
      </c>
      <c r="H47" s="27">
        <v>154.881</v>
      </c>
      <c r="I47" s="27">
        <v>1</v>
      </c>
      <c r="J47" s="27">
        <v>871.399</v>
      </c>
      <c r="K47" s="27">
        <v>1</v>
      </c>
      <c r="L47" s="27">
        <v>21991.857</v>
      </c>
    </row>
    <row r="48" spans="1:12" x14ac:dyDescent="0.25">
      <c r="A48" s="6" t="s">
        <v>56</v>
      </c>
      <c r="B48" s="7">
        <v>3</v>
      </c>
      <c r="C48" s="6" t="s">
        <v>162</v>
      </c>
      <c r="D48" s="27">
        <v>12</v>
      </c>
      <c r="E48" s="27">
        <v>12</v>
      </c>
      <c r="F48" s="27">
        <v>89113.118775886003</v>
      </c>
      <c r="G48" s="27">
        <v>0</v>
      </c>
      <c r="H48" s="27">
        <v>0</v>
      </c>
      <c r="I48" s="27">
        <v>1</v>
      </c>
      <c r="J48" s="27">
        <v>4441.4520000000002</v>
      </c>
      <c r="K48" s="27">
        <v>0</v>
      </c>
      <c r="L48" s="27">
        <v>0</v>
      </c>
    </row>
    <row r="49" spans="1:12" x14ac:dyDescent="0.25">
      <c r="A49" s="6" t="s">
        <v>56</v>
      </c>
      <c r="B49" s="7">
        <v>3</v>
      </c>
      <c r="C49" s="6" t="s">
        <v>162</v>
      </c>
      <c r="D49" s="27">
        <v>1</v>
      </c>
      <c r="E49" s="27">
        <v>1</v>
      </c>
      <c r="F49" s="27">
        <v>6266.8702982839995</v>
      </c>
      <c r="G49" s="27">
        <v>1</v>
      </c>
      <c r="H49" s="27">
        <v>414.61599999999999</v>
      </c>
      <c r="I49" s="27">
        <v>0</v>
      </c>
      <c r="J49" s="27">
        <v>0</v>
      </c>
      <c r="K49" s="27">
        <v>0</v>
      </c>
      <c r="L49" s="27">
        <v>0</v>
      </c>
    </row>
    <row r="50" spans="1:12" x14ac:dyDescent="0.25">
      <c r="A50" s="6" t="s">
        <v>56</v>
      </c>
      <c r="B50" s="7">
        <v>3</v>
      </c>
      <c r="C50" s="6" t="s">
        <v>163</v>
      </c>
      <c r="D50" s="27">
        <v>2</v>
      </c>
      <c r="E50" s="27">
        <v>2</v>
      </c>
      <c r="F50" s="27">
        <v>19780.561265965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</row>
    <row r="51" spans="1:12" x14ac:dyDescent="0.25">
      <c r="A51" s="6" t="s">
        <v>56</v>
      </c>
      <c r="B51" s="7">
        <v>3</v>
      </c>
      <c r="C51" s="6" t="s">
        <v>163</v>
      </c>
      <c r="D51" s="27">
        <v>7</v>
      </c>
      <c r="E51" s="27">
        <v>7</v>
      </c>
      <c r="F51" s="27">
        <v>10573.463793340999</v>
      </c>
      <c r="G51" s="27">
        <v>3</v>
      </c>
      <c r="H51" s="27">
        <v>145.76900000000001</v>
      </c>
      <c r="I51" s="27">
        <v>2</v>
      </c>
      <c r="J51" s="27">
        <v>8202.018</v>
      </c>
      <c r="K51" s="27">
        <v>0</v>
      </c>
      <c r="L51" s="27">
        <v>0</v>
      </c>
    </row>
    <row r="52" spans="1:12" x14ac:dyDescent="0.25">
      <c r="A52" s="6" t="s">
        <v>56</v>
      </c>
      <c r="B52" s="7">
        <v>3</v>
      </c>
      <c r="C52" s="6" t="s">
        <v>163</v>
      </c>
      <c r="D52" s="27">
        <v>5</v>
      </c>
      <c r="E52" s="27">
        <v>5</v>
      </c>
      <c r="F52" s="27">
        <v>17176.812450321999</v>
      </c>
      <c r="G52" s="27">
        <v>0</v>
      </c>
      <c r="H52" s="27">
        <v>0</v>
      </c>
      <c r="I52" s="27">
        <v>2</v>
      </c>
      <c r="J52" s="27">
        <v>5941.451</v>
      </c>
      <c r="K52" s="27">
        <v>0</v>
      </c>
      <c r="L52" s="27">
        <v>0</v>
      </c>
    </row>
    <row r="53" spans="1:12" x14ac:dyDescent="0.25">
      <c r="A53" s="6" t="s">
        <v>56</v>
      </c>
      <c r="B53" s="7">
        <v>3</v>
      </c>
      <c r="C53" s="6" t="s">
        <v>163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</row>
    <row r="54" spans="1:12" x14ac:dyDescent="0.25">
      <c r="A54" s="6" t="s">
        <v>56</v>
      </c>
      <c r="B54" s="7">
        <v>3</v>
      </c>
      <c r="C54" s="6" t="s">
        <v>164</v>
      </c>
      <c r="D54" s="27">
        <v>5</v>
      </c>
      <c r="E54" s="27">
        <v>5</v>
      </c>
      <c r="F54" s="27">
        <v>43589.054711062003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</row>
    <row r="55" spans="1:12" x14ac:dyDescent="0.25">
      <c r="A55" s="6" t="s">
        <v>56</v>
      </c>
      <c r="B55" s="7">
        <v>3</v>
      </c>
      <c r="C55" s="6" t="s">
        <v>164</v>
      </c>
      <c r="D55" s="27">
        <v>8</v>
      </c>
      <c r="E55" s="27">
        <v>8</v>
      </c>
      <c r="F55" s="27">
        <v>29627.663777695001</v>
      </c>
      <c r="G55" s="27">
        <v>3</v>
      </c>
      <c r="H55" s="27">
        <v>376.56900000000002</v>
      </c>
      <c r="I55" s="27">
        <v>1</v>
      </c>
      <c r="J55" s="27">
        <v>14661.237999999999</v>
      </c>
      <c r="K55" s="27">
        <v>0</v>
      </c>
      <c r="L55" s="27">
        <v>0</v>
      </c>
    </row>
    <row r="56" spans="1:12" x14ac:dyDescent="0.25">
      <c r="A56" s="6" t="s">
        <v>56</v>
      </c>
      <c r="B56" s="7">
        <v>3</v>
      </c>
      <c r="C56" s="6" t="s">
        <v>164</v>
      </c>
      <c r="D56" s="27">
        <v>13</v>
      </c>
      <c r="E56" s="27">
        <v>13</v>
      </c>
      <c r="F56" s="27">
        <v>95267.132035269999</v>
      </c>
      <c r="G56" s="27">
        <v>1</v>
      </c>
      <c r="H56" s="27">
        <v>115.977</v>
      </c>
      <c r="I56" s="27">
        <v>0</v>
      </c>
      <c r="J56" s="27">
        <v>0</v>
      </c>
      <c r="K56" s="27">
        <v>2</v>
      </c>
      <c r="L56" s="27">
        <v>9500</v>
      </c>
    </row>
    <row r="57" spans="1:12" x14ac:dyDescent="0.25">
      <c r="A57" s="6" t="s">
        <v>56</v>
      </c>
      <c r="B57" s="7">
        <v>3</v>
      </c>
      <c r="C57" s="6" t="s">
        <v>164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</row>
    <row r="58" spans="1:12" x14ac:dyDescent="0.25">
      <c r="A58" s="6" t="s">
        <v>56</v>
      </c>
      <c r="B58" s="7">
        <v>5</v>
      </c>
      <c r="C58" s="6" t="s">
        <v>165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</row>
    <row r="59" spans="1:12" x14ac:dyDescent="0.25">
      <c r="A59" s="6" t="s">
        <v>56</v>
      </c>
      <c r="B59" s="7">
        <v>5</v>
      </c>
      <c r="C59" s="6" t="s">
        <v>165</v>
      </c>
      <c r="D59" s="27">
        <v>3</v>
      </c>
      <c r="E59" s="27">
        <v>3</v>
      </c>
      <c r="F59" s="27">
        <v>832.66179044300009</v>
      </c>
      <c r="G59" s="27">
        <v>1</v>
      </c>
      <c r="H59" s="27">
        <v>135</v>
      </c>
      <c r="I59" s="27">
        <v>0</v>
      </c>
      <c r="J59" s="27">
        <v>0</v>
      </c>
      <c r="K59" s="27">
        <v>0</v>
      </c>
      <c r="L59" s="27">
        <v>0</v>
      </c>
    </row>
    <row r="60" spans="1:12" x14ac:dyDescent="0.25">
      <c r="A60" s="6" t="s">
        <v>56</v>
      </c>
      <c r="B60" s="7">
        <v>5</v>
      </c>
      <c r="C60" s="6" t="s">
        <v>165</v>
      </c>
      <c r="D60" s="27">
        <v>6</v>
      </c>
      <c r="E60" s="27">
        <v>6</v>
      </c>
      <c r="F60" s="27">
        <v>43387.635926797004</v>
      </c>
      <c r="G60" s="27">
        <v>0</v>
      </c>
      <c r="H60" s="27">
        <v>0</v>
      </c>
      <c r="I60" s="27">
        <v>2</v>
      </c>
      <c r="J60" s="27">
        <v>32877.173000000003</v>
      </c>
      <c r="K60" s="27">
        <v>0</v>
      </c>
      <c r="L60" s="27">
        <v>0</v>
      </c>
    </row>
    <row r="61" spans="1:12" x14ac:dyDescent="0.25">
      <c r="A61" s="6" t="s">
        <v>56</v>
      </c>
      <c r="B61" s="7">
        <v>5</v>
      </c>
      <c r="C61" s="6" t="s">
        <v>165</v>
      </c>
      <c r="D61" s="27">
        <v>1</v>
      </c>
      <c r="E61" s="27">
        <v>1</v>
      </c>
      <c r="F61" s="27">
        <v>5964.2648866710006</v>
      </c>
      <c r="G61" s="27">
        <v>1</v>
      </c>
      <c r="H61" s="27">
        <v>414.61700000000002</v>
      </c>
      <c r="I61" s="27">
        <v>0</v>
      </c>
      <c r="J61" s="27">
        <v>0</v>
      </c>
      <c r="K61" s="27">
        <v>0</v>
      </c>
      <c r="L61" s="27">
        <v>0</v>
      </c>
    </row>
    <row r="62" spans="1:12" x14ac:dyDescent="0.25">
      <c r="A62" s="6" t="s">
        <v>56</v>
      </c>
      <c r="B62" s="7">
        <v>5</v>
      </c>
      <c r="C62" s="6" t="s">
        <v>166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</row>
    <row r="63" spans="1:12" x14ac:dyDescent="0.25">
      <c r="A63" s="6" t="s">
        <v>56</v>
      </c>
      <c r="B63" s="7">
        <v>5</v>
      </c>
      <c r="C63" s="6" t="s">
        <v>166</v>
      </c>
      <c r="D63" s="27">
        <v>4</v>
      </c>
      <c r="E63" s="27">
        <v>4</v>
      </c>
      <c r="F63" s="27">
        <v>801.44833323</v>
      </c>
      <c r="G63" s="27">
        <v>2</v>
      </c>
      <c r="H63" s="27">
        <v>137.48500000000001</v>
      </c>
      <c r="I63" s="27">
        <v>0</v>
      </c>
      <c r="J63" s="27">
        <v>0</v>
      </c>
      <c r="K63" s="27">
        <v>0</v>
      </c>
      <c r="L63" s="27">
        <v>0</v>
      </c>
    </row>
    <row r="64" spans="1:12" x14ac:dyDescent="0.25">
      <c r="A64" s="6" t="s">
        <v>56</v>
      </c>
      <c r="B64" s="7">
        <v>5</v>
      </c>
      <c r="C64" s="6" t="s">
        <v>166</v>
      </c>
      <c r="D64" s="27">
        <v>3</v>
      </c>
      <c r="E64" s="27">
        <v>3</v>
      </c>
      <c r="F64" s="27">
        <v>7390.9299391949999</v>
      </c>
      <c r="G64" s="27">
        <v>1</v>
      </c>
      <c r="H64" s="27">
        <v>49.704999999999998</v>
      </c>
      <c r="I64" s="27">
        <v>1</v>
      </c>
      <c r="J64" s="27">
        <v>1500</v>
      </c>
      <c r="K64" s="27">
        <v>0</v>
      </c>
      <c r="L64" s="27">
        <v>0</v>
      </c>
    </row>
    <row r="65" spans="1:12" x14ac:dyDescent="0.25">
      <c r="A65" s="6" t="s">
        <v>56</v>
      </c>
      <c r="B65" s="7">
        <v>5</v>
      </c>
      <c r="C65" s="6" t="s">
        <v>166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</row>
    <row r="66" spans="1:12" x14ac:dyDescent="0.25">
      <c r="A66" s="6" t="s">
        <v>56</v>
      </c>
      <c r="B66" s="7">
        <v>5</v>
      </c>
      <c r="C66" s="6" t="s">
        <v>167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</row>
    <row r="67" spans="1:12" x14ac:dyDescent="0.25">
      <c r="A67" s="6" t="s">
        <v>56</v>
      </c>
      <c r="B67" s="7">
        <v>5</v>
      </c>
      <c r="C67" s="6" t="s">
        <v>167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</row>
    <row r="68" spans="1:12" x14ac:dyDescent="0.25">
      <c r="A68" s="6" t="s">
        <v>56</v>
      </c>
      <c r="B68" s="7">
        <v>5</v>
      </c>
      <c r="C68" s="6" t="s">
        <v>167</v>
      </c>
      <c r="D68" s="27">
        <v>2</v>
      </c>
      <c r="E68" s="27">
        <v>2</v>
      </c>
      <c r="F68" s="27">
        <v>4459.0192062280003</v>
      </c>
      <c r="G68" s="27">
        <v>0</v>
      </c>
      <c r="H68" s="27">
        <v>0</v>
      </c>
      <c r="I68" s="27">
        <v>1</v>
      </c>
      <c r="J68" s="27">
        <v>1500</v>
      </c>
      <c r="K68" s="27">
        <v>0</v>
      </c>
      <c r="L68" s="27">
        <v>0</v>
      </c>
    </row>
    <row r="69" spans="1:12" x14ac:dyDescent="0.25">
      <c r="A69" s="6" t="s">
        <v>56</v>
      </c>
      <c r="B69" s="7">
        <v>5</v>
      </c>
      <c r="C69" s="6" t="s">
        <v>167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</row>
    <row r="70" spans="1:12" x14ac:dyDescent="0.25">
      <c r="A70" s="10" t="s">
        <v>81</v>
      </c>
      <c r="B70" s="7">
        <v>4</v>
      </c>
      <c r="C70" s="14" t="s">
        <v>82</v>
      </c>
      <c r="D70" s="27">
        <v>1</v>
      </c>
      <c r="E70" s="27">
        <v>1</v>
      </c>
      <c r="F70" s="27">
        <v>7611.58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</row>
    <row r="71" spans="1:12" x14ac:dyDescent="0.25">
      <c r="A71" s="10" t="s">
        <v>240</v>
      </c>
      <c r="B71" s="7">
        <v>4</v>
      </c>
      <c r="C71" s="14" t="s">
        <v>241</v>
      </c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</row>
    <row r="72" spans="1:12" x14ac:dyDescent="0.25">
      <c r="A72" s="6" t="s">
        <v>180</v>
      </c>
      <c r="B72" s="13">
        <v>4</v>
      </c>
      <c r="C72" s="12" t="s">
        <v>229</v>
      </c>
      <c r="D72" s="27">
        <v>2</v>
      </c>
      <c r="E72" s="27">
        <v>2</v>
      </c>
      <c r="F72" s="27">
        <v>5115.3040000000001</v>
      </c>
      <c r="G72" s="27">
        <v>2</v>
      </c>
      <c r="H72" s="27">
        <v>745.56799999999998</v>
      </c>
      <c r="I72" s="27">
        <v>0</v>
      </c>
      <c r="J72" s="27">
        <v>0</v>
      </c>
      <c r="K72" s="27">
        <v>0</v>
      </c>
      <c r="L72" s="27">
        <v>0</v>
      </c>
    </row>
    <row r="73" spans="1:12" x14ac:dyDescent="0.25">
      <c r="A73" s="6" t="s">
        <v>180</v>
      </c>
      <c r="B73" s="13">
        <v>5</v>
      </c>
      <c r="C73" s="12" t="s">
        <v>230</v>
      </c>
      <c r="D73" s="27">
        <v>2</v>
      </c>
      <c r="E73" s="27">
        <v>2</v>
      </c>
      <c r="F73" s="27">
        <v>2138.259</v>
      </c>
      <c r="G73" s="27">
        <v>2</v>
      </c>
      <c r="H73" s="27">
        <v>662.76700000000005</v>
      </c>
      <c r="I73" s="27">
        <v>0</v>
      </c>
      <c r="J73" s="27">
        <v>0</v>
      </c>
      <c r="K73" s="27">
        <v>0</v>
      </c>
      <c r="L73" s="27">
        <v>0</v>
      </c>
    </row>
    <row r="74" spans="1:12" x14ac:dyDescent="0.25">
      <c r="A74" s="6" t="s">
        <v>180</v>
      </c>
      <c r="B74" s="13">
        <v>3</v>
      </c>
      <c r="C74" s="12" t="s">
        <v>231</v>
      </c>
      <c r="D74" s="27">
        <v>1</v>
      </c>
      <c r="E74" s="27">
        <v>1</v>
      </c>
      <c r="F74" s="27">
        <v>81.832999999999998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</row>
    <row r="75" spans="1:12" x14ac:dyDescent="0.25">
      <c r="A75" s="6" t="s">
        <v>180</v>
      </c>
      <c r="B75" s="13">
        <v>3</v>
      </c>
      <c r="C75" s="12" t="s">
        <v>232</v>
      </c>
      <c r="D75" s="27">
        <v>2</v>
      </c>
      <c r="E75" s="27">
        <v>2</v>
      </c>
      <c r="F75" s="27">
        <v>680.32299999999998</v>
      </c>
      <c r="G75" s="27">
        <v>2</v>
      </c>
      <c r="H75" s="27">
        <v>248.483</v>
      </c>
      <c r="I75" s="27">
        <v>0</v>
      </c>
      <c r="J75" s="27">
        <v>0</v>
      </c>
      <c r="K75" s="27">
        <v>0</v>
      </c>
      <c r="L75" s="27">
        <v>0</v>
      </c>
    </row>
    <row r="76" spans="1:12" x14ac:dyDescent="0.25">
      <c r="A76" s="6" t="s">
        <v>88</v>
      </c>
      <c r="B76" s="13">
        <v>1</v>
      </c>
      <c r="C76" s="12" t="s">
        <v>233</v>
      </c>
      <c r="D76" s="27">
        <v>1</v>
      </c>
      <c r="E76" s="27">
        <v>1</v>
      </c>
      <c r="F76" s="27">
        <v>2481.15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</row>
    <row r="77" spans="1:12" x14ac:dyDescent="0.25">
      <c r="A77" s="6" t="s">
        <v>88</v>
      </c>
      <c r="B77" s="13">
        <v>3</v>
      </c>
      <c r="C77" s="12" t="s">
        <v>185</v>
      </c>
      <c r="D77" s="27">
        <v>5</v>
      </c>
      <c r="E77" s="27">
        <v>5</v>
      </c>
      <c r="F77" s="27">
        <v>73704.37</v>
      </c>
      <c r="G77" s="27">
        <v>7</v>
      </c>
      <c r="H77" s="27">
        <v>63332.41</v>
      </c>
      <c r="I77" s="27">
        <v>0</v>
      </c>
      <c r="J77" s="27">
        <v>0</v>
      </c>
      <c r="K77" s="27">
        <v>1</v>
      </c>
      <c r="L77" s="27">
        <v>456.95</v>
      </c>
    </row>
    <row r="78" spans="1:12" x14ac:dyDescent="0.25">
      <c r="A78" s="6" t="s">
        <v>88</v>
      </c>
      <c r="B78" s="13">
        <v>3</v>
      </c>
      <c r="C78" s="12" t="s">
        <v>234</v>
      </c>
      <c r="D78" s="27">
        <v>2</v>
      </c>
      <c r="E78" s="27">
        <v>2</v>
      </c>
      <c r="F78" s="27">
        <v>86148.96</v>
      </c>
      <c r="G78" s="27">
        <v>1</v>
      </c>
      <c r="H78" s="27">
        <v>31887.65</v>
      </c>
      <c r="I78" s="27">
        <v>0</v>
      </c>
      <c r="J78" s="27">
        <v>0</v>
      </c>
      <c r="K78" s="27">
        <v>0</v>
      </c>
      <c r="L78" s="27">
        <v>0</v>
      </c>
    </row>
    <row r="79" spans="1:12" x14ac:dyDescent="0.25">
      <c r="A79" s="6" t="s">
        <v>88</v>
      </c>
      <c r="B79" s="13">
        <v>3</v>
      </c>
      <c r="C79" s="12" t="s">
        <v>242</v>
      </c>
      <c r="D79" s="27">
        <v>2</v>
      </c>
      <c r="E79" s="27">
        <v>2</v>
      </c>
      <c r="F79" s="27">
        <v>9082.56</v>
      </c>
      <c r="G79" s="27">
        <v>3</v>
      </c>
      <c r="H79" s="27">
        <v>4644.46</v>
      </c>
      <c r="I79" s="27">
        <v>0</v>
      </c>
      <c r="J79" s="27">
        <v>0</v>
      </c>
      <c r="K79" s="27">
        <v>1</v>
      </c>
      <c r="L79" s="27">
        <v>1989.22</v>
      </c>
    </row>
    <row r="80" spans="1:12" x14ac:dyDescent="0.25">
      <c r="A80" s="6" t="s">
        <v>88</v>
      </c>
      <c r="B80" s="13">
        <v>3</v>
      </c>
      <c r="C80" s="12" t="s">
        <v>243</v>
      </c>
      <c r="D80" s="27">
        <v>1</v>
      </c>
      <c r="E80" s="27">
        <v>1</v>
      </c>
      <c r="F80" s="27">
        <v>5737.3</v>
      </c>
      <c r="G80" s="27">
        <v>2</v>
      </c>
      <c r="H80" s="27">
        <v>1429.64</v>
      </c>
      <c r="I80" s="27">
        <v>0</v>
      </c>
      <c r="J80" s="27">
        <v>0</v>
      </c>
      <c r="K80" s="27">
        <v>0</v>
      </c>
      <c r="L80" s="27">
        <v>0</v>
      </c>
    </row>
    <row r="81" spans="1:12" x14ac:dyDescent="0.25">
      <c r="A81" s="6" t="s">
        <v>88</v>
      </c>
      <c r="B81" s="13">
        <v>4</v>
      </c>
      <c r="C81" s="12" t="s">
        <v>246</v>
      </c>
      <c r="D81" s="27">
        <v>1</v>
      </c>
      <c r="E81" s="27">
        <v>1</v>
      </c>
      <c r="F81" s="27">
        <v>16185.83</v>
      </c>
      <c r="G81" s="27">
        <v>1</v>
      </c>
      <c r="H81" s="27">
        <v>15970.85</v>
      </c>
      <c r="I81" s="27">
        <v>0</v>
      </c>
      <c r="J81" s="27">
        <v>0</v>
      </c>
      <c r="K81" s="27">
        <v>0</v>
      </c>
      <c r="L81" s="27">
        <v>0</v>
      </c>
    </row>
    <row r="82" spans="1:12" x14ac:dyDescent="0.25">
      <c r="A82" s="10" t="s">
        <v>90</v>
      </c>
      <c r="B82" s="7">
        <v>5</v>
      </c>
      <c r="C82" s="14" t="s">
        <v>103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</row>
    <row r="83" spans="1:12" x14ac:dyDescent="0.25">
      <c r="A83" s="10" t="s">
        <v>90</v>
      </c>
      <c r="B83" s="7">
        <v>5</v>
      </c>
      <c r="C83" s="14" t="s">
        <v>104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</row>
    <row r="84" spans="1:12" x14ac:dyDescent="0.25">
      <c r="A84" s="10" t="s">
        <v>90</v>
      </c>
      <c r="B84" s="7">
        <v>5</v>
      </c>
      <c r="C84" s="14" t="s">
        <v>105</v>
      </c>
      <c r="D84" s="27">
        <v>2</v>
      </c>
      <c r="E84" s="27">
        <v>2</v>
      </c>
      <c r="F84" s="27">
        <v>504.16800000000001</v>
      </c>
      <c r="G84" s="27">
        <v>1</v>
      </c>
      <c r="H84" s="27">
        <v>50</v>
      </c>
      <c r="I84" s="27">
        <v>1</v>
      </c>
      <c r="J84" s="27">
        <v>460.90600000000001</v>
      </c>
      <c r="K84" s="27">
        <v>0</v>
      </c>
      <c r="L84" s="27">
        <v>0</v>
      </c>
    </row>
    <row r="85" spans="1:12" x14ac:dyDescent="0.25">
      <c r="A85" s="10" t="s">
        <v>90</v>
      </c>
      <c r="B85" s="7">
        <v>5</v>
      </c>
      <c r="C85" s="14" t="s">
        <v>106</v>
      </c>
      <c r="D85" s="27">
        <v>1</v>
      </c>
      <c r="E85" s="27">
        <v>1</v>
      </c>
      <c r="F85" s="27">
        <v>250.18899999999999</v>
      </c>
      <c r="G85" s="27">
        <v>0</v>
      </c>
      <c r="H85" s="27">
        <v>0</v>
      </c>
      <c r="I85" s="27">
        <v>0</v>
      </c>
      <c r="J85" s="27">
        <v>0</v>
      </c>
      <c r="K85" s="27">
        <v>1</v>
      </c>
      <c r="L85" s="27">
        <v>1049.3389999999999</v>
      </c>
    </row>
    <row r="86" spans="1:12" x14ac:dyDescent="0.25">
      <c r="A86" s="10" t="s">
        <v>90</v>
      </c>
      <c r="B86" s="7">
        <v>2</v>
      </c>
      <c r="C86" s="14" t="s">
        <v>91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</row>
    <row r="87" spans="1:12" x14ac:dyDescent="0.25">
      <c r="A87" s="10" t="s">
        <v>90</v>
      </c>
      <c r="B87" s="7">
        <v>2</v>
      </c>
      <c r="C87" s="14" t="s">
        <v>92</v>
      </c>
      <c r="D87" s="27">
        <v>0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</row>
    <row r="88" spans="1:12" x14ac:dyDescent="0.25">
      <c r="A88" s="10" t="s">
        <v>90</v>
      </c>
      <c r="B88" s="7">
        <v>2</v>
      </c>
      <c r="C88" s="14" t="s">
        <v>93</v>
      </c>
      <c r="D88" s="27">
        <v>1</v>
      </c>
      <c r="E88" s="27">
        <v>1</v>
      </c>
      <c r="F88" s="27">
        <v>33062.529000000002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</row>
    <row r="89" spans="1:12" x14ac:dyDescent="0.25">
      <c r="A89" s="10" t="s">
        <v>90</v>
      </c>
      <c r="B89" s="7">
        <v>5</v>
      </c>
      <c r="C89" s="14" t="s">
        <v>107</v>
      </c>
      <c r="D89" s="27">
        <v>3</v>
      </c>
      <c r="E89" s="27">
        <v>3</v>
      </c>
      <c r="F89" s="27">
        <v>19641.636999999999</v>
      </c>
      <c r="G89" s="27">
        <v>1</v>
      </c>
      <c r="H89" s="27">
        <v>64.001999999999995</v>
      </c>
      <c r="I89" s="27">
        <v>1</v>
      </c>
      <c r="J89" s="27">
        <v>460.90600000000001</v>
      </c>
      <c r="K89" s="27">
        <v>0</v>
      </c>
      <c r="L89" s="27">
        <v>0</v>
      </c>
    </row>
    <row r="90" spans="1:12" x14ac:dyDescent="0.25">
      <c r="A90" s="10" t="s">
        <v>90</v>
      </c>
      <c r="B90" s="7">
        <v>5</v>
      </c>
      <c r="C90" s="14" t="s">
        <v>108</v>
      </c>
      <c r="D90" s="27">
        <v>1</v>
      </c>
      <c r="E90" s="27">
        <v>1</v>
      </c>
      <c r="F90" s="27">
        <v>523.06299999999999</v>
      </c>
      <c r="G90" s="27">
        <v>0</v>
      </c>
      <c r="H90" s="27">
        <v>0</v>
      </c>
      <c r="I90" s="27">
        <v>0</v>
      </c>
      <c r="J90" s="27">
        <v>0</v>
      </c>
      <c r="K90" s="27">
        <v>1</v>
      </c>
      <c r="L90" s="27">
        <v>214.113</v>
      </c>
    </row>
    <row r="91" spans="1:12" x14ac:dyDescent="0.25">
      <c r="A91" s="10" t="s">
        <v>90</v>
      </c>
      <c r="B91" s="7">
        <v>4</v>
      </c>
      <c r="C91" s="14" t="s">
        <v>97</v>
      </c>
      <c r="D91" s="27">
        <v>1</v>
      </c>
      <c r="E91" s="27">
        <v>1</v>
      </c>
      <c r="F91" s="27">
        <v>861.96199999999999</v>
      </c>
      <c r="G91" s="27">
        <v>0</v>
      </c>
      <c r="H91" s="27">
        <v>0</v>
      </c>
      <c r="I91" s="27">
        <v>1</v>
      </c>
      <c r="J91" s="27">
        <v>863.86199999999997</v>
      </c>
      <c r="K91" s="27">
        <v>0</v>
      </c>
      <c r="L91" s="27">
        <v>0</v>
      </c>
    </row>
    <row r="92" spans="1:12" x14ac:dyDescent="0.25">
      <c r="A92" s="10" t="s">
        <v>90</v>
      </c>
      <c r="B92" s="7">
        <v>4</v>
      </c>
      <c r="C92" s="14" t="s">
        <v>98</v>
      </c>
      <c r="D92" s="27">
        <v>2</v>
      </c>
      <c r="E92" s="27">
        <v>2</v>
      </c>
      <c r="F92" s="27">
        <v>80752.383000000002</v>
      </c>
      <c r="G92" s="27">
        <v>0</v>
      </c>
      <c r="H92" s="27">
        <v>0</v>
      </c>
      <c r="I92" s="27">
        <v>5</v>
      </c>
      <c r="J92" s="27">
        <v>81226.604999999996</v>
      </c>
      <c r="K92" s="27">
        <v>0</v>
      </c>
      <c r="L92" s="27">
        <v>0</v>
      </c>
    </row>
    <row r="93" spans="1:12" x14ac:dyDescent="0.25">
      <c r="A93" s="10" t="s">
        <v>90</v>
      </c>
      <c r="B93" s="7">
        <v>4</v>
      </c>
      <c r="C93" s="14" t="s">
        <v>99</v>
      </c>
      <c r="D93" s="27">
        <v>0</v>
      </c>
      <c r="E93" s="27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</row>
    <row r="94" spans="1:12" x14ac:dyDescent="0.25">
      <c r="A94" s="10" t="s">
        <v>90</v>
      </c>
      <c r="B94" s="7">
        <v>4</v>
      </c>
      <c r="C94" s="14" t="s">
        <v>100</v>
      </c>
      <c r="D94" s="27">
        <v>1</v>
      </c>
      <c r="E94" s="27">
        <v>1</v>
      </c>
      <c r="F94" s="27">
        <v>67817.084000000003</v>
      </c>
      <c r="G94" s="27">
        <v>1</v>
      </c>
      <c r="H94" s="27">
        <v>68000</v>
      </c>
      <c r="I94" s="27">
        <v>0</v>
      </c>
      <c r="J94" s="27">
        <v>0</v>
      </c>
      <c r="K94" s="27">
        <v>0</v>
      </c>
      <c r="L94" s="27">
        <v>0</v>
      </c>
    </row>
    <row r="95" spans="1:12" x14ac:dyDescent="0.25">
      <c r="A95" s="10" t="s">
        <v>90</v>
      </c>
      <c r="B95" s="7">
        <v>4</v>
      </c>
      <c r="C95" s="14" t="s">
        <v>101</v>
      </c>
      <c r="D95" s="27">
        <v>0</v>
      </c>
      <c r="E95" s="27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</row>
    <row r="96" spans="1:12" x14ac:dyDescent="0.25">
      <c r="A96" s="10" t="s">
        <v>90</v>
      </c>
      <c r="B96" s="7">
        <v>4</v>
      </c>
      <c r="C96" s="14" t="s">
        <v>102</v>
      </c>
      <c r="D96" s="27">
        <v>1</v>
      </c>
      <c r="E96" s="27">
        <v>1</v>
      </c>
      <c r="F96" s="27">
        <v>33619.53</v>
      </c>
      <c r="G96" s="27">
        <v>0</v>
      </c>
      <c r="H96" s="27">
        <v>0</v>
      </c>
      <c r="I96" s="27">
        <v>1</v>
      </c>
      <c r="J96" s="27">
        <v>33576.245000000003</v>
      </c>
      <c r="K96" s="27">
        <v>0</v>
      </c>
      <c r="L96" s="27">
        <v>0</v>
      </c>
    </row>
    <row r="97" spans="1:12" x14ac:dyDescent="0.25">
      <c r="A97" s="10" t="s">
        <v>90</v>
      </c>
      <c r="B97" s="7">
        <v>3</v>
      </c>
      <c r="C97" s="14" t="s">
        <v>94</v>
      </c>
      <c r="D97" s="27">
        <v>0</v>
      </c>
      <c r="E97" s="27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</row>
    <row r="98" spans="1:12" x14ac:dyDescent="0.25">
      <c r="A98" s="10" t="s">
        <v>90</v>
      </c>
      <c r="B98" s="7">
        <v>3</v>
      </c>
      <c r="C98" s="14" t="s">
        <v>95</v>
      </c>
      <c r="D98" s="27">
        <v>467</v>
      </c>
      <c r="E98" s="27">
        <v>466</v>
      </c>
      <c r="F98" s="27">
        <v>126498.088</v>
      </c>
      <c r="G98" s="27">
        <v>451</v>
      </c>
      <c r="H98" s="27">
        <v>12435.571558000011</v>
      </c>
      <c r="I98" s="27">
        <v>5</v>
      </c>
      <c r="J98" s="27">
        <v>17964.973999999998</v>
      </c>
      <c r="K98" s="27">
        <v>0</v>
      </c>
      <c r="L98" s="27">
        <v>0</v>
      </c>
    </row>
    <row r="99" spans="1:12" x14ac:dyDescent="0.25">
      <c r="A99" s="10" t="s">
        <v>90</v>
      </c>
      <c r="B99" s="7">
        <v>3</v>
      </c>
      <c r="C99" s="14" t="s">
        <v>96</v>
      </c>
      <c r="D99" s="27">
        <v>88</v>
      </c>
      <c r="E99" s="27">
        <v>87</v>
      </c>
      <c r="F99" s="27">
        <v>789583.60600000003</v>
      </c>
      <c r="G99" s="27">
        <v>71</v>
      </c>
      <c r="H99" s="27">
        <v>84735.882318199961</v>
      </c>
      <c r="I99" s="27">
        <v>4</v>
      </c>
      <c r="J99" s="27">
        <v>274187.66399999999</v>
      </c>
      <c r="K99" s="27">
        <v>2</v>
      </c>
      <c r="L99" s="27">
        <v>137127.09</v>
      </c>
    </row>
    <row r="100" spans="1:12" x14ac:dyDescent="0.25">
      <c r="A100" s="10" t="s">
        <v>90</v>
      </c>
      <c r="B100" s="7">
        <v>5</v>
      </c>
      <c r="C100" s="14" t="s">
        <v>109</v>
      </c>
      <c r="D100" s="27">
        <v>6</v>
      </c>
      <c r="E100" s="27">
        <v>5</v>
      </c>
      <c r="F100" s="27">
        <v>34685.86</v>
      </c>
      <c r="G100" s="27">
        <v>2</v>
      </c>
      <c r="H100" s="27">
        <v>80.668000000000006</v>
      </c>
      <c r="I100" s="27">
        <v>1</v>
      </c>
      <c r="J100" s="27">
        <v>460.90499999999997</v>
      </c>
      <c r="K100" s="27">
        <v>0</v>
      </c>
      <c r="L100" s="27">
        <v>0</v>
      </c>
    </row>
    <row r="101" spans="1:12" x14ac:dyDescent="0.25">
      <c r="A101" s="10" t="s">
        <v>90</v>
      </c>
      <c r="B101" s="7">
        <v>5</v>
      </c>
      <c r="C101" s="14" t="s">
        <v>110</v>
      </c>
      <c r="D101" s="27">
        <v>2</v>
      </c>
      <c r="E101" s="27">
        <v>2</v>
      </c>
      <c r="F101" s="27">
        <v>34413.584000000003</v>
      </c>
      <c r="G101" s="27">
        <v>0</v>
      </c>
      <c r="H101" s="27">
        <v>0</v>
      </c>
      <c r="I101" s="27">
        <v>1</v>
      </c>
      <c r="J101" s="27">
        <v>34151.010999999999</v>
      </c>
      <c r="K101" s="27">
        <v>1</v>
      </c>
      <c r="L101" s="27">
        <v>303.15899999999999</v>
      </c>
    </row>
    <row r="102" spans="1:12" x14ac:dyDescent="0.25">
      <c r="A102" s="10" t="s">
        <v>111</v>
      </c>
      <c r="B102" s="7">
        <v>3</v>
      </c>
      <c r="C102" s="14" t="s">
        <v>206</v>
      </c>
      <c r="D102" s="27">
        <v>0</v>
      </c>
      <c r="E102" s="27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</row>
    <row r="103" spans="1:12" x14ac:dyDescent="0.25">
      <c r="A103" s="10" t="s">
        <v>111</v>
      </c>
      <c r="B103" s="7">
        <v>4</v>
      </c>
      <c r="C103" s="14" t="s">
        <v>207</v>
      </c>
      <c r="D103" s="27">
        <v>0</v>
      </c>
      <c r="E103" s="27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</row>
    <row r="104" spans="1:12" x14ac:dyDescent="0.25">
      <c r="A104" s="10" t="s">
        <v>111</v>
      </c>
      <c r="B104" s="7">
        <v>5</v>
      </c>
      <c r="C104" s="10" t="s">
        <v>210</v>
      </c>
      <c r="D104" s="27">
        <v>0</v>
      </c>
      <c r="E104" s="27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</row>
    <row r="105" spans="1:12" x14ac:dyDescent="0.25">
      <c r="A105" s="10" t="s">
        <v>111</v>
      </c>
      <c r="B105" s="7">
        <v>5</v>
      </c>
      <c r="C105" s="10" t="s">
        <v>211</v>
      </c>
      <c r="D105" s="27">
        <v>0</v>
      </c>
      <c r="E105" s="27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</row>
    <row r="106" spans="1:12" x14ac:dyDescent="0.25">
      <c r="A106" s="10" t="s">
        <v>111</v>
      </c>
      <c r="B106" s="7">
        <v>5</v>
      </c>
      <c r="C106" s="10" t="s">
        <v>209</v>
      </c>
      <c r="D106" s="27">
        <v>0</v>
      </c>
      <c r="E106" s="27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</row>
    <row r="107" spans="1:12" x14ac:dyDescent="0.25">
      <c r="A107" s="10" t="s">
        <v>111</v>
      </c>
      <c r="B107" s="7">
        <v>5</v>
      </c>
      <c r="C107" s="10" t="s">
        <v>208</v>
      </c>
      <c r="D107" s="27">
        <v>1</v>
      </c>
      <c r="E107" s="27">
        <v>1</v>
      </c>
      <c r="F107" s="27">
        <v>5051.8639999999996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</row>
    <row r="108" spans="1:12" x14ac:dyDescent="0.25">
      <c r="A108" s="10" t="s">
        <v>111</v>
      </c>
      <c r="B108" s="7">
        <v>5</v>
      </c>
      <c r="C108" s="10" t="s">
        <v>244</v>
      </c>
      <c r="D108" s="27">
        <v>0</v>
      </c>
      <c r="E108" s="27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</row>
    <row r="109" spans="1:12" x14ac:dyDescent="0.25">
      <c r="A109" s="10" t="s">
        <v>111</v>
      </c>
      <c r="B109" s="7">
        <v>5</v>
      </c>
      <c r="C109" s="10" t="s">
        <v>212</v>
      </c>
      <c r="D109" s="27">
        <v>0</v>
      </c>
      <c r="E109" s="27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</row>
    <row r="110" spans="1:12" x14ac:dyDescent="0.25">
      <c r="A110" s="10" t="s">
        <v>115</v>
      </c>
      <c r="B110" s="13">
        <v>2</v>
      </c>
      <c r="C110" s="12" t="s">
        <v>116</v>
      </c>
      <c r="D110" s="27">
        <v>0</v>
      </c>
      <c r="E110" s="27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</row>
    <row r="111" spans="1:12" x14ac:dyDescent="0.25">
      <c r="A111" s="10" t="s">
        <v>115</v>
      </c>
      <c r="B111" s="13">
        <v>3</v>
      </c>
      <c r="C111" s="12" t="s">
        <v>117</v>
      </c>
      <c r="D111" s="27">
        <v>0</v>
      </c>
      <c r="E111" s="27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</row>
    <row r="112" spans="1:12" x14ac:dyDescent="0.25">
      <c r="A112" s="10" t="s">
        <v>115</v>
      </c>
      <c r="B112" s="13">
        <v>3</v>
      </c>
      <c r="C112" s="12" t="s">
        <v>118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</row>
    <row r="113" spans="1:12" x14ac:dyDescent="0.25">
      <c r="A113" s="10" t="s">
        <v>115</v>
      </c>
      <c r="B113" s="13">
        <v>5</v>
      </c>
      <c r="C113" s="12" t="s">
        <v>123</v>
      </c>
      <c r="D113" s="27">
        <v>1</v>
      </c>
      <c r="E113" s="27">
        <v>1</v>
      </c>
      <c r="F113" s="27">
        <v>14714.81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</row>
    <row r="114" spans="1:12" x14ac:dyDescent="0.25">
      <c r="A114" s="10" t="s">
        <v>115</v>
      </c>
      <c r="B114" s="13">
        <v>5</v>
      </c>
      <c r="C114" s="12" t="s">
        <v>124</v>
      </c>
      <c r="D114" s="27">
        <v>0</v>
      </c>
      <c r="E114" s="27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</row>
    <row r="115" spans="1:12" x14ac:dyDescent="0.25">
      <c r="A115" s="10" t="s">
        <v>115</v>
      </c>
      <c r="B115" s="13">
        <v>5</v>
      </c>
      <c r="C115" s="12" t="s">
        <v>119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</row>
    <row r="116" spans="1:12" x14ac:dyDescent="0.25">
      <c r="A116" s="10" t="s">
        <v>115</v>
      </c>
      <c r="B116" s="13">
        <v>5</v>
      </c>
      <c r="C116" s="12" t="s">
        <v>120</v>
      </c>
      <c r="D116" s="27">
        <v>0</v>
      </c>
      <c r="E116" s="27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</row>
    <row r="117" spans="1:12" x14ac:dyDescent="0.25">
      <c r="A117" s="10" t="s">
        <v>115</v>
      </c>
      <c r="B117" s="13">
        <v>5</v>
      </c>
      <c r="C117" s="12" t="s">
        <v>121</v>
      </c>
      <c r="D117" s="27">
        <v>0</v>
      </c>
      <c r="E117" s="27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</row>
    <row r="118" spans="1:12" x14ac:dyDescent="0.25">
      <c r="A118" s="10" t="s">
        <v>115</v>
      </c>
      <c r="B118" s="13">
        <v>5</v>
      </c>
      <c r="C118" s="12" t="s">
        <v>122</v>
      </c>
      <c r="D118" s="27">
        <v>0</v>
      </c>
      <c r="E118" s="27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</row>
    <row r="119" spans="1:12" x14ac:dyDescent="0.25">
      <c r="A119" s="6" t="s">
        <v>125</v>
      </c>
      <c r="B119" s="7">
        <v>1</v>
      </c>
      <c r="C119" s="8" t="s">
        <v>128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</row>
    <row r="120" spans="1:12" x14ac:dyDescent="0.25">
      <c r="A120" s="6" t="s">
        <v>125</v>
      </c>
      <c r="B120" s="7">
        <v>2</v>
      </c>
      <c r="C120" s="8" t="s">
        <v>127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</row>
    <row r="121" spans="1:12" x14ac:dyDescent="0.25">
      <c r="A121" s="6" t="s">
        <v>125</v>
      </c>
      <c r="B121" s="7">
        <v>3</v>
      </c>
      <c r="C121" s="8" t="s">
        <v>129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</row>
    <row r="122" spans="1:12" x14ac:dyDescent="0.25">
      <c r="A122" s="6" t="s">
        <v>125</v>
      </c>
      <c r="B122" s="7">
        <v>4</v>
      </c>
      <c r="C122" s="8" t="s">
        <v>130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</row>
    <row r="123" spans="1:12" x14ac:dyDescent="0.25">
      <c r="A123" s="6" t="s">
        <v>125</v>
      </c>
      <c r="B123" s="7">
        <v>5</v>
      </c>
      <c r="C123" s="8" t="s">
        <v>126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</row>
    <row r="124" spans="1:12" x14ac:dyDescent="0.25">
      <c r="A124" s="6" t="s">
        <v>148</v>
      </c>
      <c r="B124" s="13">
        <v>1</v>
      </c>
      <c r="C124" s="12" t="s">
        <v>187</v>
      </c>
      <c r="D124" s="27">
        <v>1</v>
      </c>
      <c r="E124" s="27">
        <v>1</v>
      </c>
      <c r="F124" s="27">
        <v>12234.68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</row>
    <row r="125" spans="1:12" x14ac:dyDescent="0.25">
      <c r="A125" s="6" t="s">
        <v>148</v>
      </c>
      <c r="B125" s="13">
        <v>3</v>
      </c>
      <c r="C125" s="12" t="s">
        <v>236</v>
      </c>
      <c r="D125" s="27">
        <v>1</v>
      </c>
      <c r="E125" s="27">
        <v>1</v>
      </c>
      <c r="F125" s="27">
        <v>1412.88</v>
      </c>
      <c r="G125" s="27">
        <v>1</v>
      </c>
      <c r="H125" s="27">
        <v>75</v>
      </c>
      <c r="I125" s="27">
        <v>0</v>
      </c>
      <c r="J125" s="27">
        <v>0</v>
      </c>
      <c r="K125" s="27">
        <v>0</v>
      </c>
      <c r="L125" s="27">
        <v>0</v>
      </c>
    </row>
    <row r="126" spans="1:12" x14ac:dyDescent="0.25">
      <c r="A126" s="6" t="s">
        <v>148</v>
      </c>
      <c r="B126" s="13">
        <v>3</v>
      </c>
      <c r="C126" s="12" t="s">
        <v>149</v>
      </c>
      <c r="D126" s="27">
        <v>5</v>
      </c>
      <c r="E126" s="27">
        <v>5</v>
      </c>
      <c r="F126" s="27">
        <v>89681.42</v>
      </c>
      <c r="G126" s="27">
        <v>4</v>
      </c>
      <c r="H126" s="27">
        <v>1127.23</v>
      </c>
      <c r="I126" s="27">
        <v>0</v>
      </c>
      <c r="J126" s="27">
        <v>0</v>
      </c>
      <c r="K126" s="27">
        <v>0</v>
      </c>
      <c r="L126" s="27">
        <v>0</v>
      </c>
    </row>
    <row r="127" spans="1:12" x14ac:dyDescent="0.25">
      <c r="A127" s="6" t="s">
        <v>148</v>
      </c>
      <c r="B127" s="13">
        <v>3</v>
      </c>
      <c r="C127" s="12" t="s">
        <v>214</v>
      </c>
      <c r="D127" s="27">
        <v>3</v>
      </c>
      <c r="E127" s="27">
        <v>3</v>
      </c>
      <c r="F127" s="27">
        <v>7.28</v>
      </c>
      <c r="G127" s="27">
        <v>3</v>
      </c>
      <c r="H127" s="27">
        <v>0.16</v>
      </c>
      <c r="I127" s="27">
        <v>0</v>
      </c>
      <c r="J127" s="27">
        <v>0</v>
      </c>
      <c r="K127" s="27">
        <v>0</v>
      </c>
      <c r="L127" s="27">
        <v>0</v>
      </c>
    </row>
    <row r="128" spans="1:12" x14ac:dyDescent="0.25">
      <c r="A128" s="6" t="s">
        <v>148</v>
      </c>
      <c r="B128" s="13">
        <v>5</v>
      </c>
      <c r="C128" s="12" t="s">
        <v>247</v>
      </c>
      <c r="D128" s="27">
        <v>11</v>
      </c>
      <c r="E128" s="27">
        <v>10</v>
      </c>
      <c r="F128" s="27">
        <v>40048.04</v>
      </c>
      <c r="G128" s="27">
        <v>8</v>
      </c>
      <c r="H128" s="27">
        <v>3727.49</v>
      </c>
      <c r="I128" s="27">
        <v>0</v>
      </c>
      <c r="J128" s="27">
        <v>0</v>
      </c>
      <c r="K128" s="27">
        <v>0</v>
      </c>
      <c r="L128" s="27">
        <v>0</v>
      </c>
    </row>
    <row r="129" spans="1:12" x14ac:dyDescent="0.25">
      <c r="A129" s="6" t="s">
        <v>148</v>
      </c>
      <c r="B129" s="13">
        <v>5</v>
      </c>
      <c r="C129" s="12" t="s">
        <v>35</v>
      </c>
      <c r="D129" s="27">
        <v>4</v>
      </c>
      <c r="E129" s="27">
        <v>4</v>
      </c>
      <c r="F129" s="27">
        <v>10916.22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</row>
    <row r="130" spans="1:12" x14ac:dyDescent="0.25">
      <c r="A130" s="6" t="s">
        <v>148</v>
      </c>
      <c r="B130" s="13">
        <v>6</v>
      </c>
      <c r="C130" s="12" t="s">
        <v>248</v>
      </c>
      <c r="D130" s="27">
        <v>1</v>
      </c>
      <c r="E130" s="27">
        <v>1</v>
      </c>
      <c r="F130" s="27">
        <v>3015.49</v>
      </c>
      <c r="G130" s="27">
        <v>1</v>
      </c>
      <c r="H130" s="27">
        <v>3000</v>
      </c>
      <c r="I130" s="27">
        <v>0</v>
      </c>
      <c r="J130" s="27">
        <v>0</v>
      </c>
      <c r="K130" s="27">
        <v>0</v>
      </c>
      <c r="L130" s="27">
        <v>0</v>
      </c>
    </row>
    <row r="131" spans="1:12" x14ac:dyDescent="0.25">
      <c r="A131" s="6" t="s">
        <v>148</v>
      </c>
      <c r="B131" s="13">
        <v>5</v>
      </c>
      <c r="C131" s="12" t="s">
        <v>216</v>
      </c>
      <c r="D131" s="27">
        <v>2</v>
      </c>
      <c r="E131" s="27">
        <v>2</v>
      </c>
      <c r="F131" s="27">
        <v>10117.91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</row>
    <row r="132" spans="1:12" x14ac:dyDescent="0.25">
      <c r="A132" s="2"/>
      <c r="B132" s="109"/>
      <c r="C132" s="30"/>
      <c r="D132" s="83"/>
      <c r="E132" s="83"/>
      <c r="F132" s="83"/>
      <c r="G132" s="83"/>
      <c r="H132" s="83"/>
      <c r="I132" s="83"/>
      <c r="J132" s="83"/>
      <c r="K132" s="83"/>
      <c r="L132" s="83"/>
    </row>
    <row r="133" spans="1:12" x14ac:dyDescent="0.25">
      <c r="A133" s="2"/>
      <c r="B133" s="111"/>
      <c r="C133" s="113" t="s">
        <v>131</v>
      </c>
      <c r="D133" s="13">
        <f>SUM(D134:D139)</f>
        <v>736</v>
      </c>
      <c r="E133" s="13">
        <f t="shared" ref="E133:L133" si="0">SUM(E134:E139)</f>
        <v>731</v>
      </c>
      <c r="F133" s="13">
        <f t="shared" si="0"/>
        <v>2249449.1476189978</v>
      </c>
      <c r="G133" s="13">
        <f t="shared" si="0"/>
        <v>583</v>
      </c>
      <c r="H133" s="13">
        <f t="shared" si="0"/>
        <v>296110.02987620002</v>
      </c>
      <c r="I133" s="13">
        <f t="shared" si="0"/>
        <v>35</v>
      </c>
      <c r="J133" s="13">
        <f t="shared" si="0"/>
        <v>568564.85899999994</v>
      </c>
      <c r="K133" s="13">
        <f t="shared" si="0"/>
        <v>10</v>
      </c>
      <c r="L133" s="13">
        <f t="shared" si="0"/>
        <v>172631.728</v>
      </c>
    </row>
    <row r="134" spans="1:12" x14ac:dyDescent="0.25">
      <c r="A134" s="2"/>
      <c r="B134" s="111"/>
      <c r="C134" s="114" t="s">
        <v>218</v>
      </c>
      <c r="D134" s="115">
        <f>SUMIF($B$6:$B$131,1,D6:D131)</f>
        <v>2</v>
      </c>
      <c r="E134" s="115">
        <f t="shared" ref="E134:L134" si="1">SUMIF($B$6:$B$131,1,E6:E131)</f>
        <v>2</v>
      </c>
      <c r="F134" s="115">
        <f t="shared" si="1"/>
        <v>14715.83</v>
      </c>
      <c r="G134" s="115">
        <f t="shared" si="1"/>
        <v>0</v>
      </c>
      <c r="H134" s="115">
        <f t="shared" si="1"/>
        <v>0</v>
      </c>
      <c r="I134" s="115">
        <f t="shared" si="1"/>
        <v>0</v>
      </c>
      <c r="J134" s="115">
        <f t="shared" si="1"/>
        <v>0</v>
      </c>
      <c r="K134" s="115">
        <f t="shared" si="1"/>
        <v>0</v>
      </c>
      <c r="L134" s="115">
        <f t="shared" si="1"/>
        <v>0</v>
      </c>
    </row>
    <row r="135" spans="1:12" x14ac:dyDescent="0.25">
      <c r="A135" s="2"/>
      <c r="B135" s="111"/>
      <c r="C135" s="116" t="s">
        <v>219</v>
      </c>
      <c r="D135" s="115">
        <f>SUMIF($B$6:$B$131,2,D6:D131)</f>
        <v>6</v>
      </c>
      <c r="E135" s="115">
        <f t="shared" ref="E135:L135" si="2">SUMIF($B$6:$B$131,2,E6:E131)</f>
        <v>5</v>
      </c>
      <c r="F135" s="115">
        <f t="shared" si="2"/>
        <v>80410.77900000001</v>
      </c>
      <c r="G135" s="115">
        <f t="shared" si="2"/>
        <v>1</v>
      </c>
      <c r="H135" s="115">
        <f t="shared" si="2"/>
        <v>425.95</v>
      </c>
      <c r="I135" s="115">
        <f t="shared" si="2"/>
        <v>0</v>
      </c>
      <c r="J135" s="115">
        <f t="shared" si="2"/>
        <v>0</v>
      </c>
      <c r="K135" s="115">
        <f t="shared" si="2"/>
        <v>0</v>
      </c>
      <c r="L135" s="115">
        <f t="shared" si="2"/>
        <v>0</v>
      </c>
    </row>
    <row r="136" spans="1:12" x14ac:dyDescent="0.25">
      <c r="A136" s="2"/>
      <c r="B136" s="111"/>
      <c r="C136" s="116" t="s">
        <v>220</v>
      </c>
      <c r="D136" s="115">
        <f>SUMIF($B$6:$B$131,3,D6:D131)</f>
        <v>658</v>
      </c>
      <c r="E136" s="115">
        <f t="shared" ref="E136:L136" si="3">SUMIF($B$6:$B$131,3,E6:E131)</f>
        <v>656</v>
      </c>
      <c r="F136" s="115">
        <f t="shared" si="3"/>
        <v>1681517.7445364338</v>
      </c>
      <c r="G136" s="115">
        <f t="shared" si="3"/>
        <v>557</v>
      </c>
      <c r="H136" s="115">
        <f t="shared" si="3"/>
        <v>202219.97787619999</v>
      </c>
      <c r="I136" s="115">
        <f t="shared" si="3"/>
        <v>20</v>
      </c>
      <c r="J136" s="115">
        <f t="shared" si="3"/>
        <v>381487.24599999998</v>
      </c>
      <c r="K136" s="115">
        <f t="shared" si="3"/>
        <v>7</v>
      </c>
      <c r="L136" s="115">
        <f t="shared" si="3"/>
        <v>171065.117</v>
      </c>
    </row>
    <row r="137" spans="1:12" x14ac:dyDescent="0.25">
      <c r="A137" s="2"/>
      <c r="B137" s="111"/>
      <c r="C137" s="116" t="s">
        <v>221</v>
      </c>
      <c r="D137" s="115">
        <f>SUMIF($B$6:$B$131,4,D6:D131)</f>
        <v>14</v>
      </c>
      <c r="E137" s="115">
        <f t="shared" ref="E137:L137" si="4">SUMIF($B$6:$B$131,4,E6:E131)</f>
        <v>14</v>
      </c>
      <c r="F137" s="115">
        <f t="shared" si="4"/>
        <v>233947.74</v>
      </c>
      <c r="G137" s="115">
        <f t="shared" si="4"/>
        <v>5</v>
      </c>
      <c r="H137" s="115">
        <f t="shared" si="4"/>
        <v>85142.368000000002</v>
      </c>
      <c r="I137" s="115">
        <f t="shared" si="4"/>
        <v>7</v>
      </c>
      <c r="J137" s="115">
        <f t="shared" si="4"/>
        <v>115666.712</v>
      </c>
      <c r="K137" s="115">
        <f t="shared" si="4"/>
        <v>0</v>
      </c>
      <c r="L137" s="115">
        <f t="shared" si="4"/>
        <v>0</v>
      </c>
    </row>
    <row r="138" spans="1:12" x14ac:dyDescent="0.25">
      <c r="A138" s="2"/>
      <c r="B138" s="111"/>
      <c r="C138" s="116" t="s">
        <v>222</v>
      </c>
      <c r="D138" s="115">
        <f>SUMIF($B$6:$B$131,5,D6:D131)</f>
        <v>55</v>
      </c>
      <c r="E138" s="115">
        <f t="shared" ref="E138:L138" si="5">SUMIF($B$6:$B$131,5,E6:E131)</f>
        <v>53</v>
      </c>
      <c r="F138" s="115">
        <f t="shared" si="5"/>
        <v>235841.564082564</v>
      </c>
      <c r="G138" s="115">
        <f t="shared" si="5"/>
        <v>19</v>
      </c>
      <c r="H138" s="115">
        <f t="shared" si="5"/>
        <v>5321.7340000000004</v>
      </c>
      <c r="I138" s="115">
        <f t="shared" si="5"/>
        <v>8</v>
      </c>
      <c r="J138" s="115">
        <f t="shared" si="5"/>
        <v>71410.901000000013</v>
      </c>
      <c r="K138" s="115">
        <f t="shared" si="5"/>
        <v>3</v>
      </c>
      <c r="L138" s="115">
        <f t="shared" si="5"/>
        <v>1566.6109999999999</v>
      </c>
    </row>
    <row r="139" spans="1:12" x14ac:dyDescent="0.25">
      <c r="A139" s="2"/>
      <c r="B139" s="111"/>
      <c r="C139" s="117" t="s">
        <v>223</v>
      </c>
      <c r="D139" s="118">
        <f>SUMIF($B$6:$B$131,6,D6:D131)</f>
        <v>1</v>
      </c>
      <c r="E139" s="118">
        <f t="shared" ref="E139:L139" si="6">SUMIF($B$6:$B$131,6,E6:E131)</f>
        <v>1</v>
      </c>
      <c r="F139" s="118">
        <f t="shared" si="6"/>
        <v>3015.49</v>
      </c>
      <c r="G139" s="118">
        <f t="shared" si="6"/>
        <v>1</v>
      </c>
      <c r="H139" s="118">
        <f t="shared" si="6"/>
        <v>3000</v>
      </c>
      <c r="I139" s="118">
        <f t="shared" si="6"/>
        <v>0</v>
      </c>
      <c r="J139" s="118">
        <f t="shared" si="6"/>
        <v>0</v>
      </c>
      <c r="K139" s="118">
        <f t="shared" si="6"/>
        <v>0</v>
      </c>
      <c r="L139" s="118">
        <f t="shared" si="6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Ramírez Alfaro Fernanda Liliana</dc:creator>
  <cp:lastModifiedBy>Ramírez Alfaro Fernanda Liliana</cp:lastModifiedBy>
  <dcterms:created xsi:type="dcterms:W3CDTF">2013-10-28T17:24:56Z</dcterms:created>
  <dcterms:modified xsi:type="dcterms:W3CDTF">2013-10-28T17:34:58Z</dcterms:modified>
</cp:coreProperties>
</file>