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mfchile.sharepoint.com/sites/GeneralDCIAI/Documentos compartidos/Reporte FOGAPE/Reporte 2025 nuevos programas/"/>
    </mc:Choice>
  </mc:AlternateContent>
  <xr:revisionPtr revIDLastSave="1399" documentId="13_ncr:201_{89CB5613-CDF0-4C9C-BA0E-E0F7234F4351}" xr6:coauthVersionLast="47" xr6:coauthVersionMax="47" xr10:uidLastSave="{82EE4100-5B30-4ED9-9E72-4D2697A33387}"/>
  <bookViews>
    <workbookView xWindow="-120" yWindow="-120" windowWidth="38640" windowHeight="21120" tabRatio="682" xr2:uid="{8CC9E899-232C-49C9-9FFC-2E7BBE7CE6D6}"/>
  </bookViews>
  <sheets>
    <sheet name="índice" sheetId="7" r:id="rId1"/>
    <sheet name="Solicitudes y Curses" sheetId="17" r:id="rId2"/>
    <sheet name="Institucion" sheetId="8" r:id="rId3"/>
    <sheet name="Tamaño" sheetId="12" r:id="rId4"/>
    <sheet name="Sector" sheetId="15" r:id="rId5"/>
    <sheet name="Destino" sheetId="16" r:id="rId6"/>
    <sheet name="Programa" sheetId="18" r:id="rId7"/>
  </sheets>
  <definedNames>
    <definedName name="_xlnm._FilterDatabase" localSheetId="4" hidden="1">Sector!#REF!</definedName>
    <definedName name="LOCAL_DATE_SEPARATOR" hidden="1">" "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2" i="17" l="1"/>
  <c r="X83" i="17" s="1"/>
  <c r="W82" i="17"/>
  <c r="W83" i="17" s="1"/>
  <c r="N82" i="17"/>
  <c r="M82" i="17"/>
  <c r="V83" i="17"/>
  <c r="U83" i="17"/>
  <c r="T83" i="17"/>
  <c r="S83" i="17"/>
  <c r="R83" i="17"/>
  <c r="Q83" i="17"/>
  <c r="P83" i="17"/>
  <c r="O83" i="17"/>
  <c r="N83" i="17"/>
  <c r="M83" i="17"/>
  <c r="L83" i="17"/>
  <c r="K83" i="17"/>
  <c r="J83" i="17"/>
  <c r="I83" i="17"/>
  <c r="H83" i="17"/>
  <c r="G83" i="17"/>
  <c r="E83" i="17"/>
  <c r="F83" i="17"/>
  <c r="C61" i="17"/>
  <c r="D61" i="17"/>
  <c r="C62" i="17"/>
  <c r="D62" i="17"/>
  <c r="C67" i="17"/>
  <c r="D67" i="17"/>
  <c r="C63" i="17"/>
  <c r="D63" i="17"/>
  <c r="C64" i="17"/>
  <c r="D64" i="17"/>
  <c r="C65" i="17"/>
  <c r="D65" i="17"/>
  <c r="C66" i="17"/>
  <c r="D66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1" i="17"/>
  <c r="C21" i="17"/>
  <c r="D20" i="17"/>
  <c r="C20" i="17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C12" i="17"/>
  <c r="D11" i="17"/>
  <c r="C11" i="17"/>
  <c r="B3" i="18"/>
  <c r="C22" i="17" l="1"/>
  <c r="D22" i="17"/>
  <c r="D94" i="17"/>
  <c r="D95" i="17"/>
  <c r="D96" i="17"/>
  <c r="D97" i="17"/>
  <c r="C94" i="17"/>
  <c r="C95" i="17"/>
  <c r="C96" i="17"/>
  <c r="C97" i="17"/>
  <c r="D81" i="17"/>
  <c r="D80" i="17"/>
  <c r="D79" i="17"/>
  <c r="D78" i="17"/>
  <c r="D54" i="17"/>
  <c r="D55" i="17"/>
  <c r="D56" i="17"/>
  <c r="D57" i="17"/>
  <c r="D58" i="17"/>
  <c r="D59" i="17"/>
  <c r="C54" i="17"/>
  <c r="C55" i="17"/>
  <c r="C56" i="17"/>
  <c r="C57" i="17"/>
  <c r="C58" i="17"/>
  <c r="C59" i="17"/>
  <c r="D35" i="17"/>
  <c r="D36" i="17"/>
  <c r="D37" i="17"/>
  <c r="C35" i="17"/>
  <c r="C36" i="17"/>
  <c r="C37" i="17"/>
  <c r="D82" i="17" l="1"/>
  <c r="D83" i="17" s="1"/>
  <c r="C79" i="17" l="1"/>
  <c r="C82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8" i="17"/>
  <c r="C38" i="17"/>
  <c r="D34" i="17"/>
  <c r="C34" i="17"/>
  <c r="D33" i="17"/>
  <c r="D39" i="17" s="1"/>
  <c r="C33" i="17"/>
  <c r="D93" i="17"/>
  <c r="C80" i="17"/>
  <c r="C81" i="17"/>
  <c r="C93" i="17"/>
  <c r="V98" i="17"/>
  <c r="U98" i="17"/>
  <c r="T98" i="17"/>
  <c r="S98" i="17"/>
  <c r="R98" i="17"/>
  <c r="Q98" i="17"/>
  <c r="P98" i="17"/>
  <c r="O98" i="17"/>
  <c r="N98" i="17"/>
  <c r="M98" i="17"/>
  <c r="L98" i="17"/>
  <c r="K98" i="17"/>
  <c r="J98" i="17"/>
  <c r="I98" i="17"/>
  <c r="H98" i="17"/>
  <c r="G98" i="17"/>
  <c r="F98" i="17"/>
  <c r="E98" i="17"/>
  <c r="V68" i="17"/>
  <c r="U68" i="17"/>
  <c r="T68" i="17"/>
  <c r="S68" i="17"/>
  <c r="R68" i="17"/>
  <c r="Q68" i="17"/>
  <c r="P68" i="17"/>
  <c r="O68" i="17"/>
  <c r="L68" i="17"/>
  <c r="K68" i="17"/>
  <c r="J68" i="17"/>
  <c r="I68" i="17"/>
  <c r="H68" i="17"/>
  <c r="G68" i="17"/>
  <c r="F68" i="17"/>
  <c r="E68" i="17"/>
  <c r="D60" i="17"/>
  <c r="C60" i="17"/>
  <c r="D53" i="17"/>
  <c r="C53" i="17"/>
  <c r="D52" i="17"/>
  <c r="C52" i="17"/>
  <c r="D51" i="17"/>
  <c r="C51" i="17"/>
  <c r="D50" i="17"/>
  <c r="D68" i="17" s="1"/>
  <c r="C50" i="17"/>
  <c r="C68" i="17" s="1"/>
  <c r="B3" i="16"/>
  <c r="B135" i="17"/>
  <c r="B132" i="17"/>
  <c r="C39" i="17" l="1"/>
  <c r="C78" i="17"/>
  <c r="C83" i="17" s="1"/>
  <c r="W98" i="17"/>
  <c r="C98" i="17" s="1"/>
  <c r="X98" i="17"/>
  <c r="D98" i="17" s="1"/>
  <c r="M68" i="17"/>
  <c r="W68" i="17"/>
  <c r="X68" i="17"/>
  <c r="N68" i="17"/>
  <c r="B3" i="15" l="1"/>
  <c r="B3" i="12"/>
  <c r="B3" i="8"/>
</calcChain>
</file>

<file path=xl/sharedStrings.xml><?xml version="1.0" encoding="utf-8"?>
<sst xmlns="http://schemas.openxmlformats.org/spreadsheetml/2006/main" count="866" uniqueCount="178">
  <si>
    <t>Notas:</t>
  </si>
  <si>
    <t>Información sujeta a rectificación</t>
  </si>
  <si>
    <t>TOTAL</t>
  </si>
  <si>
    <t>Banco del Estado</t>
  </si>
  <si>
    <t>Índice</t>
  </si>
  <si>
    <t>Junio</t>
  </si>
  <si>
    <t>Julio</t>
  </si>
  <si>
    <t>Número de Operaciones</t>
  </si>
  <si>
    <t>A. Número de Operaciones</t>
  </si>
  <si>
    <t>C. Clientes</t>
  </si>
  <si>
    <t>Agosto</t>
  </si>
  <si>
    <t>Banco de Chile</t>
  </si>
  <si>
    <t>Internacional</t>
  </si>
  <si>
    <t>Scotiabank</t>
  </si>
  <si>
    <t>BCI</t>
  </si>
  <si>
    <t>BICE</t>
  </si>
  <si>
    <t>Santander</t>
  </si>
  <si>
    <t>ITAU</t>
  </si>
  <si>
    <t>Consorcio</t>
  </si>
  <si>
    <t>COOPEUCH</t>
  </si>
  <si>
    <t>B. Monto de Operaciones (MMS)</t>
  </si>
  <si>
    <t>INDUSTRIA MANUFACTURERA</t>
  </si>
  <si>
    <t>CONSTRUCCIÓN</t>
  </si>
  <si>
    <t>COMERCIO AL POR MAYOR Y AL POR MENOR; REPARACIÓN DE VEHICULOS AUTOMOTORES Y MOTOCICLETAS</t>
  </si>
  <si>
    <t>ACTIVIDADES INMOBILIARIAS</t>
  </si>
  <si>
    <t>ACTIVIDADES DE SERVICIOS ADMINISTRATIVOS Y DE APOYO</t>
  </si>
  <si>
    <t>Adquisiciones de Activo Fijo</t>
  </si>
  <si>
    <t>Refinanciamiento</t>
  </si>
  <si>
    <t>Gastos de Capital de Trabajo</t>
  </si>
  <si>
    <t>A. Número de operaciones</t>
  </si>
  <si>
    <t>B. Monto de Operaciones</t>
  </si>
  <si>
    <t>C. Número de Clientes</t>
  </si>
  <si>
    <t>Solicitudes y curses por institución financiera (montos en Millones de Pesos)</t>
  </si>
  <si>
    <t>Institución</t>
  </si>
  <si>
    <t>Total de solicitudes (A+B+C+D+E)</t>
  </si>
  <si>
    <t>Solicitudes registradas (A)</t>
  </si>
  <si>
    <t>Solicitudes en estado de evaluación (B)</t>
  </si>
  <si>
    <t>Solicitudes Aprobadas sin cursar y/o desistidas (C)</t>
  </si>
  <si>
    <t>Solicitudes Cursadas (D)</t>
  </si>
  <si>
    <t>Solicitudes Rechazadas (E)</t>
  </si>
  <si>
    <t>Aprobada sin cursar</t>
  </si>
  <si>
    <t>Aprobada y no concretada por el solicitante (desistimiento)</t>
  </si>
  <si>
    <t>Total</t>
  </si>
  <si>
    <t>Cursada</t>
  </si>
  <si>
    <t>Rechazada por falta de información</t>
  </si>
  <si>
    <t>No cumple con los requisitos del programa</t>
  </si>
  <si>
    <t>Rechazada por no cumplimiento de las políticas de la propia institución</t>
  </si>
  <si>
    <t>Número</t>
  </si>
  <si>
    <t>Monto</t>
  </si>
  <si>
    <t xml:space="preserve">Fuente: CMF </t>
  </si>
  <si>
    <t>Solicitudes y curses por tipo de empresa (montos en Millones de Pesos)</t>
  </si>
  <si>
    <t>Tamaño</t>
  </si>
  <si>
    <t>Solicitudes y curses por sector económico (montos en Millones de Pesos)</t>
  </si>
  <si>
    <t>Solicitudes y curses por destino de financiamiento (montos en Millones de Pesos)</t>
  </si>
  <si>
    <t xml:space="preserve">1) Montos asociados al último estado de la solicitud. </t>
  </si>
  <si>
    <t xml:space="preserve">2) Datos sujetos a rectificación. </t>
  </si>
  <si>
    <t xml:space="preserve">3) Algunas operaciones clasificadas como Solicitudes Rechazadas pueden cambiar de estado si los solicitantes entregaron nuevos antecedentes y la institución acreedora los evalúa nuevamente. </t>
  </si>
  <si>
    <t>4) Debido a los procesos de evaluación internos de las instituciones, es posible que algunas Solicitudes Rechazadas no contemplen montos asociados.</t>
  </si>
  <si>
    <t>5) Según el Artículo 14 del Decreto Exento 130: "Cada institución financiera deberá ofertar condiciones estándares y homogéneas para cada uno de los segmentos de empresas a que hace referencia el artículo 13 precedente del presente Reglamento. Para aquellas instituciones, incluyendo sus filiales, que pueden acceder a financiamiento del Banco Central de Chile, la tasa de interés anual y nominal no podrá, en ningún caso, exceder la tasa de política monetaria de dicha entidad, vigente al momento del otorgamiento del financiamiento, más 300 puntos base (3% nominal anual)".</t>
  </si>
  <si>
    <t>Definiciones</t>
  </si>
  <si>
    <r>
      <rPr>
        <b/>
        <sz val="11"/>
        <color theme="1"/>
        <rFont val="Calibri"/>
        <family val="2"/>
        <scheme val="minor"/>
      </rPr>
      <t>Total de solicitudes:</t>
    </r>
    <r>
      <rPr>
        <sz val="11"/>
        <rFont val="Calibri"/>
        <family val="2"/>
      </rPr>
      <t xml:space="preserve"> Total de solicitudes gestionadas por la institución desde el inicio del programa de garantías a la fecha de referencia de la información. Corresponde a la suma de las magnitudes incluidas en los siguientes categorías.</t>
    </r>
  </si>
  <si>
    <r>
      <t>Solicitudes registradas:</t>
    </r>
    <r>
      <rPr>
        <sz val="11"/>
        <rFont val="Calibri"/>
        <family val="2"/>
      </rPr>
      <t xml:space="preserve"> Solicitudes recibidas que aún no se encuentran en proceso de evaluación. Se entenderá que una solicitud ha sido válidamente recibida por su institución, para efectos de su análisis y tramitación, cuando ésta contenga el nombre del solicitante, su RUT, el monto de crédito solicitado para este tipo de financiamientos y, además, la entrega o acceso a los antecedentes necesarios para la determinación de la elegibilidad por ventas establecida en el artículo 3 del Decreto Supremo N°130, que contiene el Reglamento de Administración del Fondo de Garantía para Pequeños y Medianos Empresarios, aplicables a las Líneas de Garantía COVID-19 o, cuando corresponda, la respectiva declaración jurada simple del nivel de ventas anuales estimado de la empresa que solicita el crédito.</t>
    </r>
  </si>
  <si>
    <r>
      <t>Solicitudes en estado de evaluación:</t>
    </r>
    <r>
      <rPr>
        <sz val="11"/>
        <rFont val="Calibri"/>
        <family val="2"/>
      </rPr>
      <t xml:space="preserve"> Solicitudes sometidas instancias de evaluación que permitan verificar los requisitos exigidos por el FOGAPE y antecedentes crediticios. Acá también deben incorporarse las solicitudes pre aprobadas que cuentan con la aceptación por parte del cliente, pero que luego de esto, deben ser sometidas a un proceso de evaluación, si fuera el caso.</t>
    </r>
  </si>
  <si>
    <r>
      <t xml:space="preserve">Solicitudes aprobadas sin cursar: </t>
    </r>
    <r>
      <rPr>
        <sz val="11"/>
        <rFont val="Calibri"/>
        <family val="2"/>
      </rPr>
      <t>Las que fueron aprobadas, pero aún no han sido cursadas. También debe incluir las ofertas pre-aprobadas, si no media ningún tipo de evaluación adicional para su aprobación y posterior curse del crédito.</t>
    </r>
  </si>
  <si>
    <r>
      <t>Solicitudes aprobadas y no concretadas por el solicitante (desistimiento):</t>
    </r>
    <r>
      <rPr>
        <sz val="11"/>
        <rFont val="Calibri"/>
        <family val="2"/>
      </rPr>
      <t xml:space="preserve"> Las que fueron evaluadas y aprobadas por la institución financiera, pero el cliente desistió del curse o se cumplió el plazo definido por la entidad para su aceptación. Estas solicitudes no deben ser consideradas como “aprobadas sin cursar”.</t>
    </r>
  </si>
  <si>
    <r>
      <t>Solicitudes cursadas:</t>
    </r>
    <r>
      <rPr>
        <sz val="11"/>
        <rFont val="Calibri"/>
        <family val="2"/>
      </rPr>
      <t xml:space="preserve"> Las solicitudes cuyos fondos ya se encuentran a disposición de los solicitantes.</t>
    </r>
  </si>
  <si>
    <r>
      <t xml:space="preserve">Solicitudes rechazadas </t>
    </r>
    <r>
      <rPr>
        <sz val="11"/>
        <rFont val="Calibri"/>
        <family val="2"/>
      </rPr>
      <t>por falta de información: Las solicitudes que no pudieron procesarse, porque el cliente no provee de antecedentes que permitan su evaluación.</t>
    </r>
  </si>
  <si>
    <r>
      <t>Solicitudes que no cumplen los requisitos del programa:</t>
    </r>
    <r>
      <rPr>
        <sz val="11"/>
        <rFont val="Calibri"/>
        <family val="2"/>
      </rPr>
      <t xml:space="preserve"> Aquellas que no cumplen con los requisitos específicos establecidos por el programa garantía FOGAPE COVID-19.</t>
    </r>
  </si>
  <si>
    <r>
      <t>Solicitudes rechazadas por no cumplimiento de las políticas de la propia institución:</t>
    </r>
    <r>
      <rPr>
        <sz val="11"/>
        <rFont val="Calibri"/>
        <family val="2"/>
      </rPr>
      <t xml:space="preserve"> Las solicitudes que, cumpliendo con los requisitos del programa específico, son rechazadas los criterios establecidos en sus políticas internas de riesgo de crédito.</t>
    </r>
  </si>
  <si>
    <t>Información sujeta a revisión</t>
  </si>
  <si>
    <t>2. Caracteristicas de Operaciones por Institucion Financiera</t>
  </si>
  <si>
    <t>3. Caracteristicas de Operaciones por Tamaño de Empresa</t>
  </si>
  <si>
    <t>4. Caracteristicas de Operaciones por Sector Económico</t>
  </si>
  <si>
    <t>5. Caracteristicas de Operaciones por Destino del Financiamiento</t>
  </si>
  <si>
    <t>1. Solicitudes y Curses</t>
  </si>
  <si>
    <t>A. Solicitudes y curses por institución financiera (montos en Millones de Pesos)</t>
  </si>
  <si>
    <t>B. Solicitudes y curses por tipo de empresa (montos en Millones de Pesos)</t>
  </si>
  <si>
    <t>C. Solicitudes y curses por sector económico (montos en Millones de Pesos)</t>
  </si>
  <si>
    <t>D. Solicitudes y curses por destino de financiamiento (montos en Millones de Pesos)</t>
  </si>
  <si>
    <t>Septiembre</t>
  </si>
  <si>
    <t>Banco del Estado de Chile</t>
  </si>
  <si>
    <t>Banco de Crédito e Inversiones</t>
  </si>
  <si>
    <t>Banco Bice</t>
  </si>
  <si>
    <t>Banco Itaú Chile</t>
  </si>
  <si>
    <t>Banco Security</t>
  </si>
  <si>
    <t>Banco Consorcio</t>
  </si>
  <si>
    <t>Cooperativa de Ahorro y Crédito Coopeuc</t>
  </si>
  <si>
    <t>Octubre</t>
  </si>
  <si>
    <t>*</t>
  </si>
  <si>
    <t>Falabella</t>
  </si>
  <si>
    <t>Financiamiento de Vivienda</t>
  </si>
  <si>
    <t>Solicitudes y curses por programa (montos en Millones de Pesos)</t>
  </si>
  <si>
    <t>Apoyo a la Vivienda</t>
  </si>
  <si>
    <t>Apoyo a la Construcción</t>
  </si>
  <si>
    <t>Fuente primaria: Archivos E26 y D62</t>
  </si>
  <si>
    <t>6. Características de Operaciones por tipo de programa</t>
  </si>
  <si>
    <t>SOLICITUDES Y CURSES DE CRÉDITO ASOCIADOS AL PROGRAMA DE GARANTÍAS DEL FONDO DE GARANTÍAS ESPECIALES (FOGAES), CREADO POR LA LEY N°21.543.</t>
  </si>
  <si>
    <r>
      <t>CRÉDITOS</t>
    </r>
    <r>
      <rPr>
        <b/>
        <sz val="14"/>
        <color rgb="FF000000"/>
        <rFont val="Calibri"/>
        <family val="2"/>
        <scheme val="minor"/>
      </rPr>
      <t xml:space="preserve"> PROGRAMA DE GARANTÍAS DEL FONDO DE GARANTÍAS ESPECIALES (FOGAES), CREADO POR LA LEY N°21.543.</t>
    </r>
  </si>
  <si>
    <t>Operaciones de crédito cursadas con garantía FOGAES por Institución</t>
  </si>
  <si>
    <t>Operaciones de crédito cursadas con garantía FOGAES por sector económico</t>
  </si>
  <si>
    <t>Operaciones de crédito cursadas con garantía FOGAES por tipo de programa</t>
  </si>
  <si>
    <t>Operaciones de crédito cursadas con garantía FOGAES por destino del financiamiento</t>
  </si>
  <si>
    <t>Operaciones de crédito cursadas con garantía FOGAES por tamaño de la firma</t>
  </si>
  <si>
    <t>Otros</t>
  </si>
  <si>
    <t>Banco Internacional</t>
  </si>
  <si>
    <t>Banco Santander-Chile</t>
  </si>
  <si>
    <t>Micro y Pequeñas</t>
  </si>
  <si>
    <t>Medianas</t>
  </si>
  <si>
    <t>Grandes I</t>
  </si>
  <si>
    <t>Grandes II</t>
  </si>
  <si>
    <t>Grandes III</t>
  </si>
  <si>
    <t>ACTIVIDADES DE ALOJAMIENTO Y DE SERVICIO DE COMIDAS</t>
  </si>
  <si>
    <t>ACTIVIDADES DE ATENCIÓN DE LA SALUD HUMANA Y DE ASISTENCIA SOCIAL</t>
  </si>
  <si>
    <t>ACTIVIDADES PROFESIONALES, CIENTIFICAS Y TÉCNICAS</t>
  </si>
  <si>
    <t>AGRICULTURA, GANADERÍA, SILVICULTURA Y PESCA</t>
  </si>
  <si>
    <t>INFORMACIÓN Y COMUNICACIONES</t>
  </si>
  <si>
    <t>TRANSPORTE Y ALMACENAMIENTO</t>
  </si>
  <si>
    <t>Apoyo al Endeudamiento</t>
  </si>
  <si>
    <t>Apoyo a la Vivienda Nueva</t>
  </si>
  <si>
    <t>Recuperación Productiva Regional</t>
  </si>
  <si>
    <t>Sector económico</t>
  </si>
  <si>
    <t>Destino de financiamiento</t>
  </si>
  <si>
    <t>Programa</t>
  </si>
  <si>
    <t>B. Monto de operaciones (Millones de pesos)</t>
  </si>
  <si>
    <t>ACTIVIDADES ARTÍSTICAS, DE ENTRETENIMIENTO Y RECREATIVAS</t>
  </si>
  <si>
    <t>ENSEÑANZA</t>
  </si>
  <si>
    <t>EXPLOTACIÓN DE MINAS Y CANTERAS</t>
  </si>
  <si>
    <t>OTRAS ACTIVIDADES DE SERVICIOS</t>
  </si>
  <si>
    <t>Monto de operaciones</t>
  </si>
  <si>
    <t>Número de clientes</t>
  </si>
  <si>
    <t>Tasa promedio ponderada</t>
  </si>
  <si>
    <t>1. Tabla A corresponde al número de operaciones para cada institución y mes</t>
  </si>
  <si>
    <t>2. Tabla B corresponde a la suma de los montos pactados, para cada institución y mes</t>
  </si>
  <si>
    <t>3. Tabla C corresponde al recuento de ruts distintos, para cada institución y mes</t>
  </si>
  <si>
    <t>1. Tabla A corresponde al número de operaciones para cada Tipo de empresa y mes</t>
  </si>
  <si>
    <t>2. Tabla B corresponde a la suma de los montos pactados, para cada Tipo de empresa y mes</t>
  </si>
  <si>
    <t>3. Tabla C corresponde al recuento de ruts distintos, para cada Tipo de empresa y mes</t>
  </si>
  <si>
    <t>1. Tabla A corresponde al número de operaciones para cada sector económico y mes</t>
  </si>
  <si>
    <t>2. Tabla B corresponde a la suma de los montos pactados, para cada sector económico y mes</t>
  </si>
  <si>
    <t>3. Tabla C corresponde al recuento de ruts distintos, para cada sector económico y mes</t>
  </si>
  <si>
    <t>1. Tabla A corresponde al número de operaciones para cada destino de financiamiento y mes</t>
  </si>
  <si>
    <t>2. Tabla B corresponde a la suma de los montos pactados, para cada destino de financiamiento y mes</t>
  </si>
  <si>
    <t>3. Tabla C corresponde al recuento de ruts distintos, para cada destino de financiamiento y mes</t>
  </si>
  <si>
    <t>1. Tabla A corresponde al número de operaciones para cada programa asociado al FOGAES y mes</t>
  </si>
  <si>
    <t>2. Tabla B corresponde a la suma de los montos pactados, para cada programa asociado al FOGAES y mes</t>
  </si>
  <si>
    <t>3. Tabla C corresponde al recuento de ruts distintos, para cada programa asociado al FOGAES y mes</t>
  </si>
  <si>
    <t xml:space="preserve">(*) Otras notas: </t>
  </si>
  <si>
    <t>Otros(Nota A)</t>
  </si>
  <si>
    <t>Otros programas (Nota A)</t>
  </si>
  <si>
    <t>Nota A: Corresponde a los programas Apoyo a la Vivienda (Decreto Exento 84), Apoyo a la 
Vivienda Nueva (Decreto Exento 181) o Apoyo al Endeudamiento (Decreto Exento 244).</t>
  </si>
  <si>
    <t>Noviembre</t>
  </si>
  <si>
    <t>ACTIVIDADES FINANCIERAS Y DE SEGUROS</t>
  </si>
  <si>
    <t>SUMINISTRO DE AGUA; EVACUACIÓN DE AGUAS RESIDUALES, GESTIÓN DE DESECHOS Y DESCONTAMINACIÓN</t>
  </si>
  <si>
    <t>SUMINISTRO DE ELECTRICIDAD, GAS, VAPOR Y AIRE ACONDICIONADO</t>
  </si>
  <si>
    <t>Información al: 28/06/2026</t>
  </si>
  <si>
    <t>Fecha de confección del informe: 20/07/2026</t>
  </si>
  <si>
    <t>Cierre estadístico al 20/06/2026</t>
  </si>
  <si>
    <t>Diciembre</t>
  </si>
  <si>
    <t>Enero</t>
  </si>
  <si>
    <t>Febrero</t>
  </si>
  <si>
    <t>Marzo</t>
  </si>
  <si>
    <t>Abril</t>
  </si>
  <si>
    <t>Mayo</t>
  </si>
  <si>
    <t>Banco Falabella</t>
  </si>
  <si>
    <t>D. Tasa promedio ponderada (por monto pactado)</t>
  </si>
  <si>
    <t>4. Tabla D corresponde al promedio de las tasas ponderado por los montos pactados de las operaciones, para cada institución y mes</t>
  </si>
  <si>
    <t>5. A contar de noviembre de 2025, las operaciones informadas por banco BICE incluyen Banco Security</t>
  </si>
  <si>
    <t>4. Tabla D corresponde al promedio de las tasas ponderado por los montos pactados de las operaciones, para cada tipo de empresa y mes</t>
  </si>
  <si>
    <t>12</t>
  </si>
  <si>
    <t>4. Tabla D corresponde al promedio de las tasas ponderado por los montos pactados de las operaciones, para cada sector económico y mes</t>
  </si>
  <si>
    <t>Tasa de interés promedio ponderada</t>
  </si>
  <si>
    <t>D. Tasa de interes Promedio ponderada (%)</t>
  </si>
  <si>
    <t>4. Tabla D corresponde al promedio de las tasas ponderado por los montos pactados de las operaciones, para cada destino de financiamiento y mes</t>
  </si>
  <si>
    <t>Tasa de interés</t>
  </si>
  <si>
    <t>4. Tabla D corresponde al promedio de las tasas ponderado por los montos pactados de las operaciones, para cada programa asociado al FOGAES y mes</t>
  </si>
  <si>
    <t>Otros (Nota 5)</t>
  </si>
  <si>
    <t>5. Corresponde a programas Apoyo a la Vivienda, Apoyo a la Vivienda Nueva o Apoyo al Endeudamiento para personas naturales sin giro o actividad comercial</t>
  </si>
  <si>
    <t>D. Tasa de Interes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</si>
</sst>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_);_(* \(#,##0\);_(* &quot;-&quot;_);_(@_)"/>
    <numFmt numFmtId="165" formatCode="0.0%"/>
  </numFmts>
  <fonts count="32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009999"/>
      <name val="Calibri"/>
      <family val="2"/>
      <scheme val="minor"/>
    </font>
    <font>
      <sz val="12"/>
      <color rgb="FF00999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88906521805475E-2"/>
        <bgColor indexed="64"/>
      </patternFill>
    </fill>
    <fill>
      <patternFill patternType="solid">
        <fgColor rgb="FF0070C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dashed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159">
    <xf numFmtId="0" fontId="0" fillId="0" borderId="0" xfId="0"/>
    <xf numFmtId="0" fontId="9" fillId="2" borderId="0" xfId="1" applyFont="1" applyFill="1"/>
    <xf numFmtId="0" fontId="10" fillId="3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0" fontId="12" fillId="2" borderId="0" xfId="3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7" fillId="2" borderId="1" xfId="1" applyFont="1" applyFill="1" applyBorder="1"/>
    <xf numFmtId="0" fontId="7" fillId="2" borderId="0" xfId="1" applyFont="1" applyFill="1"/>
    <xf numFmtId="0" fontId="1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14" fillId="2" borderId="0" xfId="1" applyFont="1" applyFill="1"/>
    <xf numFmtId="0" fontId="18" fillId="2" borderId="0" xfId="1" applyFont="1" applyFill="1"/>
    <xf numFmtId="0" fontId="16" fillId="2" borderId="0" xfId="1" applyFont="1" applyFill="1"/>
    <xf numFmtId="0" fontId="17" fillId="2" borderId="0" xfId="1" applyFont="1" applyFill="1"/>
    <xf numFmtId="0" fontId="16" fillId="2" borderId="0" xfId="1" applyFont="1" applyFill="1" applyAlignment="1">
      <alignment horizontal="left"/>
    </xf>
    <xf numFmtId="0" fontId="18" fillId="4" borderId="0" xfId="1" applyFont="1" applyFill="1"/>
    <xf numFmtId="17" fontId="18" fillId="4" borderId="2" xfId="1" applyNumberFormat="1" applyFont="1" applyFill="1" applyBorder="1" applyAlignment="1">
      <alignment horizontal="center"/>
    </xf>
    <xf numFmtId="3" fontId="9" fillId="2" borderId="0" xfId="1" applyNumberFormat="1" applyFont="1" applyFill="1"/>
    <xf numFmtId="0" fontId="19" fillId="5" borderId="0" xfId="1" applyFont="1" applyFill="1"/>
    <xf numFmtId="9" fontId="14" fillId="5" borderId="0" xfId="4" applyFont="1" applyFill="1" applyBorder="1" applyAlignment="1"/>
    <xf numFmtId="164" fontId="19" fillId="5" borderId="0" xfId="5" applyFont="1" applyFill="1" applyBorder="1" applyAlignment="1"/>
    <xf numFmtId="0" fontId="19" fillId="2" borderId="0" xfId="1" applyFont="1" applyFill="1"/>
    <xf numFmtId="164" fontId="20" fillId="2" borderId="0" xfId="5" applyFont="1" applyFill="1" applyBorder="1" applyAlignment="1"/>
    <xf numFmtId="164" fontId="19" fillId="2" borderId="0" xfId="5" applyFont="1" applyFill="1" applyBorder="1" applyAlignment="1"/>
    <xf numFmtId="0" fontId="9" fillId="2" borderId="1" xfId="1" applyFont="1" applyFill="1" applyBorder="1"/>
    <xf numFmtId="0" fontId="14" fillId="2" borderId="3" xfId="1" applyFont="1" applyFill="1" applyBorder="1"/>
    <xf numFmtId="0" fontId="11" fillId="3" borderId="0" xfId="7" applyFill="1" applyBorder="1" applyAlignment="1">
      <alignment vertical="center"/>
    </xf>
    <xf numFmtId="0" fontId="11" fillId="2" borderId="0" xfId="7" applyFill="1" applyAlignment="1">
      <alignment horizontal="left"/>
    </xf>
    <xf numFmtId="0" fontId="11" fillId="3" borderId="0" xfId="7" applyFill="1" applyAlignment="1">
      <alignment vertical="center"/>
    </xf>
    <xf numFmtId="0" fontId="22" fillId="2" borderId="0" xfId="8" applyFont="1" applyFill="1"/>
    <xf numFmtId="0" fontId="5" fillId="2" borderId="0" xfId="8" applyFill="1"/>
    <xf numFmtId="0" fontId="21" fillId="6" borderId="14" xfId="8" applyFont="1" applyFill="1" applyBorder="1" applyAlignment="1">
      <alignment horizontal="center"/>
    </xf>
    <xf numFmtId="0" fontId="23" fillId="6" borderId="15" xfId="8" applyFont="1" applyFill="1" applyBorder="1" applyAlignment="1">
      <alignment horizontal="center"/>
    </xf>
    <xf numFmtId="0" fontId="23" fillId="6" borderId="16" xfId="8" applyFont="1" applyFill="1" applyBorder="1" applyAlignment="1">
      <alignment horizontal="center"/>
    </xf>
    <xf numFmtId="0" fontId="23" fillId="6" borderId="14" xfId="8" applyFont="1" applyFill="1" applyBorder="1" applyAlignment="1">
      <alignment horizontal="center"/>
    </xf>
    <xf numFmtId="0" fontId="25" fillId="2" borderId="0" xfId="8" applyFont="1" applyFill="1" applyAlignment="1">
      <alignment vertical="center"/>
    </xf>
    <xf numFmtId="164" fontId="22" fillId="2" borderId="0" xfId="9" applyFont="1" applyFill="1"/>
    <xf numFmtId="164" fontId="0" fillId="2" borderId="5" xfId="9" applyFont="1" applyFill="1" applyBorder="1"/>
    <xf numFmtId="164" fontId="0" fillId="2" borderId="6" xfId="9" applyFont="1" applyFill="1" applyBorder="1"/>
    <xf numFmtId="164" fontId="0" fillId="2" borderId="0" xfId="9" applyFont="1" applyFill="1"/>
    <xf numFmtId="164" fontId="0" fillId="2" borderId="0" xfId="9" applyFont="1" applyFill="1" applyBorder="1"/>
    <xf numFmtId="0" fontId="5" fillId="2" borderId="1" xfId="8" applyFill="1" applyBorder="1"/>
    <xf numFmtId="164" fontId="22" fillId="2" borderId="1" xfId="9" applyFont="1" applyFill="1" applyBorder="1"/>
    <xf numFmtId="164" fontId="0" fillId="2" borderId="17" xfId="9" applyFont="1" applyFill="1" applyBorder="1"/>
    <xf numFmtId="164" fontId="0" fillId="2" borderId="18" xfId="9" applyFont="1" applyFill="1" applyBorder="1"/>
    <xf numFmtId="164" fontId="0" fillId="2" borderId="1" xfId="9" applyFont="1" applyFill="1" applyBorder="1"/>
    <xf numFmtId="164" fontId="22" fillId="2" borderId="0" xfId="8" applyNumberFormat="1" applyFont="1" applyFill="1"/>
    <xf numFmtId="0" fontId="26" fillId="2" borderId="0" xfId="8" applyFont="1" applyFill="1"/>
    <xf numFmtId="164" fontId="5" fillId="2" borderId="0" xfId="8" applyNumberFormat="1" applyFill="1"/>
    <xf numFmtId="0" fontId="22" fillId="2" borderId="3" xfId="8" applyFont="1" applyFill="1" applyBorder="1"/>
    <xf numFmtId="164" fontId="22" fillId="2" borderId="3" xfId="8" applyNumberFormat="1" applyFont="1" applyFill="1" applyBorder="1"/>
    <xf numFmtId="164" fontId="22" fillId="2" borderId="19" xfId="8" applyNumberFormat="1" applyFont="1" applyFill="1" applyBorder="1"/>
    <xf numFmtId="164" fontId="22" fillId="2" borderId="20" xfId="8" applyNumberFormat="1" applyFont="1" applyFill="1" applyBorder="1"/>
    <xf numFmtId="0" fontId="22" fillId="2" borderId="1" xfId="8" applyFont="1" applyFill="1" applyBorder="1"/>
    <xf numFmtId="0" fontId="28" fillId="2" borderId="0" xfId="8" applyFont="1" applyFill="1"/>
    <xf numFmtId="164" fontId="22" fillId="2" borderId="18" xfId="9" applyFont="1" applyFill="1" applyBorder="1"/>
    <xf numFmtId="164" fontId="0" fillId="2" borderId="19" xfId="9" applyFont="1" applyFill="1" applyBorder="1"/>
    <xf numFmtId="164" fontId="0" fillId="2" borderId="20" xfId="9" applyFont="1" applyFill="1" applyBorder="1"/>
    <xf numFmtId="3" fontId="14" fillId="2" borderId="0" xfId="1" applyNumberFormat="1" applyFont="1" applyFill="1"/>
    <xf numFmtId="0" fontId="19" fillId="0" borderId="0" xfId="1" applyFont="1"/>
    <xf numFmtId="0" fontId="18" fillId="0" borderId="0" xfId="1" applyFont="1"/>
    <xf numFmtId="0" fontId="15" fillId="0" borderId="0" xfId="1" applyFont="1" applyAlignment="1">
      <alignment horizontal="left"/>
    </xf>
    <xf numFmtId="0" fontId="17" fillId="0" borderId="0" xfId="1" applyFont="1"/>
    <xf numFmtId="0" fontId="9" fillId="0" borderId="0" xfId="1" applyFont="1"/>
    <xf numFmtId="2" fontId="9" fillId="2" borderId="0" xfId="6" applyNumberFormat="1" applyFont="1" applyFill="1"/>
    <xf numFmtId="2" fontId="14" fillId="2" borderId="0" xfId="6" applyNumberFormat="1" applyFont="1" applyFill="1"/>
    <xf numFmtId="164" fontId="22" fillId="2" borderId="0" xfId="9" applyFont="1" applyFill="1" applyBorder="1"/>
    <xf numFmtId="164" fontId="0" fillId="2" borderId="3" xfId="9" applyFont="1" applyFill="1" applyBorder="1"/>
    <xf numFmtId="0" fontId="5" fillId="2" borderId="0" xfId="8" applyFill="1" applyAlignment="1">
      <alignment horizontal="left" vertical="top" wrapText="1"/>
    </xf>
    <xf numFmtId="0" fontId="4" fillId="2" borderId="0" xfId="8" applyFont="1" applyFill="1"/>
    <xf numFmtId="0" fontId="4" fillId="2" borderId="1" xfId="8" applyFont="1" applyFill="1" applyBorder="1"/>
    <xf numFmtId="0" fontId="0" fillId="2" borderId="0" xfId="0" applyFill="1"/>
    <xf numFmtId="165" fontId="18" fillId="0" borderId="0" xfId="1" applyNumberFormat="1" applyFont="1"/>
    <xf numFmtId="14" fontId="9" fillId="2" borderId="0" xfId="1" applyNumberFormat="1" applyFont="1" applyFill="1"/>
    <xf numFmtId="4" fontId="5" fillId="2" borderId="0" xfId="8" applyNumberFormat="1" applyFill="1"/>
    <xf numFmtId="0" fontId="3" fillId="2" borderId="0" xfId="8" applyFont="1" applyFill="1"/>
    <xf numFmtId="164" fontId="3" fillId="2" borderId="3" xfId="9" applyFont="1" applyFill="1" applyBorder="1"/>
    <xf numFmtId="164" fontId="3" fillId="2" borderId="20" xfId="9" applyFont="1" applyFill="1" applyBorder="1"/>
    <xf numFmtId="164" fontId="3" fillId="2" borderId="0" xfId="9" applyFont="1" applyFill="1" applyBorder="1"/>
    <xf numFmtId="164" fontId="3" fillId="2" borderId="6" xfId="9" applyFont="1" applyFill="1" applyBorder="1"/>
    <xf numFmtId="164" fontId="3" fillId="2" borderId="1" xfId="9" applyFont="1" applyFill="1" applyBorder="1"/>
    <xf numFmtId="164" fontId="3" fillId="2" borderId="18" xfId="9" applyFont="1" applyFill="1" applyBorder="1"/>
    <xf numFmtId="0" fontId="3" fillId="2" borderId="0" xfId="8" applyFont="1" applyFill="1" applyAlignment="1">
      <alignment horizontal="left" vertical="top" wrapText="1"/>
    </xf>
    <xf numFmtId="0" fontId="3" fillId="2" borderId="1" xfId="8" applyFont="1" applyFill="1" applyBorder="1"/>
    <xf numFmtId="0" fontId="18" fillId="2" borderId="2" xfId="1" applyFont="1" applyFill="1" applyBorder="1"/>
    <xf numFmtId="165" fontId="18" fillId="2" borderId="0" xfId="1" applyNumberFormat="1" applyFont="1" applyFill="1"/>
    <xf numFmtId="0" fontId="18" fillId="4" borderId="2" xfId="1" applyFont="1" applyFill="1" applyBorder="1" applyAlignment="1">
      <alignment horizontal="center"/>
    </xf>
    <xf numFmtId="17" fontId="18" fillId="4" borderId="25" xfId="1" applyNumberFormat="1" applyFont="1" applyFill="1" applyBorder="1" applyAlignment="1">
      <alignment horizontal="center" vertical="center"/>
    </xf>
    <xf numFmtId="17" fontId="18" fillId="4" borderId="26" xfId="1" applyNumberFormat="1" applyFont="1" applyFill="1" applyBorder="1" applyAlignment="1">
      <alignment horizontal="center" vertical="center"/>
    </xf>
    <xf numFmtId="3" fontId="9" fillId="2" borderId="28" xfId="1" applyNumberFormat="1" applyFont="1" applyFill="1" applyBorder="1"/>
    <xf numFmtId="3" fontId="14" fillId="2" borderId="28" xfId="1" applyNumberFormat="1" applyFont="1" applyFill="1" applyBorder="1"/>
    <xf numFmtId="2" fontId="9" fillId="2" borderId="28" xfId="6" applyNumberFormat="1" applyFont="1" applyFill="1" applyBorder="1"/>
    <xf numFmtId="2" fontId="14" fillId="2" borderId="28" xfId="6" applyNumberFormat="1" applyFont="1" applyFill="1" applyBorder="1"/>
    <xf numFmtId="3" fontId="9" fillId="2" borderId="29" xfId="1" applyNumberFormat="1" applyFont="1" applyFill="1" applyBorder="1"/>
    <xf numFmtId="3" fontId="14" fillId="2" borderId="29" xfId="1" applyNumberFormat="1" applyFont="1" applyFill="1" applyBorder="1"/>
    <xf numFmtId="0" fontId="9" fillId="2" borderId="29" xfId="1" applyFont="1" applyFill="1" applyBorder="1"/>
    <xf numFmtId="4" fontId="9" fillId="2" borderId="0" xfId="1" applyNumberFormat="1" applyFont="1" applyFill="1"/>
    <xf numFmtId="4" fontId="14" fillId="2" borderId="0" xfId="1" applyNumberFormat="1" applyFont="1" applyFill="1"/>
    <xf numFmtId="4" fontId="9" fillId="2" borderId="29" xfId="1" applyNumberFormat="1" applyFont="1" applyFill="1" applyBorder="1"/>
    <xf numFmtId="4" fontId="14" fillId="2" borderId="29" xfId="1" applyNumberFormat="1" applyFont="1" applyFill="1" applyBorder="1"/>
    <xf numFmtId="2" fontId="30" fillId="0" borderId="0" xfId="6" applyNumberFormat="1" applyFont="1"/>
    <xf numFmtId="2" fontId="31" fillId="0" borderId="0" xfId="6" applyNumberFormat="1" applyFont="1" applyBorder="1"/>
    <xf numFmtId="0" fontId="27" fillId="0" borderId="0" xfId="8" applyFont="1"/>
    <xf numFmtId="0" fontId="22" fillId="0" borderId="0" xfId="8" applyFont="1"/>
    <xf numFmtId="0" fontId="5" fillId="0" borderId="0" xfId="8"/>
    <xf numFmtId="0" fontId="3" fillId="0" borderId="0" xfId="8" applyFont="1"/>
    <xf numFmtId="164" fontId="5" fillId="0" borderId="0" xfId="8" applyNumberFormat="1"/>
    <xf numFmtId="164" fontId="22" fillId="0" borderId="0" xfId="8" applyNumberFormat="1" applyFont="1"/>
    <xf numFmtId="0" fontId="2" fillId="2" borderId="0" xfId="8" applyFont="1" applyFill="1"/>
    <xf numFmtId="0" fontId="25" fillId="0" borderId="0" xfId="8" applyFont="1" applyAlignment="1">
      <alignment vertical="center"/>
    </xf>
    <xf numFmtId="0" fontId="1" fillId="2" borderId="0" xfId="8" applyFont="1" applyFill="1"/>
    <xf numFmtId="17" fontId="18" fillId="4" borderId="31" xfId="1" applyNumberFormat="1" applyFont="1" applyFill="1" applyBorder="1" applyAlignment="1">
      <alignment horizontal="center"/>
    </xf>
    <xf numFmtId="0" fontId="14" fillId="0" borderId="0" xfId="8" applyFont="1"/>
    <xf numFmtId="3" fontId="9" fillId="2" borderId="32" xfId="1" applyNumberFormat="1" applyFont="1" applyFill="1" applyBorder="1"/>
    <xf numFmtId="4" fontId="9" fillId="2" borderId="32" xfId="1" applyNumberFormat="1" applyFont="1" applyFill="1" applyBorder="1"/>
    <xf numFmtId="0" fontId="21" fillId="6" borderId="22" xfId="8" applyFont="1" applyFill="1" applyBorder="1" applyAlignment="1">
      <alignment horizontal="center"/>
    </xf>
    <xf numFmtId="0" fontId="21" fillId="6" borderId="24" xfId="8" applyFont="1" applyFill="1" applyBorder="1" applyAlignment="1">
      <alignment horizontal="center"/>
    </xf>
    <xf numFmtId="0" fontId="21" fillId="6" borderId="23" xfId="8" applyFont="1" applyFill="1" applyBorder="1" applyAlignment="1">
      <alignment horizontal="center"/>
    </xf>
    <xf numFmtId="0" fontId="23" fillId="6" borderId="10" xfId="8" applyFont="1" applyFill="1" applyBorder="1" applyAlignment="1">
      <alignment horizontal="center" vertical="center" wrapText="1"/>
    </xf>
    <xf numFmtId="0" fontId="23" fillId="6" borderId="9" xfId="8" applyFont="1" applyFill="1" applyBorder="1" applyAlignment="1">
      <alignment horizontal="center" vertical="center" wrapText="1"/>
    </xf>
    <xf numFmtId="0" fontId="23" fillId="6" borderId="11" xfId="8" applyFont="1" applyFill="1" applyBorder="1" applyAlignment="1">
      <alignment horizontal="center" vertical="center" wrapText="1"/>
    </xf>
    <xf numFmtId="0" fontId="23" fillId="6" borderId="12" xfId="8" applyFont="1" applyFill="1" applyBorder="1" applyAlignment="1">
      <alignment horizontal="center" vertical="center" wrapText="1"/>
    </xf>
    <xf numFmtId="0" fontId="23" fillId="6" borderId="4" xfId="8" applyFont="1" applyFill="1" applyBorder="1" applyAlignment="1">
      <alignment horizontal="center" vertical="center" wrapText="1"/>
    </xf>
    <xf numFmtId="0" fontId="23" fillId="6" borderId="8" xfId="8" applyFont="1" applyFill="1" applyBorder="1" applyAlignment="1">
      <alignment horizontal="center" vertical="center" wrapText="1"/>
    </xf>
    <xf numFmtId="0" fontId="23" fillId="6" borderId="13" xfId="8" applyFont="1" applyFill="1" applyBorder="1" applyAlignment="1">
      <alignment horizontal="center" vertical="center" wrapText="1"/>
    </xf>
    <xf numFmtId="0" fontId="24" fillId="2" borderId="0" xfId="8" applyFont="1" applyFill="1" applyAlignment="1">
      <alignment horizontal="left"/>
    </xf>
    <xf numFmtId="0" fontId="21" fillId="6" borderId="0" xfId="8" applyFont="1" applyFill="1" applyAlignment="1">
      <alignment horizontal="center" vertical="center"/>
    </xf>
    <xf numFmtId="0" fontId="21" fillId="6" borderId="1" xfId="8" applyFont="1" applyFill="1" applyBorder="1" applyAlignment="1">
      <alignment horizontal="center" vertical="center"/>
    </xf>
    <xf numFmtId="0" fontId="21" fillId="6" borderId="4" xfId="8" applyFont="1" applyFill="1" applyBorder="1" applyAlignment="1">
      <alignment horizontal="center" vertical="center" wrapText="1"/>
    </xf>
    <xf numFmtId="0" fontId="21" fillId="6" borderId="9" xfId="8" applyFont="1" applyFill="1" applyBorder="1" applyAlignment="1">
      <alignment horizontal="center" vertical="center" wrapText="1"/>
    </xf>
    <xf numFmtId="0" fontId="21" fillId="6" borderId="19" xfId="8" applyFont="1" applyFill="1" applyBorder="1" applyAlignment="1">
      <alignment horizontal="center" vertical="center" wrapText="1"/>
    </xf>
    <xf numFmtId="0" fontId="21" fillId="6" borderId="20" xfId="8" applyFont="1" applyFill="1" applyBorder="1" applyAlignment="1">
      <alignment horizontal="center" vertical="center" wrapText="1"/>
    </xf>
    <xf numFmtId="0" fontId="21" fillId="6" borderId="5" xfId="8" applyFont="1" applyFill="1" applyBorder="1" applyAlignment="1">
      <alignment horizontal="center" vertical="center" wrapText="1"/>
    </xf>
    <xf numFmtId="0" fontId="21" fillId="6" borderId="6" xfId="8" applyFont="1" applyFill="1" applyBorder="1" applyAlignment="1">
      <alignment horizontal="center" vertical="center" wrapText="1"/>
    </xf>
    <xf numFmtId="0" fontId="21" fillId="6" borderId="7" xfId="8" applyFont="1" applyFill="1" applyBorder="1" applyAlignment="1">
      <alignment horizontal="center" vertical="center" wrapText="1"/>
    </xf>
    <xf numFmtId="0" fontId="21" fillId="6" borderId="8" xfId="8" applyFont="1" applyFill="1" applyBorder="1" applyAlignment="1">
      <alignment horizontal="center" vertical="center" wrapText="1"/>
    </xf>
    <xf numFmtId="0" fontId="21" fillId="6" borderId="0" xfId="8" applyFont="1" applyFill="1" applyAlignment="1">
      <alignment horizontal="center" vertical="center" wrapText="1"/>
    </xf>
    <xf numFmtId="0" fontId="21" fillId="6" borderId="10" xfId="8" applyFont="1" applyFill="1" applyBorder="1" applyAlignment="1">
      <alignment horizontal="center" vertical="center" wrapText="1"/>
    </xf>
    <xf numFmtId="0" fontId="21" fillId="6" borderId="13" xfId="8" applyFont="1" applyFill="1" applyBorder="1" applyAlignment="1">
      <alignment horizontal="center" vertical="center" wrapText="1"/>
    </xf>
    <xf numFmtId="0" fontId="21" fillId="6" borderId="7" xfId="8" applyFont="1" applyFill="1" applyBorder="1" applyAlignment="1">
      <alignment horizontal="center"/>
    </xf>
    <xf numFmtId="0" fontId="21" fillId="6" borderId="4" xfId="8" applyFont="1" applyFill="1" applyBorder="1" applyAlignment="1">
      <alignment horizontal="center"/>
    </xf>
    <xf numFmtId="0" fontId="21" fillId="6" borderId="8" xfId="8" applyFont="1" applyFill="1" applyBorder="1" applyAlignment="1">
      <alignment horizontal="center"/>
    </xf>
    <xf numFmtId="0" fontId="22" fillId="2" borderId="0" xfId="8" applyFont="1" applyFill="1" applyAlignment="1">
      <alignment horizontal="left" vertical="center"/>
    </xf>
    <xf numFmtId="0" fontId="5" fillId="2" borderId="0" xfId="8" applyFill="1" applyAlignment="1">
      <alignment horizontal="left" vertical="top" wrapText="1"/>
    </xf>
    <xf numFmtId="0" fontId="22" fillId="2" borderId="1" xfId="8" applyFont="1" applyFill="1" applyBorder="1" applyAlignment="1">
      <alignment horizontal="left"/>
    </xf>
    <xf numFmtId="0" fontId="5" fillId="2" borderId="0" xfId="8" applyFill="1" applyAlignment="1">
      <alignment horizontal="left"/>
    </xf>
    <xf numFmtId="0" fontId="22" fillId="2" borderId="0" xfId="8" applyFont="1" applyFill="1" applyAlignment="1">
      <alignment horizontal="left" vertical="top" wrapText="1"/>
    </xf>
    <xf numFmtId="0" fontId="22" fillId="2" borderId="0" xfId="8" applyFont="1" applyFill="1" applyAlignment="1">
      <alignment horizontal="left" vertical="center" wrapText="1"/>
    </xf>
    <xf numFmtId="0" fontId="18" fillId="4" borderId="2" xfId="1" applyFont="1" applyFill="1" applyBorder="1" applyAlignment="1">
      <alignment horizontal="center"/>
    </xf>
    <xf numFmtId="17" fontId="18" fillId="4" borderId="25" xfId="1" applyNumberFormat="1" applyFont="1" applyFill="1" applyBorder="1" applyAlignment="1">
      <alignment horizontal="center" vertical="center"/>
    </xf>
    <xf numFmtId="17" fontId="18" fillId="4" borderId="26" xfId="1" applyNumberFormat="1" applyFont="1" applyFill="1" applyBorder="1" applyAlignment="1">
      <alignment horizontal="center" vertical="center"/>
    </xf>
    <xf numFmtId="0" fontId="18" fillId="4" borderId="21" xfId="1" applyFont="1" applyFill="1" applyBorder="1" applyAlignment="1">
      <alignment horizontal="center"/>
    </xf>
    <xf numFmtId="0" fontId="18" fillId="4" borderId="27" xfId="1" applyFont="1" applyFill="1" applyBorder="1" applyAlignment="1">
      <alignment horizontal="center"/>
    </xf>
    <xf numFmtId="0" fontId="18" fillId="4" borderId="30" xfId="1" applyFont="1" applyFill="1" applyBorder="1" applyAlignment="1">
      <alignment horizontal="center"/>
    </xf>
    <xf numFmtId="0" fontId="9" fillId="0" borderId="32" xfId="1" applyFont="1" applyBorder="1"/>
    <xf numFmtId="0" fontId="9" fillId="2" borderId="32" xfId="1" applyFont="1" applyFill="1" applyBorder="1"/>
    <xf numFmtId="3" fontId="14" fillId="2" borderId="32" xfId="1" applyNumberFormat="1" applyFont="1" applyFill="1" applyBorder="1"/>
    <xf numFmtId="2" fontId="30" fillId="0" borderId="32" xfId="6" applyNumberFormat="1" applyFont="1" applyBorder="1"/>
    <xf numFmtId="0" fontId="9" fillId="0" borderId="0" xfId="1" applyFont="1" applyFill="1"/>
  </cellXfs>
  <cellStyles count="10">
    <cellStyle name="Hipervínculo" xfId="7" builtinId="8"/>
    <cellStyle name="Hipervínculo 2" xfId="2" xr:uid="{E5C020F3-BD53-4969-90AD-8B22A8812840}"/>
    <cellStyle name="Hipervínculo 2 2" xfId="3" xr:uid="{2C2D4D5E-D763-4350-8987-CCAB66E428DD}"/>
    <cellStyle name="Millares [0] 2" xfId="9" xr:uid="{C09EC4A9-C075-4330-9870-F427115A895D}"/>
    <cellStyle name="Millares [0] 3" xfId="5" xr:uid="{5A8B1190-B2B2-4D2E-87FE-9CBFAC823F21}"/>
    <cellStyle name="Normal" xfId="0" builtinId="0"/>
    <cellStyle name="Normal 2" xfId="1" xr:uid="{E1770F5C-499B-4D14-A275-919A2650E790}"/>
    <cellStyle name="Normal 3" xfId="8" xr:uid="{16209F23-8F36-48F1-BA08-5537624361FB}"/>
    <cellStyle name="Porcentaje" xfId="6" builtinId="5"/>
    <cellStyle name="Porcentaje 2" xfId="4" xr:uid="{289C905B-7B9E-4FBF-8C24-F3E9AA4B825B}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704BE176-E336-4D00-AADC-57EB7323961A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4E563-C15F-498C-9A44-2EAE941AB7C1}">
  <sheetPr codeName="Hoja1"/>
  <dimension ref="A1:K117"/>
  <sheetViews>
    <sheetView tabSelected="1" zoomScale="85" zoomScaleNormal="85" workbookViewId="0">
      <selection activeCell="B5" sqref="B5"/>
    </sheetView>
  </sheetViews>
  <sheetFormatPr baseColWidth="10" defaultColWidth="11.42578125" defaultRowHeight="15.75" x14ac:dyDescent="0.25"/>
  <cols>
    <col min="1" max="1" width="6.85546875" style="5" bestFit="1" customWidth="1"/>
    <col min="2" max="2" width="36.7109375" style="1" customWidth="1"/>
    <col min="3" max="16384" width="11.42578125" style="1"/>
  </cols>
  <sheetData>
    <row r="1" spans="1:11" x14ac:dyDescent="0.25">
      <c r="A1" s="4"/>
    </row>
    <row r="2" spans="1:11" ht="18.75" x14ac:dyDescent="0.3">
      <c r="B2" s="6" t="s">
        <v>97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8.75" x14ac:dyDescent="0.3">
      <c r="B3" s="7"/>
    </row>
    <row r="4" spans="1:11" x14ac:dyDescent="0.25">
      <c r="B4" s="2" t="s">
        <v>155</v>
      </c>
    </row>
    <row r="5" spans="1:11" x14ac:dyDescent="0.25">
      <c r="B5" s="2" t="s">
        <v>154</v>
      </c>
    </row>
    <row r="6" spans="1:11" x14ac:dyDescent="0.25">
      <c r="B6" s="2" t="s">
        <v>94</v>
      </c>
    </row>
    <row r="7" spans="1:11" x14ac:dyDescent="0.25">
      <c r="B7" s="2"/>
    </row>
    <row r="8" spans="1:11" x14ac:dyDescent="0.25">
      <c r="B8" s="26" t="s">
        <v>74</v>
      </c>
    </row>
    <row r="9" spans="1:11" x14ac:dyDescent="0.25">
      <c r="B9" s="28" t="s">
        <v>75</v>
      </c>
    </row>
    <row r="10" spans="1:11" x14ac:dyDescent="0.25">
      <c r="B10" s="28" t="s">
        <v>76</v>
      </c>
    </row>
    <row r="11" spans="1:11" x14ac:dyDescent="0.25">
      <c r="B11" s="28" t="s">
        <v>77</v>
      </c>
    </row>
    <row r="12" spans="1:11" x14ac:dyDescent="0.25">
      <c r="B12" s="28" t="s">
        <v>78</v>
      </c>
    </row>
    <row r="13" spans="1:11" x14ac:dyDescent="0.25">
      <c r="B13" s="2"/>
    </row>
    <row r="14" spans="1:11" x14ac:dyDescent="0.25">
      <c r="B14" s="26" t="s">
        <v>70</v>
      </c>
    </row>
    <row r="15" spans="1:11" x14ac:dyDescent="0.25">
      <c r="B15" s="28" t="s">
        <v>29</v>
      </c>
    </row>
    <row r="16" spans="1:11" x14ac:dyDescent="0.25">
      <c r="B16" s="28" t="s">
        <v>30</v>
      </c>
    </row>
    <row r="17" spans="2:2" x14ac:dyDescent="0.25">
      <c r="B17" s="28" t="s">
        <v>31</v>
      </c>
    </row>
    <row r="18" spans="2:2" x14ac:dyDescent="0.25">
      <c r="B18" s="28" t="s">
        <v>177</v>
      </c>
    </row>
    <row r="19" spans="2:2" x14ac:dyDescent="0.25">
      <c r="B19" s="26"/>
    </row>
    <row r="20" spans="2:2" x14ac:dyDescent="0.25">
      <c r="B20" s="26" t="s">
        <v>71</v>
      </c>
    </row>
    <row r="21" spans="2:2" x14ac:dyDescent="0.25">
      <c r="B21" s="28" t="s">
        <v>29</v>
      </c>
    </row>
    <row r="22" spans="2:2" x14ac:dyDescent="0.25">
      <c r="B22" s="28" t="s">
        <v>30</v>
      </c>
    </row>
    <row r="23" spans="2:2" x14ac:dyDescent="0.25">
      <c r="B23" s="28" t="s">
        <v>31</v>
      </c>
    </row>
    <row r="24" spans="2:2" x14ac:dyDescent="0.25">
      <c r="B24" s="28" t="s">
        <v>177</v>
      </c>
    </row>
    <row r="25" spans="2:2" x14ac:dyDescent="0.25">
      <c r="B25" s="26"/>
    </row>
    <row r="27" spans="2:2" x14ac:dyDescent="0.25">
      <c r="B27" s="26" t="s">
        <v>72</v>
      </c>
    </row>
    <row r="28" spans="2:2" x14ac:dyDescent="0.25">
      <c r="B28" s="28" t="s">
        <v>29</v>
      </c>
    </row>
    <row r="29" spans="2:2" x14ac:dyDescent="0.25">
      <c r="B29" s="28" t="s">
        <v>30</v>
      </c>
    </row>
    <row r="30" spans="2:2" x14ac:dyDescent="0.25">
      <c r="B30" s="28" t="s">
        <v>31</v>
      </c>
    </row>
    <row r="31" spans="2:2" x14ac:dyDescent="0.25">
      <c r="B31" s="28" t="s">
        <v>177</v>
      </c>
    </row>
    <row r="32" spans="2:2" x14ac:dyDescent="0.25">
      <c r="B32" s="26"/>
    </row>
    <row r="33" spans="2:2" x14ac:dyDescent="0.25">
      <c r="B33" s="26" t="s">
        <v>73</v>
      </c>
    </row>
    <row r="34" spans="2:2" x14ac:dyDescent="0.25">
      <c r="B34" s="28" t="s">
        <v>29</v>
      </c>
    </row>
    <row r="35" spans="2:2" x14ac:dyDescent="0.25">
      <c r="B35" s="28" t="s">
        <v>30</v>
      </c>
    </row>
    <row r="36" spans="2:2" x14ac:dyDescent="0.25">
      <c r="B36" s="28" t="s">
        <v>31</v>
      </c>
    </row>
    <row r="37" spans="2:2" x14ac:dyDescent="0.25">
      <c r="B37" s="28" t="s">
        <v>177</v>
      </c>
    </row>
    <row r="38" spans="2:2" x14ac:dyDescent="0.25">
      <c r="B38" s="26"/>
    </row>
    <row r="39" spans="2:2" x14ac:dyDescent="0.25">
      <c r="B39" s="26" t="s">
        <v>95</v>
      </c>
    </row>
    <row r="40" spans="2:2" x14ac:dyDescent="0.25">
      <c r="B40" s="28" t="s">
        <v>29</v>
      </c>
    </row>
    <row r="41" spans="2:2" x14ac:dyDescent="0.25">
      <c r="B41" s="28" t="s">
        <v>30</v>
      </c>
    </row>
    <row r="42" spans="2:2" x14ac:dyDescent="0.25">
      <c r="B42" s="28" t="s">
        <v>31</v>
      </c>
    </row>
    <row r="43" spans="2:2" x14ac:dyDescent="0.25">
      <c r="B43" s="28" t="s">
        <v>177</v>
      </c>
    </row>
    <row r="44" spans="2:2" x14ac:dyDescent="0.25">
      <c r="B44" s="26"/>
    </row>
    <row r="45" spans="2:2" x14ac:dyDescent="0.25">
      <c r="B45" s="3" t="s">
        <v>0</v>
      </c>
    </row>
    <row r="46" spans="2:2" x14ac:dyDescent="0.25">
      <c r="B46" s="2" t="s">
        <v>1</v>
      </c>
    </row>
    <row r="54" spans="1:1" x14ac:dyDescent="0.25">
      <c r="A54" s="8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</sheetData>
  <hyperlinks>
    <hyperlink ref="B20" location="Tamaño!A1" display="2. Caracteristicas de Operaciones por Tamaño de Empresa" xr:uid="{717FDBD0-16C4-4B71-9573-B1DF89CF31ED}"/>
    <hyperlink ref="B27" location="Sector!A1" display="3. Caracteristicas de Operaciones por Sector Económico" xr:uid="{4B9E754C-9ABA-4588-AA93-B5F15DA1F630}"/>
    <hyperlink ref="B33" location="Destino!A1" display="4. Caracteristicas de Operaciones por Destino del Financiamiento" xr:uid="{CF5E718B-F774-48BC-9872-6042646EE448}"/>
    <hyperlink ref="B16" location="Institucion!B24" display="B. Monto de Operaciones" xr:uid="{63A81DE2-23B7-46F2-A1B0-08688CEEE25B}"/>
    <hyperlink ref="B17" location="Institucion!B43" display="C. Número de Clientes" xr:uid="{4F0B46B7-CDC3-47F6-9F5F-7C7A48E22531}"/>
    <hyperlink ref="B18" location="Institucion!B81" display="E. Tasa de Interes Promedio" xr:uid="{F0C3B4B3-0ECB-4588-914E-2BB934B7911E}"/>
    <hyperlink ref="B21" location="Tamaño!B5" display="A. Número de operaciones" xr:uid="{AAD4A82E-DA9D-4632-B8C3-6862FB729DCE}"/>
    <hyperlink ref="B22" location="Tamaño!B16" display="B. Monto de Operaciones" xr:uid="{6DA0A9ED-186F-4DA9-A60C-E42202A6A100}"/>
    <hyperlink ref="B23" location="Tamaño!B27" display="C. Número de Clientes" xr:uid="{6E6C97E0-FBE2-42BE-994B-DB7BFBC58D31}"/>
    <hyperlink ref="B24" location="Tamaño!B49" display="E. Tasa de Interes Promedio" xr:uid="{1672789F-990A-429F-A458-8C3BA9B23A15}"/>
    <hyperlink ref="B28" location="Sector!B5" display="A. Número de operaciones" xr:uid="{43E4C93A-EE85-426E-9088-17179ECF5726}"/>
    <hyperlink ref="B29" location="Sector!B36" display="B. Monto de Operaciones" xr:uid="{17AC8517-7C68-4C9D-8A4E-B6468CAF15E2}"/>
    <hyperlink ref="B30" location="Sector!B67" display="C. Número de Clientes" xr:uid="{46787A53-6FF7-43DD-8BA8-3F1F813C26B4}"/>
    <hyperlink ref="B31" location="Tamaño!B49" display="E. Tasa de Interes Promedio" xr:uid="{DCEBF081-3F54-4C8F-BB68-FB74F0D53503}"/>
    <hyperlink ref="B34" location="Destino!B5" display="A. Número de operaciones" xr:uid="{716104EF-63D4-44E2-9330-0CF70BEAAE3E}"/>
    <hyperlink ref="B35" location="Destino!B16" display="B. Monto de Operaciones" xr:uid="{F7528E47-120A-4DBC-8751-A01542BF9008}"/>
    <hyperlink ref="B36" location="Destino!B27" display="C. Número de Clientes" xr:uid="{3A74DEFC-D29E-4F6F-B8C6-1C8EFF3BC007}"/>
    <hyperlink ref="B37" location="Destino!B49" display="E. Tasa de Interes Promedio" xr:uid="{3F555B62-B97E-4B6E-B48C-D001DFB41704}"/>
    <hyperlink ref="B15" location="Institucion!B5" display="A. Número de operaciones" xr:uid="{9648C60F-902F-4A79-B797-95CE1F69FD1D}"/>
    <hyperlink ref="B14" location="Institucion!A1" display="1. Caracteristicas de Operaciones por Institucion Financiera" xr:uid="{FB61A771-6E3F-4008-8E1B-E6C7742D7851}"/>
    <hyperlink ref="B10" location="'Solicitudes y Curses'!B28" display="B. Solicitudes y curses por tipo de empresa (montos en Millones de Pesos)" xr:uid="{833B674B-F9ED-4BA8-A3DB-4800E20126B6}"/>
    <hyperlink ref="B11" location="'Solicitudes y Curses'!B43" display="C. Número de Clientes" xr:uid="{44349FAB-2B66-4C51-9B21-EAB94D42C0E7}"/>
    <hyperlink ref="B12" location="'Solicitudes y Curses'!B78" display="D. Cobertura" xr:uid="{A3C3DA6B-FD25-4E6F-87F9-F711B4EBAB35}"/>
    <hyperlink ref="B9" location="'Solicitudes y Curses'!B5" display="A. Solicitudes y curses por institución financiera (montos en Millones de Pesos)" xr:uid="{726F2E3A-07A4-4F93-8B9A-62E92747DBD7}"/>
    <hyperlink ref="B8" location="'Solicitudes y Curses'!A1" display="1. Solicitudes y Curses" xr:uid="{7F636511-28C6-47AF-9426-9D22CEF078AD}"/>
    <hyperlink ref="B40" location="Programa!B5" display="A. Número de operaciones" xr:uid="{57E3ED7A-1EE8-4E13-A03A-D72FCD225E5B}"/>
    <hyperlink ref="B41" location="Programa!B16" display="B. Monto de Operaciones" xr:uid="{76DBA0BF-F4C0-492B-A210-7A32B191F0AB}"/>
    <hyperlink ref="B42" location="Programa!B27" display="C. Número de Clientes" xr:uid="{1156B9B5-49AC-4C83-ACF5-A1D7E86C4B11}"/>
    <hyperlink ref="B43" location="Programa!B49" display="E. Tasa de Interes Promedio" xr:uid="{99151789-7F38-4C78-92FD-E567571711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831C-05DD-4C56-BB22-DAEBAB73DDA0}">
  <sheetPr codeName="Hoja2"/>
  <dimension ref="A2:AA136"/>
  <sheetViews>
    <sheetView showGridLines="0" zoomScale="85" zoomScaleNormal="85" workbookViewId="0">
      <selection activeCell="B5" sqref="B5"/>
    </sheetView>
  </sheetViews>
  <sheetFormatPr baseColWidth="10" defaultColWidth="11.42578125" defaultRowHeight="15" x14ac:dyDescent="0.25"/>
  <cols>
    <col min="1" max="1" width="5.7109375" style="30" customWidth="1"/>
    <col min="2" max="2" width="60" style="30" customWidth="1"/>
    <col min="3" max="3" width="14.5703125" style="29" bestFit="1" customWidth="1"/>
    <col min="4" max="4" width="18.5703125" style="29" bestFit="1" customWidth="1"/>
    <col min="5" max="5" width="12.28515625" style="30" customWidth="1"/>
    <col min="6" max="6" width="16.7109375" style="30" bestFit="1" customWidth="1"/>
    <col min="7" max="7" width="12.42578125" style="30" customWidth="1"/>
    <col min="8" max="8" width="18.5703125" style="30" bestFit="1" customWidth="1"/>
    <col min="9" max="9" width="12" style="30" customWidth="1"/>
    <col min="10" max="10" width="18.5703125" style="30" bestFit="1" customWidth="1"/>
    <col min="11" max="11" width="12.42578125" style="30" customWidth="1"/>
    <col min="12" max="12" width="15.7109375" style="30" bestFit="1" customWidth="1"/>
    <col min="13" max="13" width="13" style="75" bestFit="1" customWidth="1"/>
    <col min="14" max="14" width="19.28515625" style="75" bestFit="1" customWidth="1"/>
    <col min="15" max="15" width="12.42578125" style="30" bestFit="1" customWidth="1"/>
    <col min="16" max="16" width="18.5703125" style="30" bestFit="1" customWidth="1"/>
    <col min="17" max="17" width="14.7109375" style="30" customWidth="1"/>
    <col min="18" max="18" width="16.7109375" style="30" bestFit="1" customWidth="1"/>
    <col min="19" max="19" width="12.5703125" style="30" customWidth="1"/>
    <col min="20" max="20" width="16.7109375" style="30" bestFit="1" customWidth="1"/>
    <col min="21" max="21" width="12" style="30" customWidth="1"/>
    <col min="22" max="22" width="16.7109375" style="30" bestFit="1" customWidth="1"/>
    <col min="23" max="23" width="14" style="75" bestFit="1" customWidth="1"/>
    <col min="24" max="24" width="19.28515625" style="75" bestFit="1" customWidth="1"/>
    <col min="25" max="25" width="14" style="30" bestFit="1" customWidth="1"/>
    <col min="26" max="26" width="16.28515625" style="30" bestFit="1" customWidth="1"/>
    <col min="27" max="27" width="15.140625" style="30" bestFit="1" customWidth="1"/>
    <col min="28" max="16384" width="11.42578125" style="30"/>
  </cols>
  <sheetData>
    <row r="2" spans="2:24" x14ac:dyDescent="0.25">
      <c r="B2" s="29" t="s">
        <v>96</v>
      </c>
    </row>
    <row r="3" spans="2:24" x14ac:dyDescent="0.25">
      <c r="B3" s="29"/>
    </row>
    <row r="5" spans="2:24" x14ac:dyDescent="0.25"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2:24" x14ac:dyDescent="0.25">
      <c r="B6" s="125" t="s">
        <v>32</v>
      </c>
      <c r="C6" s="125"/>
      <c r="D6" s="125"/>
      <c r="E6" s="125"/>
      <c r="F6" s="125"/>
      <c r="G6" s="125"/>
      <c r="H6" s="125"/>
      <c r="I6" s="125"/>
      <c r="J6" s="125"/>
      <c r="K6" s="125"/>
      <c r="L6" s="125"/>
      <c r="P6" s="48"/>
    </row>
    <row r="7" spans="2:24" x14ac:dyDescent="0.25">
      <c r="B7" s="126" t="s">
        <v>33</v>
      </c>
      <c r="C7" s="128" t="s">
        <v>34</v>
      </c>
      <c r="D7" s="128"/>
      <c r="E7" s="130" t="s">
        <v>35</v>
      </c>
      <c r="F7" s="131"/>
      <c r="G7" s="128" t="s">
        <v>36</v>
      </c>
      <c r="H7" s="128"/>
      <c r="I7" s="115" t="s">
        <v>37</v>
      </c>
      <c r="J7" s="117"/>
      <c r="K7" s="117"/>
      <c r="L7" s="117"/>
      <c r="M7" s="117"/>
      <c r="N7" s="116"/>
      <c r="O7" s="115" t="s">
        <v>38</v>
      </c>
      <c r="P7" s="116"/>
      <c r="Q7" s="115" t="s">
        <v>39</v>
      </c>
      <c r="R7" s="117"/>
      <c r="S7" s="117"/>
      <c r="T7" s="117"/>
      <c r="U7" s="117"/>
      <c r="V7" s="117"/>
      <c r="W7" s="117"/>
      <c r="X7" s="116"/>
    </row>
    <row r="8" spans="2:24" x14ac:dyDescent="0.25">
      <c r="B8" s="126"/>
      <c r="C8" s="129"/>
      <c r="D8" s="129"/>
      <c r="E8" s="132"/>
      <c r="F8" s="133"/>
      <c r="G8" s="129"/>
      <c r="H8" s="129"/>
      <c r="I8" s="118" t="s">
        <v>40</v>
      </c>
      <c r="J8" s="119"/>
      <c r="K8" s="119" t="s">
        <v>41</v>
      </c>
      <c r="L8" s="119"/>
      <c r="M8" s="120" t="s">
        <v>42</v>
      </c>
      <c r="N8" s="121"/>
      <c r="O8" s="118" t="s">
        <v>43</v>
      </c>
      <c r="P8" s="124"/>
      <c r="Q8" s="118" t="s">
        <v>44</v>
      </c>
      <c r="R8" s="119"/>
      <c r="S8" s="119" t="s">
        <v>45</v>
      </c>
      <c r="T8" s="119"/>
      <c r="U8" s="119" t="s">
        <v>46</v>
      </c>
      <c r="V8" s="119"/>
      <c r="W8" s="120" t="s">
        <v>42</v>
      </c>
      <c r="X8" s="121"/>
    </row>
    <row r="9" spans="2:24" ht="45" customHeight="1" x14ac:dyDescent="0.25">
      <c r="B9" s="126"/>
      <c r="C9" s="129"/>
      <c r="D9" s="129"/>
      <c r="E9" s="134"/>
      <c r="F9" s="135"/>
      <c r="G9" s="129"/>
      <c r="H9" s="129"/>
      <c r="I9" s="118"/>
      <c r="J9" s="119"/>
      <c r="K9" s="119"/>
      <c r="L9" s="119"/>
      <c r="M9" s="122"/>
      <c r="N9" s="123"/>
      <c r="O9" s="118"/>
      <c r="P9" s="124"/>
      <c r="Q9" s="118"/>
      <c r="R9" s="119"/>
      <c r="S9" s="119"/>
      <c r="T9" s="119"/>
      <c r="U9" s="119"/>
      <c r="V9" s="119"/>
      <c r="W9" s="122"/>
      <c r="X9" s="123"/>
    </row>
    <row r="10" spans="2:24" x14ac:dyDescent="0.25">
      <c r="B10" s="127"/>
      <c r="C10" s="31" t="s">
        <v>47</v>
      </c>
      <c r="D10" s="31" t="s">
        <v>48</v>
      </c>
      <c r="E10" s="32" t="s">
        <v>47</v>
      </c>
      <c r="F10" s="33" t="s">
        <v>48</v>
      </c>
      <c r="G10" s="34" t="s">
        <v>47</v>
      </c>
      <c r="H10" s="34" t="s">
        <v>48</v>
      </c>
      <c r="I10" s="32" t="s">
        <v>47</v>
      </c>
      <c r="J10" s="34" t="s">
        <v>48</v>
      </c>
      <c r="K10" s="34" t="s">
        <v>47</v>
      </c>
      <c r="L10" s="34" t="s">
        <v>48</v>
      </c>
      <c r="M10" s="34" t="s">
        <v>47</v>
      </c>
      <c r="N10" s="33" t="s">
        <v>48</v>
      </c>
      <c r="O10" s="32" t="s">
        <v>47</v>
      </c>
      <c r="P10" s="33" t="s">
        <v>48</v>
      </c>
      <c r="Q10" s="32" t="s">
        <v>47</v>
      </c>
      <c r="R10" s="34" t="s">
        <v>48</v>
      </c>
      <c r="S10" s="34" t="s">
        <v>47</v>
      </c>
      <c r="T10" s="34" t="s">
        <v>48</v>
      </c>
      <c r="U10" s="34" t="s">
        <v>47</v>
      </c>
      <c r="V10" s="34" t="s">
        <v>48</v>
      </c>
      <c r="W10" s="34" t="s">
        <v>47</v>
      </c>
      <c r="X10" s="33" t="s">
        <v>48</v>
      </c>
    </row>
    <row r="11" spans="2:24" x14ac:dyDescent="0.25">
      <c r="B11" s="35" t="s">
        <v>11</v>
      </c>
      <c r="C11" s="36">
        <f>+E11+G11+O11+M11+W11</f>
        <v>7960</v>
      </c>
      <c r="D11" s="36">
        <f>+F11+H11+P11+N11+X11</f>
        <v>885300.20211099996</v>
      </c>
      <c r="E11" s="37"/>
      <c r="F11" s="38"/>
      <c r="G11" s="39">
        <v>1669</v>
      </c>
      <c r="H11" s="39">
        <v>173935.72242599999</v>
      </c>
      <c r="I11" s="56">
        <v>2070</v>
      </c>
      <c r="J11" s="67">
        <v>239563.305062</v>
      </c>
      <c r="K11" s="67">
        <v>51</v>
      </c>
      <c r="L11" s="67">
        <v>4780.4718240000002</v>
      </c>
      <c r="M11" s="76">
        <v>2121</v>
      </c>
      <c r="N11" s="77">
        <v>244343.77688600001</v>
      </c>
      <c r="O11" s="56">
        <v>2929</v>
      </c>
      <c r="P11" s="57">
        <v>333148.180353</v>
      </c>
      <c r="Q11" s="56">
        <v>44</v>
      </c>
      <c r="R11" s="67">
        <v>8353.5998089999994</v>
      </c>
      <c r="S11" s="67">
        <v>10</v>
      </c>
      <c r="T11" s="67">
        <v>593.36460499999998</v>
      </c>
      <c r="U11" s="67">
        <v>1187</v>
      </c>
      <c r="V11" s="67">
        <v>124925.558032</v>
      </c>
      <c r="W11" s="76">
        <v>1241</v>
      </c>
      <c r="X11" s="77">
        <v>133872.52244599999</v>
      </c>
    </row>
    <row r="12" spans="2:24" x14ac:dyDescent="0.25">
      <c r="B12" s="35" t="s">
        <v>12</v>
      </c>
      <c r="C12" s="36">
        <f t="shared" ref="C12:C21" si="0">+E12+G12+O12+M12+W12</f>
        <v>1286</v>
      </c>
      <c r="D12" s="36">
        <f t="shared" ref="D12:D21" si="1">+F12+H12+P12+N12+X12</f>
        <v>428829.48659100005</v>
      </c>
      <c r="E12" s="37"/>
      <c r="F12" s="38"/>
      <c r="G12" s="39">
        <v>119</v>
      </c>
      <c r="H12" s="39">
        <v>89717.788660999999</v>
      </c>
      <c r="I12" s="37">
        <v>166</v>
      </c>
      <c r="J12" s="40">
        <v>44510.508953999997</v>
      </c>
      <c r="K12" s="40">
        <v>1</v>
      </c>
      <c r="L12" s="40">
        <v>107</v>
      </c>
      <c r="M12" s="78">
        <v>167</v>
      </c>
      <c r="N12" s="79">
        <v>44617.508953999997</v>
      </c>
      <c r="O12" s="37">
        <v>944</v>
      </c>
      <c r="P12" s="38">
        <v>274908.188976</v>
      </c>
      <c r="Q12" s="37"/>
      <c r="R12" s="40"/>
      <c r="S12" s="40"/>
      <c r="T12" s="40"/>
      <c r="U12" s="40">
        <v>56</v>
      </c>
      <c r="V12" s="40">
        <v>19586</v>
      </c>
      <c r="W12" s="78">
        <v>56</v>
      </c>
      <c r="X12" s="79">
        <v>19586</v>
      </c>
    </row>
    <row r="13" spans="2:24" x14ac:dyDescent="0.25">
      <c r="B13" s="30" t="s">
        <v>3</v>
      </c>
      <c r="C13" s="36">
        <f t="shared" si="0"/>
        <v>24809</v>
      </c>
      <c r="D13" s="36">
        <f t="shared" si="1"/>
        <v>2196418.1219629999</v>
      </c>
      <c r="E13" s="37">
        <v>140</v>
      </c>
      <c r="F13" s="38">
        <v>10415.138466</v>
      </c>
      <c r="G13" s="39">
        <v>330</v>
      </c>
      <c r="H13" s="39">
        <v>31367.002939999998</v>
      </c>
      <c r="I13" s="37">
        <v>1006</v>
      </c>
      <c r="J13" s="40">
        <v>94521.269149</v>
      </c>
      <c r="K13" s="40">
        <v>6370</v>
      </c>
      <c r="L13" s="40">
        <v>534966.31257399998</v>
      </c>
      <c r="M13" s="78">
        <v>7376</v>
      </c>
      <c r="N13" s="79">
        <v>629487.58172299992</v>
      </c>
      <c r="O13" s="37">
        <v>10782</v>
      </c>
      <c r="P13" s="38">
        <v>951325.69546099997</v>
      </c>
      <c r="Q13" s="37"/>
      <c r="R13" s="40"/>
      <c r="S13" s="40">
        <v>9</v>
      </c>
      <c r="T13" s="40">
        <v>557.44948899999997</v>
      </c>
      <c r="U13" s="40">
        <v>6172</v>
      </c>
      <c r="V13" s="40">
        <v>573265.25388400001</v>
      </c>
      <c r="W13" s="78">
        <v>6181</v>
      </c>
      <c r="X13" s="79">
        <v>573822.70337300003</v>
      </c>
    </row>
    <row r="14" spans="2:24" x14ac:dyDescent="0.25">
      <c r="B14" s="35" t="s">
        <v>13</v>
      </c>
      <c r="C14" s="36">
        <f t="shared" si="0"/>
        <v>1000</v>
      </c>
      <c r="D14" s="36">
        <f t="shared" si="1"/>
        <v>101000.77130000001</v>
      </c>
      <c r="E14" s="37">
        <v>68</v>
      </c>
      <c r="F14" s="38">
        <v>6420.7391859999998</v>
      </c>
      <c r="G14" s="39">
        <v>70</v>
      </c>
      <c r="H14" s="39">
        <v>7129.2121800000004</v>
      </c>
      <c r="I14" s="37">
        <v>139</v>
      </c>
      <c r="J14" s="40">
        <v>13992.755143</v>
      </c>
      <c r="K14" s="40">
        <v>242</v>
      </c>
      <c r="L14" s="40">
        <v>22821.669933000001</v>
      </c>
      <c r="M14" s="78">
        <v>381</v>
      </c>
      <c r="N14" s="79">
        <v>36814.425076</v>
      </c>
      <c r="O14" s="37">
        <v>139</v>
      </c>
      <c r="P14" s="38">
        <v>16572.034736000001</v>
      </c>
      <c r="Q14" s="37"/>
      <c r="R14" s="40"/>
      <c r="S14" s="40">
        <v>20</v>
      </c>
      <c r="T14" s="40">
        <v>2101.9420490000002</v>
      </c>
      <c r="U14" s="40">
        <v>322</v>
      </c>
      <c r="V14" s="40">
        <v>31962.418073000001</v>
      </c>
      <c r="W14" s="78">
        <v>342</v>
      </c>
      <c r="X14" s="79">
        <v>34064.360121999998</v>
      </c>
    </row>
    <row r="15" spans="2:24" x14ac:dyDescent="0.25">
      <c r="B15" s="30" t="s">
        <v>14</v>
      </c>
      <c r="C15" s="36">
        <f t="shared" si="0"/>
        <v>429</v>
      </c>
      <c r="D15" s="36">
        <f t="shared" si="1"/>
        <v>71002.79165900001</v>
      </c>
      <c r="E15" s="37"/>
      <c r="F15" s="38"/>
      <c r="G15" s="39">
        <v>53</v>
      </c>
      <c r="H15" s="39">
        <v>8487.8677530000004</v>
      </c>
      <c r="I15" s="37">
        <v>143</v>
      </c>
      <c r="J15" s="40">
        <v>20414.309502</v>
      </c>
      <c r="K15" s="40">
        <v>5</v>
      </c>
      <c r="L15" s="40">
        <v>3306.1415579999998</v>
      </c>
      <c r="M15" s="78">
        <v>148</v>
      </c>
      <c r="N15" s="79">
        <v>23720.451059999999</v>
      </c>
      <c r="O15" s="37">
        <v>200</v>
      </c>
      <c r="P15" s="38">
        <v>36159.960124999998</v>
      </c>
      <c r="Q15" s="37"/>
      <c r="R15" s="40"/>
      <c r="S15" s="40">
        <v>11</v>
      </c>
      <c r="T15" s="40">
        <v>1078.0266409999999</v>
      </c>
      <c r="U15" s="40">
        <v>17</v>
      </c>
      <c r="V15" s="40">
        <v>1556.4860799999999</v>
      </c>
      <c r="W15" s="78">
        <v>28</v>
      </c>
      <c r="X15" s="79">
        <v>2634.5127210000001</v>
      </c>
    </row>
    <row r="16" spans="2:24" x14ac:dyDescent="0.25">
      <c r="B16" s="30" t="s">
        <v>15</v>
      </c>
      <c r="C16" s="36">
        <f t="shared" si="0"/>
        <v>531</v>
      </c>
      <c r="D16" s="36">
        <f t="shared" si="1"/>
        <v>142499.689785</v>
      </c>
      <c r="E16" s="37">
        <v>7</v>
      </c>
      <c r="F16" s="38">
        <v>3756.638426</v>
      </c>
      <c r="G16" s="39"/>
      <c r="H16" s="39"/>
      <c r="I16" s="37">
        <v>8</v>
      </c>
      <c r="J16" s="40">
        <v>4060.094345</v>
      </c>
      <c r="K16" s="40">
        <v>40</v>
      </c>
      <c r="L16" s="40">
        <v>13430.115319</v>
      </c>
      <c r="M16" s="78">
        <v>48</v>
      </c>
      <c r="N16" s="79">
        <v>17490.209664000002</v>
      </c>
      <c r="O16" s="37">
        <v>452</v>
      </c>
      <c r="P16" s="38">
        <v>113394.7712</v>
      </c>
      <c r="Q16" s="37">
        <v>10</v>
      </c>
      <c r="R16" s="40">
        <v>1971.7275830000001</v>
      </c>
      <c r="S16" s="40">
        <v>11</v>
      </c>
      <c r="T16" s="40">
        <v>3663.9447369999998</v>
      </c>
      <c r="U16" s="40">
        <v>3</v>
      </c>
      <c r="V16" s="40">
        <v>2222.3981749999998</v>
      </c>
      <c r="W16" s="78">
        <v>24</v>
      </c>
      <c r="X16" s="79">
        <v>7858.0704949999999</v>
      </c>
    </row>
    <row r="17" spans="2:27" x14ac:dyDescent="0.25">
      <c r="B17" s="30" t="s">
        <v>16</v>
      </c>
      <c r="C17" s="36">
        <f t="shared" si="0"/>
        <v>54049</v>
      </c>
      <c r="D17" s="36">
        <f t="shared" si="1"/>
        <v>6357020.9207310006</v>
      </c>
      <c r="E17" s="37"/>
      <c r="F17" s="38"/>
      <c r="G17" s="39">
        <v>38045</v>
      </c>
      <c r="H17" s="39">
        <v>4094531.0748990001</v>
      </c>
      <c r="I17" s="37">
        <v>7348</v>
      </c>
      <c r="J17" s="40">
        <v>713515.65134800004</v>
      </c>
      <c r="K17" s="40"/>
      <c r="L17" s="40"/>
      <c r="M17" s="78">
        <v>7348</v>
      </c>
      <c r="N17" s="79">
        <v>713515.65134800004</v>
      </c>
      <c r="O17" s="37">
        <v>5223</v>
      </c>
      <c r="P17" s="38">
        <v>507664.94890299998</v>
      </c>
      <c r="Q17" s="37">
        <v>4</v>
      </c>
      <c r="R17" s="40">
        <v>930</v>
      </c>
      <c r="S17" s="40">
        <v>12</v>
      </c>
      <c r="T17" s="40">
        <v>3604</v>
      </c>
      <c r="U17" s="40">
        <v>3417</v>
      </c>
      <c r="V17" s="40">
        <v>1036775.245581</v>
      </c>
      <c r="W17" s="78">
        <v>3433</v>
      </c>
      <c r="X17" s="79">
        <v>1041309.245581</v>
      </c>
    </row>
    <row r="18" spans="2:27" x14ac:dyDescent="0.25">
      <c r="B18" s="30" t="s">
        <v>17</v>
      </c>
      <c r="C18" s="36">
        <f t="shared" si="0"/>
        <v>23607</v>
      </c>
      <c r="D18" s="36">
        <f t="shared" si="1"/>
        <v>2681686.8552140002</v>
      </c>
      <c r="E18" s="37"/>
      <c r="F18" s="38"/>
      <c r="G18" s="39">
        <v>1355</v>
      </c>
      <c r="H18" s="39">
        <v>149930.603672</v>
      </c>
      <c r="I18" s="37">
        <v>9404</v>
      </c>
      <c r="J18" s="40">
        <v>1076825.9296840001</v>
      </c>
      <c r="K18" s="40">
        <v>3538</v>
      </c>
      <c r="L18" s="40">
        <v>390997.72360700002</v>
      </c>
      <c r="M18" s="78">
        <v>12942</v>
      </c>
      <c r="N18" s="79">
        <v>1467823.6532910001</v>
      </c>
      <c r="O18" s="37">
        <v>6151</v>
      </c>
      <c r="P18" s="38">
        <v>716187.29283100006</v>
      </c>
      <c r="Q18" s="37">
        <v>963</v>
      </c>
      <c r="R18" s="40">
        <v>106564.141427</v>
      </c>
      <c r="S18" s="40">
        <v>1631</v>
      </c>
      <c r="T18" s="40">
        <v>178546.900715</v>
      </c>
      <c r="U18" s="40">
        <v>565</v>
      </c>
      <c r="V18" s="40">
        <v>62634.263277999999</v>
      </c>
      <c r="W18" s="78">
        <v>3159</v>
      </c>
      <c r="X18" s="79">
        <v>347745.30541999999</v>
      </c>
    </row>
    <row r="19" spans="2:27" x14ac:dyDescent="0.25">
      <c r="B19" s="69" t="s">
        <v>89</v>
      </c>
      <c r="C19" s="36">
        <f t="shared" si="0"/>
        <v>160</v>
      </c>
      <c r="D19" s="36">
        <f t="shared" si="1"/>
        <v>13822.593825</v>
      </c>
      <c r="E19" s="37"/>
      <c r="F19" s="38"/>
      <c r="G19" s="39"/>
      <c r="H19" s="39"/>
      <c r="I19" s="37">
        <v>67</v>
      </c>
      <c r="J19" s="40">
        <v>6640.9051330000002</v>
      </c>
      <c r="K19" s="40">
        <v>28</v>
      </c>
      <c r="L19" s="40">
        <v>2087.6785599999998</v>
      </c>
      <c r="M19" s="78">
        <v>95</v>
      </c>
      <c r="N19" s="79">
        <v>8728.5836930000005</v>
      </c>
      <c r="O19" s="37">
        <v>60</v>
      </c>
      <c r="P19" s="38">
        <v>5045.8812379999999</v>
      </c>
      <c r="Q19" s="37"/>
      <c r="R19" s="40"/>
      <c r="S19" s="40">
        <v>5</v>
      </c>
      <c r="T19" s="40">
        <v>48.128894000000003</v>
      </c>
      <c r="U19" s="40"/>
      <c r="V19" s="40"/>
      <c r="W19" s="78">
        <v>5</v>
      </c>
      <c r="X19" s="79">
        <v>48.128894000000003</v>
      </c>
    </row>
    <row r="20" spans="2:27" x14ac:dyDescent="0.25">
      <c r="B20" s="69" t="s">
        <v>18</v>
      </c>
      <c r="C20" s="66">
        <f t="shared" si="0"/>
        <v>2075</v>
      </c>
      <c r="D20" s="66">
        <f t="shared" si="1"/>
        <v>331057.40605799999</v>
      </c>
      <c r="E20" s="37">
        <v>17</v>
      </c>
      <c r="F20" s="38">
        <v>3464.9492570000002</v>
      </c>
      <c r="G20" s="40">
        <v>151</v>
      </c>
      <c r="H20" s="40">
        <v>55357.853952999998</v>
      </c>
      <c r="I20" s="37">
        <v>860</v>
      </c>
      <c r="J20" s="40">
        <v>114343.96415099999</v>
      </c>
      <c r="K20" s="40"/>
      <c r="L20" s="40"/>
      <c r="M20" s="78">
        <v>860</v>
      </c>
      <c r="N20" s="79">
        <v>114343.96415099999</v>
      </c>
      <c r="O20" s="37">
        <v>142</v>
      </c>
      <c r="P20" s="38">
        <v>55760.465565999999</v>
      </c>
      <c r="Q20" s="37">
        <v>558</v>
      </c>
      <c r="R20" s="40">
        <v>61085.851784999999</v>
      </c>
      <c r="S20" s="40">
        <v>31</v>
      </c>
      <c r="T20" s="40">
        <v>7151.5846240000001</v>
      </c>
      <c r="U20" s="40">
        <v>316</v>
      </c>
      <c r="V20" s="40">
        <v>33892.736722000001</v>
      </c>
      <c r="W20" s="78">
        <v>905</v>
      </c>
      <c r="X20" s="79">
        <v>102130.173131</v>
      </c>
      <c r="Z20" s="48"/>
      <c r="AA20" s="48"/>
    </row>
    <row r="21" spans="2:27" x14ac:dyDescent="0.25">
      <c r="B21" s="70" t="s">
        <v>19</v>
      </c>
      <c r="C21" s="42">
        <f t="shared" si="0"/>
        <v>2300</v>
      </c>
      <c r="D21" s="55">
        <f t="shared" si="1"/>
        <v>212542.74976100001</v>
      </c>
      <c r="E21" s="43">
        <v>372</v>
      </c>
      <c r="F21" s="44">
        <v>33349.15238</v>
      </c>
      <c r="G21" s="45">
        <v>333</v>
      </c>
      <c r="H21" s="45">
        <v>32027.172202000002</v>
      </c>
      <c r="I21" s="43">
        <v>526</v>
      </c>
      <c r="J21" s="45">
        <v>48027.499417999999</v>
      </c>
      <c r="K21" s="45">
        <v>12</v>
      </c>
      <c r="L21" s="45">
        <v>963.52765099999999</v>
      </c>
      <c r="M21" s="80">
        <v>538</v>
      </c>
      <c r="N21" s="81">
        <v>48991.027069000003</v>
      </c>
      <c r="O21" s="43">
        <v>780</v>
      </c>
      <c r="P21" s="44">
        <v>71352.578464999999</v>
      </c>
      <c r="Q21" s="43"/>
      <c r="R21" s="45"/>
      <c r="S21" s="45"/>
      <c r="T21" s="45"/>
      <c r="U21" s="45">
        <v>277</v>
      </c>
      <c r="V21" s="45">
        <v>26822.819645</v>
      </c>
      <c r="W21" s="80">
        <v>277</v>
      </c>
      <c r="X21" s="81">
        <v>26822.819645</v>
      </c>
      <c r="Z21" s="74"/>
      <c r="AA21" s="74"/>
    </row>
    <row r="22" spans="2:27" x14ac:dyDescent="0.25">
      <c r="B22" s="29" t="s">
        <v>42</v>
      </c>
      <c r="C22" s="46">
        <f t="shared" ref="C22" si="2">SUM(C11:C21)</f>
        <v>118206</v>
      </c>
      <c r="D22" s="46">
        <f t="shared" ref="D22" si="3">SUM(D11:D21)</f>
        <v>13421181.588998001</v>
      </c>
      <c r="E22" s="51">
        <f t="shared" ref="E22" si="4">SUM(E11:E21)</f>
        <v>604</v>
      </c>
      <c r="F22" s="52">
        <f t="shared" ref="F22" si="5">SUM(F11:F21)</f>
        <v>57406.617715</v>
      </c>
      <c r="G22" s="51">
        <f t="shared" ref="G22" si="6">SUM(G11:G21)</f>
        <v>42125</v>
      </c>
      <c r="H22" s="52">
        <f t="shared" ref="H22" si="7">SUM(H11:H21)</f>
        <v>4642484.2986860005</v>
      </c>
      <c r="I22" s="51">
        <f t="shared" ref="I22" si="8">SUM(I11:I21)</f>
        <v>21737</v>
      </c>
      <c r="J22" s="50">
        <f t="shared" ref="J22" si="9">SUM(J11:J21)</f>
        <v>2376416.1918890006</v>
      </c>
      <c r="K22" s="50">
        <f t="shared" ref="K22" si="10">SUM(K11:K21)</f>
        <v>10287</v>
      </c>
      <c r="L22" s="50">
        <f t="shared" ref="L22" si="11">SUM(L11:L21)</f>
        <v>973460.64102600003</v>
      </c>
      <c r="M22" s="50">
        <f t="shared" ref="M22" si="12">SUM(M11:M21)</f>
        <v>32024</v>
      </c>
      <c r="N22" s="52">
        <f t="shared" ref="N22" si="13">SUM(N11:N21)</f>
        <v>3349876.8329150002</v>
      </c>
      <c r="O22" s="51">
        <f t="shared" ref="O22" si="14">SUM(O11:O21)</f>
        <v>27802</v>
      </c>
      <c r="P22" s="52">
        <f t="shared" ref="P22" si="15">SUM(P11:P21)</f>
        <v>3081519.9978539995</v>
      </c>
      <c r="Q22" s="51">
        <f t="shared" ref="Q22" si="16">SUM(Q11:Q21)</f>
        <v>1579</v>
      </c>
      <c r="R22" s="50">
        <f t="shared" ref="R22" si="17">SUM(R11:R21)</f>
        <v>178905.32060400001</v>
      </c>
      <c r="S22" s="50">
        <f t="shared" ref="S22" si="18">SUM(S11:S21)</f>
        <v>1740</v>
      </c>
      <c r="T22" s="50">
        <f t="shared" ref="T22" si="19">SUM(T11:T21)</f>
        <v>197345.34175399999</v>
      </c>
      <c r="U22" s="50">
        <f t="shared" ref="U22" si="20">SUM(U11:U21)</f>
        <v>12332</v>
      </c>
      <c r="V22" s="50">
        <f t="shared" ref="V22" si="21">SUM(V11:V21)</f>
        <v>1913643.1794699999</v>
      </c>
      <c r="W22" s="50">
        <f t="shared" ref="W22" si="22">SUM(W11:W21)</f>
        <v>15651</v>
      </c>
      <c r="X22" s="52">
        <f t="shared" ref="X22" si="23">SUM(X11:X21)</f>
        <v>2289893.8418279998</v>
      </c>
    </row>
    <row r="23" spans="2:27" x14ac:dyDescent="0.25">
      <c r="B23" s="29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2:27" x14ac:dyDescent="0.25">
      <c r="B24" s="30" t="s">
        <v>49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</row>
    <row r="25" spans="2:27" x14ac:dyDescent="0.25"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</row>
    <row r="26" spans="2:27" x14ac:dyDescent="0.25">
      <c r="P26" s="48"/>
    </row>
    <row r="27" spans="2:27" x14ac:dyDescent="0.25">
      <c r="P27" s="48"/>
    </row>
    <row r="28" spans="2:27" x14ac:dyDescent="0.25">
      <c r="B28" s="125" t="s">
        <v>50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</row>
    <row r="29" spans="2:27" ht="15" customHeight="1" x14ac:dyDescent="0.25">
      <c r="B29" s="126" t="s">
        <v>51</v>
      </c>
      <c r="C29" s="128" t="s">
        <v>34</v>
      </c>
      <c r="D29" s="128"/>
      <c r="E29" s="132" t="s">
        <v>35</v>
      </c>
      <c r="F29" s="136"/>
      <c r="G29" s="134" t="s">
        <v>36</v>
      </c>
      <c r="H29" s="135"/>
      <c r="I29" s="139" t="s">
        <v>37</v>
      </c>
      <c r="J29" s="140"/>
      <c r="K29" s="140"/>
      <c r="L29" s="140"/>
      <c r="M29" s="140"/>
      <c r="N29" s="141"/>
      <c r="O29" s="139" t="s">
        <v>38</v>
      </c>
      <c r="P29" s="141"/>
      <c r="Q29" s="139" t="s">
        <v>39</v>
      </c>
      <c r="R29" s="140"/>
      <c r="S29" s="140"/>
      <c r="T29" s="140"/>
      <c r="U29" s="140"/>
      <c r="V29" s="140"/>
      <c r="W29" s="140"/>
      <c r="X29" s="141"/>
    </row>
    <row r="30" spans="2:27" ht="15" customHeight="1" x14ac:dyDescent="0.25">
      <c r="B30" s="126"/>
      <c r="C30" s="129"/>
      <c r="D30" s="129"/>
      <c r="E30" s="132"/>
      <c r="F30" s="136"/>
      <c r="G30" s="137"/>
      <c r="H30" s="138"/>
      <c r="I30" s="118" t="s">
        <v>40</v>
      </c>
      <c r="J30" s="119"/>
      <c r="K30" s="119" t="s">
        <v>41</v>
      </c>
      <c r="L30" s="119"/>
      <c r="M30" s="120" t="s">
        <v>42</v>
      </c>
      <c r="N30" s="121"/>
      <c r="O30" s="118" t="s">
        <v>43</v>
      </c>
      <c r="P30" s="124"/>
      <c r="Q30" s="118" t="s">
        <v>44</v>
      </c>
      <c r="R30" s="119"/>
      <c r="S30" s="119" t="s">
        <v>45</v>
      </c>
      <c r="T30" s="119"/>
      <c r="U30" s="119" t="s">
        <v>46</v>
      </c>
      <c r="V30" s="119"/>
      <c r="W30" s="120" t="s">
        <v>42</v>
      </c>
      <c r="X30" s="121"/>
    </row>
    <row r="31" spans="2:27" ht="45" customHeight="1" x14ac:dyDescent="0.25">
      <c r="B31" s="126"/>
      <c r="C31" s="129"/>
      <c r="D31" s="129"/>
      <c r="E31" s="134"/>
      <c r="F31" s="128"/>
      <c r="G31" s="137"/>
      <c r="H31" s="138"/>
      <c r="I31" s="118"/>
      <c r="J31" s="119"/>
      <c r="K31" s="119"/>
      <c r="L31" s="119"/>
      <c r="M31" s="122"/>
      <c r="N31" s="123"/>
      <c r="O31" s="118"/>
      <c r="P31" s="124"/>
      <c r="Q31" s="118"/>
      <c r="R31" s="119"/>
      <c r="S31" s="119"/>
      <c r="T31" s="119"/>
      <c r="U31" s="119"/>
      <c r="V31" s="119"/>
      <c r="W31" s="122"/>
      <c r="X31" s="123"/>
    </row>
    <row r="32" spans="2:27" x14ac:dyDescent="0.25">
      <c r="B32" s="127"/>
      <c r="C32" s="31" t="s">
        <v>47</v>
      </c>
      <c r="D32" s="31" t="s">
        <v>48</v>
      </c>
      <c r="E32" s="32" t="s">
        <v>47</v>
      </c>
      <c r="F32" s="34" t="s">
        <v>48</v>
      </c>
      <c r="G32" s="32" t="s">
        <v>47</v>
      </c>
      <c r="H32" s="33" t="s">
        <v>48</v>
      </c>
      <c r="I32" s="32" t="s">
        <v>47</v>
      </c>
      <c r="J32" s="34" t="s">
        <v>48</v>
      </c>
      <c r="K32" s="34" t="s">
        <v>47</v>
      </c>
      <c r="L32" s="34" t="s">
        <v>48</v>
      </c>
      <c r="M32" s="34" t="s">
        <v>47</v>
      </c>
      <c r="N32" s="33" t="s">
        <v>48</v>
      </c>
      <c r="O32" s="32" t="s">
        <v>47</v>
      </c>
      <c r="P32" s="33" t="s">
        <v>48</v>
      </c>
      <c r="Q32" s="32" t="s">
        <v>47</v>
      </c>
      <c r="R32" s="34" t="s">
        <v>48</v>
      </c>
      <c r="S32" s="34" t="s">
        <v>47</v>
      </c>
      <c r="T32" s="34" t="s">
        <v>48</v>
      </c>
      <c r="U32" s="34" t="s">
        <v>47</v>
      </c>
      <c r="V32" s="34" t="s">
        <v>48</v>
      </c>
      <c r="W32" s="34" t="s">
        <v>47</v>
      </c>
      <c r="X32" s="33" t="s">
        <v>48</v>
      </c>
    </row>
    <row r="33" spans="2:27" ht="15.75" x14ac:dyDescent="0.25">
      <c r="B33" s="1" t="s">
        <v>106</v>
      </c>
      <c r="C33" s="36">
        <f>+E33+G33+O33+M33+W33</f>
        <v>57</v>
      </c>
      <c r="D33" s="36">
        <f>+F33+H33+P33+N33+X33</f>
        <v>15440.431838</v>
      </c>
      <c r="E33" s="37">
        <v>0</v>
      </c>
      <c r="F33" s="40">
        <v>0</v>
      </c>
      <c r="G33" s="37">
        <v>3</v>
      </c>
      <c r="H33" s="38">
        <v>590.679847</v>
      </c>
      <c r="I33" s="37">
        <v>1</v>
      </c>
      <c r="J33" s="40">
        <v>166.54915800000001</v>
      </c>
      <c r="K33" s="40">
        <v>2</v>
      </c>
      <c r="L33" s="40">
        <v>454.14122800000001</v>
      </c>
      <c r="M33" s="78">
        <v>3</v>
      </c>
      <c r="N33" s="79">
        <v>620.69038599999999</v>
      </c>
      <c r="O33" s="37">
        <v>47</v>
      </c>
      <c r="P33" s="38">
        <v>13549.061605000001</v>
      </c>
      <c r="Q33" s="37">
        <v>2</v>
      </c>
      <c r="R33" s="40">
        <v>280</v>
      </c>
      <c r="S33" s="40">
        <v>0</v>
      </c>
      <c r="T33" s="40">
        <v>0</v>
      </c>
      <c r="U33" s="40">
        <v>2</v>
      </c>
      <c r="V33" s="40">
        <v>400</v>
      </c>
      <c r="W33" s="78">
        <v>4</v>
      </c>
      <c r="X33" s="79">
        <v>680</v>
      </c>
    </row>
    <row r="34" spans="2:27" ht="15.75" x14ac:dyDescent="0.25">
      <c r="B34" s="1" t="s">
        <v>107</v>
      </c>
      <c r="C34" s="36">
        <f t="shared" ref="C34:C37" si="24">+E34+G34+O34+M34+W34</f>
        <v>1106</v>
      </c>
      <c r="D34" s="36">
        <f>+F34+H34+P34+N34+X34</f>
        <v>254932.71722199998</v>
      </c>
      <c r="E34" s="37">
        <v>3</v>
      </c>
      <c r="F34" s="40">
        <v>2467.7711599999998</v>
      </c>
      <c r="G34" s="37">
        <v>151</v>
      </c>
      <c r="H34" s="38">
        <v>44820.335124999998</v>
      </c>
      <c r="I34" s="37">
        <v>123</v>
      </c>
      <c r="J34" s="40">
        <v>30622.821551000001</v>
      </c>
      <c r="K34" s="40">
        <v>8</v>
      </c>
      <c r="L34" s="40">
        <v>1236.8215110000001</v>
      </c>
      <c r="M34" s="78">
        <v>131</v>
      </c>
      <c r="N34" s="79">
        <v>31859.643061999999</v>
      </c>
      <c r="O34" s="37">
        <v>741</v>
      </c>
      <c r="P34" s="38">
        <v>159732.151564</v>
      </c>
      <c r="Q34" s="37">
        <v>7</v>
      </c>
      <c r="R34" s="40">
        <v>754.81631100000004</v>
      </c>
      <c r="S34" s="40">
        <v>13</v>
      </c>
      <c r="T34" s="40">
        <v>3634</v>
      </c>
      <c r="U34" s="40">
        <v>60</v>
      </c>
      <c r="V34" s="40">
        <v>11664</v>
      </c>
      <c r="W34" s="78">
        <v>80</v>
      </c>
      <c r="X34" s="79">
        <v>16052.816311</v>
      </c>
    </row>
    <row r="35" spans="2:27" ht="15.75" x14ac:dyDescent="0.25">
      <c r="B35" s="1" t="s">
        <v>108</v>
      </c>
      <c r="C35" s="36">
        <f t="shared" si="24"/>
        <v>1990</v>
      </c>
      <c r="D35" s="36">
        <f t="shared" ref="D35:D37" si="25">+F35+H35+P35+N35+X35</f>
        <v>678645.07583600003</v>
      </c>
      <c r="E35" s="37">
        <v>16</v>
      </c>
      <c r="F35" s="40">
        <v>4269.067266</v>
      </c>
      <c r="G35" s="37">
        <v>153</v>
      </c>
      <c r="H35" s="38">
        <v>100296.45473899999</v>
      </c>
      <c r="I35" s="37">
        <v>265</v>
      </c>
      <c r="J35" s="40">
        <v>108392.401705</v>
      </c>
      <c r="K35" s="40">
        <v>67</v>
      </c>
      <c r="L35" s="40">
        <v>28768.216268</v>
      </c>
      <c r="M35" s="78">
        <v>332</v>
      </c>
      <c r="N35" s="79">
        <v>137160.61797299999</v>
      </c>
      <c r="O35" s="37">
        <v>1386</v>
      </c>
      <c r="P35" s="38">
        <v>394716.72753400001</v>
      </c>
      <c r="Q35" s="37">
        <v>24</v>
      </c>
      <c r="R35" s="40">
        <v>8278.164229</v>
      </c>
      <c r="S35" s="40">
        <v>9</v>
      </c>
      <c r="T35" s="40">
        <v>4191.6028699999997</v>
      </c>
      <c r="U35" s="40">
        <v>70</v>
      </c>
      <c r="V35" s="40">
        <v>29732.441224999999</v>
      </c>
      <c r="W35" s="78">
        <v>103</v>
      </c>
      <c r="X35" s="79">
        <v>42202.208323999999</v>
      </c>
    </row>
    <row r="36" spans="2:27" ht="15.75" x14ac:dyDescent="0.25">
      <c r="B36" s="1" t="s">
        <v>109</v>
      </c>
      <c r="C36" s="36">
        <f t="shared" si="24"/>
        <v>259</v>
      </c>
      <c r="D36" s="36">
        <f t="shared" si="25"/>
        <v>164789.29801299999</v>
      </c>
      <c r="E36" s="37">
        <v>0</v>
      </c>
      <c r="F36" s="40">
        <v>0</v>
      </c>
      <c r="G36" s="37">
        <v>21</v>
      </c>
      <c r="H36" s="38">
        <v>28588.210998999999</v>
      </c>
      <c r="I36" s="37">
        <v>21</v>
      </c>
      <c r="J36" s="40">
        <v>10216.280475</v>
      </c>
      <c r="K36" s="40">
        <v>5</v>
      </c>
      <c r="L36" s="40">
        <v>975.34923500000002</v>
      </c>
      <c r="M36" s="78">
        <v>26</v>
      </c>
      <c r="N36" s="79">
        <v>11191.629709999999</v>
      </c>
      <c r="O36" s="37">
        <v>203</v>
      </c>
      <c r="P36" s="38">
        <v>121343.754244</v>
      </c>
      <c r="Q36" s="37">
        <v>2</v>
      </c>
      <c r="R36" s="40">
        <v>810.14319999999998</v>
      </c>
      <c r="S36" s="40">
        <v>0</v>
      </c>
      <c r="T36" s="40">
        <v>0</v>
      </c>
      <c r="U36" s="40">
        <v>7</v>
      </c>
      <c r="V36" s="40">
        <v>2855.5598599999998</v>
      </c>
      <c r="W36" s="78">
        <v>9</v>
      </c>
      <c r="X36" s="79">
        <v>3665.7030599999998</v>
      </c>
    </row>
    <row r="37" spans="2:27" ht="15.75" x14ac:dyDescent="0.25">
      <c r="B37" s="1" t="s">
        <v>110</v>
      </c>
      <c r="C37" s="36">
        <f t="shared" si="24"/>
        <v>7</v>
      </c>
      <c r="D37" s="36">
        <f t="shared" si="25"/>
        <v>6288.1525149999998</v>
      </c>
      <c r="E37" s="37">
        <v>0</v>
      </c>
      <c r="F37" s="40">
        <v>0</v>
      </c>
      <c r="G37" s="37">
        <v>1</v>
      </c>
      <c r="H37" s="38">
        <v>2963.3249999999998</v>
      </c>
      <c r="I37" s="37">
        <v>1</v>
      </c>
      <c r="J37" s="40">
        <v>379</v>
      </c>
      <c r="K37" s="40">
        <v>0</v>
      </c>
      <c r="L37" s="40">
        <v>0</v>
      </c>
      <c r="M37" s="78">
        <v>1</v>
      </c>
      <c r="N37" s="79">
        <v>379</v>
      </c>
      <c r="O37" s="37">
        <v>5</v>
      </c>
      <c r="P37" s="38">
        <v>2945.8275149999999</v>
      </c>
      <c r="Q37" s="37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78">
        <v>0</v>
      </c>
      <c r="X37" s="79">
        <v>0</v>
      </c>
      <c r="Z37" s="48"/>
      <c r="AA37" s="48"/>
    </row>
    <row r="38" spans="2:27" ht="15.75" x14ac:dyDescent="0.25">
      <c r="B38" s="1" t="s">
        <v>148</v>
      </c>
      <c r="C38" s="36">
        <f>+E38+G38+O38+M38+W38</f>
        <v>114787</v>
      </c>
      <c r="D38" s="36">
        <f>+F38+H38+P38+N38+X38</f>
        <v>12301085.913574001</v>
      </c>
      <c r="E38" s="37">
        <v>585</v>
      </c>
      <c r="F38" s="40">
        <v>50669.779288999998</v>
      </c>
      <c r="G38" s="37">
        <v>41796</v>
      </c>
      <c r="H38" s="38">
        <v>4465225.2929760003</v>
      </c>
      <c r="I38" s="37">
        <v>21326</v>
      </c>
      <c r="J38" s="40">
        <v>2226639.139</v>
      </c>
      <c r="K38" s="40">
        <v>10205</v>
      </c>
      <c r="L38" s="40">
        <v>942026.112784</v>
      </c>
      <c r="M38" s="78">
        <v>31531</v>
      </c>
      <c r="N38" s="79">
        <v>3168665.2517840001</v>
      </c>
      <c r="O38" s="37">
        <v>25420</v>
      </c>
      <c r="P38" s="38">
        <v>2389232.4753919998</v>
      </c>
      <c r="Q38" s="37">
        <v>1544</v>
      </c>
      <c r="R38" s="40">
        <v>168782.196864</v>
      </c>
      <c r="S38" s="40">
        <v>1718</v>
      </c>
      <c r="T38" s="40">
        <v>189519.73888399999</v>
      </c>
      <c r="U38" s="40">
        <v>12193</v>
      </c>
      <c r="V38" s="40">
        <v>1868991.178385</v>
      </c>
      <c r="W38" s="78">
        <v>15455</v>
      </c>
      <c r="X38" s="79">
        <v>2227293.1141329999</v>
      </c>
      <c r="Z38" s="74"/>
      <c r="AA38" s="74"/>
    </row>
    <row r="39" spans="2:27" x14ac:dyDescent="0.25">
      <c r="B39" s="49" t="s">
        <v>42</v>
      </c>
      <c r="C39" s="50">
        <f>+SUM(C33:C38)</f>
        <v>118206</v>
      </c>
      <c r="D39" s="50">
        <f>+SUM(D33:D38)</f>
        <v>13421181.588998001</v>
      </c>
      <c r="E39" s="51">
        <f t="shared" ref="E39:X39" si="26">SUM(E28:E38)</f>
        <v>604</v>
      </c>
      <c r="F39" s="50">
        <f t="shared" si="26"/>
        <v>57406.617715</v>
      </c>
      <c r="G39" s="51">
        <f t="shared" si="26"/>
        <v>42125</v>
      </c>
      <c r="H39" s="52">
        <f t="shared" si="26"/>
        <v>4642484.2986860005</v>
      </c>
      <c r="I39" s="51">
        <f t="shared" si="26"/>
        <v>21737</v>
      </c>
      <c r="J39" s="50">
        <f t="shared" si="26"/>
        <v>2376416.1918890001</v>
      </c>
      <c r="K39" s="50">
        <f t="shared" si="26"/>
        <v>10287</v>
      </c>
      <c r="L39" s="50">
        <f t="shared" si="26"/>
        <v>973460.64102600003</v>
      </c>
      <c r="M39" s="50">
        <f t="shared" si="26"/>
        <v>32024</v>
      </c>
      <c r="N39" s="52">
        <f t="shared" si="26"/>
        <v>3349876.8329150002</v>
      </c>
      <c r="O39" s="51">
        <f t="shared" si="26"/>
        <v>27802</v>
      </c>
      <c r="P39" s="52">
        <f t="shared" si="26"/>
        <v>3081519.997854</v>
      </c>
      <c r="Q39" s="51">
        <f t="shared" si="26"/>
        <v>1579</v>
      </c>
      <c r="R39" s="50">
        <f t="shared" si="26"/>
        <v>178905.32060400001</v>
      </c>
      <c r="S39" s="50">
        <f t="shared" si="26"/>
        <v>1740</v>
      </c>
      <c r="T39" s="50">
        <f t="shared" si="26"/>
        <v>197345.34175399999</v>
      </c>
      <c r="U39" s="50">
        <f t="shared" si="26"/>
        <v>12332</v>
      </c>
      <c r="V39" s="50">
        <f t="shared" si="26"/>
        <v>1913643.1794700001</v>
      </c>
      <c r="W39" s="50">
        <f t="shared" si="26"/>
        <v>15651</v>
      </c>
      <c r="X39" s="52">
        <f t="shared" si="26"/>
        <v>2289893.8418279998</v>
      </c>
    </row>
    <row r="40" spans="2:27" x14ac:dyDescent="0.25">
      <c r="B40" s="29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</row>
    <row r="41" spans="2:27" x14ac:dyDescent="0.25">
      <c r="B41" s="30" t="s">
        <v>49</v>
      </c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</row>
    <row r="42" spans="2:27" x14ac:dyDescent="0.25"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</row>
    <row r="43" spans="2:27" x14ac:dyDescent="0.25"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5"/>
      <c r="N43" s="105"/>
    </row>
    <row r="45" spans="2:27" x14ac:dyDescent="0.25">
      <c r="B45" s="125" t="s">
        <v>52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2:27" x14ac:dyDescent="0.25">
      <c r="B46" s="126" t="s">
        <v>120</v>
      </c>
      <c r="C46" s="128" t="s">
        <v>34</v>
      </c>
      <c r="D46" s="128"/>
      <c r="E46" s="132" t="s">
        <v>35</v>
      </c>
      <c r="F46" s="133"/>
      <c r="G46" s="128" t="s">
        <v>36</v>
      </c>
      <c r="H46" s="128"/>
      <c r="I46" s="139" t="s">
        <v>37</v>
      </c>
      <c r="J46" s="140"/>
      <c r="K46" s="140"/>
      <c r="L46" s="140"/>
      <c r="M46" s="140"/>
      <c r="N46" s="141"/>
      <c r="O46" s="140" t="s">
        <v>38</v>
      </c>
      <c r="P46" s="141"/>
      <c r="Q46" s="139" t="s">
        <v>39</v>
      </c>
      <c r="R46" s="140"/>
      <c r="S46" s="140"/>
      <c r="T46" s="140"/>
      <c r="U46" s="140"/>
      <c r="V46" s="140"/>
      <c r="W46" s="140"/>
      <c r="X46" s="141"/>
    </row>
    <row r="47" spans="2:27" x14ac:dyDescent="0.25">
      <c r="B47" s="126"/>
      <c r="C47" s="129"/>
      <c r="D47" s="129"/>
      <c r="E47" s="132"/>
      <c r="F47" s="133"/>
      <c r="G47" s="129"/>
      <c r="H47" s="129"/>
      <c r="I47" s="118" t="s">
        <v>40</v>
      </c>
      <c r="J47" s="119"/>
      <c r="K47" s="119" t="s">
        <v>41</v>
      </c>
      <c r="L47" s="119"/>
      <c r="M47" s="120" t="s">
        <v>42</v>
      </c>
      <c r="N47" s="121"/>
      <c r="O47" s="119" t="s">
        <v>43</v>
      </c>
      <c r="P47" s="124"/>
      <c r="Q47" s="118" t="s">
        <v>44</v>
      </c>
      <c r="R47" s="119"/>
      <c r="S47" s="119" t="s">
        <v>45</v>
      </c>
      <c r="T47" s="119"/>
      <c r="U47" s="119" t="s">
        <v>46</v>
      </c>
      <c r="V47" s="119"/>
      <c r="W47" s="120" t="s">
        <v>42</v>
      </c>
      <c r="X47" s="121"/>
    </row>
    <row r="48" spans="2:27" ht="45" customHeight="1" x14ac:dyDescent="0.25">
      <c r="B48" s="126"/>
      <c r="C48" s="129"/>
      <c r="D48" s="129"/>
      <c r="E48" s="134"/>
      <c r="F48" s="135"/>
      <c r="G48" s="129"/>
      <c r="H48" s="129"/>
      <c r="I48" s="118"/>
      <c r="J48" s="119"/>
      <c r="K48" s="119"/>
      <c r="L48" s="119"/>
      <c r="M48" s="122"/>
      <c r="N48" s="123"/>
      <c r="O48" s="119"/>
      <c r="P48" s="124"/>
      <c r="Q48" s="118"/>
      <c r="R48" s="119"/>
      <c r="S48" s="119"/>
      <c r="T48" s="119"/>
      <c r="U48" s="119"/>
      <c r="V48" s="119"/>
      <c r="W48" s="122"/>
      <c r="X48" s="123"/>
    </row>
    <row r="49" spans="2:27" x14ac:dyDescent="0.25">
      <c r="B49" s="127"/>
      <c r="C49" s="31" t="s">
        <v>47</v>
      </c>
      <c r="D49" s="31" t="s">
        <v>48</v>
      </c>
      <c r="E49" s="32" t="s">
        <v>47</v>
      </c>
      <c r="F49" s="33" t="s">
        <v>48</v>
      </c>
      <c r="G49" s="34" t="s">
        <v>47</v>
      </c>
      <c r="H49" s="34" t="s">
        <v>48</v>
      </c>
      <c r="I49" s="32" t="s">
        <v>47</v>
      </c>
      <c r="J49" s="34" t="s">
        <v>48</v>
      </c>
      <c r="K49" s="34" t="s">
        <v>47</v>
      </c>
      <c r="L49" s="34" t="s">
        <v>48</v>
      </c>
      <c r="M49" s="34" t="s">
        <v>47</v>
      </c>
      <c r="N49" s="33" t="s">
        <v>48</v>
      </c>
      <c r="O49" s="34" t="s">
        <v>47</v>
      </c>
      <c r="P49" s="33" t="s">
        <v>48</v>
      </c>
      <c r="Q49" s="32" t="s">
        <v>47</v>
      </c>
      <c r="R49" s="34" t="s">
        <v>48</v>
      </c>
      <c r="S49" s="34" t="s">
        <v>47</v>
      </c>
      <c r="T49" s="34" t="s">
        <v>48</v>
      </c>
      <c r="U49" s="34" t="s">
        <v>47</v>
      </c>
      <c r="V49" s="34" t="s">
        <v>48</v>
      </c>
      <c r="W49" s="34" t="s">
        <v>47</v>
      </c>
      <c r="X49" s="33" t="s">
        <v>48</v>
      </c>
    </row>
    <row r="50" spans="2:27" x14ac:dyDescent="0.25">
      <c r="B50" s="35" t="s">
        <v>124</v>
      </c>
      <c r="C50" s="36">
        <f>+E50+G50+O50+M50+W50</f>
        <v>1</v>
      </c>
      <c r="D50" s="36">
        <f>+F50+H50+P50+N50+X50</f>
        <v>300</v>
      </c>
      <c r="E50" s="37"/>
      <c r="F50" s="38"/>
      <c r="G50" s="39"/>
      <c r="H50" s="39"/>
      <c r="I50" s="37"/>
      <c r="J50" s="40"/>
      <c r="K50" s="40"/>
      <c r="L50" s="40"/>
      <c r="M50" s="78"/>
      <c r="N50" s="78"/>
      <c r="O50" s="56">
        <v>1</v>
      </c>
      <c r="P50" s="57">
        <v>300</v>
      </c>
      <c r="Q50" s="37"/>
      <c r="R50" s="40"/>
      <c r="S50" s="40"/>
      <c r="T50" s="40"/>
      <c r="U50" s="40"/>
      <c r="V50" s="40"/>
      <c r="W50" s="78"/>
      <c r="X50" s="79"/>
    </row>
    <row r="51" spans="2:27" x14ac:dyDescent="0.25">
      <c r="B51" s="35" t="s">
        <v>111</v>
      </c>
      <c r="C51" s="36">
        <f t="shared" ref="C51:C60" si="27">+E51+G51+O51+M51+W51</f>
        <v>12</v>
      </c>
      <c r="D51" s="36">
        <f t="shared" ref="D51:D60" si="28">+F51+H51+P51+N51+X51</f>
        <v>1710.4021279999999</v>
      </c>
      <c r="E51" s="37"/>
      <c r="F51" s="38"/>
      <c r="G51" s="39">
        <v>1</v>
      </c>
      <c r="H51" s="39">
        <v>137</v>
      </c>
      <c r="I51" s="37">
        <v>1</v>
      </c>
      <c r="J51" s="40">
        <v>300</v>
      </c>
      <c r="K51" s="40"/>
      <c r="L51" s="40"/>
      <c r="M51" s="78">
        <v>1</v>
      </c>
      <c r="N51" s="78">
        <v>300</v>
      </c>
      <c r="O51" s="37">
        <v>9</v>
      </c>
      <c r="P51" s="38">
        <v>1023.4021279999999</v>
      </c>
      <c r="Q51" s="37"/>
      <c r="R51" s="40"/>
      <c r="S51" s="40">
        <v>1</v>
      </c>
      <c r="T51" s="40">
        <v>250</v>
      </c>
      <c r="U51" s="40"/>
      <c r="V51" s="40"/>
      <c r="W51" s="78">
        <v>1</v>
      </c>
      <c r="X51" s="79">
        <v>250</v>
      </c>
    </row>
    <row r="52" spans="2:27" x14ac:dyDescent="0.25">
      <c r="B52" s="35" t="s">
        <v>112</v>
      </c>
      <c r="C52" s="36">
        <f t="shared" si="27"/>
        <v>3</v>
      </c>
      <c r="D52" s="36">
        <f t="shared" si="28"/>
        <v>1255.311674</v>
      </c>
      <c r="E52" s="37"/>
      <c r="F52" s="38"/>
      <c r="G52" s="39"/>
      <c r="H52" s="39"/>
      <c r="I52" s="37">
        <v>1</v>
      </c>
      <c r="J52" s="40">
        <v>368.13386300000002</v>
      </c>
      <c r="K52" s="40"/>
      <c r="L52" s="40"/>
      <c r="M52" s="78">
        <v>1</v>
      </c>
      <c r="N52" s="78">
        <v>368.13386300000002</v>
      </c>
      <c r="O52" s="37">
        <v>2</v>
      </c>
      <c r="P52" s="38">
        <v>887.17781100000002</v>
      </c>
      <c r="Q52" s="37"/>
      <c r="R52" s="40"/>
      <c r="S52" s="40"/>
      <c r="T52" s="40"/>
      <c r="U52" s="40"/>
      <c r="V52" s="40"/>
      <c r="W52" s="78"/>
      <c r="X52" s="79"/>
    </row>
    <row r="53" spans="2:27" x14ac:dyDescent="0.25">
      <c r="B53" s="35" t="s">
        <v>25</v>
      </c>
      <c r="C53" s="36">
        <f t="shared" si="27"/>
        <v>126</v>
      </c>
      <c r="D53" s="36">
        <f t="shared" si="28"/>
        <v>26359.387265000001</v>
      </c>
      <c r="E53" s="37">
        <v>2</v>
      </c>
      <c r="F53" s="38">
        <v>500</v>
      </c>
      <c r="G53" s="39">
        <v>2</v>
      </c>
      <c r="H53" s="39">
        <v>650</v>
      </c>
      <c r="I53" s="37">
        <v>15</v>
      </c>
      <c r="J53" s="40">
        <v>5383.9220590000004</v>
      </c>
      <c r="K53" s="40">
        <v>3</v>
      </c>
      <c r="L53" s="40">
        <v>3092.6502</v>
      </c>
      <c r="M53" s="78">
        <v>18</v>
      </c>
      <c r="N53" s="78">
        <v>8476.5722590000005</v>
      </c>
      <c r="O53" s="37">
        <v>98</v>
      </c>
      <c r="P53" s="38">
        <v>15303.61105</v>
      </c>
      <c r="Q53" s="37"/>
      <c r="R53" s="40"/>
      <c r="S53" s="40"/>
      <c r="T53" s="40"/>
      <c r="U53" s="40">
        <v>6</v>
      </c>
      <c r="V53" s="40">
        <v>1429.2039560000001</v>
      </c>
      <c r="W53" s="78">
        <v>6</v>
      </c>
      <c r="X53" s="79">
        <v>1429.2039560000001</v>
      </c>
    </row>
    <row r="54" spans="2:27" x14ac:dyDescent="0.25">
      <c r="B54" s="35" t="s">
        <v>151</v>
      </c>
      <c r="C54" s="36">
        <f t="shared" si="27"/>
        <v>2</v>
      </c>
      <c r="D54" s="36">
        <f t="shared" si="28"/>
        <v>1300</v>
      </c>
      <c r="E54" s="37"/>
      <c r="F54" s="38"/>
      <c r="G54" s="39">
        <v>1</v>
      </c>
      <c r="H54" s="39">
        <v>650</v>
      </c>
      <c r="I54" s="37"/>
      <c r="J54" s="40"/>
      <c r="K54" s="40"/>
      <c r="L54" s="40"/>
      <c r="M54" s="78"/>
      <c r="N54" s="78"/>
      <c r="O54" s="37">
        <v>1</v>
      </c>
      <c r="P54" s="38">
        <v>650</v>
      </c>
      <c r="Q54" s="37"/>
      <c r="R54" s="40"/>
      <c r="S54" s="40"/>
      <c r="T54" s="40"/>
      <c r="U54" s="40"/>
      <c r="V54" s="40"/>
      <c r="W54" s="78"/>
      <c r="X54" s="79"/>
    </row>
    <row r="55" spans="2:27" x14ac:dyDescent="0.25">
      <c r="B55" s="35" t="s">
        <v>24</v>
      </c>
      <c r="C55" s="36">
        <f t="shared" si="27"/>
        <v>483</v>
      </c>
      <c r="D55" s="36">
        <f t="shared" si="28"/>
        <v>337812.56249000004</v>
      </c>
      <c r="E55" s="37">
        <v>2</v>
      </c>
      <c r="F55" s="38">
        <v>1098.7886120000001</v>
      </c>
      <c r="G55" s="39">
        <v>55</v>
      </c>
      <c r="H55" s="39">
        <v>51608.051946</v>
      </c>
      <c r="I55" s="37">
        <v>55</v>
      </c>
      <c r="J55" s="40">
        <v>32076.257341</v>
      </c>
      <c r="K55" s="40">
        <v>8</v>
      </c>
      <c r="L55" s="40">
        <v>8218.1490099999992</v>
      </c>
      <c r="M55" s="78">
        <v>63</v>
      </c>
      <c r="N55" s="78">
        <v>40294.406350999998</v>
      </c>
      <c r="O55" s="37">
        <v>346</v>
      </c>
      <c r="P55" s="38">
        <v>235670.288221</v>
      </c>
      <c r="Q55" s="37">
        <v>1</v>
      </c>
      <c r="R55" s="40">
        <v>300</v>
      </c>
      <c r="S55" s="40">
        <v>2</v>
      </c>
      <c r="T55" s="40">
        <v>2105.9336400000002</v>
      </c>
      <c r="U55" s="40">
        <v>14</v>
      </c>
      <c r="V55" s="40">
        <v>6735.0937199999998</v>
      </c>
      <c r="W55" s="78">
        <v>17</v>
      </c>
      <c r="X55" s="79">
        <v>9141.02736</v>
      </c>
    </row>
    <row r="56" spans="2:27" x14ac:dyDescent="0.25">
      <c r="B56" s="35" t="s">
        <v>113</v>
      </c>
      <c r="C56" s="36">
        <f t="shared" si="27"/>
        <v>20</v>
      </c>
      <c r="D56" s="36">
        <f t="shared" si="28"/>
        <v>4387.75882</v>
      </c>
      <c r="E56" s="37"/>
      <c r="F56" s="38"/>
      <c r="G56" s="39">
        <v>3</v>
      </c>
      <c r="H56" s="39">
        <v>1500</v>
      </c>
      <c r="I56" s="37">
        <v>3</v>
      </c>
      <c r="J56" s="40">
        <v>760</v>
      </c>
      <c r="K56" s="40"/>
      <c r="L56" s="40"/>
      <c r="M56" s="78">
        <v>3</v>
      </c>
      <c r="N56" s="78">
        <v>760</v>
      </c>
      <c r="O56" s="37">
        <v>14</v>
      </c>
      <c r="P56" s="38">
        <v>2127.75882</v>
      </c>
      <c r="Q56" s="37"/>
      <c r="R56" s="40"/>
      <c r="S56" s="40"/>
      <c r="T56" s="40"/>
      <c r="U56" s="40"/>
      <c r="V56" s="40"/>
      <c r="W56" s="78"/>
      <c r="X56" s="79"/>
    </row>
    <row r="57" spans="2:27" x14ac:dyDescent="0.25">
      <c r="B57" s="35" t="s">
        <v>114</v>
      </c>
      <c r="C57" s="36">
        <f t="shared" si="27"/>
        <v>96</v>
      </c>
      <c r="D57" s="36">
        <f t="shared" si="28"/>
        <v>22662.651698000001</v>
      </c>
      <c r="E57" s="37"/>
      <c r="F57" s="38"/>
      <c r="G57" s="39">
        <v>19</v>
      </c>
      <c r="H57" s="39">
        <v>3410.6798469999999</v>
      </c>
      <c r="I57" s="37">
        <v>22</v>
      </c>
      <c r="J57" s="40">
        <v>5122.7607420000004</v>
      </c>
      <c r="K57" s="40">
        <v>2</v>
      </c>
      <c r="L57" s="40">
        <v>315</v>
      </c>
      <c r="M57" s="78">
        <v>24</v>
      </c>
      <c r="N57" s="78">
        <v>5437.7607420000004</v>
      </c>
      <c r="O57" s="37">
        <v>47</v>
      </c>
      <c r="P57" s="38">
        <v>12524.211109</v>
      </c>
      <c r="Q57" s="37">
        <v>1</v>
      </c>
      <c r="R57" s="40">
        <v>140</v>
      </c>
      <c r="S57" s="40">
        <v>3</v>
      </c>
      <c r="T57" s="40">
        <v>550</v>
      </c>
      <c r="U57" s="40">
        <v>2</v>
      </c>
      <c r="V57" s="40">
        <v>600</v>
      </c>
      <c r="W57" s="78">
        <v>6</v>
      </c>
      <c r="X57" s="79">
        <v>1290</v>
      </c>
    </row>
    <row r="58" spans="2:27" x14ac:dyDescent="0.25">
      <c r="B58" s="35" t="s">
        <v>23</v>
      </c>
      <c r="C58" s="36">
        <f t="shared" si="27"/>
        <v>385</v>
      </c>
      <c r="D58" s="36">
        <f t="shared" si="28"/>
        <v>95735.270877999996</v>
      </c>
      <c r="E58" s="37">
        <v>1</v>
      </c>
      <c r="F58" s="38">
        <v>300</v>
      </c>
      <c r="G58" s="39">
        <v>52</v>
      </c>
      <c r="H58" s="39">
        <v>12146.646263000001</v>
      </c>
      <c r="I58" s="37">
        <v>37</v>
      </c>
      <c r="J58" s="40">
        <v>12351.183999999999</v>
      </c>
      <c r="K58" s="40">
        <v>23</v>
      </c>
      <c r="L58" s="40">
        <v>2996.5654549999999</v>
      </c>
      <c r="M58" s="78">
        <v>60</v>
      </c>
      <c r="N58" s="78">
        <v>15347.749454999999</v>
      </c>
      <c r="O58" s="37">
        <v>241</v>
      </c>
      <c r="P58" s="38">
        <v>54335.500992000001</v>
      </c>
      <c r="Q58" s="37">
        <v>5</v>
      </c>
      <c r="R58" s="40">
        <v>839.81430799999998</v>
      </c>
      <c r="S58" s="40">
        <v>5</v>
      </c>
      <c r="T58" s="40">
        <v>1924</v>
      </c>
      <c r="U58" s="40">
        <v>21</v>
      </c>
      <c r="V58" s="40">
        <v>10841.559859999999</v>
      </c>
      <c r="W58" s="78">
        <v>31</v>
      </c>
      <c r="X58" s="79">
        <v>13605.374168</v>
      </c>
    </row>
    <row r="59" spans="2:27" x14ac:dyDescent="0.25">
      <c r="B59" s="35" t="s">
        <v>22</v>
      </c>
      <c r="C59" s="36">
        <f t="shared" si="27"/>
        <v>2068</v>
      </c>
      <c r="D59" s="36">
        <f t="shared" si="28"/>
        <v>541326.75952299999</v>
      </c>
      <c r="E59" s="37">
        <v>9</v>
      </c>
      <c r="F59" s="38">
        <v>1838.2</v>
      </c>
      <c r="G59" s="39">
        <v>151</v>
      </c>
      <c r="H59" s="39">
        <v>92549.958404000005</v>
      </c>
      <c r="I59" s="37">
        <v>249</v>
      </c>
      <c r="J59" s="40">
        <v>81072.612605999995</v>
      </c>
      <c r="K59" s="40">
        <v>41</v>
      </c>
      <c r="L59" s="40">
        <v>14450.266777000001</v>
      </c>
      <c r="M59" s="78">
        <v>290</v>
      </c>
      <c r="N59" s="78">
        <v>95522.879382999992</v>
      </c>
      <c r="O59" s="37">
        <v>1508</v>
      </c>
      <c r="P59" s="38">
        <v>320467.12312</v>
      </c>
      <c r="Q59" s="37">
        <v>25</v>
      </c>
      <c r="R59" s="40">
        <v>8531.3074290000004</v>
      </c>
      <c r="S59" s="40">
        <v>7</v>
      </c>
      <c r="T59" s="40">
        <v>1715.66923</v>
      </c>
      <c r="U59" s="40">
        <v>78</v>
      </c>
      <c r="V59" s="40">
        <v>20701.621956999999</v>
      </c>
      <c r="W59" s="78">
        <v>110</v>
      </c>
      <c r="X59" s="79">
        <v>30948.598615999999</v>
      </c>
    </row>
    <row r="60" spans="2:27" x14ac:dyDescent="0.25">
      <c r="B60" s="109" t="s">
        <v>125</v>
      </c>
      <c r="C60" s="36">
        <f t="shared" si="27"/>
        <v>2</v>
      </c>
      <c r="D60" s="36">
        <f t="shared" si="28"/>
        <v>6151.1374999999998</v>
      </c>
      <c r="E60" s="37"/>
      <c r="F60" s="38"/>
      <c r="G60" s="39"/>
      <c r="H60" s="39"/>
      <c r="I60" s="37"/>
      <c r="J60" s="40"/>
      <c r="K60" s="40"/>
      <c r="L60" s="40"/>
      <c r="M60" s="78"/>
      <c r="N60" s="78"/>
      <c r="O60" s="37">
        <v>2</v>
      </c>
      <c r="P60" s="38">
        <v>6151.1374999999998</v>
      </c>
      <c r="Q60" s="37"/>
      <c r="R60" s="40"/>
      <c r="S60" s="40"/>
      <c r="T60" s="40"/>
      <c r="U60" s="40"/>
      <c r="V60" s="40"/>
      <c r="W60" s="78"/>
      <c r="X60" s="79"/>
      <c r="Z60" s="48"/>
      <c r="AA60" s="48"/>
    </row>
    <row r="61" spans="2:27" x14ac:dyDescent="0.25">
      <c r="B61" s="109" t="s">
        <v>21</v>
      </c>
      <c r="C61" s="36">
        <f t="shared" ref="C61:C66" si="29">+E61+G61+O61+M61+W61</f>
        <v>123</v>
      </c>
      <c r="D61" s="36">
        <f t="shared" ref="D61:D66" si="30">+F61+H61+P61+N61+X61</f>
        <v>55253.698974000006</v>
      </c>
      <c r="E61" s="37">
        <v>1</v>
      </c>
      <c r="F61" s="38">
        <v>100</v>
      </c>
      <c r="G61" s="39">
        <v>27</v>
      </c>
      <c r="H61" s="39">
        <v>10096.669250000001</v>
      </c>
      <c r="I61" s="37">
        <v>18</v>
      </c>
      <c r="J61" s="40">
        <v>6817.1514399999996</v>
      </c>
      <c r="K61" s="40">
        <v>2</v>
      </c>
      <c r="L61" s="40">
        <v>1370.8968</v>
      </c>
      <c r="M61" s="78">
        <v>20</v>
      </c>
      <c r="N61" s="78">
        <v>8188.0482400000001</v>
      </c>
      <c r="O61" s="37">
        <v>58</v>
      </c>
      <c r="P61" s="38">
        <v>32302.457889000001</v>
      </c>
      <c r="Q61" s="37">
        <v>1</v>
      </c>
      <c r="R61" s="40">
        <v>32.002003000000002</v>
      </c>
      <c r="S61" s="40">
        <v>4</v>
      </c>
      <c r="T61" s="40">
        <v>1280</v>
      </c>
      <c r="U61" s="40">
        <v>12</v>
      </c>
      <c r="V61" s="40">
        <v>3254.5215920000001</v>
      </c>
      <c r="W61" s="78">
        <v>17</v>
      </c>
      <c r="X61" s="79">
        <v>4566.5235950000006</v>
      </c>
      <c r="Z61" s="48"/>
      <c r="AA61" s="48"/>
    </row>
    <row r="62" spans="2:27" x14ac:dyDescent="0.25">
      <c r="B62" s="109" t="s">
        <v>115</v>
      </c>
      <c r="C62" s="36">
        <f t="shared" si="29"/>
        <v>6</v>
      </c>
      <c r="D62" s="36">
        <f t="shared" si="30"/>
        <v>1065.301209</v>
      </c>
      <c r="E62" s="37"/>
      <c r="F62" s="38"/>
      <c r="G62" s="39"/>
      <c r="H62" s="39"/>
      <c r="I62" s="37">
        <v>1</v>
      </c>
      <c r="J62" s="40">
        <v>210</v>
      </c>
      <c r="K62" s="40"/>
      <c r="L62" s="40"/>
      <c r="M62" s="78">
        <v>1</v>
      </c>
      <c r="N62" s="78">
        <v>210</v>
      </c>
      <c r="O62" s="37">
        <v>4</v>
      </c>
      <c r="P62" s="38">
        <v>555.30120899999997</v>
      </c>
      <c r="Q62" s="37"/>
      <c r="R62" s="40"/>
      <c r="S62" s="40"/>
      <c r="T62" s="40"/>
      <c r="U62" s="40">
        <v>1</v>
      </c>
      <c r="V62" s="40">
        <v>300</v>
      </c>
      <c r="W62" s="78">
        <v>1</v>
      </c>
      <c r="X62" s="79">
        <v>300</v>
      </c>
      <c r="Z62" s="48"/>
      <c r="AA62" s="48"/>
    </row>
    <row r="63" spans="2:27" x14ac:dyDescent="0.25">
      <c r="B63" s="109" t="s">
        <v>127</v>
      </c>
      <c r="C63" s="36">
        <f t="shared" si="29"/>
        <v>1</v>
      </c>
      <c r="D63" s="36">
        <f t="shared" si="30"/>
        <v>128.94999999999999</v>
      </c>
      <c r="E63" s="37"/>
      <c r="F63" s="38"/>
      <c r="G63" s="39"/>
      <c r="H63" s="39"/>
      <c r="I63" s="37"/>
      <c r="J63" s="40"/>
      <c r="K63" s="40"/>
      <c r="L63" s="40"/>
      <c r="M63" s="78"/>
      <c r="N63" s="78"/>
      <c r="O63" s="37">
        <v>1</v>
      </c>
      <c r="P63" s="38">
        <v>128.94999999999999</v>
      </c>
      <c r="Q63" s="37"/>
      <c r="R63" s="40"/>
      <c r="S63" s="40"/>
      <c r="T63" s="40"/>
      <c r="U63" s="40"/>
      <c r="V63" s="40"/>
      <c r="W63" s="78"/>
      <c r="X63" s="79"/>
      <c r="Z63" s="48"/>
      <c r="AA63" s="48"/>
    </row>
    <row r="64" spans="2:27" x14ac:dyDescent="0.25">
      <c r="B64" s="109" t="s">
        <v>152</v>
      </c>
      <c r="C64" s="36">
        <f t="shared" si="29"/>
        <v>2</v>
      </c>
      <c r="D64" s="36">
        <f t="shared" si="30"/>
        <v>165.377093</v>
      </c>
      <c r="E64" s="37"/>
      <c r="F64" s="38"/>
      <c r="G64" s="39"/>
      <c r="H64" s="39"/>
      <c r="I64" s="37"/>
      <c r="J64" s="40"/>
      <c r="K64" s="40"/>
      <c r="L64" s="40"/>
      <c r="M64" s="78"/>
      <c r="N64" s="78"/>
      <c r="O64" s="37">
        <v>2</v>
      </c>
      <c r="P64" s="38">
        <v>165.377093</v>
      </c>
      <c r="Q64" s="37"/>
      <c r="R64" s="40"/>
      <c r="S64" s="40"/>
      <c r="T64" s="40"/>
      <c r="U64" s="40"/>
      <c r="V64" s="40"/>
      <c r="W64" s="78"/>
      <c r="X64" s="79"/>
      <c r="Z64" s="48"/>
      <c r="AA64" s="48"/>
    </row>
    <row r="65" spans="1:27" x14ac:dyDescent="0.25">
      <c r="B65" s="109" t="s">
        <v>153</v>
      </c>
      <c r="C65" s="36">
        <f t="shared" si="29"/>
        <v>1</v>
      </c>
      <c r="D65" s="36">
        <f t="shared" si="30"/>
        <v>154.903671</v>
      </c>
      <c r="E65" s="37"/>
      <c r="F65" s="38"/>
      <c r="G65" s="39"/>
      <c r="H65" s="39"/>
      <c r="I65" s="37"/>
      <c r="J65" s="40"/>
      <c r="K65" s="40"/>
      <c r="L65" s="40"/>
      <c r="M65" s="78"/>
      <c r="N65" s="78"/>
      <c r="O65" s="37">
        <v>1</v>
      </c>
      <c r="P65" s="38">
        <v>154.903671</v>
      </c>
      <c r="Q65" s="37"/>
      <c r="R65" s="40"/>
      <c r="S65" s="40"/>
      <c r="T65" s="40"/>
      <c r="U65" s="40"/>
      <c r="V65" s="40"/>
      <c r="W65" s="78"/>
      <c r="X65" s="79"/>
      <c r="Z65" s="48"/>
      <c r="AA65" s="48"/>
    </row>
    <row r="66" spans="1:27" x14ac:dyDescent="0.25">
      <c r="B66" s="109" t="s">
        <v>116</v>
      </c>
      <c r="C66" s="36">
        <f t="shared" si="29"/>
        <v>90</v>
      </c>
      <c r="D66" s="36">
        <f t="shared" si="30"/>
        <v>24626.202501</v>
      </c>
      <c r="E66" s="37">
        <v>4</v>
      </c>
      <c r="F66" s="38">
        <v>2899.8498140000002</v>
      </c>
      <c r="G66" s="39">
        <v>18</v>
      </c>
      <c r="H66" s="39">
        <v>4510</v>
      </c>
      <c r="I66" s="37">
        <v>10</v>
      </c>
      <c r="J66" s="40">
        <v>5415.0308379999997</v>
      </c>
      <c r="K66" s="40">
        <v>3</v>
      </c>
      <c r="L66" s="40">
        <v>991</v>
      </c>
      <c r="M66" s="78">
        <v>13</v>
      </c>
      <c r="N66" s="78">
        <v>6406.0308379999997</v>
      </c>
      <c r="O66" s="37">
        <v>48</v>
      </c>
      <c r="P66" s="38">
        <v>9740.3218489999999</v>
      </c>
      <c r="Q66" s="37">
        <v>2</v>
      </c>
      <c r="R66" s="40">
        <v>280</v>
      </c>
      <c r="S66" s="40"/>
      <c r="T66" s="40"/>
      <c r="U66" s="40">
        <v>5</v>
      </c>
      <c r="V66" s="40">
        <v>790</v>
      </c>
      <c r="W66" s="78">
        <v>7</v>
      </c>
      <c r="X66" s="79">
        <v>1070</v>
      </c>
      <c r="Z66" s="48"/>
      <c r="AA66" s="48"/>
    </row>
    <row r="67" spans="1:27" ht="15.75" x14ac:dyDescent="0.25">
      <c r="B67" s="63" t="s">
        <v>147</v>
      </c>
      <c r="C67" s="36">
        <f>+E67+G67+O67+M67+W67</f>
        <v>114785</v>
      </c>
      <c r="D67" s="36">
        <f>+F67+H67+P67+N67+X67</f>
        <v>12300785.913574001</v>
      </c>
      <c r="E67" s="37">
        <v>585</v>
      </c>
      <c r="F67" s="38">
        <v>50669.779288999998</v>
      </c>
      <c r="G67" s="39">
        <v>41796</v>
      </c>
      <c r="H67" s="39">
        <v>4465225.2929760003</v>
      </c>
      <c r="I67" s="37">
        <v>21325</v>
      </c>
      <c r="J67" s="40">
        <v>2226539.139</v>
      </c>
      <c r="K67" s="40">
        <v>10205</v>
      </c>
      <c r="L67" s="40">
        <v>942026.112784</v>
      </c>
      <c r="M67" s="78">
        <v>31530</v>
      </c>
      <c r="N67" s="78">
        <v>3168565.2517840001</v>
      </c>
      <c r="O67" s="37">
        <v>25419</v>
      </c>
      <c r="P67" s="38">
        <v>2389032.4753919998</v>
      </c>
      <c r="Q67" s="37">
        <v>1544</v>
      </c>
      <c r="R67" s="40">
        <v>168782.196864</v>
      </c>
      <c r="S67" s="40">
        <v>1718</v>
      </c>
      <c r="T67" s="40">
        <v>189519.73888399999</v>
      </c>
      <c r="U67" s="40">
        <v>12193</v>
      </c>
      <c r="V67" s="40">
        <v>1868991.178385</v>
      </c>
      <c r="W67" s="78">
        <v>15455</v>
      </c>
      <c r="X67" s="79">
        <v>2227293.1141329999</v>
      </c>
      <c r="Z67" s="48"/>
      <c r="AA67" s="48"/>
    </row>
    <row r="68" spans="1:27" x14ac:dyDescent="0.25">
      <c r="B68" s="49" t="s">
        <v>42</v>
      </c>
      <c r="C68" s="50">
        <f>+SUM(C50:C67)</f>
        <v>118206</v>
      </c>
      <c r="D68" s="50">
        <f>+SUM(D50:D67)</f>
        <v>13421181.588998001</v>
      </c>
      <c r="E68" s="51">
        <f t="shared" ref="E68:L68" si="31">SUM(E50:E67)</f>
        <v>604</v>
      </c>
      <c r="F68" s="52">
        <f t="shared" si="31"/>
        <v>57406.617715</v>
      </c>
      <c r="G68" s="50">
        <f t="shared" si="31"/>
        <v>42125</v>
      </c>
      <c r="H68" s="50">
        <f t="shared" si="31"/>
        <v>4642484.2986860005</v>
      </c>
      <c r="I68" s="51">
        <f t="shared" si="31"/>
        <v>21737</v>
      </c>
      <c r="J68" s="50">
        <f t="shared" si="31"/>
        <v>2376416.1918890001</v>
      </c>
      <c r="K68" s="50">
        <f t="shared" si="31"/>
        <v>10287</v>
      </c>
      <c r="L68" s="50">
        <f t="shared" si="31"/>
        <v>973460.64102600003</v>
      </c>
      <c r="M68" s="50">
        <f t="shared" ref="M68" si="32">+I68+K68</f>
        <v>32024</v>
      </c>
      <c r="N68" s="52">
        <f t="shared" ref="N68" si="33">+J68+L68</f>
        <v>3349876.8329150002</v>
      </c>
      <c r="O68" s="50">
        <f t="shared" ref="O68:V68" si="34">SUM(O50:O67)</f>
        <v>27802</v>
      </c>
      <c r="P68" s="52">
        <f t="shared" si="34"/>
        <v>3081519.997854</v>
      </c>
      <c r="Q68" s="51">
        <f t="shared" si="34"/>
        <v>1579</v>
      </c>
      <c r="R68" s="50">
        <f t="shared" si="34"/>
        <v>178905.32060400001</v>
      </c>
      <c r="S68" s="50">
        <f t="shared" si="34"/>
        <v>1740</v>
      </c>
      <c r="T68" s="50">
        <f t="shared" si="34"/>
        <v>197345.34175399999</v>
      </c>
      <c r="U68" s="50">
        <f t="shared" si="34"/>
        <v>12332</v>
      </c>
      <c r="V68" s="50">
        <f t="shared" si="34"/>
        <v>1913643.1794699999</v>
      </c>
      <c r="W68" s="50">
        <f t="shared" ref="W68" si="35">+Q68+S68+U68</f>
        <v>15651</v>
      </c>
      <c r="X68" s="52">
        <f t="shared" ref="X68" si="36">+R68+T68+V68</f>
        <v>2289893.8418279998</v>
      </c>
    </row>
    <row r="69" spans="1:27" s="47" customFormat="1" x14ac:dyDescent="0.25"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</row>
    <row r="70" spans="1:27" x14ac:dyDescent="0.25">
      <c r="B70" s="30" t="s">
        <v>49</v>
      </c>
    </row>
    <row r="72" spans="1:27" x14ac:dyDescent="0.25">
      <c r="A72" s="104"/>
      <c r="B72" s="104"/>
      <c r="C72" s="103"/>
      <c r="D72" s="103"/>
      <c r="E72" s="104"/>
      <c r="F72" s="104"/>
      <c r="G72" s="104"/>
      <c r="H72" s="104"/>
      <c r="I72" s="104"/>
      <c r="J72" s="104"/>
      <c r="K72" s="104"/>
      <c r="L72" s="104"/>
      <c r="M72" s="105"/>
      <c r="N72" s="105"/>
      <c r="O72" s="104"/>
      <c r="P72" s="106"/>
      <c r="Q72" s="104"/>
      <c r="R72" s="104"/>
      <c r="S72" s="104"/>
      <c r="T72" s="104"/>
      <c r="U72" s="104"/>
      <c r="V72" s="104"/>
      <c r="W72" s="105"/>
      <c r="X72" s="105"/>
    </row>
    <row r="73" spans="1:27" x14ac:dyDescent="0.25">
      <c r="B73" s="125" t="s">
        <v>53</v>
      </c>
      <c r="C73" s="125"/>
      <c r="D73" s="125"/>
      <c r="E73" s="125"/>
      <c r="F73" s="125"/>
      <c r="G73" s="125"/>
      <c r="H73" s="125"/>
      <c r="I73" s="125"/>
      <c r="J73" s="125"/>
      <c r="K73" s="125"/>
      <c r="L73" s="125"/>
    </row>
    <row r="74" spans="1:27" ht="15" customHeight="1" x14ac:dyDescent="0.25">
      <c r="B74" s="126" t="s">
        <v>121</v>
      </c>
      <c r="C74" s="128" t="s">
        <v>34</v>
      </c>
      <c r="D74" s="128"/>
      <c r="E74" s="132" t="s">
        <v>35</v>
      </c>
      <c r="F74" s="136"/>
      <c r="G74" s="134" t="s">
        <v>36</v>
      </c>
      <c r="H74" s="135"/>
      <c r="I74" s="139" t="s">
        <v>37</v>
      </c>
      <c r="J74" s="140"/>
      <c r="K74" s="140"/>
      <c r="L74" s="140"/>
      <c r="M74" s="140"/>
      <c r="N74" s="141"/>
      <c r="O74" s="139" t="s">
        <v>38</v>
      </c>
      <c r="P74" s="141"/>
      <c r="Q74" s="139" t="s">
        <v>39</v>
      </c>
      <c r="R74" s="140"/>
      <c r="S74" s="140"/>
      <c r="T74" s="140"/>
      <c r="U74" s="140"/>
      <c r="V74" s="140"/>
      <c r="W74" s="140"/>
      <c r="X74" s="141"/>
    </row>
    <row r="75" spans="1:27" ht="15" customHeight="1" x14ac:dyDescent="0.25">
      <c r="B75" s="126"/>
      <c r="C75" s="129"/>
      <c r="D75" s="129"/>
      <c r="E75" s="132"/>
      <c r="F75" s="136"/>
      <c r="G75" s="137"/>
      <c r="H75" s="138"/>
      <c r="I75" s="118" t="s">
        <v>40</v>
      </c>
      <c r="J75" s="119"/>
      <c r="K75" s="119" t="s">
        <v>41</v>
      </c>
      <c r="L75" s="119"/>
      <c r="M75" s="120" t="s">
        <v>42</v>
      </c>
      <c r="N75" s="121"/>
      <c r="O75" s="118" t="s">
        <v>43</v>
      </c>
      <c r="P75" s="124"/>
      <c r="Q75" s="118" t="s">
        <v>44</v>
      </c>
      <c r="R75" s="119"/>
      <c r="S75" s="119" t="s">
        <v>45</v>
      </c>
      <c r="T75" s="119"/>
      <c r="U75" s="119" t="s">
        <v>46</v>
      </c>
      <c r="V75" s="119"/>
      <c r="W75" s="120" t="s">
        <v>42</v>
      </c>
      <c r="X75" s="121"/>
    </row>
    <row r="76" spans="1:27" ht="45" customHeight="1" x14ac:dyDescent="0.25">
      <c r="B76" s="126"/>
      <c r="C76" s="129"/>
      <c r="D76" s="129"/>
      <c r="E76" s="134"/>
      <c r="F76" s="128"/>
      <c r="G76" s="137"/>
      <c r="H76" s="138"/>
      <c r="I76" s="118"/>
      <c r="J76" s="119"/>
      <c r="K76" s="119"/>
      <c r="L76" s="119"/>
      <c r="M76" s="122"/>
      <c r="N76" s="123"/>
      <c r="O76" s="118"/>
      <c r="P76" s="124"/>
      <c r="Q76" s="118"/>
      <c r="R76" s="119"/>
      <c r="S76" s="119"/>
      <c r="T76" s="119"/>
      <c r="U76" s="119"/>
      <c r="V76" s="119"/>
      <c r="W76" s="122"/>
      <c r="X76" s="123"/>
    </row>
    <row r="77" spans="1:27" x14ac:dyDescent="0.25">
      <c r="B77" s="127"/>
      <c r="C77" s="31" t="s">
        <v>47</v>
      </c>
      <c r="D77" s="31" t="s">
        <v>48</v>
      </c>
      <c r="E77" s="32" t="s">
        <v>47</v>
      </c>
      <c r="F77" s="34" t="s">
        <v>48</v>
      </c>
      <c r="G77" s="32" t="s">
        <v>47</v>
      </c>
      <c r="H77" s="33" t="s">
        <v>48</v>
      </c>
      <c r="I77" s="32" t="s">
        <v>47</v>
      </c>
      <c r="J77" s="34" t="s">
        <v>48</v>
      </c>
      <c r="K77" s="34" t="s">
        <v>47</v>
      </c>
      <c r="L77" s="34" t="s">
        <v>48</v>
      </c>
      <c r="M77" s="34" t="s">
        <v>47</v>
      </c>
      <c r="N77" s="33" t="s">
        <v>48</v>
      </c>
      <c r="O77" s="32" t="s">
        <v>47</v>
      </c>
      <c r="P77" s="33" t="s">
        <v>48</v>
      </c>
      <c r="Q77" s="32" t="s">
        <v>47</v>
      </c>
      <c r="R77" s="34" t="s">
        <v>48</v>
      </c>
      <c r="S77" s="34" t="s">
        <v>47</v>
      </c>
      <c r="T77" s="34" t="s">
        <v>48</v>
      </c>
      <c r="U77" s="34" t="s">
        <v>47</v>
      </c>
      <c r="V77" s="34" t="s">
        <v>48</v>
      </c>
      <c r="W77" s="34" t="s">
        <v>47</v>
      </c>
      <c r="X77" s="33" t="s">
        <v>48</v>
      </c>
    </row>
    <row r="78" spans="1:27" ht="15.75" x14ac:dyDescent="0.25">
      <c r="B78" s="1" t="s">
        <v>26</v>
      </c>
      <c r="C78" s="36">
        <f t="shared" ref="C78:C80" si="37">+E78+G78+O78+M78+W78</f>
        <v>706</v>
      </c>
      <c r="D78" s="36">
        <f t="shared" ref="D78:D82" si="38">+F78+H78+P78+N78+X78</f>
        <v>241934.807562</v>
      </c>
      <c r="E78" s="37">
        <v>2</v>
      </c>
      <c r="F78" s="40">
        <v>650</v>
      </c>
      <c r="G78" s="37">
        <v>150</v>
      </c>
      <c r="H78" s="38">
        <v>52390.619939999997</v>
      </c>
      <c r="I78" s="37">
        <v>98</v>
      </c>
      <c r="J78" s="40">
        <v>32984.094272000002</v>
      </c>
      <c r="K78" s="40">
        <v>5</v>
      </c>
      <c r="L78" s="40">
        <v>2923.6059</v>
      </c>
      <c r="M78" s="78">
        <v>103</v>
      </c>
      <c r="N78" s="78">
        <v>35907.700171999997</v>
      </c>
      <c r="O78" s="37">
        <v>385</v>
      </c>
      <c r="P78" s="38">
        <v>136476.48744999999</v>
      </c>
      <c r="Q78" s="56">
        <v>3</v>
      </c>
      <c r="R78" s="67">
        <v>260</v>
      </c>
      <c r="S78" s="67">
        <v>12</v>
      </c>
      <c r="T78" s="67">
        <v>3604</v>
      </c>
      <c r="U78" s="67">
        <v>51</v>
      </c>
      <c r="V78" s="67">
        <v>12646</v>
      </c>
      <c r="W78" s="76">
        <v>66</v>
      </c>
      <c r="X78" s="77">
        <v>16510</v>
      </c>
    </row>
    <row r="79" spans="1:27" ht="15.75" x14ac:dyDescent="0.25">
      <c r="B79" s="1" t="s">
        <v>27</v>
      </c>
      <c r="C79" s="36">
        <f t="shared" si="37"/>
        <v>409</v>
      </c>
      <c r="D79" s="36">
        <f t="shared" si="38"/>
        <v>103269.81178599999</v>
      </c>
      <c r="E79" s="37"/>
      <c r="F79" s="40"/>
      <c r="G79" s="37">
        <v>45</v>
      </c>
      <c r="H79" s="38">
        <v>8183.2040589999997</v>
      </c>
      <c r="I79" s="37">
        <v>35</v>
      </c>
      <c r="J79" s="40">
        <v>8426.6312780000007</v>
      </c>
      <c r="K79" s="40">
        <v>7</v>
      </c>
      <c r="L79" s="40">
        <v>1221.0498190000001</v>
      </c>
      <c r="M79" s="78">
        <v>42</v>
      </c>
      <c r="N79" s="79">
        <v>9647.6810970000006</v>
      </c>
      <c r="O79" s="37">
        <v>288</v>
      </c>
      <c r="P79" s="38">
        <v>83866.280601999999</v>
      </c>
      <c r="Q79" s="37">
        <v>14</v>
      </c>
      <c r="R79" s="40">
        <v>48.883884999999999</v>
      </c>
      <c r="S79" s="40">
        <v>4</v>
      </c>
      <c r="T79" s="40">
        <v>8.7788699999999995</v>
      </c>
      <c r="U79" s="40">
        <v>16</v>
      </c>
      <c r="V79" s="40">
        <v>1514.9832730000001</v>
      </c>
      <c r="W79" s="78">
        <v>34</v>
      </c>
      <c r="X79" s="79">
        <v>1572.6460279999999</v>
      </c>
    </row>
    <row r="80" spans="1:27" ht="15.75" x14ac:dyDescent="0.25">
      <c r="B80" s="1" t="s">
        <v>28</v>
      </c>
      <c r="C80" s="36">
        <f t="shared" si="37"/>
        <v>2546</v>
      </c>
      <c r="D80" s="36">
        <f t="shared" si="38"/>
        <v>769723.55689300003</v>
      </c>
      <c r="E80" s="37">
        <v>14</v>
      </c>
      <c r="F80" s="40">
        <v>4997.9711600000001</v>
      </c>
      <c r="G80" s="37">
        <v>168</v>
      </c>
      <c r="H80" s="38">
        <v>116482.380923</v>
      </c>
      <c r="I80" s="37">
        <v>302</v>
      </c>
      <c r="J80" s="40">
        <v>108547.049832</v>
      </c>
      <c r="K80" s="40">
        <v>73</v>
      </c>
      <c r="L80" s="40">
        <v>27051.431503</v>
      </c>
      <c r="M80" s="78">
        <v>375</v>
      </c>
      <c r="N80" s="79">
        <v>135598.48133499999</v>
      </c>
      <c r="O80" s="37">
        <v>1867</v>
      </c>
      <c r="P80" s="38">
        <v>469242.51937499997</v>
      </c>
      <c r="Q80" s="37">
        <v>27</v>
      </c>
      <c r="R80" s="40">
        <v>8651.1217369999995</v>
      </c>
      <c r="S80" s="40">
        <v>10</v>
      </c>
      <c r="T80" s="40">
        <v>4221.6028699999997</v>
      </c>
      <c r="U80" s="40">
        <v>85</v>
      </c>
      <c r="V80" s="40">
        <v>30529.479492999999</v>
      </c>
      <c r="W80" s="78">
        <v>122</v>
      </c>
      <c r="X80" s="79">
        <v>43402.204100000003</v>
      </c>
    </row>
    <row r="81" spans="2:27" ht="15.75" x14ac:dyDescent="0.25">
      <c r="B81" s="1" t="s">
        <v>90</v>
      </c>
      <c r="C81" s="36">
        <f>+E81+G81+O81+M81+W81</f>
        <v>114525</v>
      </c>
      <c r="D81" s="36">
        <f t="shared" si="38"/>
        <v>12300972.457668001</v>
      </c>
      <c r="E81" s="37">
        <v>585</v>
      </c>
      <c r="F81" s="40">
        <v>50669.779288999998</v>
      </c>
      <c r="G81" s="37">
        <v>41762</v>
      </c>
      <c r="H81" s="38">
        <v>4465428.0937639996</v>
      </c>
      <c r="I81" s="37">
        <v>21302</v>
      </c>
      <c r="J81" s="40">
        <v>2226458.4165070001</v>
      </c>
      <c r="K81" s="40">
        <v>10201</v>
      </c>
      <c r="L81" s="40">
        <v>942010.78127599997</v>
      </c>
      <c r="M81" s="78">
        <v>31503</v>
      </c>
      <c r="N81" s="79">
        <v>3168469.1977829998</v>
      </c>
      <c r="O81" s="37">
        <v>25249</v>
      </c>
      <c r="P81" s="38">
        <v>2388458.3971350002</v>
      </c>
      <c r="Q81" s="37">
        <v>1532</v>
      </c>
      <c r="R81" s="40">
        <v>169483.31297900001</v>
      </c>
      <c r="S81" s="40">
        <v>1714</v>
      </c>
      <c r="T81" s="40">
        <v>189510.96001400001</v>
      </c>
      <c r="U81" s="40">
        <v>12180</v>
      </c>
      <c r="V81" s="40">
        <v>1868952.716704</v>
      </c>
      <c r="W81" s="78">
        <v>15426</v>
      </c>
      <c r="X81" s="79">
        <v>2227946.989697</v>
      </c>
      <c r="Z81" s="48"/>
      <c r="AA81" s="48"/>
    </row>
    <row r="82" spans="2:27" ht="15.75" x14ac:dyDescent="0.25">
      <c r="B82" s="1" t="s">
        <v>103</v>
      </c>
      <c r="C82" s="36">
        <f>+E82+G82+O82+M82+W82</f>
        <v>20</v>
      </c>
      <c r="D82" s="36">
        <f t="shared" si="38"/>
        <v>5280.955089</v>
      </c>
      <c r="E82" s="37">
        <v>3</v>
      </c>
      <c r="F82" s="40">
        <v>1088.867266</v>
      </c>
      <c r="G82" s="37"/>
      <c r="H82" s="38"/>
      <c r="I82" s="37"/>
      <c r="J82" s="40"/>
      <c r="K82" s="40">
        <v>1</v>
      </c>
      <c r="L82" s="40">
        <v>253.77252799999999</v>
      </c>
      <c r="M82" s="78">
        <f>+K82</f>
        <v>1</v>
      </c>
      <c r="N82" s="79">
        <f>+L82</f>
        <v>253.77252799999999</v>
      </c>
      <c r="O82" s="37">
        <v>13</v>
      </c>
      <c r="P82" s="38">
        <v>3476.3132919999998</v>
      </c>
      <c r="Q82" s="43">
        <v>3</v>
      </c>
      <c r="R82" s="45">
        <v>462.002003</v>
      </c>
      <c r="S82" s="45"/>
      <c r="T82" s="45"/>
      <c r="U82" s="45"/>
      <c r="V82" s="45"/>
      <c r="W82" s="80">
        <f>+Q82</f>
        <v>3</v>
      </c>
      <c r="X82" s="81">
        <f>+R82</f>
        <v>462.002003</v>
      </c>
      <c r="Z82" s="74"/>
      <c r="AA82" s="74"/>
    </row>
    <row r="83" spans="2:27" x14ac:dyDescent="0.25">
      <c r="B83" s="49" t="s">
        <v>42</v>
      </c>
      <c r="C83" s="50">
        <f>+SUM(C78:C82)</f>
        <v>118206</v>
      </c>
      <c r="D83" s="50">
        <f>+SUM(D78:D82)</f>
        <v>13421181.588997999</v>
      </c>
      <c r="E83" s="51">
        <f>SUM(E78:E82)</f>
        <v>604</v>
      </c>
      <c r="F83" s="50">
        <f>SUM(F78:F82)</f>
        <v>57406.617715</v>
      </c>
      <c r="G83" s="51">
        <f t="shared" ref="G83:X83" si="39">SUM(G78:G82)</f>
        <v>42125</v>
      </c>
      <c r="H83" s="52">
        <f t="shared" si="39"/>
        <v>4642484.2986859996</v>
      </c>
      <c r="I83" s="51">
        <f t="shared" si="39"/>
        <v>21737</v>
      </c>
      <c r="J83" s="50">
        <f t="shared" si="39"/>
        <v>2376416.1918890001</v>
      </c>
      <c r="K83" s="50">
        <f t="shared" si="39"/>
        <v>10287</v>
      </c>
      <c r="L83" s="50">
        <f t="shared" si="39"/>
        <v>973460.64102599991</v>
      </c>
      <c r="M83" s="50">
        <f t="shared" si="39"/>
        <v>32024</v>
      </c>
      <c r="N83" s="52">
        <f t="shared" si="39"/>
        <v>3349876.8329150002</v>
      </c>
      <c r="O83" s="51">
        <f t="shared" si="39"/>
        <v>27802</v>
      </c>
      <c r="P83" s="52">
        <f t="shared" si="39"/>
        <v>3081519.9978540004</v>
      </c>
      <c r="Q83" s="51">
        <f t="shared" si="39"/>
        <v>1579</v>
      </c>
      <c r="R83" s="50">
        <f t="shared" si="39"/>
        <v>178905.32060400001</v>
      </c>
      <c r="S83" s="50">
        <f t="shared" si="39"/>
        <v>1740</v>
      </c>
      <c r="T83" s="50">
        <f t="shared" si="39"/>
        <v>197345.34175400002</v>
      </c>
      <c r="U83" s="50">
        <f t="shared" si="39"/>
        <v>12332</v>
      </c>
      <c r="V83" s="50">
        <f t="shared" si="39"/>
        <v>1913643.1794700001</v>
      </c>
      <c r="W83" s="50">
        <f t="shared" si="39"/>
        <v>15651</v>
      </c>
      <c r="X83" s="52">
        <f t="shared" si="39"/>
        <v>2289893.8418280003</v>
      </c>
    </row>
    <row r="84" spans="2:27" x14ac:dyDescent="0.25">
      <c r="B84" s="29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</row>
    <row r="85" spans="2:27" x14ac:dyDescent="0.25">
      <c r="B85" s="30" t="s">
        <v>49</v>
      </c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</row>
    <row r="86" spans="2:27" x14ac:dyDescent="0.25"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</row>
    <row r="87" spans="2:27" x14ac:dyDescent="0.25">
      <c r="P87" s="48"/>
    </row>
    <row r="88" spans="2:27" x14ac:dyDescent="0.25">
      <c r="B88" s="125" t="s">
        <v>91</v>
      </c>
      <c r="C88" s="125"/>
      <c r="D88" s="125"/>
      <c r="E88" s="125"/>
      <c r="F88" s="125"/>
      <c r="G88" s="125"/>
      <c r="H88" s="125"/>
      <c r="I88" s="125"/>
      <c r="J88" s="125"/>
      <c r="K88" s="125"/>
      <c r="L88" s="125"/>
    </row>
    <row r="89" spans="2:27" ht="15" customHeight="1" x14ac:dyDescent="0.25">
      <c r="B89" s="126" t="s">
        <v>122</v>
      </c>
      <c r="C89" s="128" t="s">
        <v>34</v>
      </c>
      <c r="D89" s="128"/>
      <c r="E89" s="132" t="s">
        <v>35</v>
      </c>
      <c r="F89" s="136"/>
      <c r="G89" s="134" t="s">
        <v>36</v>
      </c>
      <c r="H89" s="135"/>
      <c r="I89" s="139" t="s">
        <v>37</v>
      </c>
      <c r="J89" s="140"/>
      <c r="K89" s="140"/>
      <c r="L89" s="140"/>
      <c r="M89" s="140"/>
      <c r="N89" s="141"/>
      <c r="O89" s="139" t="s">
        <v>38</v>
      </c>
      <c r="P89" s="141"/>
      <c r="Q89" s="139" t="s">
        <v>39</v>
      </c>
      <c r="R89" s="140"/>
      <c r="S89" s="140"/>
      <c r="T89" s="140"/>
      <c r="U89" s="140"/>
      <c r="V89" s="140"/>
      <c r="W89" s="140"/>
      <c r="X89" s="141"/>
    </row>
    <row r="90" spans="2:27" ht="15" customHeight="1" x14ac:dyDescent="0.25">
      <c r="B90" s="126"/>
      <c r="C90" s="129"/>
      <c r="D90" s="129"/>
      <c r="E90" s="132"/>
      <c r="F90" s="136"/>
      <c r="G90" s="137"/>
      <c r="H90" s="138"/>
      <c r="I90" s="118" t="s">
        <v>40</v>
      </c>
      <c r="J90" s="119"/>
      <c r="K90" s="119" t="s">
        <v>41</v>
      </c>
      <c r="L90" s="119"/>
      <c r="M90" s="120" t="s">
        <v>42</v>
      </c>
      <c r="N90" s="121"/>
      <c r="O90" s="118" t="s">
        <v>43</v>
      </c>
      <c r="P90" s="124"/>
      <c r="Q90" s="118" t="s">
        <v>44</v>
      </c>
      <c r="R90" s="119"/>
      <c r="S90" s="119" t="s">
        <v>45</v>
      </c>
      <c r="T90" s="119"/>
      <c r="U90" s="119" t="s">
        <v>46</v>
      </c>
      <c r="V90" s="119"/>
      <c r="W90" s="120" t="s">
        <v>42</v>
      </c>
      <c r="X90" s="121"/>
    </row>
    <row r="91" spans="2:27" ht="45" customHeight="1" x14ac:dyDescent="0.25">
      <c r="B91" s="126"/>
      <c r="C91" s="129"/>
      <c r="D91" s="129"/>
      <c r="E91" s="134"/>
      <c r="F91" s="128"/>
      <c r="G91" s="137"/>
      <c r="H91" s="138"/>
      <c r="I91" s="118"/>
      <c r="J91" s="119"/>
      <c r="K91" s="119"/>
      <c r="L91" s="119"/>
      <c r="M91" s="122"/>
      <c r="N91" s="123"/>
      <c r="O91" s="118"/>
      <c r="P91" s="124"/>
      <c r="Q91" s="118"/>
      <c r="R91" s="119"/>
      <c r="S91" s="119"/>
      <c r="T91" s="119"/>
      <c r="U91" s="119"/>
      <c r="V91" s="119"/>
      <c r="W91" s="122"/>
      <c r="X91" s="123"/>
    </row>
    <row r="92" spans="2:27" x14ac:dyDescent="0.25">
      <c r="B92" s="127"/>
      <c r="C92" s="31" t="s">
        <v>47</v>
      </c>
      <c r="D92" s="31" t="s">
        <v>48</v>
      </c>
      <c r="E92" s="32" t="s">
        <v>47</v>
      </c>
      <c r="F92" s="34" t="s">
        <v>48</v>
      </c>
      <c r="G92" s="32" t="s">
        <v>47</v>
      </c>
      <c r="H92" s="33" t="s">
        <v>48</v>
      </c>
      <c r="I92" s="32" t="s">
        <v>47</v>
      </c>
      <c r="J92" s="34" t="s">
        <v>48</v>
      </c>
      <c r="K92" s="34" t="s">
        <v>47</v>
      </c>
      <c r="L92" s="34" t="s">
        <v>48</v>
      </c>
      <c r="M92" s="34" t="s">
        <v>47</v>
      </c>
      <c r="N92" s="33" t="s">
        <v>48</v>
      </c>
      <c r="O92" s="32" t="s">
        <v>47</v>
      </c>
      <c r="P92" s="33" t="s">
        <v>48</v>
      </c>
      <c r="Q92" s="32" t="s">
        <v>47</v>
      </c>
      <c r="R92" s="34" t="s">
        <v>48</v>
      </c>
      <c r="S92" s="34" t="s">
        <v>47</v>
      </c>
      <c r="T92" s="34" t="s">
        <v>48</v>
      </c>
      <c r="U92" s="34" t="s">
        <v>47</v>
      </c>
      <c r="V92" s="34" t="s">
        <v>48</v>
      </c>
      <c r="W92" s="34" t="s">
        <v>47</v>
      </c>
      <c r="X92" s="33" t="s">
        <v>48</v>
      </c>
    </row>
    <row r="93" spans="2:27" ht="15.75" x14ac:dyDescent="0.25">
      <c r="B93" s="1" t="s">
        <v>92</v>
      </c>
      <c r="C93" s="36">
        <f t="shared" ref="C93:D98" si="40">+E93+G93+O93+M93+W93</f>
        <v>17273</v>
      </c>
      <c r="D93" s="36">
        <f t="shared" si="40"/>
        <v>1783278.6663759998</v>
      </c>
      <c r="E93" s="37">
        <v>68</v>
      </c>
      <c r="F93" s="40">
        <v>6420.7391859999998</v>
      </c>
      <c r="G93" s="37">
        <v>5837</v>
      </c>
      <c r="H93" s="38">
        <v>621177.27112699999</v>
      </c>
      <c r="I93" s="37">
        <v>1931</v>
      </c>
      <c r="J93" s="40">
        <v>176432.375314</v>
      </c>
      <c r="K93" s="40">
        <v>2943</v>
      </c>
      <c r="L93" s="40">
        <v>316168.50279</v>
      </c>
      <c r="M93" s="78">
        <v>4874</v>
      </c>
      <c r="N93" s="79">
        <v>492600.878104</v>
      </c>
      <c r="O93" s="37">
        <v>4146</v>
      </c>
      <c r="P93" s="38">
        <v>418254.56660700002</v>
      </c>
      <c r="Q93" s="37">
        <v>202</v>
      </c>
      <c r="R93" s="40">
        <v>21771.249258</v>
      </c>
      <c r="S93" s="40">
        <v>1226</v>
      </c>
      <c r="T93" s="40">
        <v>133658.09506600001</v>
      </c>
      <c r="U93" s="40">
        <v>920</v>
      </c>
      <c r="V93" s="40">
        <v>89395.867027999993</v>
      </c>
      <c r="W93" s="78">
        <v>2348</v>
      </c>
      <c r="X93" s="77">
        <v>244825.21135200001</v>
      </c>
    </row>
    <row r="94" spans="2:27" ht="15.75" x14ac:dyDescent="0.25">
      <c r="B94" s="1" t="s">
        <v>93</v>
      </c>
      <c r="C94" s="36">
        <f t="shared" si="40"/>
        <v>2518</v>
      </c>
      <c r="D94" s="36">
        <f t="shared" si="40"/>
        <v>874853.33002800005</v>
      </c>
      <c r="E94" s="37">
        <v>12</v>
      </c>
      <c r="F94" s="40">
        <v>2980.2</v>
      </c>
      <c r="G94" s="37">
        <v>193</v>
      </c>
      <c r="H94" s="38">
        <v>137029.1759</v>
      </c>
      <c r="I94" s="37">
        <v>302</v>
      </c>
      <c r="J94" s="40">
        <v>108333.519237</v>
      </c>
      <c r="K94" s="40">
        <v>48</v>
      </c>
      <c r="L94" s="40">
        <v>23805.079078999999</v>
      </c>
      <c r="M94" s="78">
        <v>350</v>
      </c>
      <c r="N94" s="79">
        <v>132138.59831599999</v>
      </c>
      <c r="O94" s="37">
        <v>1827</v>
      </c>
      <c r="P94" s="38">
        <v>555918.96602000005</v>
      </c>
      <c r="Q94" s="37">
        <v>25</v>
      </c>
      <c r="R94" s="40">
        <v>8291.3074290000004</v>
      </c>
      <c r="S94" s="40">
        <v>10</v>
      </c>
      <c r="T94" s="40">
        <v>4221.6028699999997</v>
      </c>
      <c r="U94" s="40">
        <v>101</v>
      </c>
      <c r="V94" s="40">
        <v>34273.479492999999</v>
      </c>
      <c r="W94" s="78">
        <v>136</v>
      </c>
      <c r="X94" s="79">
        <v>46786.389792000002</v>
      </c>
    </row>
    <row r="95" spans="2:27" ht="15.75" x14ac:dyDescent="0.25">
      <c r="B95" s="1" t="s">
        <v>117</v>
      </c>
      <c r="C95" s="36">
        <f t="shared" si="40"/>
        <v>266</v>
      </c>
      <c r="D95" s="36">
        <f t="shared" si="40"/>
        <v>984.13575300000002</v>
      </c>
      <c r="E95" s="37"/>
      <c r="F95" s="40"/>
      <c r="G95" s="37">
        <v>38</v>
      </c>
      <c r="H95" s="38">
        <v>217.87905900000001</v>
      </c>
      <c r="I95" s="37">
        <v>23</v>
      </c>
      <c r="J95" s="40">
        <v>80.722493</v>
      </c>
      <c r="K95" s="40">
        <v>4</v>
      </c>
      <c r="L95" s="40">
        <v>15.331507999999999</v>
      </c>
      <c r="M95" s="78">
        <v>27</v>
      </c>
      <c r="N95" s="79">
        <v>96.054001</v>
      </c>
      <c r="O95" s="37">
        <v>170</v>
      </c>
      <c r="P95" s="38">
        <v>574.07825700000001</v>
      </c>
      <c r="Q95" s="37">
        <v>14</v>
      </c>
      <c r="R95" s="40">
        <v>48.883884999999999</v>
      </c>
      <c r="S95" s="40">
        <v>4</v>
      </c>
      <c r="T95" s="40">
        <v>8.7788699999999995</v>
      </c>
      <c r="U95" s="40">
        <v>13</v>
      </c>
      <c r="V95" s="40">
        <v>38.461680999999999</v>
      </c>
      <c r="W95" s="78">
        <v>31</v>
      </c>
      <c r="X95" s="79">
        <v>96.124436000000003</v>
      </c>
    </row>
    <row r="96" spans="2:27" ht="15.75" x14ac:dyDescent="0.25">
      <c r="B96" s="1" t="s">
        <v>118</v>
      </c>
      <c r="C96" s="36">
        <f t="shared" si="40"/>
        <v>97246</v>
      </c>
      <c r="D96" s="36">
        <f t="shared" si="40"/>
        <v>10516523.111445</v>
      </c>
      <c r="E96" s="37">
        <v>517</v>
      </c>
      <c r="F96" s="40">
        <v>44249.040102999999</v>
      </c>
      <c r="G96" s="37">
        <v>35921</v>
      </c>
      <c r="H96" s="38">
        <v>3843830.14279</v>
      </c>
      <c r="I96" s="37">
        <v>19371</v>
      </c>
      <c r="J96" s="40">
        <v>2050026.041193</v>
      </c>
      <c r="K96" s="40">
        <v>7258</v>
      </c>
      <c r="L96" s="40">
        <v>625842.27848600002</v>
      </c>
      <c r="M96" s="78">
        <v>26629</v>
      </c>
      <c r="N96" s="79">
        <v>2675868.3196789999</v>
      </c>
      <c r="O96" s="37">
        <v>21103</v>
      </c>
      <c r="P96" s="38">
        <v>1970203.8305279999</v>
      </c>
      <c r="Q96" s="37">
        <v>1328</v>
      </c>
      <c r="R96" s="40">
        <v>146962.06372100001</v>
      </c>
      <c r="S96" s="40">
        <v>488</v>
      </c>
      <c r="T96" s="40">
        <v>55852.864948000002</v>
      </c>
      <c r="U96" s="40">
        <v>11260</v>
      </c>
      <c r="V96" s="40">
        <v>1779556.849676</v>
      </c>
      <c r="W96" s="78">
        <v>13076</v>
      </c>
      <c r="X96" s="79">
        <v>1982371.778345</v>
      </c>
      <c r="Z96" s="48"/>
      <c r="AA96" s="48"/>
    </row>
    <row r="97" spans="2:27" ht="15.75" x14ac:dyDescent="0.25">
      <c r="B97" s="1" t="s">
        <v>119</v>
      </c>
      <c r="C97" s="36">
        <f t="shared" si="40"/>
        <v>903</v>
      </c>
      <c r="D97" s="36">
        <f t="shared" si="40"/>
        <v>245542.34539600002</v>
      </c>
      <c r="E97" s="37">
        <v>7</v>
      </c>
      <c r="F97" s="40">
        <v>3756.638426</v>
      </c>
      <c r="G97" s="37">
        <v>136</v>
      </c>
      <c r="H97" s="38">
        <v>40229.829810000003</v>
      </c>
      <c r="I97" s="37">
        <v>110</v>
      </c>
      <c r="J97" s="40">
        <v>41543.533651999998</v>
      </c>
      <c r="K97" s="40">
        <v>34</v>
      </c>
      <c r="L97" s="40">
        <v>7629.4491630000002</v>
      </c>
      <c r="M97" s="78">
        <v>144</v>
      </c>
      <c r="N97" s="79">
        <v>49172.982815000003</v>
      </c>
      <c r="O97" s="37">
        <v>556</v>
      </c>
      <c r="P97" s="38">
        <v>136568.556442</v>
      </c>
      <c r="Q97" s="37">
        <v>10</v>
      </c>
      <c r="R97" s="40">
        <v>1831.816311</v>
      </c>
      <c r="S97" s="40">
        <v>12</v>
      </c>
      <c r="T97" s="40">
        <v>3604</v>
      </c>
      <c r="U97" s="40">
        <v>38</v>
      </c>
      <c r="V97" s="40">
        <v>10378.521591999999</v>
      </c>
      <c r="W97" s="78">
        <v>60</v>
      </c>
      <c r="X97" s="79">
        <v>15814.337903</v>
      </c>
      <c r="Z97" s="74"/>
      <c r="AA97" s="74"/>
    </row>
    <row r="98" spans="2:27" x14ac:dyDescent="0.25">
      <c r="B98" s="49" t="s">
        <v>42</v>
      </c>
      <c r="C98" s="50">
        <f t="shared" si="40"/>
        <v>118206</v>
      </c>
      <c r="D98" s="50">
        <f t="shared" si="40"/>
        <v>13421181.588998001</v>
      </c>
      <c r="E98" s="51">
        <f t="shared" ref="E98:X98" si="41">SUM(E93:E97)</f>
        <v>604</v>
      </c>
      <c r="F98" s="50">
        <f t="shared" si="41"/>
        <v>57406.617714999993</v>
      </c>
      <c r="G98" s="51">
        <f t="shared" si="41"/>
        <v>42125</v>
      </c>
      <c r="H98" s="52">
        <f t="shared" si="41"/>
        <v>4642484.2986860005</v>
      </c>
      <c r="I98" s="51">
        <f t="shared" si="41"/>
        <v>21737</v>
      </c>
      <c r="J98" s="50">
        <f t="shared" si="41"/>
        <v>2376416.1918890001</v>
      </c>
      <c r="K98" s="50">
        <f t="shared" si="41"/>
        <v>10287</v>
      </c>
      <c r="L98" s="50">
        <f t="shared" si="41"/>
        <v>973460.64102599991</v>
      </c>
      <c r="M98" s="50">
        <f t="shared" si="41"/>
        <v>32024</v>
      </c>
      <c r="N98" s="52">
        <f t="shared" si="41"/>
        <v>3349876.8329150002</v>
      </c>
      <c r="O98" s="51">
        <f t="shared" si="41"/>
        <v>27802</v>
      </c>
      <c r="P98" s="52">
        <f t="shared" si="41"/>
        <v>3081519.997854</v>
      </c>
      <c r="Q98" s="51">
        <f t="shared" si="41"/>
        <v>1579</v>
      </c>
      <c r="R98" s="50">
        <f t="shared" si="41"/>
        <v>178905.32060400001</v>
      </c>
      <c r="S98" s="50">
        <f t="shared" si="41"/>
        <v>1740</v>
      </c>
      <c r="T98" s="50">
        <f t="shared" si="41"/>
        <v>197345.34175400002</v>
      </c>
      <c r="U98" s="50">
        <f t="shared" si="41"/>
        <v>12332</v>
      </c>
      <c r="V98" s="50">
        <f t="shared" si="41"/>
        <v>1913643.1794700001</v>
      </c>
      <c r="W98" s="50">
        <f t="shared" si="41"/>
        <v>15651</v>
      </c>
      <c r="X98" s="52">
        <f t="shared" si="41"/>
        <v>2289893.8418279998</v>
      </c>
    </row>
    <row r="99" spans="2:27" x14ac:dyDescent="0.25">
      <c r="B99" s="29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</row>
    <row r="100" spans="2:27" x14ac:dyDescent="0.25">
      <c r="B100" s="30" t="s">
        <v>49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</row>
    <row r="101" spans="2:27" x14ac:dyDescent="0.25"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</row>
    <row r="102" spans="2:27" x14ac:dyDescent="0.25"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</row>
    <row r="103" spans="2:27" x14ac:dyDescent="0.25">
      <c r="B103" s="102" t="s">
        <v>149</v>
      </c>
      <c r="P103" s="48"/>
    </row>
    <row r="104" spans="2:27" s="104" customFormat="1" x14ac:dyDescent="0.25">
      <c r="B104" s="102"/>
      <c r="C104" s="103"/>
      <c r="D104" s="103"/>
      <c r="M104" s="105"/>
      <c r="N104" s="105"/>
      <c r="P104" s="106"/>
      <c r="W104" s="105"/>
      <c r="X104" s="105"/>
    </row>
    <row r="105" spans="2:27" x14ac:dyDescent="0.25">
      <c r="B105" s="108" t="s">
        <v>146</v>
      </c>
    </row>
    <row r="106" spans="2:27" x14ac:dyDescent="0.25">
      <c r="B106" s="30" t="s">
        <v>54</v>
      </c>
    </row>
    <row r="107" spans="2:27" x14ac:dyDescent="0.25">
      <c r="B107" s="30" t="s">
        <v>55</v>
      </c>
    </row>
    <row r="108" spans="2:27" x14ac:dyDescent="0.25">
      <c r="B108" s="30" t="s">
        <v>56</v>
      </c>
    </row>
    <row r="109" spans="2:27" x14ac:dyDescent="0.25">
      <c r="B109" s="30" t="s">
        <v>57</v>
      </c>
    </row>
    <row r="110" spans="2:27" x14ac:dyDescent="0.25">
      <c r="B110" s="143" t="s">
        <v>58</v>
      </c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7" x14ac:dyDescent="0.25"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7" x14ac:dyDescent="0.25"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82"/>
      <c r="N112" s="82"/>
      <c r="O112" s="68"/>
      <c r="P112" s="68"/>
      <c r="Q112" s="68"/>
      <c r="R112" s="68"/>
      <c r="S112" s="68"/>
      <c r="T112" s="68"/>
      <c r="U112" s="68"/>
      <c r="V112" s="68"/>
      <c r="W112" s="82"/>
      <c r="X112" s="82"/>
    </row>
    <row r="113" spans="2:24" x14ac:dyDescent="0.25"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82"/>
      <c r="N113" s="82"/>
      <c r="O113" s="68"/>
      <c r="P113" s="68"/>
      <c r="Q113" s="68"/>
      <c r="R113" s="68"/>
      <c r="S113" s="68"/>
      <c r="T113" s="68"/>
      <c r="U113" s="68"/>
      <c r="V113" s="68"/>
      <c r="W113" s="82"/>
      <c r="X113" s="82"/>
    </row>
    <row r="115" spans="2:24" x14ac:dyDescent="0.25">
      <c r="B115" s="144" t="s">
        <v>59</v>
      </c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</row>
    <row r="116" spans="2:24" x14ac:dyDescent="0.25">
      <c r="B116" s="145" t="s">
        <v>60</v>
      </c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</row>
    <row r="117" spans="2:24" x14ac:dyDescent="0.25">
      <c r="B117" s="146" t="s">
        <v>61</v>
      </c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2:24" x14ac:dyDescent="0.25"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2:24" x14ac:dyDescent="0.25"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</row>
    <row r="120" spans="2:24" x14ac:dyDescent="0.25">
      <c r="B120" s="146" t="s">
        <v>62</v>
      </c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</row>
    <row r="121" spans="2:24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2:24" x14ac:dyDescent="0.25">
      <c r="B122" s="142" t="s">
        <v>63</v>
      </c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</row>
    <row r="123" spans="2:24" x14ac:dyDescent="0.25">
      <c r="B123" s="147" t="s">
        <v>64</v>
      </c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</row>
    <row r="124" spans="2:24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</row>
    <row r="125" spans="2:24" x14ac:dyDescent="0.25">
      <c r="B125" s="142" t="s">
        <v>65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</row>
    <row r="126" spans="2:24" x14ac:dyDescent="0.25">
      <c r="B126" s="142" t="s">
        <v>66</v>
      </c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</row>
    <row r="127" spans="2:24" x14ac:dyDescent="0.25">
      <c r="B127" s="142" t="s">
        <v>67</v>
      </c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</row>
    <row r="128" spans="2:24" x14ac:dyDescent="0.25">
      <c r="B128" s="142" t="s">
        <v>68</v>
      </c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</row>
    <row r="130" spans="2:22" x14ac:dyDescent="0.25">
      <c r="B130" s="41"/>
      <c r="C130" s="53"/>
      <c r="D130" s="53"/>
      <c r="E130" s="41"/>
      <c r="F130" s="41"/>
      <c r="G130" s="41"/>
      <c r="H130" s="41"/>
      <c r="I130" s="41"/>
      <c r="J130" s="41"/>
      <c r="K130" s="41"/>
      <c r="L130" s="41"/>
      <c r="M130" s="83"/>
      <c r="N130" s="83"/>
      <c r="O130" s="41"/>
      <c r="P130" s="41"/>
      <c r="Q130" s="41"/>
      <c r="R130" s="41"/>
      <c r="S130" s="41"/>
      <c r="T130" s="41"/>
      <c r="U130" s="41"/>
      <c r="V130" s="41"/>
    </row>
    <row r="131" spans="2:22" x14ac:dyDescent="0.25">
      <c r="B131" s="30" t="s">
        <v>69</v>
      </c>
    </row>
    <row r="132" spans="2:22" x14ac:dyDescent="0.25">
      <c r="B132" s="54" t="str">
        <f>índice!B5</f>
        <v>Información al: 28/06/2026</v>
      </c>
    </row>
    <row r="133" spans="2:22" x14ac:dyDescent="0.25">
      <c r="B133" s="30" t="s">
        <v>49</v>
      </c>
    </row>
    <row r="135" spans="2:22" x14ac:dyDescent="0.25">
      <c r="B135" s="30" t="str">
        <f>índice!B4</f>
        <v>Fecha de confección del informe: 20/07/2026</v>
      </c>
    </row>
    <row r="136" spans="2:22" x14ac:dyDescent="0.25">
      <c r="B136" s="110" t="s">
        <v>156</v>
      </c>
    </row>
  </sheetData>
  <mergeCells count="91">
    <mergeCell ref="B123:V124"/>
    <mergeCell ref="B125:V125"/>
    <mergeCell ref="B126:V126"/>
    <mergeCell ref="B127:V127"/>
    <mergeCell ref="B128:V128"/>
    <mergeCell ref="B88:L88"/>
    <mergeCell ref="B89:B92"/>
    <mergeCell ref="C89:D91"/>
    <mergeCell ref="E89:F91"/>
    <mergeCell ref="G89:H91"/>
    <mergeCell ref="I89:N89"/>
    <mergeCell ref="O89:P89"/>
    <mergeCell ref="Q89:X89"/>
    <mergeCell ref="I90:J91"/>
    <mergeCell ref="K90:L91"/>
    <mergeCell ref="M90:N91"/>
    <mergeCell ref="O90:P91"/>
    <mergeCell ref="Q90:R91"/>
    <mergeCell ref="S90:T91"/>
    <mergeCell ref="U90:V91"/>
    <mergeCell ref="W90:X91"/>
    <mergeCell ref="B122:V122"/>
    <mergeCell ref="B110:X111"/>
    <mergeCell ref="B115:V115"/>
    <mergeCell ref="B116:V116"/>
    <mergeCell ref="B117:V119"/>
    <mergeCell ref="B120:V121"/>
    <mergeCell ref="G74:H76"/>
    <mergeCell ref="I74:N74"/>
    <mergeCell ref="O74:P74"/>
    <mergeCell ref="Q74:X74"/>
    <mergeCell ref="I75:J76"/>
    <mergeCell ref="K75:L76"/>
    <mergeCell ref="M75:N76"/>
    <mergeCell ref="O75:P76"/>
    <mergeCell ref="Q75:R76"/>
    <mergeCell ref="S75:T76"/>
    <mergeCell ref="U75:V76"/>
    <mergeCell ref="W75:X76"/>
    <mergeCell ref="B46:B49"/>
    <mergeCell ref="C46:D48"/>
    <mergeCell ref="E46:F48"/>
    <mergeCell ref="G46:H48"/>
    <mergeCell ref="I46:N46"/>
    <mergeCell ref="B73:L73"/>
    <mergeCell ref="B74:B77"/>
    <mergeCell ref="C74:D76"/>
    <mergeCell ref="E74:F76"/>
    <mergeCell ref="Q30:R31"/>
    <mergeCell ref="O46:P46"/>
    <mergeCell ref="Q46:X46"/>
    <mergeCell ref="I47:J48"/>
    <mergeCell ref="K47:L48"/>
    <mergeCell ref="M47:N48"/>
    <mergeCell ref="O47:P48"/>
    <mergeCell ref="Q47:R48"/>
    <mergeCell ref="S47:T48"/>
    <mergeCell ref="U47:V48"/>
    <mergeCell ref="W47:X48"/>
    <mergeCell ref="B45:L45"/>
    <mergeCell ref="S30:T31"/>
    <mergeCell ref="U30:V31"/>
    <mergeCell ref="W30:X31"/>
    <mergeCell ref="B28:L28"/>
    <mergeCell ref="B29:B32"/>
    <mergeCell ref="C29:D31"/>
    <mergeCell ref="E29:F31"/>
    <mergeCell ref="G29:H31"/>
    <mergeCell ref="I29:N29"/>
    <mergeCell ref="O29:P29"/>
    <mergeCell ref="Q29:X29"/>
    <mergeCell ref="I30:J31"/>
    <mergeCell ref="K30:L31"/>
    <mergeCell ref="M30:N31"/>
    <mergeCell ref="O30:P31"/>
    <mergeCell ref="B6:L6"/>
    <mergeCell ref="B7:B10"/>
    <mergeCell ref="C7:D9"/>
    <mergeCell ref="E7:F9"/>
    <mergeCell ref="G7:H9"/>
    <mergeCell ref="I7:N7"/>
    <mergeCell ref="O7:P7"/>
    <mergeCell ref="Q7:X7"/>
    <mergeCell ref="I8:J9"/>
    <mergeCell ref="K8:L9"/>
    <mergeCell ref="M8:N9"/>
    <mergeCell ref="O8:P9"/>
    <mergeCell ref="Q8:R9"/>
    <mergeCell ref="S8:T9"/>
    <mergeCell ref="U8:V9"/>
    <mergeCell ref="W8:X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19B53-AD42-41AC-968A-000C2E2DDDEE}">
  <sheetPr codeName="Hoja3"/>
  <dimension ref="A1:AH89"/>
  <sheetViews>
    <sheetView zoomScaleNormal="100" workbookViewId="0">
      <selection activeCell="B3" sqref="B3"/>
    </sheetView>
  </sheetViews>
  <sheetFormatPr baseColWidth="10" defaultColWidth="11.42578125" defaultRowHeight="15.75" x14ac:dyDescent="0.25"/>
  <cols>
    <col min="1" max="1" width="6.85546875" style="5" bestFit="1" customWidth="1"/>
    <col min="2" max="2" width="52.140625" style="10" customWidth="1"/>
    <col min="3" max="3" width="8.28515625" style="10" bestFit="1" customWidth="1"/>
    <col min="4" max="4" width="10" style="1" bestFit="1" customWidth="1"/>
    <col min="5" max="5" width="10" style="10" bestFit="1" customWidth="1"/>
    <col min="6" max="6" width="12.7109375" style="10" bestFit="1" customWidth="1"/>
    <col min="7" max="7" width="9.28515625" style="10" customWidth="1"/>
    <col min="8" max="8" width="12.140625" style="10" bestFit="1" customWidth="1"/>
    <col min="9" max="15" width="12.140625" style="10" customWidth="1"/>
    <col min="16" max="16" width="11.140625" style="10" bestFit="1" customWidth="1"/>
    <col min="17" max="17" width="12.28515625" style="10" bestFit="1" customWidth="1"/>
    <col min="18" max="26" width="12.28515625" style="10" customWidth="1"/>
    <col min="27" max="27" width="11.85546875" style="11" customWidth="1"/>
    <col min="28" max="16384" width="11.42578125" style="1"/>
  </cols>
  <sheetData>
    <row r="1" spans="1:27" x14ac:dyDescent="0.25">
      <c r="A1" s="27" t="s">
        <v>4</v>
      </c>
      <c r="S1" s="11" t="s">
        <v>88</v>
      </c>
      <c r="T1" s="1"/>
      <c r="U1" s="1"/>
      <c r="V1" s="1"/>
      <c r="W1" s="1"/>
      <c r="X1" s="1"/>
      <c r="Y1" s="1"/>
      <c r="Z1" s="1"/>
      <c r="AA1" s="1"/>
    </row>
    <row r="2" spans="1:27" ht="18.75" x14ac:dyDescent="0.3">
      <c r="B2" s="7" t="s">
        <v>98</v>
      </c>
      <c r="S2" s="11"/>
      <c r="T2" s="1"/>
      <c r="U2" s="1"/>
      <c r="V2" s="1"/>
      <c r="W2" s="1"/>
      <c r="X2" s="1"/>
      <c r="Y2" s="1"/>
      <c r="Z2" s="1"/>
      <c r="AA2" s="1"/>
    </row>
    <row r="3" spans="1:27" x14ac:dyDescent="0.25">
      <c r="B3" s="63" t="str">
        <f>+índice!B5</f>
        <v>Información al: 28/06/2026</v>
      </c>
      <c r="S3" s="11"/>
      <c r="T3" s="1"/>
      <c r="U3" s="1"/>
      <c r="V3" s="1"/>
      <c r="W3" s="1"/>
      <c r="X3" s="1"/>
      <c r="Y3" s="1"/>
      <c r="Z3" s="1"/>
      <c r="AA3" s="1"/>
    </row>
    <row r="4" spans="1:27" x14ac:dyDescent="0.25">
      <c r="B4" s="1"/>
      <c r="S4" s="1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4"/>
      <c r="B5" s="10" t="s">
        <v>8</v>
      </c>
      <c r="S5" s="11"/>
      <c r="T5" s="1"/>
      <c r="U5" s="1"/>
      <c r="V5" s="1"/>
      <c r="W5" s="1"/>
      <c r="X5" s="1"/>
      <c r="Y5" s="1"/>
      <c r="Z5" s="1"/>
      <c r="AA5" s="1"/>
    </row>
    <row r="6" spans="1:27" x14ac:dyDescent="0.25">
      <c r="B6" s="1"/>
      <c r="C6" s="148" t="s">
        <v>7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84"/>
      <c r="R6" s="84"/>
      <c r="S6" s="84"/>
      <c r="T6" s="84"/>
      <c r="U6" s="84"/>
      <c r="V6" s="84"/>
      <c r="W6" s="84"/>
      <c r="X6" s="84"/>
      <c r="Y6" s="84"/>
      <c r="Z6" s="1"/>
      <c r="AA6" s="1"/>
    </row>
    <row r="7" spans="1:27" x14ac:dyDescent="0.25">
      <c r="B7" s="15"/>
      <c r="C7" s="151">
        <v>2025</v>
      </c>
      <c r="D7" s="151"/>
      <c r="E7" s="151"/>
      <c r="F7" s="151"/>
      <c r="G7" s="151"/>
      <c r="H7" s="151"/>
      <c r="I7" s="152"/>
      <c r="J7" s="153">
        <v>2026</v>
      </c>
      <c r="K7" s="151"/>
      <c r="L7" s="151"/>
      <c r="M7" s="151"/>
      <c r="N7" s="151"/>
      <c r="O7" s="152"/>
      <c r="P7" s="149" t="s">
        <v>42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B8" s="15"/>
      <c r="C8" s="16" t="s">
        <v>5</v>
      </c>
      <c r="D8" s="16" t="s">
        <v>6</v>
      </c>
      <c r="E8" s="16" t="s">
        <v>10</v>
      </c>
      <c r="F8" s="16" t="s">
        <v>79</v>
      </c>
      <c r="G8" s="16" t="s">
        <v>87</v>
      </c>
      <c r="H8" s="16" t="s">
        <v>150</v>
      </c>
      <c r="I8" s="16" t="s">
        <v>157</v>
      </c>
      <c r="J8" s="111" t="s">
        <v>158</v>
      </c>
      <c r="K8" s="16" t="s">
        <v>159</v>
      </c>
      <c r="L8" s="16" t="s">
        <v>160</v>
      </c>
      <c r="M8" s="16" t="s">
        <v>161</v>
      </c>
      <c r="N8" s="16" t="s">
        <v>162</v>
      </c>
      <c r="O8" s="16" t="s">
        <v>5</v>
      </c>
      <c r="P8" s="150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0">
        <v>1</v>
      </c>
      <c r="B9" s="1" t="s">
        <v>11</v>
      </c>
      <c r="C9" s="17">
        <v>0</v>
      </c>
      <c r="D9" s="17">
        <v>151</v>
      </c>
      <c r="E9" s="17">
        <v>351</v>
      </c>
      <c r="F9" s="17">
        <v>411</v>
      </c>
      <c r="G9" s="17">
        <v>391</v>
      </c>
      <c r="H9" s="17">
        <v>486</v>
      </c>
      <c r="I9" s="17">
        <v>544</v>
      </c>
      <c r="J9" s="17">
        <v>418</v>
      </c>
      <c r="K9" s="17">
        <v>306</v>
      </c>
      <c r="L9" s="17">
        <v>399</v>
      </c>
      <c r="M9" s="17">
        <v>333</v>
      </c>
      <c r="N9" s="17">
        <v>266</v>
      </c>
      <c r="O9" s="17">
        <v>266</v>
      </c>
      <c r="P9" s="58">
        <v>4322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0">
        <v>9</v>
      </c>
      <c r="B10" s="1" t="s">
        <v>104</v>
      </c>
      <c r="C10" s="17">
        <v>19</v>
      </c>
      <c r="D10" s="17">
        <v>46</v>
      </c>
      <c r="E10" s="17">
        <v>38</v>
      </c>
      <c r="F10" s="17">
        <v>68</v>
      </c>
      <c r="G10" s="17">
        <v>103</v>
      </c>
      <c r="H10" s="17">
        <v>144</v>
      </c>
      <c r="I10" s="17">
        <v>183</v>
      </c>
      <c r="J10" s="17">
        <v>20</v>
      </c>
      <c r="K10" s="17">
        <v>23</v>
      </c>
      <c r="L10" s="17">
        <v>58</v>
      </c>
      <c r="M10" s="17">
        <v>37</v>
      </c>
      <c r="N10" s="17">
        <v>12</v>
      </c>
      <c r="O10" s="17">
        <v>27</v>
      </c>
      <c r="P10" s="58">
        <v>778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0">
        <v>12</v>
      </c>
      <c r="B11" s="1" t="s">
        <v>80</v>
      </c>
      <c r="C11" s="17">
        <v>1</v>
      </c>
      <c r="D11" s="17">
        <v>448</v>
      </c>
      <c r="E11" s="17">
        <v>1086</v>
      </c>
      <c r="F11" s="17">
        <v>1654</v>
      </c>
      <c r="G11" s="17">
        <v>1177</v>
      </c>
      <c r="H11" s="17">
        <v>1095</v>
      </c>
      <c r="I11" s="17">
        <v>1343</v>
      </c>
      <c r="J11" s="17">
        <v>1167</v>
      </c>
      <c r="K11" s="17">
        <v>1148</v>
      </c>
      <c r="L11" s="17">
        <v>1386</v>
      </c>
      <c r="M11" s="17">
        <v>957</v>
      </c>
      <c r="N11" s="17">
        <v>964</v>
      </c>
      <c r="O11" s="17">
        <v>912</v>
      </c>
      <c r="P11" s="58">
        <v>13338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0">
        <v>16</v>
      </c>
      <c r="B12" s="1" t="s">
        <v>81</v>
      </c>
      <c r="C12" s="17">
        <v>0</v>
      </c>
      <c r="D12" s="17">
        <v>144</v>
      </c>
      <c r="E12" s="17">
        <v>360</v>
      </c>
      <c r="F12" s="17">
        <v>377</v>
      </c>
      <c r="G12" s="17">
        <v>287</v>
      </c>
      <c r="H12" s="17">
        <v>286</v>
      </c>
      <c r="I12" s="17">
        <v>373</v>
      </c>
      <c r="J12" s="17">
        <v>304</v>
      </c>
      <c r="K12" s="17">
        <v>248</v>
      </c>
      <c r="L12" s="17">
        <v>350</v>
      </c>
      <c r="M12" s="17">
        <v>475</v>
      </c>
      <c r="N12" s="17">
        <v>390</v>
      </c>
      <c r="O12" s="17">
        <v>443</v>
      </c>
      <c r="P12" s="58">
        <v>4037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0">
        <v>28</v>
      </c>
      <c r="B13" s="1" t="s">
        <v>82</v>
      </c>
      <c r="C13" s="17">
        <v>0</v>
      </c>
      <c r="D13" s="17">
        <v>6</v>
      </c>
      <c r="E13" s="17">
        <v>10</v>
      </c>
      <c r="F13" s="17">
        <v>14</v>
      </c>
      <c r="G13" s="17">
        <v>16</v>
      </c>
      <c r="H13" s="17">
        <v>35</v>
      </c>
      <c r="I13" s="17">
        <v>35</v>
      </c>
      <c r="J13" s="17">
        <v>16</v>
      </c>
      <c r="K13" s="17">
        <v>10</v>
      </c>
      <c r="L13" s="17">
        <v>26</v>
      </c>
      <c r="M13" s="17">
        <v>14</v>
      </c>
      <c r="N13" s="17">
        <v>20</v>
      </c>
      <c r="O13" s="17">
        <v>15</v>
      </c>
      <c r="P13" s="58">
        <v>217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0">
        <v>37</v>
      </c>
      <c r="B14" s="1" t="s">
        <v>105</v>
      </c>
      <c r="C14" s="17">
        <v>0</v>
      </c>
      <c r="D14" s="17">
        <v>0</v>
      </c>
      <c r="E14" s="17">
        <v>6</v>
      </c>
      <c r="F14" s="17">
        <v>5</v>
      </c>
      <c r="G14" s="17">
        <v>2</v>
      </c>
      <c r="H14" s="17">
        <v>4</v>
      </c>
      <c r="I14" s="17">
        <v>360</v>
      </c>
      <c r="J14" s="17">
        <v>607</v>
      </c>
      <c r="K14" s="17">
        <v>530</v>
      </c>
      <c r="L14" s="17">
        <v>498</v>
      </c>
      <c r="M14" s="17">
        <v>449</v>
      </c>
      <c r="N14" s="17">
        <v>67</v>
      </c>
      <c r="O14" s="17">
        <v>87</v>
      </c>
      <c r="P14" s="58">
        <v>2615</v>
      </c>
      <c r="Q14" s="1"/>
      <c r="R14" s="1"/>
      <c r="S14" s="73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0">
        <v>39</v>
      </c>
      <c r="B15" s="1" t="s">
        <v>83</v>
      </c>
      <c r="C15" s="17">
        <v>115</v>
      </c>
      <c r="D15" s="17">
        <v>222</v>
      </c>
      <c r="E15" s="17">
        <v>466</v>
      </c>
      <c r="F15" s="17">
        <v>590</v>
      </c>
      <c r="G15" s="17">
        <v>468</v>
      </c>
      <c r="H15" s="17">
        <v>512</v>
      </c>
      <c r="I15" s="17">
        <v>601</v>
      </c>
      <c r="J15" s="17">
        <v>396</v>
      </c>
      <c r="K15" s="17">
        <v>424</v>
      </c>
      <c r="L15" s="17">
        <v>597</v>
      </c>
      <c r="M15" s="17">
        <v>460</v>
      </c>
      <c r="N15" s="17">
        <v>450</v>
      </c>
      <c r="O15" s="17">
        <v>518</v>
      </c>
      <c r="P15" s="58">
        <v>5819</v>
      </c>
      <c r="Q15" s="1"/>
      <c r="R15" s="1"/>
      <c r="S15" s="73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0">
        <v>49</v>
      </c>
      <c r="B16" s="1" t="s">
        <v>84</v>
      </c>
      <c r="C16" s="17">
        <v>0</v>
      </c>
      <c r="D16" s="17">
        <v>1</v>
      </c>
      <c r="E16" s="17">
        <v>4</v>
      </c>
      <c r="F16" s="17">
        <v>4</v>
      </c>
      <c r="G16" s="17">
        <v>3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58">
        <v>12</v>
      </c>
      <c r="Q16" s="1"/>
      <c r="R16" s="1"/>
      <c r="S16" s="73"/>
      <c r="T16" s="1"/>
      <c r="U16" s="1"/>
      <c r="V16" s="1"/>
      <c r="W16" s="1"/>
      <c r="X16" s="1"/>
      <c r="Y16" s="1"/>
      <c r="Z16" s="1"/>
      <c r="AA16" s="1"/>
    </row>
    <row r="17" spans="1:34" x14ac:dyDescent="0.25">
      <c r="A17" s="10">
        <v>51</v>
      </c>
      <c r="B17" s="1" t="s">
        <v>163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2</v>
      </c>
      <c r="K17" s="17">
        <v>8</v>
      </c>
      <c r="L17" s="17">
        <v>1</v>
      </c>
      <c r="M17" s="17">
        <v>6</v>
      </c>
      <c r="N17" s="17">
        <v>10</v>
      </c>
      <c r="O17" s="17">
        <v>2</v>
      </c>
      <c r="P17" s="58">
        <v>29</v>
      </c>
      <c r="Q17" s="1"/>
      <c r="R17" s="1"/>
      <c r="S17" s="73"/>
      <c r="T17" s="1"/>
      <c r="U17" s="1"/>
      <c r="V17" s="1"/>
      <c r="W17" s="1"/>
      <c r="X17" s="1"/>
      <c r="Y17" s="1"/>
      <c r="Z17" s="1"/>
      <c r="AA17" s="1"/>
    </row>
    <row r="18" spans="1:34" x14ac:dyDescent="0.25">
      <c r="A18" s="10">
        <v>55</v>
      </c>
      <c r="B18" s="1" t="s">
        <v>85</v>
      </c>
      <c r="C18" s="17">
        <v>1</v>
      </c>
      <c r="D18" s="17">
        <v>15</v>
      </c>
      <c r="E18" s="17">
        <v>59</v>
      </c>
      <c r="F18" s="17">
        <v>66</v>
      </c>
      <c r="G18" s="17">
        <v>67</v>
      </c>
      <c r="H18" s="17">
        <v>109</v>
      </c>
      <c r="I18" s="17">
        <v>127</v>
      </c>
      <c r="J18" s="17">
        <v>87</v>
      </c>
      <c r="K18" s="17">
        <v>96</v>
      </c>
      <c r="L18" s="17">
        <v>83</v>
      </c>
      <c r="M18" s="17">
        <v>66</v>
      </c>
      <c r="N18" s="17">
        <v>68</v>
      </c>
      <c r="O18" s="17">
        <v>41</v>
      </c>
      <c r="P18" s="58">
        <v>885</v>
      </c>
      <c r="Q18" s="1"/>
      <c r="R18" s="1"/>
      <c r="S18" s="73"/>
      <c r="T18" s="1"/>
      <c r="U18" s="1"/>
      <c r="V18" s="1"/>
      <c r="W18" s="1"/>
      <c r="X18" s="1"/>
      <c r="Y18" s="1"/>
      <c r="Z18" s="1"/>
      <c r="AA18" s="1"/>
    </row>
    <row r="19" spans="1:34" ht="16.5" thickBot="1" x14ac:dyDescent="0.3">
      <c r="A19" s="10">
        <v>672</v>
      </c>
      <c r="B19" s="89" t="s">
        <v>86</v>
      </c>
      <c r="C19" s="89">
        <v>0</v>
      </c>
      <c r="D19" s="89">
        <v>38</v>
      </c>
      <c r="E19" s="89">
        <v>67</v>
      </c>
      <c r="F19" s="89">
        <v>93</v>
      </c>
      <c r="G19" s="89">
        <v>89</v>
      </c>
      <c r="H19" s="89">
        <v>89</v>
      </c>
      <c r="I19" s="89">
        <v>159</v>
      </c>
      <c r="J19" s="89">
        <v>133</v>
      </c>
      <c r="K19" s="89">
        <v>148</v>
      </c>
      <c r="L19" s="89">
        <v>127</v>
      </c>
      <c r="M19" s="89">
        <v>113</v>
      </c>
      <c r="N19" s="89">
        <v>120</v>
      </c>
      <c r="O19" s="89">
        <v>123</v>
      </c>
      <c r="P19" s="90">
        <v>1299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34" ht="16.5" thickTop="1" x14ac:dyDescent="0.25">
      <c r="B20" s="10" t="s">
        <v>2</v>
      </c>
      <c r="C20" s="58">
        <v>136</v>
      </c>
      <c r="D20" s="58">
        <v>1071</v>
      </c>
      <c r="E20" s="58">
        <v>2447</v>
      </c>
      <c r="F20" s="58">
        <v>3282</v>
      </c>
      <c r="G20" s="58">
        <v>2603</v>
      </c>
      <c r="H20" s="58">
        <v>2760</v>
      </c>
      <c r="I20" s="58">
        <v>3725</v>
      </c>
      <c r="J20" s="58">
        <v>3150</v>
      </c>
      <c r="K20" s="58">
        <v>2941</v>
      </c>
      <c r="L20" s="58">
        <v>3525</v>
      </c>
      <c r="M20" s="58">
        <v>2910</v>
      </c>
      <c r="N20" s="58">
        <v>2367</v>
      </c>
      <c r="O20" s="58">
        <v>2434</v>
      </c>
      <c r="P20" s="58">
        <v>33351</v>
      </c>
      <c r="Q20" s="58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34" x14ac:dyDescent="0.25">
      <c r="B21" s="18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85"/>
      <c r="AB21" s="85"/>
      <c r="AC21" s="85"/>
      <c r="AD21" s="85"/>
      <c r="AE21" s="85"/>
      <c r="AF21" s="85"/>
      <c r="AG21" s="85"/>
      <c r="AH21" s="72"/>
    </row>
    <row r="22" spans="1:34" x14ac:dyDescent="0.25">
      <c r="B22" s="18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3"/>
      <c r="R22" s="23"/>
      <c r="S22" s="23"/>
      <c r="T22" s="23"/>
      <c r="U22" s="23"/>
      <c r="V22" s="23"/>
      <c r="W22" s="23"/>
      <c r="X22" s="23"/>
      <c r="Y22" s="23"/>
      <c r="Z22" s="23"/>
      <c r="AB22" s="11"/>
      <c r="AC22" s="11"/>
      <c r="AD22" s="11"/>
      <c r="AE22" s="11"/>
      <c r="AF22" s="11"/>
      <c r="AG22" s="11"/>
      <c r="AH22" s="60"/>
    </row>
    <row r="23" spans="1:34" x14ac:dyDescent="0.25">
      <c r="B23" s="1"/>
    </row>
    <row r="24" spans="1:34" x14ac:dyDescent="0.25">
      <c r="B24" s="1"/>
    </row>
    <row r="25" spans="1:34" x14ac:dyDescent="0.25">
      <c r="B25" s="10" t="s">
        <v>123</v>
      </c>
    </row>
    <row r="26" spans="1:34" x14ac:dyDescent="0.25">
      <c r="B26" s="1"/>
      <c r="C26" s="148" t="s">
        <v>128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</row>
    <row r="27" spans="1:34" x14ac:dyDescent="0.25">
      <c r="B27" s="15"/>
      <c r="C27" s="151">
        <v>2025</v>
      </c>
      <c r="D27" s="151"/>
      <c r="E27" s="151"/>
      <c r="F27" s="151"/>
      <c r="G27" s="151"/>
      <c r="H27" s="151"/>
      <c r="I27" s="152"/>
      <c r="J27" s="153">
        <v>2026</v>
      </c>
      <c r="K27" s="151"/>
      <c r="L27" s="151"/>
      <c r="M27" s="151"/>
      <c r="N27" s="151"/>
      <c r="O27" s="152"/>
      <c r="P27" s="149" t="s">
        <v>42</v>
      </c>
    </row>
    <row r="28" spans="1:34" x14ac:dyDescent="0.25">
      <c r="B28" s="15"/>
      <c r="C28" s="16" t="s">
        <v>5</v>
      </c>
      <c r="D28" s="16" t="s">
        <v>6</v>
      </c>
      <c r="E28" s="16" t="s">
        <v>10</v>
      </c>
      <c r="F28" s="16" t="s">
        <v>79</v>
      </c>
      <c r="G28" s="16" t="s">
        <v>87</v>
      </c>
      <c r="H28" s="16" t="s">
        <v>150</v>
      </c>
      <c r="I28" s="16" t="s">
        <v>157</v>
      </c>
      <c r="J28" s="111" t="s">
        <v>158</v>
      </c>
      <c r="K28" s="16" t="s">
        <v>159</v>
      </c>
      <c r="L28" s="16" t="s">
        <v>160</v>
      </c>
      <c r="M28" s="16" t="s">
        <v>161</v>
      </c>
      <c r="N28" s="16" t="s">
        <v>162</v>
      </c>
      <c r="O28" s="16" t="s">
        <v>5</v>
      </c>
      <c r="P28" s="150"/>
    </row>
    <row r="29" spans="1:34" x14ac:dyDescent="0.25">
      <c r="B29" s="1" t="s">
        <v>11</v>
      </c>
      <c r="C29" s="17">
        <v>0</v>
      </c>
      <c r="D29" s="17">
        <v>17861.996899999998</v>
      </c>
      <c r="E29" s="17">
        <v>38316.54</v>
      </c>
      <c r="F29" s="17">
        <v>39920.163699999997</v>
      </c>
      <c r="G29" s="17">
        <v>39954.163500000002</v>
      </c>
      <c r="H29" s="17">
        <v>50524.442000000003</v>
      </c>
      <c r="I29" s="17">
        <v>54549.381000000001</v>
      </c>
      <c r="J29" s="17">
        <v>42580.8174</v>
      </c>
      <c r="K29" s="17">
        <v>31280.521700000001</v>
      </c>
      <c r="L29" s="17">
        <v>41570.0936</v>
      </c>
      <c r="M29" s="17">
        <v>36714.347300000001</v>
      </c>
      <c r="N29" s="17">
        <v>27562.580999999998</v>
      </c>
      <c r="O29" s="17">
        <v>30929.101999999999</v>
      </c>
      <c r="P29" s="58">
        <v>451764.15</v>
      </c>
    </row>
    <row r="30" spans="1:34" x14ac:dyDescent="0.25">
      <c r="B30" s="1" t="s">
        <v>104</v>
      </c>
      <c r="C30" s="17">
        <v>4296.2105000000001</v>
      </c>
      <c r="D30" s="17">
        <v>7758.1334999999999</v>
      </c>
      <c r="E30" s="17">
        <v>18782.977999999999</v>
      </c>
      <c r="F30" s="17">
        <v>13380.4054</v>
      </c>
      <c r="G30" s="17">
        <v>21350.578600000001</v>
      </c>
      <c r="H30" s="17">
        <v>21272.077000000001</v>
      </c>
      <c r="I30" s="17">
        <v>85010.626000000004</v>
      </c>
      <c r="J30" s="17">
        <v>4569.0406999999996</v>
      </c>
      <c r="K30" s="17">
        <v>2817.7503000000002</v>
      </c>
      <c r="L30" s="17">
        <v>3779.0390000000002</v>
      </c>
      <c r="M30" s="17">
        <v>13365.267599999999</v>
      </c>
      <c r="N30" s="17">
        <v>1242.329</v>
      </c>
      <c r="O30" s="17">
        <v>3048.99</v>
      </c>
      <c r="P30" s="58">
        <v>200673.42499999999</v>
      </c>
    </row>
    <row r="31" spans="1:34" x14ac:dyDescent="0.25">
      <c r="B31" s="1" t="s">
        <v>80</v>
      </c>
      <c r="C31" s="17">
        <v>133</v>
      </c>
      <c r="D31" s="17">
        <v>38862.063699999999</v>
      </c>
      <c r="E31" s="17">
        <v>103223.73699999999</v>
      </c>
      <c r="F31" s="17">
        <v>152804.00450000001</v>
      </c>
      <c r="G31" s="17">
        <v>114769.675</v>
      </c>
      <c r="H31" s="17">
        <v>98825.16</v>
      </c>
      <c r="I31" s="17">
        <v>117423.45</v>
      </c>
      <c r="J31" s="17">
        <v>93051.354699999996</v>
      </c>
      <c r="K31" s="17">
        <v>86945.777900000001</v>
      </c>
      <c r="L31" s="17">
        <v>112919.1597</v>
      </c>
      <c r="M31" s="17">
        <v>84868.510999999999</v>
      </c>
      <c r="N31" s="17">
        <v>87041.687000000005</v>
      </c>
      <c r="O31" s="17">
        <v>79936.740999999995</v>
      </c>
      <c r="P31" s="58">
        <v>1170804.321</v>
      </c>
    </row>
    <row r="32" spans="1:34" x14ac:dyDescent="0.25">
      <c r="B32" s="1" t="s">
        <v>81</v>
      </c>
      <c r="C32" s="17">
        <v>0</v>
      </c>
      <c r="D32" s="17">
        <v>13989.6265</v>
      </c>
      <c r="E32" s="17">
        <v>34614.781000000003</v>
      </c>
      <c r="F32" s="17">
        <v>37496.6129</v>
      </c>
      <c r="G32" s="17">
        <v>29296.472099999999</v>
      </c>
      <c r="H32" s="17">
        <v>31874.053</v>
      </c>
      <c r="I32" s="17">
        <v>45865.364000000001</v>
      </c>
      <c r="J32" s="17">
        <v>33235.2379</v>
      </c>
      <c r="K32" s="17">
        <v>32579.212200000002</v>
      </c>
      <c r="L32" s="17">
        <v>41585.252500000002</v>
      </c>
      <c r="M32" s="17">
        <v>57935.227800000001</v>
      </c>
      <c r="N32" s="17">
        <v>41847.832999999999</v>
      </c>
      <c r="O32" s="17">
        <v>59897.226999999999</v>
      </c>
      <c r="P32" s="58">
        <v>460216.9</v>
      </c>
    </row>
    <row r="33" spans="2:16" x14ac:dyDescent="0.25">
      <c r="B33" s="1" t="s">
        <v>82</v>
      </c>
      <c r="C33" s="17">
        <v>0</v>
      </c>
      <c r="D33" s="17">
        <v>1629.8064999999999</v>
      </c>
      <c r="E33" s="17">
        <v>1218.9449999999999</v>
      </c>
      <c r="F33" s="17">
        <v>2244.6493999999998</v>
      </c>
      <c r="G33" s="17">
        <v>2692.1913</v>
      </c>
      <c r="H33" s="17">
        <v>3933.6770000000001</v>
      </c>
      <c r="I33" s="17">
        <v>3538.5340000000001</v>
      </c>
      <c r="J33" s="17">
        <v>1932.7735</v>
      </c>
      <c r="K33" s="17">
        <v>1091.6235999999999</v>
      </c>
      <c r="L33" s="17">
        <v>3177.9839000000002</v>
      </c>
      <c r="M33" s="17">
        <v>2601.8715000000002</v>
      </c>
      <c r="N33" s="17">
        <v>2424.9160000000002</v>
      </c>
      <c r="O33" s="17">
        <v>3851.5639999999999</v>
      </c>
      <c r="P33" s="58">
        <v>30338.536</v>
      </c>
    </row>
    <row r="34" spans="2:16" x14ac:dyDescent="0.25">
      <c r="B34" s="1" t="s">
        <v>105</v>
      </c>
      <c r="C34" s="17">
        <v>0</v>
      </c>
      <c r="D34" s="17">
        <v>0</v>
      </c>
      <c r="E34" s="17">
        <v>3136.1190000000001</v>
      </c>
      <c r="F34" s="17">
        <v>3150</v>
      </c>
      <c r="G34" s="17">
        <v>350</v>
      </c>
      <c r="H34" s="17">
        <v>970</v>
      </c>
      <c r="I34" s="17">
        <v>34508.872000000003</v>
      </c>
      <c r="J34" s="17">
        <v>63102.872900000002</v>
      </c>
      <c r="K34" s="17">
        <v>50019.126400000001</v>
      </c>
      <c r="L34" s="17">
        <v>48549.188699999999</v>
      </c>
      <c r="M34" s="17">
        <v>43552.822200000002</v>
      </c>
      <c r="N34" s="17">
        <v>7689.9809999999998</v>
      </c>
      <c r="O34" s="17">
        <v>10362.981</v>
      </c>
      <c r="P34" s="58">
        <v>265391.96299999999</v>
      </c>
    </row>
    <row r="35" spans="2:16" x14ac:dyDescent="0.25">
      <c r="B35" s="1" t="s">
        <v>83</v>
      </c>
      <c r="C35" s="17">
        <v>11278.314399999999</v>
      </c>
      <c r="D35" s="17">
        <v>23087.495800000001</v>
      </c>
      <c r="E35" s="17">
        <v>50334.603999999999</v>
      </c>
      <c r="F35" s="17">
        <v>68142.752399999998</v>
      </c>
      <c r="G35" s="17">
        <v>51675.474600000001</v>
      </c>
      <c r="H35" s="17">
        <v>57434.055</v>
      </c>
      <c r="I35" s="17">
        <v>68382.572</v>
      </c>
      <c r="J35" s="17">
        <v>44177.9133</v>
      </c>
      <c r="K35" s="17">
        <v>48371.731399999997</v>
      </c>
      <c r="L35" s="17">
        <v>73423.625100000005</v>
      </c>
      <c r="M35" s="17">
        <v>53447.302900000002</v>
      </c>
      <c r="N35" s="17">
        <v>55285.733999999997</v>
      </c>
      <c r="O35" s="17">
        <v>61347.034</v>
      </c>
      <c r="P35" s="58">
        <v>666388.61</v>
      </c>
    </row>
    <row r="36" spans="2:16" x14ac:dyDescent="0.25">
      <c r="B36" s="1" t="s">
        <v>84</v>
      </c>
      <c r="C36" s="17">
        <v>0</v>
      </c>
      <c r="D36" s="17">
        <v>111.2362</v>
      </c>
      <c r="E36" s="17">
        <v>2547.9810000000002</v>
      </c>
      <c r="F36" s="17">
        <v>491.34160000000003</v>
      </c>
      <c r="G36" s="17">
        <v>513.63649999999996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58">
        <v>3664.1959999999999</v>
      </c>
    </row>
    <row r="37" spans="2:16" x14ac:dyDescent="0.25">
      <c r="B37" s="1" t="s">
        <v>163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196.1739</v>
      </c>
      <c r="K37" s="17">
        <v>854.01310000000001</v>
      </c>
      <c r="L37" s="17">
        <v>134.86019999999999</v>
      </c>
      <c r="M37" s="17">
        <v>593.5933</v>
      </c>
      <c r="N37" s="17">
        <v>1092.002</v>
      </c>
      <c r="O37" s="17">
        <v>218.72</v>
      </c>
      <c r="P37" s="58">
        <v>3089.3620000000001</v>
      </c>
    </row>
    <row r="38" spans="2:16" x14ac:dyDescent="0.25">
      <c r="B38" s="1" t="s">
        <v>85</v>
      </c>
      <c r="C38" s="17">
        <v>116.1778</v>
      </c>
      <c r="D38" s="17">
        <v>4307.4052000000001</v>
      </c>
      <c r="E38" s="17">
        <v>11565.161</v>
      </c>
      <c r="F38" s="17">
        <v>12836.6464</v>
      </c>
      <c r="G38" s="17">
        <v>7447.7305999999999</v>
      </c>
      <c r="H38" s="17">
        <v>16689.991000000002</v>
      </c>
      <c r="I38" s="17">
        <v>29997.251</v>
      </c>
      <c r="J38" s="17">
        <v>9832.1340999999993</v>
      </c>
      <c r="K38" s="17">
        <v>16393.347300000001</v>
      </c>
      <c r="L38" s="17">
        <v>10269.8513</v>
      </c>
      <c r="M38" s="17">
        <v>8007.4661999999998</v>
      </c>
      <c r="N38" s="17">
        <v>7968.8</v>
      </c>
      <c r="O38" s="17">
        <v>9790.4519999999993</v>
      </c>
      <c r="P38" s="58">
        <v>145222.41399999999</v>
      </c>
    </row>
    <row r="39" spans="2:16" ht="16.5" thickBot="1" x14ac:dyDescent="0.3">
      <c r="B39" s="89" t="s">
        <v>86</v>
      </c>
      <c r="C39" s="89">
        <v>0</v>
      </c>
      <c r="D39" s="89">
        <v>3187.6226999999999</v>
      </c>
      <c r="E39" s="89">
        <v>4781.2060000000001</v>
      </c>
      <c r="F39" s="89">
        <v>7847.0949000000001</v>
      </c>
      <c r="G39" s="89">
        <v>8025.5063</v>
      </c>
      <c r="H39" s="89">
        <v>8550.2139999999999</v>
      </c>
      <c r="I39" s="89">
        <v>13142.361000000001</v>
      </c>
      <c r="J39" s="89">
        <v>10967.306500000001</v>
      </c>
      <c r="K39" s="89">
        <v>11988.3218</v>
      </c>
      <c r="L39" s="89">
        <v>11846.9828</v>
      </c>
      <c r="M39" s="89">
        <v>11463.798199999999</v>
      </c>
      <c r="N39" s="89">
        <v>11962.13</v>
      </c>
      <c r="O39" s="89">
        <v>12124.825000000001</v>
      </c>
      <c r="P39" s="90">
        <v>115887.371</v>
      </c>
    </row>
    <row r="40" spans="2:16" ht="16.5" thickTop="1" x14ac:dyDescent="0.25">
      <c r="B40" s="10" t="s">
        <v>2</v>
      </c>
      <c r="C40" s="58">
        <v>15823.702799999999</v>
      </c>
      <c r="D40" s="58">
        <v>110795.38710000001</v>
      </c>
      <c r="E40" s="58">
        <v>268522.05300000001</v>
      </c>
      <c r="F40" s="58">
        <v>338313.67119999998</v>
      </c>
      <c r="G40" s="58">
        <v>276075.42859999998</v>
      </c>
      <c r="H40" s="58">
        <v>290073.67</v>
      </c>
      <c r="I40" s="58">
        <v>452418.41200000001</v>
      </c>
      <c r="J40" s="58">
        <v>303645.625</v>
      </c>
      <c r="K40" s="58">
        <v>282341.42570000002</v>
      </c>
      <c r="L40" s="58">
        <v>347256.0368</v>
      </c>
      <c r="M40" s="58">
        <v>312550.20799999998</v>
      </c>
      <c r="N40" s="58">
        <v>244117.99299999999</v>
      </c>
      <c r="O40" s="58">
        <v>271507.63500000001</v>
      </c>
      <c r="P40" s="58">
        <v>3513441.247</v>
      </c>
    </row>
    <row r="41" spans="2:16" x14ac:dyDescent="0.25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2:16" x14ac:dyDescent="0.25"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2:16" x14ac:dyDescent="0.25">
      <c r="B43" s="1"/>
    </row>
    <row r="44" spans="2:16" x14ac:dyDescent="0.25">
      <c r="B44" s="10" t="s">
        <v>9</v>
      </c>
    </row>
    <row r="45" spans="2:16" x14ac:dyDescent="0.25">
      <c r="B45" s="1"/>
      <c r="C45" s="148" t="s">
        <v>129</v>
      </c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</row>
    <row r="46" spans="2:16" x14ac:dyDescent="0.25">
      <c r="B46" s="15"/>
      <c r="C46" s="151">
        <v>2025</v>
      </c>
      <c r="D46" s="151"/>
      <c r="E46" s="151"/>
      <c r="F46" s="151"/>
      <c r="G46" s="151"/>
      <c r="H46" s="151"/>
      <c r="I46" s="152"/>
      <c r="J46" s="153">
        <v>2026</v>
      </c>
      <c r="K46" s="151"/>
      <c r="L46" s="151"/>
      <c r="M46" s="151"/>
      <c r="N46" s="151"/>
      <c r="O46" s="152"/>
      <c r="P46" s="149" t="s">
        <v>42</v>
      </c>
    </row>
    <row r="47" spans="2:16" x14ac:dyDescent="0.25">
      <c r="B47" s="15"/>
      <c r="C47" s="16" t="s">
        <v>5</v>
      </c>
      <c r="D47" s="16" t="s">
        <v>6</v>
      </c>
      <c r="E47" s="16" t="s">
        <v>10</v>
      </c>
      <c r="F47" s="16" t="s">
        <v>79</v>
      </c>
      <c r="G47" s="16" t="s">
        <v>87</v>
      </c>
      <c r="H47" s="16" t="s">
        <v>150</v>
      </c>
      <c r="I47" s="16" t="s">
        <v>157</v>
      </c>
      <c r="J47" s="111" t="s">
        <v>158</v>
      </c>
      <c r="K47" s="16" t="s">
        <v>159</v>
      </c>
      <c r="L47" s="16" t="s">
        <v>160</v>
      </c>
      <c r="M47" s="16" t="s">
        <v>161</v>
      </c>
      <c r="N47" s="16" t="s">
        <v>162</v>
      </c>
      <c r="O47" s="16" t="s">
        <v>5</v>
      </c>
      <c r="P47" s="150"/>
    </row>
    <row r="48" spans="2:16" x14ac:dyDescent="0.25">
      <c r="B48" s="1" t="s">
        <v>11</v>
      </c>
      <c r="C48" s="17">
        <v>0</v>
      </c>
      <c r="D48" s="17">
        <v>139</v>
      </c>
      <c r="E48" s="17">
        <v>201</v>
      </c>
      <c r="F48" s="17">
        <v>207</v>
      </c>
      <c r="G48" s="17">
        <v>198</v>
      </c>
      <c r="H48" s="17">
        <v>234</v>
      </c>
      <c r="I48" s="17">
        <v>263</v>
      </c>
      <c r="J48" s="17">
        <v>231</v>
      </c>
      <c r="K48" s="17">
        <v>161</v>
      </c>
      <c r="L48" s="17">
        <v>210</v>
      </c>
      <c r="M48" s="17">
        <v>169</v>
      </c>
      <c r="N48" s="17">
        <v>132</v>
      </c>
      <c r="O48" s="17">
        <v>136</v>
      </c>
      <c r="P48" s="58">
        <v>2230</v>
      </c>
    </row>
    <row r="49" spans="2:26" x14ac:dyDescent="0.25">
      <c r="B49" s="1" t="s">
        <v>104</v>
      </c>
      <c r="C49" s="17">
        <v>9</v>
      </c>
      <c r="D49" s="17">
        <v>28</v>
      </c>
      <c r="E49" s="17">
        <v>36</v>
      </c>
      <c r="F49" s="17">
        <v>39</v>
      </c>
      <c r="G49" s="17">
        <v>55</v>
      </c>
      <c r="H49" s="17">
        <v>69</v>
      </c>
      <c r="I49" s="17">
        <v>94</v>
      </c>
      <c r="J49" s="17">
        <v>19</v>
      </c>
      <c r="K49" s="17">
        <v>21</v>
      </c>
      <c r="L49" s="17">
        <v>29</v>
      </c>
      <c r="M49" s="17">
        <v>26</v>
      </c>
      <c r="N49" s="17">
        <v>11</v>
      </c>
      <c r="O49" s="17">
        <v>26</v>
      </c>
      <c r="P49" s="58">
        <v>387</v>
      </c>
    </row>
    <row r="50" spans="2:26" x14ac:dyDescent="0.25">
      <c r="B50" s="1" t="s">
        <v>80</v>
      </c>
      <c r="C50" s="17">
        <v>1</v>
      </c>
      <c r="D50" s="17">
        <v>444</v>
      </c>
      <c r="E50" s="17">
        <v>797</v>
      </c>
      <c r="F50" s="17">
        <v>1647</v>
      </c>
      <c r="G50" s="17">
        <v>1162</v>
      </c>
      <c r="H50" s="17">
        <v>1059</v>
      </c>
      <c r="I50" s="17">
        <v>1336</v>
      </c>
      <c r="J50" s="17">
        <v>1164</v>
      </c>
      <c r="K50" s="17">
        <v>1146</v>
      </c>
      <c r="L50" s="17">
        <v>1384</v>
      </c>
      <c r="M50" s="17">
        <v>945</v>
      </c>
      <c r="N50" s="17">
        <v>956</v>
      </c>
      <c r="O50" s="17">
        <v>896</v>
      </c>
      <c r="P50" s="58">
        <v>12785</v>
      </c>
    </row>
    <row r="51" spans="2:26" x14ac:dyDescent="0.25">
      <c r="B51" s="1" t="s">
        <v>81</v>
      </c>
      <c r="C51" s="17">
        <v>0</v>
      </c>
      <c r="D51" s="17">
        <v>144</v>
      </c>
      <c r="E51" s="17">
        <v>292</v>
      </c>
      <c r="F51" s="17">
        <v>284</v>
      </c>
      <c r="G51" s="17">
        <v>287</v>
      </c>
      <c r="H51" s="17">
        <v>283</v>
      </c>
      <c r="I51" s="17">
        <v>368</v>
      </c>
      <c r="J51" s="17">
        <v>301</v>
      </c>
      <c r="K51" s="17">
        <v>244</v>
      </c>
      <c r="L51" s="17">
        <v>347</v>
      </c>
      <c r="M51" s="17">
        <v>473</v>
      </c>
      <c r="N51" s="17">
        <v>389</v>
      </c>
      <c r="O51" s="17">
        <v>440</v>
      </c>
      <c r="P51" s="58">
        <v>3824</v>
      </c>
    </row>
    <row r="52" spans="2:26" x14ac:dyDescent="0.25">
      <c r="B52" s="1" t="s">
        <v>82</v>
      </c>
      <c r="C52" s="17">
        <v>0</v>
      </c>
      <c r="D52" s="17">
        <v>6</v>
      </c>
      <c r="E52" s="17">
        <v>9</v>
      </c>
      <c r="F52" s="17">
        <v>13</v>
      </c>
      <c r="G52" s="17">
        <v>15</v>
      </c>
      <c r="H52" s="17">
        <v>23</v>
      </c>
      <c r="I52" s="17">
        <v>27</v>
      </c>
      <c r="J52" s="17">
        <v>15</v>
      </c>
      <c r="K52" s="17">
        <v>9</v>
      </c>
      <c r="L52" s="17">
        <v>24</v>
      </c>
      <c r="M52" s="17">
        <v>13</v>
      </c>
      <c r="N52" s="17">
        <v>19</v>
      </c>
      <c r="O52" s="17">
        <v>14</v>
      </c>
      <c r="P52" s="58">
        <v>154</v>
      </c>
    </row>
    <row r="53" spans="2:26" x14ac:dyDescent="0.25">
      <c r="B53" s="1" t="s">
        <v>105</v>
      </c>
      <c r="C53" s="17">
        <v>0</v>
      </c>
      <c r="D53" s="17">
        <v>0</v>
      </c>
      <c r="E53" s="17">
        <v>6</v>
      </c>
      <c r="F53" s="17">
        <v>5</v>
      </c>
      <c r="G53" s="17">
        <v>2</v>
      </c>
      <c r="H53" s="17">
        <v>4</v>
      </c>
      <c r="I53" s="17">
        <v>176</v>
      </c>
      <c r="J53" s="17">
        <v>295</v>
      </c>
      <c r="K53" s="17">
        <v>421</v>
      </c>
      <c r="L53" s="17">
        <v>484</v>
      </c>
      <c r="M53" s="17">
        <v>411</v>
      </c>
      <c r="N53" s="17">
        <v>65</v>
      </c>
      <c r="O53" s="17">
        <v>85</v>
      </c>
      <c r="P53" s="58">
        <v>1940</v>
      </c>
    </row>
    <row r="54" spans="2:26" x14ac:dyDescent="0.25">
      <c r="B54" s="1" t="s">
        <v>83</v>
      </c>
      <c r="C54" s="17">
        <v>61</v>
      </c>
      <c r="D54" s="17">
        <v>218</v>
      </c>
      <c r="E54" s="17">
        <v>278</v>
      </c>
      <c r="F54" s="17">
        <v>484</v>
      </c>
      <c r="G54" s="17">
        <v>455</v>
      </c>
      <c r="H54" s="17">
        <v>502</v>
      </c>
      <c r="I54" s="17">
        <v>581</v>
      </c>
      <c r="J54" s="17">
        <v>388</v>
      </c>
      <c r="K54" s="17">
        <v>413</v>
      </c>
      <c r="L54" s="17">
        <v>589</v>
      </c>
      <c r="M54" s="17">
        <v>449</v>
      </c>
      <c r="N54" s="17">
        <v>436</v>
      </c>
      <c r="O54" s="17">
        <v>502</v>
      </c>
      <c r="P54" s="58">
        <v>5312</v>
      </c>
    </row>
    <row r="55" spans="2:26" x14ac:dyDescent="0.25">
      <c r="B55" s="1" t="s">
        <v>84</v>
      </c>
      <c r="C55" s="17">
        <v>0</v>
      </c>
      <c r="D55" s="17">
        <v>1</v>
      </c>
      <c r="E55" s="17">
        <v>2</v>
      </c>
      <c r="F55" s="17">
        <v>4</v>
      </c>
      <c r="G55" s="17">
        <v>2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58">
        <v>7</v>
      </c>
    </row>
    <row r="56" spans="2:26" x14ac:dyDescent="0.25">
      <c r="B56" s="1" t="s">
        <v>163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1</v>
      </c>
      <c r="K56" s="17">
        <v>8</v>
      </c>
      <c r="L56" s="17">
        <v>1</v>
      </c>
      <c r="M56" s="17">
        <v>6</v>
      </c>
      <c r="N56" s="17">
        <v>10</v>
      </c>
      <c r="O56" s="17">
        <v>2</v>
      </c>
      <c r="P56" s="58">
        <v>27</v>
      </c>
    </row>
    <row r="57" spans="2:26" x14ac:dyDescent="0.25">
      <c r="B57" s="1" t="s">
        <v>85</v>
      </c>
      <c r="C57" s="17">
        <v>1</v>
      </c>
      <c r="D57" s="17">
        <v>11</v>
      </c>
      <c r="E57" s="17">
        <v>56</v>
      </c>
      <c r="F57" s="17">
        <v>61</v>
      </c>
      <c r="G57" s="17">
        <v>66</v>
      </c>
      <c r="H57" s="17">
        <v>101</v>
      </c>
      <c r="I57" s="17">
        <v>117</v>
      </c>
      <c r="J57" s="17">
        <v>84</v>
      </c>
      <c r="K57" s="17">
        <v>95</v>
      </c>
      <c r="L57" s="17">
        <v>75</v>
      </c>
      <c r="M57" s="17">
        <v>61</v>
      </c>
      <c r="N57" s="17">
        <v>66</v>
      </c>
      <c r="O57" s="17">
        <v>36</v>
      </c>
      <c r="P57" s="58">
        <v>810</v>
      </c>
    </row>
    <row r="58" spans="2:26" ht="16.5" thickBot="1" x14ac:dyDescent="0.3">
      <c r="B58" s="89" t="s">
        <v>86</v>
      </c>
      <c r="C58" s="89">
        <v>0</v>
      </c>
      <c r="D58" s="89">
        <v>38</v>
      </c>
      <c r="E58" s="89">
        <v>67</v>
      </c>
      <c r="F58" s="89">
        <v>48</v>
      </c>
      <c r="G58" s="89">
        <v>77</v>
      </c>
      <c r="H58" s="89">
        <v>89</v>
      </c>
      <c r="I58" s="89">
        <v>156</v>
      </c>
      <c r="J58" s="89">
        <v>132</v>
      </c>
      <c r="K58" s="89">
        <v>146</v>
      </c>
      <c r="L58" s="89">
        <v>126</v>
      </c>
      <c r="M58" s="89">
        <v>111</v>
      </c>
      <c r="N58" s="89">
        <v>118</v>
      </c>
      <c r="O58" s="89">
        <v>123</v>
      </c>
      <c r="P58" s="90">
        <v>1216</v>
      </c>
    </row>
    <row r="59" spans="2:26" ht="16.5" thickTop="1" x14ac:dyDescent="0.25">
      <c r="B59" s="10" t="s">
        <v>2</v>
      </c>
      <c r="C59" s="58">
        <v>72</v>
      </c>
      <c r="D59" s="58">
        <v>1002</v>
      </c>
      <c r="E59" s="58">
        <v>1669</v>
      </c>
      <c r="F59" s="58">
        <v>2693</v>
      </c>
      <c r="G59" s="58">
        <v>2202</v>
      </c>
      <c r="H59" s="58">
        <v>2240</v>
      </c>
      <c r="I59" s="58">
        <v>2922</v>
      </c>
      <c r="J59" s="58">
        <v>2487</v>
      </c>
      <c r="K59" s="58">
        <v>2483</v>
      </c>
      <c r="L59" s="58">
        <v>3043</v>
      </c>
      <c r="M59" s="58">
        <v>2481</v>
      </c>
      <c r="N59" s="58">
        <v>2064</v>
      </c>
      <c r="O59" s="58">
        <v>2107</v>
      </c>
      <c r="P59" s="58">
        <v>26395</v>
      </c>
    </row>
    <row r="60" spans="2:26" x14ac:dyDescent="0.25"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2:26" x14ac:dyDescent="0.25"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2:26" x14ac:dyDescent="0.25">
      <c r="B62" s="21"/>
      <c r="C62" s="23"/>
      <c r="D62" s="2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2:26" x14ac:dyDescent="0.25">
      <c r="B63" s="21"/>
      <c r="C63" s="23"/>
      <c r="D63" s="2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2:26" x14ac:dyDescent="0.25">
      <c r="B64" s="10" t="s">
        <v>164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2:26" x14ac:dyDescent="0.25">
      <c r="B65" s="1"/>
      <c r="C65" s="148" t="s">
        <v>130</v>
      </c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2:26" x14ac:dyDescent="0.25">
      <c r="B66" s="15"/>
      <c r="C66" s="151">
        <v>2025</v>
      </c>
      <c r="D66" s="151"/>
      <c r="E66" s="151"/>
      <c r="F66" s="151"/>
      <c r="G66" s="151"/>
      <c r="H66" s="151"/>
      <c r="I66" s="152"/>
      <c r="J66" s="153">
        <v>2026</v>
      </c>
      <c r="K66" s="151"/>
      <c r="L66" s="151"/>
      <c r="M66" s="151"/>
      <c r="N66" s="151"/>
      <c r="O66" s="152"/>
      <c r="P66" s="149" t="s">
        <v>42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2:26" x14ac:dyDescent="0.25">
      <c r="B67" s="15"/>
      <c r="C67" s="16" t="s">
        <v>5</v>
      </c>
      <c r="D67" s="16" t="s">
        <v>6</v>
      </c>
      <c r="E67" s="16" t="s">
        <v>10</v>
      </c>
      <c r="F67" s="16" t="s">
        <v>79</v>
      </c>
      <c r="G67" s="16" t="s">
        <v>87</v>
      </c>
      <c r="H67" s="16" t="s">
        <v>150</v>
      </c>
      <c r="I67" s="16" t="s">
        <v>157</v>
      </c>
      <c r="J67" s="111" t="s">
        <v>158</v>
      </c>
      <c r="K67" s="16" t="s">
        <v>159</v>
      </c>
      <c r="L67" s="16" t="s">
        <v>160</v>
      </c>
      <c r="M67" s="16" t="s">
        <v>161</v>
      </c>
      <c r="N67" s="16" t="s">
        <v>162</v>
      </c>
      <c r="O67" s="16" t="s">
        <v>5</v>
      </c>
      <c r="P67" s="150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2:26" x14ac:dyDescent="0.25">
      <c r="B68" s="1" t="s">
        <v>11</v>
      </c>
      <c r="C68" s="64"/>
      <c r="D68" s="64">
        <v>4.3575999999999997</v>
      </c>
      <c r="E68" s="64">
        <v>5.524</v>
      </c>
      <c r="F68" s="64">
        <v>5.1592000000000002</v>
      </c>
      <c r="G68" s="64">
        <v>4.6608000000000001</v>
      </c>
      <c r="H68" s="64">
        <v>4.2645999999999997</v>
      </c>
      <c r="I68" s="64">
        <v>4.1024000000000003</v>
      </c>
      <c r="J68" s="64">
        <v>3.9136000000000002</v>
      </c>
      <c r="K68" s="64">
        <v>4.0540000000000003</v>
      </c>
      <c r="L68" s="64">
        <v>4.1943000000000001</v>
      </c>
      <c r="M68" s="64">
        <v>4.6547999999999998</v>
      </c>
      <c r="N68" s="64">
        <v>4.2224000000000004</v>
      </c>
      <c r="O68" s="64">
        <v>4.6886000000000001</v>
      </c>
      <c r="P68" s="65">
        <v>4.4736000000000002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2:26" x14ac:dyDescent="0.25">
      <c r="B69" s="1" t="s">
        <v>104</v>
      </c>
      <c r="C69" s="64">
        <v>2.4215</v>
      </c>
      <c r="D69" s="64">
        <v>2.5687000000000002</v>
      </c>
      <c r="E69" s="64">
        <v>2.9849999999999999</v>
      </c>
      <c r="F69" s="64">
        <v>3.9020000000000001</v>
      </c>
      <c r="G69" s="64">
        <v>5.1635</v>
      </c>
      <c r="H69" s="64">
        <v>5.4619</v>
      </c>
      <c r="I69" s="64">
        <v>5.6780999999999997</v>
      </c>
      <c r="J69" s="64">
        <v>6.7320000000000002</v>
      </c>
      <c r="K69" s="64">
        <v>3.0468999999999999</v>
      </c>
      <c r="L69" s="64">
        <v>4.2598000000000003</v>
      </c>
      <c r="M69" s="64">
        <v>4.0595999999999997</v>
      </c>
      <c r="N69" s="64">
        <v>4.8045</v>
      </c>
      <c r="O69" s="64">
        <v>4.2792000000000003</v>
      </c>
      <c r="P69" s="65">
        <v>4.8658999999999999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2:26" x14ac:dyDescent="0.25">
      <c r="B70" s="1" t="s">
        <v>80</v>
      </c>
      <c r="C70" s="64">
        <v>7.7633000000000001</v>
      </c>
      <c r="D70" s="64">
        <v>4.2830000000000004</v>
      </c>
      <c r="E70" s="64">
        <v>4.4805000000000001</v>
      </c>
      <c r="F70" s="64">
        <v>4.3208000000000002</v>
      </c>
      <c r="G70" s="64">
        <v>4.3028000000000004</v>
      </c>
      <c r="H70" s="64">
        <v>3.8506</v>
      </c>
      <c r="I70" s="64">
        <v>4.0567000000000002</v>
      </c>
      <c r="J70" s="64">
        <v>4.0683999999999996</v>
      </c>
      <c r="K70" s="64">
        <v>3.8973</v>
      </c>
      <c r="L70" s="64">
        <v>3.9561000000000002</v>
      </c>
      <c r="M70" s="64">
        <v>4.1234000000000002</v>
      </c>
      <c r="N70" s="64">
        <v>4.0315000000000003</v>
      </c>
      <c r="O70" s="64">
        <v>3.9222999999999999</v>
      </c>
      <c r="P70" s="65">
        <v>4.1163999999999996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2:26" x14ac:dyDescent="0.25">
      <c r="B71" s="1" t="s">
        <v>81</v>
      </c>
      <c r="C71" s="64"/>
      <c r="D71" s="64">
        <v>4.32</v>
      </c>
      <c r="E71" s="64">
        <v>4.1939000000000002</v>
      </c>
      <c r="F71" s="64">
        <v>3.9554999999999998</v>
      </c>
      <c r="G71" s="64">
        <v>4.1336000000000004</v>
      </c>
      <c r="H71" s="64">
        <v>3.7498</v>
      </c>
      <c r="I71" s="64">
        <v>3.7299000000000002</v>
      </c>
      <c r="J71" s="64">
        <v>4.4276999999999997</v>
      </c>
      <c r="K71" s="64">
        <v>5.0122</v>
      </c>
      <c r="L71" s="64">
        <v>4.6714000000000002</v>
      </c>
      <c r="M71" s="64">
        <v>4.7462</v>
      </c>
      <c r="N71" s="64">
        <v>3.9117000000000002</v>
      </c>
      <c r="O71" s="64">
        <v>4.8453999999999997</v>
      </c>
      <c r="P71" s="65">
        <v>4.3441000000000001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2:26" x14ac:dyDescent="0.25">
      <c r="B72" s="1" t="s">
        <v>82</v>
      </c>
      <c r="C72" s="64"/>
      <c r="D72" s="64">
        <v>8.1239000000000008</v>
      </c>
      <c r="E72" s="64">
        <v>6.5317999999999996</v>
      </c>
      <c r="F72" s="64">
        <v>6.5122</v>
      </c>
      <c r="G72" s="64">
        <v>7.1669999999999998</v>
      </c>
      <c r="H72" s="64">
        <v>7.5037000000000003</v>
      </c>
      <c r="I72" s="64">
        <v>7.9941000000000004</v>
      </c>
      <c r="J72" s="64">
        <v>6.3624999999999998</v>
      </c>
      <c r="K72" s="64">
        <v>5.7762000000000002</v>
      </c>
      <c r="L72" s="64">
        <v>6.0681000000000003</v>
      </c>
      <c r="M72" s="64">
        <v>7.7882999999999996</v>
      </c>
      <c r="N72" s="64">
        <v>7.5818000000000003</v>
      </c>
      <c r="O72" s="64">
        <v>8.6716999999999995</v>
      </c>
      <c r="P72" s="65">
        <v>7.3456000000000001</v>
      </c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2:26" x14ac:dyDescent="0.25">
      <c r="B73" s="1" t="s">
        <v>105</v>
      </c>
      <c r="C73" s="64"/>
      <c r="D73" s="64"/>
      <c r="E73" s="64">
        <v>8.1150000000000002</v>
      </c>
      <c r="F73" s="64">
        <v>9.3930000000000007</v>
      </c>
      <c r="G73" s="64">
        <v>10.283799999999999</v>
      </c>
      <c r="H73" s="64">
        <v>9.6809999999999992</v>
      </c>
      <c r="I73" s="64">
        <v>3.9607000000000001</v>
      </c>
      <c r="J73" s="64">
        <v>4.2019000000000002</v>
      </c>
      <c r="K73" s="64">
        <v>3.87</v>
      </c>
      <c r="L73" s="64">
        <v>4.0739000000000001</v>
      </c>
      <c r="M73" s="64">
        <v>3.8658999999999999</v>
      </c>
      <c r="N73" s="64">
        <v>4.4973999999999998</v>
      </c>
      <c r="O73" s="64">
        <v>3.5607000000000002</v>
      </c>
      <c r="P73" s="65">
        <v>4.1487999999999996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2:26" x14ac:dyDescent="0.25">
      <c r="B74" s="1" t="s">
        <v>83</v>
      </c>
      <c r="C74" s="64">
        <v>3.9876</v>
      </c>
      <c r="D74" s="64">
        <v>4.6006999999999998</v>
      </c>
      <c r="E74" s="64">
        <v>4.3922999999999996</v>
      </c>
      <c r="F74" s="64">
        <v>4.3703000000000003</v>
      </c>
      <c r="G74" s="64">
        <v>4.09</v>
      </c>
      <c r="H74" s="64">
        <v>4.1169000000000002</v>
      </c>
      <c r="I74" s="64">
        <v>4.133</v>
      </c>
      <c r="J74" s="64">
        <v>4.0994000000000002</v>
      </c>
      <c r="K74" s="64">
        <v>4.1334</v>
      </c>
      <c r="L74" s="64">
        <v>4.3872999999999998</v>
      </c>
      <c r="M74" s="64">
        <v>4.1592000000000002</v>
      </c>
      <c r="N74" s="64">
        <v>4.4146999999999998</v>
      </c>
      <c r="O74" s="64">
        <v>4.1963999999999997</v>
      </c>
      <c r="P74" s="65">
        <v>4.2430000000000003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2:26" x14ac:dyDescent="0.25">
      <c r="B75" s="1" t="s">
        <v>84</v>
      </c>
      <c r="C75" s="64"/>
      <c r="D75" s="64">
        <v>12.148099999999999</v>
      </c>
      <c r="E75" s="64">
        <v>5.4081999999999999</v>
      </c>
      <c r="F75" s="64">
        <v>10.4558</v>
      </c>
      <c r="G75" s="64">
        <v>10.767200000000001</v>
      </c>
      <c r="H75" s="64"/>
      <c r="I75" s="64"/>
      <c r="J75" s="64"/>
      <c r="K75" s="64"/>
      <c r="L75" s="64"/>
      <c r="M75" s="64"/>
      <c r="N75" s="64"/>
      <c r="O75" s="64"/>
      <c r="P75" s="65">
        <v>7.0408999999999997</v>
      </c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2:26" x14ac:dyDescent="0.25">
      <c r="B76" s="1" t="s">
        <v>163</v>
      </c>
      <c r="C76" s="64"/>
      <c r="D76" s="64"/>
      <c r="E76" s="64"/>
      <c r="F76" s="64"/>
      <c r="G76" s="64"/>
      <c r="H76" s="64"/>
      <c r="I76" s="64"/>
      <c r="J76" s="64">
        <v>3.63</v>
      </c>
      <c r="K76" s="64">
        <v>3.7997000000000001</v>
      </c>
      <c r="L76" s="64">
        <v>3.95</v>
      </c>
      <c r="M76" s="64">
        <v>3.7256999999999998</v>
      </c>
      <c r="N76" s="64">
        <v>3.7818000000000001</v>
      </c>
      <c r="O76" s="64">
        <v>3.8456000000000001</v>
      </c>
      <c r="P76" s="65">
        <v>3.7782</v>
      </c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2:26" x14ac:dyDescent="0.25">
      <c r="B77" s="1" t="s">
        <v>85</v>
      </c>
      <c r="C77" s="64">
        <v>10.154400000000001</v>
      </c>
      <c r="D77" s="64">
        <v>5.2706</v>
      </c>
      <c r="E77" s="64">
        <v>4.4671000000000003</v>
      </c>
      <c r="F77" s="64">
        <v>5.4996999999999998</v>
      </c>
      <c r="G77" s="64">
        <v>4.1768999999999998</v>
      </c>
      <c r="H77" s="64">
        <v>4.2264999999999997</v>
      </c>
      <c r="I77" s="64">
        <v>4.8981000000000003</v>
      </c>
      <c r="J77" s="64">
        <v>3.8940000000000001</v>
      </c>
      <c r="K77" s="64">
        <v>3.6574</v>
      </c>
      <c r="L77" s="64">
        <v>4.0138999999999996</v>
      </c>
      <c r="M77" s="64">
        <v>4.1897000000000002</v>
      </c>
      <c r="N77" s="64">
        <v>3.8531</v>
      </c>
      <c r="O77" s="64">
        <v>5.0663</v>
      </c>
      <c r="P77" s="65">
        <v>4.4623999999999997</v>
      </c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2:26" ht="16.5" thickBot="1" x14ac:dyDescent="0.3">
      <c r="B78" s="89" t="s">
        <v>86</v>
      </c>
      <c r="C78" s="91"/>
      <c r="D78" s="91">
        <v>3.6</v>
      </c>
      <c r="E78" s="91">
        <v>3.5844</v>
      </c>
      <c r="F78" s="91">
        <v>3.4</v>
      </c>
      <c r="G78" s="91">
        <v>3.28</v>
      </c>
      <c r="H78" s="91">
        <v>3.18</v>
      </c>
      <c r="I78" s="91">
        <v>3.2675000000000001</v>
      </c>
      <c r="J78" s="91">
        <v>3.27</v>
      </c>
      <c r="K78" s="91">
        <v>3.21</v>
      </c>
      <c r="L78" s="91">
        <v>3.2029000000000001</v>
      </c>
      <c r="M78" s="91">
        <v>3.1208</v>
      </c>
      <c r="N78" s="91">
        <v>3.0709</v>
      </c>
      <c r="O78" s="91">
        <v>3.0501</v>
      </c>
      <c r="P78" s="92">
        <v>3.2231999999999998</v>
      </c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2:26" ht="16.5" thickTop="1" x14ac:dyDescent="0.25">
      <c r="B79" s="10" t="s">
        <v>2</v>
      </c>
      <c r="C79" s="65">
        <v>3.6394000000000002</v>
      </c>
      <c r="D79" s="65">
        <v>4.3289999999999997</v>
      </c>
      <c r="E79" s="65">
        <v>4.5153999999999996</v>
      </c>
      <c r="F79" s="65">
        <v>4.4667000000000003</v>
      </c>
      <c r="G79" s="65">
        <v>4.3777999999999997</v>
      </c>
      <c r="H79" s="65">
        <v>4.1534000000000004</v>
      </c>
      <c r="I79" s="65">
        <v>4.4016000000000002</v>
      </c>
      <c r="J79" s="65">
        <v>4.1382000000000003</v>
      </c>
      <c r="K79" s="65">
        <v>4.0343</v>
      </c>
      <c r="L79" s="65">
        <v>4.1765999999999996</v>
      </c>
      <c r="M79" s="65">
        <v>4.2634999999999996</v>
      </c>
      <c r="N79" s="65">
        <v>4.1192000000000002</v>
      </c>
      <c r="O79" s="65">
        <v>4.335</v>
      </c>
      <c r="P79" s="65">
        <v>4.2769000000000004</v>
      </c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2:26" x14ac:dyDescent="0.25">
      <c r="B80" s="18"/>
      <c r="C80" s="19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2:26" x14ac:dyDescent="0.25">
      <c r="B81" s="18"/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2:26" x14ac:dyDescent="0.25">
      <c r="B82" s="21"/>
      <c r="C82" s="23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4" spans="2:26" x14ac:dyDescent="0.25">
      <c r="B84" s="10" t="s">
        <v>0</v>
      </c>
    </row>
    <row r="85" spans="2:26" x14ac:dyDescent="0.25">
      <c r="B85" s="10" t="s">
        <v>131</v>
      </c>
    </row>
    <row r="86" spans="2:26" x14ac:dyDescent="0.25">
      <c r="B86" s="10" t="s">
        <v>132</v>
      </c>
    </row>
    <row r="87" spans="2:26" x14ac:dyDescent="0.25">
      <c r="B87" s="10" t="s">
        <v>133</v>
      </c>
    </row>
    <row r="88" spans="2:26" x14ac:dyDescent="0.25">
      <c r="B88" s="10" t="s">
        <v>165</v>
      </c>
    </row>
    <row r="89" spans="2:26" x14ac:dyDescent="0.25">
      <c r="B89" s="10" t="s">
        <v>166</v>
      </c>
    </row>
  </sheetData>
  <mergeCells count="16">
    <mergeCell ref="C65:P65"/>
    <mergeCell ref="P66:P67"/>
    <mergeCell ref="P46:P47"/>
    <mergeCell ref="C46:I46"/>
    <mergeCell ref="J46:O46"/>
    <mergeCell ref="C66:I66"/>
    <mergeCell ref="J66:O66"/>
    <mergeCell ref="C6:P6"/>
    <mergeCell ref="P7:P8"/>
    <mergeCell ref="C26:P26"/>
    <mergeCell ref="P27:P28"/>
    <mergeCell ref="C45:P45"/>
    <mergeCell ref="C7:I7"/>
    <mergeCell ref="J7:O7"/>
    <mergeCell ref="C27:I27"/>
    <mergeCell ref="J27:O27"/>
  </mergeCells>
  <phoneticPr fontId="29" type="noConversion"/>
  <conditionalFormatting sqref="C20:P20">
    <cfRule type="cellIs" dxfId="7" priority="11" operator="equal">
      <formula>#REF!</formula>
    </cfRule>
  </conditionalFormatting>
  <conditionalFormatting sqref="C40:P40">
    <cfRule type="cellIs" dxfId="6" priority="4" operator="equal">
      <formula>#REF!</formula>
    </cfRule>
  </conditionalFormatting>
  <conditionalFormatting sqref="C59:P59">
    <cfRule type="cellIs" dxfId="5" priority="3" operator="equal">
      <formula>#REF!</formula>
    </cfRule>
  </conditionalFormatting>
  <conditionalFormatting sqref="C79:P79">
    <cfRule type="cellIs" dxfId="4" priority="1" operator="equal">
      <formula>#REF!</formula>
    </cfRule>
  </conditionalFormatting>
  <hyperlinks>
    <hyperlink ref="A1" location="índice!A1" display="Índice" xr:uid="{3CB34267-4DB3-4F6C-97CF-930240561B14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D09F-0779-4F98-B78B-F5171D362F7A}">
  <sheetPr codeName="Hoja4"/>
  <dimension ref="A1:Z107"/>
  <sheetViews>
    <sheetView showGridLines="0" zoomScaleNormal="100" workbookViewId="0">
      <selection activeCell="B4" sqref="B4"/>
    </sheetView>
  </sheetViews>
  <sheetFormatPr baseColWidth="10" defaultColWidth="11.42578125" defaultRowHeight="15.75" x14ac:dyDescent="0.25"/>
  <cols>
    <col min="1" max="1" width="6.85546875" style="5" bestFit="1" customWidth="1"/>
    <col min="2" max="2" width="52.140625" style="10" customWidth="1"/>
    <col min="3" max="3" width="11" style="10" customWidth="1"/>
    <col min="4" max="4" width="11" style="1" customWidth="1"/>
    <col min="5" max="8" width="11" style="10" customWidth="1"/>
    <col min="9" max="9" width="12.42578125" style="10" customWidth="1"/>
    <col min="10" max="15" width="11" style="10" customWidth="1"/>
    <col min="16" max="24" width="12.42578125" style="10" customWidth="1"/>
    <col min="25" max="25" width="12.140625" style="11" bestFit="1" customWidth="1"/>
    <col min="26" max="26" width="9.28515625" style="12" bestFit="1" customWidth="1"/>
    <col min="27" max="16384" width="11.42578125" style="1"/>
  </cols>
  <sheetData>
    <row r="1" spans="1:26" x14ac:dyDescent="0.25">
      <c r="A1" s="27" t="s">
        <v>4</v>
      </c>
    </row>
    <row r="2" spans="1:26" ht="18.75" x14ac:dyDescent="0.3">
      <c r="B2" s="7" t="s">
        <v>102</v>
      </c>
    </row>
    <row r="3" spans="1:26" x14ac:dyDescent="0.25">
      <c r="B3" s="63" t="str">
        <f>+índice!B5</f>
        <v>Información al: 28/06/2026</v>
      </c>
      <c r="Z3" s="13"/>
    </row>
    <row r="4" spans="1:26" x14ac:dyDescent="0.25">
      <c r="B4" s="1"/>
      <c r="Z4" s="13"/>
    </row>
    <row r="5" spans="1:26" x14ac:dyDescent="0.25">
      <c r="A5" s="14"/>
      <c r="B5" s="10" t="s">
        <v>8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B6" s="1"/>
      <c r="C6" s="148" t="s">
        <v>7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B7" s="15"/>
      <c r="C7" s="151">
        <v>2025</v>
      </c>
      <c r="D7" s="151"/>
      <c r="E7" s="151"/>
      <c r="F7" s="151"/>
      <c r="G7" s="151"/>
      <c r="H7" s="151"/>
      <c r="I7" s="152"/>
      <c r="J7" s="153">
        <v>2026</v>
      </c>
      <c r="K7" s="151"/>
      <c r="L7" s="151"/>
      <c r="M7" s="151"/>
      <c r="N7" s="151"/>
      <c r="O7" s="152"/>
      <c r="P7" s="149" t="s">
        <v>42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B8" s="15"/>
      <c r="C8" s="16" t="s">
        <v>5</v>
      </c>
      <c r="D8" s="16" t="s">
        <v>6</v>
      </c>
      <c r="E8" s="16" t="s">
        <v>10</v>
      </c>
      <c r="F8" s="16" t="s">
        <v>79</v>
      </c>
      <c r="G8" s="16" t="s">
        <v>87</v>
      </c>
      <c r="H8" s="16" t="s">
        <v>150</v>
      </c>
      <c r="I8" s="16" t="s">
        <v>157</v>
      </c>
      <c r="J8" s="111" t="s">
        <v>158</v>
      </c>
      <c r="K8" s="16" t="s">
        <v>159</v>
      </c>
      <c r="L8" s="16" t="s">
        <v>160</v>
      </c>
      <c r="M8" s="16" t="s">
        <v>161</v>
      </c>
      <c r="N8" s="16" t="s">
        <v>162</v>
      </c>
      <c r="O8" s="16" t="s">
        <v>5</v>
      </c>
      <c r="P8" s="15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B9" s="1" t="s">
        <v>106</v>
      </c>
      <c r="C9" s="17">
        <v>0</v>
      </c>
      <c r="D9" s="17">
        <v>4</v>
      </c>
      <c r="E9" s="17">
        <v>8</v>
      </c>
      <c r="F9" s="17">
        <v>15</v>
      </c>
      <c r="G9" s="17">
        <v>9</v>
      </c>
      <c r="H9" s="17">
        <v>12</v>
      </c>
      <c r="I9" s="17">
        <v>12</v>
      </c>
      <c r="J9" s="17">
        <v>0</v>
      </c>
      <c r="K9" s="17">
        <v>5</v>
      </c>
      <c r="L9" s="17">
        <v>0</v>
      </c>
      <c r="M9" s="17">
        <v>0</v>
      </c>
      <c r="N9" s="17">
        <v>1</v>
      </c>
      <c r="O9" s="17">
        <v>0</v>
      </c>
      <c r="P9" s="58">
        <v>66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B10" s="1" t="s">
        <v>107</v>
      </c>
      <c r="C10" s="17">
        <v>2</v>
      </c>
      <c r="D10" s="17">
        <v>41</v>
      </c>
      <c r="E10" s="17">
        <v>66</v>
      </c>
      <c r="F10" s="17">
        <v>76</v>
      </c>
      <c r="G10" s="17">
        <v>98</v>
      </c>
      <c r="H10" s="17">
        <v>138</v>
      </c>
      <c r="I10" s="17">
        <v>151</v>
      </c>
      <c r="J10" s="17">
        <v>16</v>
      </c>
      <c r="K10" s="17">
        <v>15</v>
      </c>
      <c r="L10" s="17">
        <v>29</v>
      </c>
      <c r="M10" s="17">
        <v>38</v>
      </c>
      <c r="N10" s="17">
        <v>36</v>
      </c>
      <c r="O10" s="17">
        <v>51</v>
      </c>
      <c r="P10" s="58">
        <v>757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B11" s="1" t="s">
        <v>108</v>
      </c>
      <c r="C11" s="17">
        <v>19</v>
      </c>
      <c r="D11" s="17">
        <v>46</v>
      </c>
      <c r="E11" s="17">
        <v>77</v>
      </c>
      <c r="F11" s="17">
        <v>102</v>
      </c>
      <c r="G11" s="17">
        <v>94</v>
      </c>
      <c r="H11" s="17">
        <v>130</v>
      </c>
      <c r="I11" s="17">
        <v>145</v>
      </c>
      <c r="J11" s="17">
        <v>36</v>
      </c>
      <c r="K11" s="17">
        <v>31</v>
      </c>
      <c r="L11" s="17">
        <v>80</v>
      </c>
      <c r="M11" s="17">
        <v>61</v>
      </c>
      <c r="N11" s="17">
        <v>34</v>
      </c>
      <c r="O11" s="17">
        <v>61</v>
      </c>
      <c r="P11" s="58">
        <v>916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B12" s="1" t="s">
        <v>109</v>
      </c>
      <c r="C12" s="17">
        <v>0</v>
      </c>
      <c r="D12" s="17">
        <v>15</v>
      </c>
      <c r="E12" s="17">
        <v>26</v>
      </c>
      <c r="F12" s="17">
        <v>29</v>
      </c>
      <c r="G12" s="17">
        <v>40</v>
      </c>
      <c r="H12" s="17">
        <v>20</v>
      </c>
      <c r="I12" s="17">
        <v>12</v>
      </c>
      <c r="J12" s="17">
        <v>3</v>
      </c>
      <c r="K12" s="17">
        <v>2</v>
      </c>
      <c r="L12" s="17">
        <v>2</v>
      </c>
      <c r="M12" s="17">
        <v>3</v>
      </c>
      <c r="N12" s="17">
        <v>3</v>
      </c>
      <c r="O12" s="17">
        <v>3</v>
      </c>
      <c r="P12" s="58">
        <v>158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B13" s="1" t="s">
        <v>110</v>
      </c>
      <c r="C13" s="17">
        <v>0</v>
      </c>
      <c r="D13" s="17">
        <v>0</v>
      </c>
      <c r="E13" s="17">
        <v>0</v>
      </c>
      <c r="F13" s="17">
        <v>0</v>
      </c>
      <c r="G13" s="17">
        <v>2</v>
      </c>
      <c r="H13" s="17">
        <v>2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58">
        <v>4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thickBot="1" x14ac:dyDescent="0.3">
      <c r="B14" s="154" t="s">
        <v>175</v>
      </c>
      <c r="C14" s="113">
        <v>115</v>
      </c>
      <c r="D14" s="113">
        <v>965</v>
      </c>
      <c r="E14" s="113">
        <v>2270</v>
      </c>
      <c r="F14" s="113">
        <v>3060</v>
      </c>
      <c r="G14" s="113">
        <v>2360</v>
      </c>
      <c r="H14" s="113">
        <v>2458</v>
      </c>
      <c r="I14" s="113">
        <v>3405</v>
      </c>
      <c r="J14" s="113">
        <v>3095</v>
      </c>
      <c r="K14" s="113">
        <v>2888</v>
      </c>
      <c r="L14" s="113">
        <v>3414</v>
      </c>
      <c r="M14" s="113">
        <v>2808</v>
      </c>
      <c r="N14" s="113">
        <v>2293</v>
      </c>
      <c r="O14" s="113">
        <v>2319</v>
      </c>
      <c r="P14" s="113">
        <v>31450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thickTop="1" x14ac:dyDescent="0.25">
      <c r="B15" s="10" t="s">
        <v>2</v>
      </c>
      <c r="C15" s="58">
        <v>136</v>
      </c>
      <c r="D15" s="58">
        <v>1071</v>
      </c>
      <c r="E15" s="58">
        <v>2447</v>
      </c>
      <c r="F15" s="58">
        <v>3282</v>
      </c>
      <c r="G15" s="58">
        <v>2603</v>
      </c>
      <c r="H15" s="58">
        <v>2760</v>
      </c>
      <c r="I15" s="58">
        <v>3725</v>
      </c>
      <c r="J15" s="58">
        <v>3150</v>
      </c>
      <c r="K15" s="58">
        <v>2941</v>
      </c>
      <c r="L15" s="58">
        <v>3525</v>
      </c>
      <c r="M15" s="58">
        <v>2910</v>
      </c>
      <c r="N15" s="58">
        <v>2367</v>
      </c>
      <c r="O15" s="58">
        <v>2434</v>
      </c>
      <c r="P15" s="58">
        <v>33351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B16" s="18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x14ac:dyDescent="0.25">
      <c r="B17" s="18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x14ac:dyDescent="0.25">
      <c r="B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26" x14ac:dyDescent="0.25">
      <c r="B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26" x14ac:dyDescent="0.25">
      <c r="B20" s="10" t="s">
        <v>123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26" x14ac:dyDescent="0.25">
      <c r="B21" s="1"/>
      <c r="C21" s="148" t="s">
        <v>128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26" x14ac:dyDescent="0.25">
      <c r="B22" s="15"/>
      <c r="C22" s="151">
        <v>2025</v>
      </c>
      <c r="D22" s="151"/>
      <c r="E22" s="151"/>
      <c r="F22" s="151"/>
      <c r="G22" s="151"/>
      <c r="H22" s="151"/>
      <c r="I22" s="152"/>
      <c r="J22" s="153">
        <v>2026</v>
      </c>
      <c r="K22" s="151"/>
      <c r="L22" s="151"/>
      <c r="M22" s="151"/>
      <c r="N22" s="151"/>
      <c r="O22" s="152"/>
      <c r="P22" s="149" t="s">
        <v>42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26" x14ac:dyDescent="0.25">
      <c r="B23" s="15"/>
      <c r="C23" s="16" t="s">
        <v>5</v>
      </c>
      <c r="D23" s="16" t="s">
        <v>6</v>
      </c>
      <c r="E23" s="16" t="s">
        <v>10</v>
      </c>
      <c r="F23" s="16" t="s">
        <v>79</v>
      </c>
      <c r="G23" s="16" t="s">
        <v>87</v>
      </c>
      <c r="H23" s="16" t="s">
        <v>150</v>
      </c>
      <c r="I23" s="16" t="s">
        <v>157</v>
      </c>
      <c r="J23" s="111" t="s">
        <v>158</v>
      </c>
      <c r="K23" s="16" t="s">
        <v>159</v>
      </c>
      <c r="L23" s="16" t="s">
        <v>160</v>
      </c>
      <c r="M23" s="16" t="s">
        <v>161</v>
      </c>
      <c r="N23" s="16" t="s">
        <v>162</v>
      </c>
      <c r="O23" s="16" t="s">
        <v>5</v>
      </c>
      <c r="P23" s="15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2:26" x14ac:dyDescent="0.25">
      <c r="B24" s="1" t="s">
        <v>106</v>
      </c>
      <c r="C24" s="17">
        <v>0</v>
      </c>
      <c r="D24" s="17">
        <v>2962.9670000000001</v>
      </c>
      <c r="E24" s="17">
        <v>7124.0479999999998</v>
      </c>
      <c r="F24" s="17">
        <v>6221.38</v>
      </c>
      <c r="G24" s="17">
        <v>4329.2359999999999</v>
      </c>
      <c r="H24" s="17">
        <v>4111.0319</v>
      </c>
      <c r="I24" s="17">
        <v>13412.17</v>
      </c>
      <c r="J24" s="17">
        <v>0</v>
      </c>
      <c r="K24" s="17">
        <v>5934.8760000000002</v>
      </c>
      <c r="L24" s="17">
        <v>0</v>
      </c>
      <c r="M24" s="17">
        <v>0</v>
      </c>
      <c r="N24" s="17">
        <v>150</v>
      </c>
      <c r="O24" s="17">
        <v>0</v>
      </c>
      <c r="P24" s="58">
        <v>44245.71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2:26" x14ac:dyDescent="0.25">
      <c r="B25" s="1" t="s">
        <v>107</v>
      </c>
      <c r="C25" s="17">
        <v>1650.2639999999999</v>
      </c>
      <c r="D25" s="17">
        <v>6702.5680000000002</v>
      </c>
      <c r="E25" s="17">
        <v>17593.873</v>
      </c>
      <c r="F25" s="17">
        <v>8589.8510000000006</v>
      </c>
      <c r="G25" s="17">
        <v>18109.401999999998</v>
      </c>
      <c r="H25" s="17">
        <v>17212.630399999998</v>
      </c>
      <c r="I25" s="17">
        <v>53244.11</v>
      </c>
      <c r="J25" s="17">
        <v>2667.7660000000001</v>
      </c>
      <c r="K25" s="17">
        <v>4512.9849999999997</v>
      </c>
      <c r="L25" s="17">
        <v>7027.6270000000004</v>
      </c>
      <c r="M25" s="17">
        <v>10246.103999999999</v>
      </c>
      <c r="N25" s="17">
        <v>6394.2290000000003</v>
      </c>
      <c r="O25" s="17">
        <v>14890.294</v>
      </c>
      <c r="P25" s="58">
        <v>168841.7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x14ac:dyDescent="0.25">
      <c r="B26" s="1" t="s">
        <v>108</v>
      </c>
      <c r="C26" s="17">
        <v>2895.1239999999998</v>
      </c>
      <c r="D26" s="17">
        <v>10996.814</v>
      </c>
      <c r="E26" s="17">
        <v>25762.863000000001</v>
      </c>
      <c r="F26" s="17">
        <v>33610.449999999997</v>
      </c>
      <c r="G26" s="17">
        <v>20819.682000000001</v>
      </c>
      <c r="H26" s="17">
        <v>25499.867200000001</v>
      </c>
      <c r="I26" s="17">
        <v>50020.27</v>
      </c>
      <c r="J26" s="17">
        <v>15321.744000000001</v>
      </c>
      <c r="K26" s="17">
        <v>10130.26</v>
      </c>
      <c r="L26" s="17">
        <v>21846.675999999999</v>
      </c>
      <c r="M26" s="17">
        <v>27064.780999999999</v>
      </c>
      <c r="N26" s="17">
        <v>16419.927</v>
      </c>
      <c r="O26" s="17">
        <v>27680.637999999999</v>
      </c>
      <c r="P26" s="58">
        <v>288069.09000000003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2:26" ht="18" customHeight="1" x14ac:dyDescent="0.25">
      <c r="B27" s="1" t="s">
        <v>109</v>
      </c>
      <c r="C27" s="17">
        <v>0</v>
      </c>
      <c r="D27" s="17">
        <v>4723.8490000000002</v>
      </c>
      <c r="E27" s="17">
        <v>13263.777</v>
      </c>
      <c r="F27" s="17">
        <v>6812.0630000000001</v>
      </c>
      <c r="G27" s="17">
        <v>11670.834999999999</v>
      </c>
      <c r="H27" s="17">
        <v>10235.996499999999</v>
      </c>
      <c r="I27" s="17">
        <v>15961.72</v>
      </c>
      <c r="J27" s="17">
        <v>1014.629</v>
      </c>
      <c r="K27" s="17">
        <v>775</v>
      </c>
      <c r="L27" s="17">
        <v>1188.104</v>
      </c>
      <c r="M27" s="17">
        <v>5963.0150000000003</v>
      </c>
      <c r="N27" s="17">
        <v>1682.011</v>
      </c>
      <c r="O27" s="17">
        <v>1937.248</v>
      </c>
      <c r="P27" s="58">
        <v>75228.25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2:26" x14ac:dyDescent="0.25">
      <c r="B28" s="1" t="s">
        <v>110</v>
      </c>
      <c r="C28" s="17">
        <v>0</v>
      </c>
      <c r="D28" s="17">
        <v>0</v>
      </c>
      <c r="E28" s="17">
        <v>0</v>
      </c>
      <c r="F28" s="17">
        <v>0</v>
      </c>
      <c r="G28" s="17">
        <v>1523.307</v>
      </c>
      <c r="H28" s="17">
        <v>943.4425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58">
        <v>2466.75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2:26" ht="16.5" thickBot="1" x14ac:dyDescent="0.3">
      <c r="B29" s="154" t="s">
        <v>175</v>
      </c>
      <c r="C29" s="113">
        <v>11278.314</v>
      </c>
      <c r="D29" s="113">
        <v>85409.188999999998</v>
      </c>
      <c r="E29" s="113">
        <v>204777.492</v>
      </c>
      <c r="F29" s="113">
        <v>283079.92800000001</v>
      </c>
      <c r="G29" s="113">
        <v>219622.96599999999</v>
      </c>
      <c r="H29" s="113">
        <v>232070.70120000001</v>
      </c>
      <c r="I29" s="113">
        <v>319780.15000000002</v>
      </c>
      <c r="J29" s="113">
        <v>284641.48700000002</v>
      </c>
      <c r="K29" s="113">
        <v>260988.30499999999</v>
      </c>
      <c r="L29" s="113">
        <v>317193.63</v>
      </c>
      <c r="M29" s="113">
        <v>269276.30800000002</v>
      </c>
      <c r="N29" s="113">
        <v>219471.82699999999</v>
      </c>
      <c r="O29" s="113">
        <v>226999.454</v>
      </c>
      <c r="P29" s="113">
        <v>2934589.75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2:26" ht="16.5" thickTop="1" x14ac:dyDescent="0.25">
      <c r="B30" s="10" t="s">
        <v>2</v>
      </c>
      <c r="C30" s="58">
        <v>15823.703</v>
      </c>
      <c r="D30" s="58">
        <v>110795.387</v>
      </c>
      <c r="E30" s="58">
        <v>268522.05300000001</v>
      </c>
      <c r="F30" s="58">
        <v>338313.67099999997</v>
      </c>
      <c r="G30" s="58">
        <v>276075.429</v>
      </c>
      <c r="H30" s="58">
        <v>290073.66970000003</v>
      </c>
      <c r="I30" s="58">
        <v>452418.41</v>
      </c>
      <c r="J30" s="58">
        <v>303645.625</v>
      </c>
      <c r="K30" s="58">
        <v>282341.42599999998</v>
      </c>
      <c r="L30" s="58">
        <v>347256.03700000001</v>
      </c>
      <c r="M30" s="58">
        <v>312550.20799999998</v>
      </c>
      <c r="N30" s="58">
        <v>244117.99299999999</v>
      </c>
      <c r="O30" s="58">
        <v>271507.63500000001</v>
      </c>
      <c r="P30" s="58">
        <v>3513441.25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26" x14ac:dyDescent="0.25"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26" x14ac:dyDescent="0.25"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x14ac:dyDescent="0.25">
      <c r="B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 x14ac:dyDescent="0.25">
      <c r="B34" s="10" t="s">
        <v>9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 ht="18" customHeight="1" x14ac:dyDescent="0.25">
      <c r="B35" s="1"/>
      <c r="C35" s="148" t="s">
        <v>129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2:26" x14ac:dyDescent="0.25">
      <c r="B36" s="15"/>
      <c r="C36" s="151">
        <v>2025</v>
      </c>
      <c r="D36" s="151"/>
      <c r="E36" s="151"/>
      <c r="F36" s="151"/>
      <c r="G36" s="151"/>
      <c r="H36" s="151"/>
      <c r="I36" s="152"/>
      <c r="J36" s="153">
        <v>2026</v>
      </c>
      <c r="K36" s="151"/>
      <c r="L36" s="151"/>
      <c r="M36" s="151"/>
      <c r="N36" s="151"/>
      <c r="O36" s="152"/>
      <c r="P36" s="149" t="s">
        <v>42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2:26" x14ac:dyDescent="0.25">
      <c r="B37" s="15"/>
      <c r="C37" s="16" t="s">
        <v>5</v>
      </c>
      <c r="D37" s="16" t="s">
        <v>6</v>
      </c>
      <c r="E37" s="16" t="s">
        <v>10</v>
      </c>
      <c r="F37" s="16" t="s">
        <v>79</v>
      </c>
      <c r="G37" s="16" t="s">
        <v>87</v>
      </c>
      <c r="H37" s="16" t="s">
        <v>150</v>
      </c>
      <c r="I37" s="16" t="s">
        <v>157</v>
      </c>
      <c r="J37" s="111" t="s">
        <v>158</v>
      </c>
      <c r="K37" s="16" t="s">
        <v>159</v>
      </c>
      <c r="L37" s="16" t="s">
        <v>160</v>
      </c>
      <c r="M37" s="16" t="s">
        <v>161</v>
      </c>
      <c r="N37" s="16" t="s">
        <v>162</v>
      </c>
      <c r="O37" s="16" t="s">
        <v>5</v>
      </c>
      <c r="P37" s="15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6" x14ac:dyDescent="0.25">
      <c r="B38" s="1" t="s">
        <v>106</v>
      </c>
      <c r="C38" s="17">
        <v>0</v>
      </c>
      <c r="D38" s="17">
        <v>3</v>
      </c>
      <c r="E38" s="17">
        <v>5</v>
      </c>
      <c r="F38" s="17">
        <v>14</v>
      </c>
      <c r="G38" s="17">
        <v>9</v>
      </c>
      <c r="H38" s="17">
        <v>9</v>
      </c>
      <c r="I38" s="17">
        <v>12</v>
      </c>
      <c r="J38" s="17">
        <v>0</v>
      </c>
      <c r="K38" s="17">
        <v>5</v>
      </c>
      <c r="L38" s="17">
        <v>0</v>
      </c>
      <c r="M38" s="17">
        <v>0</v>
      </c>
      <c r="N38" s="17">
        <v>1</v>
      </c>
      <c r="O38" s="17">
        <v>0</v>
      </c>
      <c r="P38" s="58">
        <v>54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2:26" x14ac:dyDescent="0.25">
      <c r="B39" s="1" t="s">
        <v>107</v>
      </c>
      <c r="C39" s="17">
        <v>2</v>
      </c>
      <c r="D39" s="17">
        <v>31</v>
      </c>
      <c r="E39" s="17">
        <v>56</v>
      </c>
      <c r="F39" s="17">
        <v>57</v>
      </c>
      <c r="G39" s="17">
        <v>69</v>
      </c>
      <c r="H39" s="17">
        <v>77</v>
      </c>
      <c r="I39" s="17">
        <v>98</v>
      </c>
      <c r="J39" s="17">
        <v>13</v>
      </c>
      <c r="K39" s="17">
        <v>12</v>
      </c>
      <c r="L39" s="17">
        <v>25</v>
      </c>
      <c r="M39" s="17">
        <v>29</v>
      </c>
      <c r="N39" s="17">
        <v>32</v>
      </c>
      <c r="O39" s="17">
        <v>46</v>
      </c>
      <c r="P39" s="58">
        <v>455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2:26" x14ac:dyDescent="0.25">
      <c r="B40" s="1" t="s">
        <v>108</v>
      </c>
      <c r="C40" s="17">
        <v>9</v>
      </c>
      <c r="D40" s="17">
        <v>33</v>
      </c>
      <c r="E40" s="17">
        <v>46</v>
      </c>
      <c r="F40" s="17">
        <v>51</v>
      </c>
      <c r="G40" s="17">
        <v>46</v>
      </c>
      <c r="H40" s="17">
        <v>60</v>
      </c>
      <c r="I40" s="17">
        <v>68</v>
      </c>
      <c r="J40" s="17">
        <v>29</v>
      </c>
      <c r="K40" s="17">
        <v>26</v>
      </c>
      <c r="L40" s="17">
        <v>40</v>
      </c>
      <c r="M40" s="17">
        <v>42</v>
      </c>
      <c r="N40" s="17">
        <v>25</v>
      </c>
      <c r="O40" s="17">
        <v>37</v>
      </c>
      <c r="P40" s="58">
        <v>299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2:26" x14ac:dyDescent="0.25">
      <c r="B41" s="1" t="s">
        <v>109</v>
      </c>
      <c r="C41" s="17">
        <v>0</v>
      </c>
      <c r="D41" s="17">
        <v>8</v>
      </c>
      <c r="E41" s="17">
        <v>17</v>
      </c>
      <c r="F41" s="17">
        <v>18</v>
      </c>
      <c r="G41" s="17">
        <v>26</v>
      </c>
      <c r="H41" s="17">
        <v>9</v>
      </c>
      <c r="I41" s="17">
        <v>8</v>
      </c>
      <c r="J41" s="17">
        <v>3</v>
      </c>
      <c r="K41" s="17">
        <v>2</v>
      </c>
      <c r="L41" s="17">
        <v>2</v>
      </c>
      <c r="M41" s="17">
        <v>2</v>
      </c>
      <c r="N41" s="17">
        <v>3</v>
      </c>
      <c r="O41" s="17">
        <v>1</v>
      </c>
      <c r="P41" s="58">
        <v>82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2:26" x14ac:dyDescent="0.25">
      <c r="B42" s="1" t="s">
        <v>110</v>
      </c>
      <c r="C42" s="17">
        <v>0</v>
      </c>
      <c r="D42" s="17">
        <v>0</v>
      </c>
      <c r="E42" s="17">
        <v>0</v>
      </c>
      <c r="F42" s="17">
        <v>0</v>
      </c>
      <c r="G42" s="17">
        <v>1</v>
      </c>
      <c r="H42" s="17">
        <v>1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58">
        <v>1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2:26" ht="16.5" thickBot="1" x14ac:dyDescent="0.3">
      <c r="B43" s="154" t="s">
        <v>175</v>
      </c>
      <c r="C43" s="113">
        <v>61</v>
      </c>
      <c r="D43" s="113">
        <v>930</v>
      </c>
      <c r="E43" s="113">
        <v>1549</v>
      </c>
      <c r="F43" s="113">
        <v>2555</v>
      </c>
      <c r="G43" s="113">
        <v>2052</v>
      </c>
      <c r="H43" s="113">
        <v>2087</v>
      </c>
      <c r="I43" s="113">
        <v>2738</v>
      </c>
      <c r="J43" s="113">
        <v>2442</v>
      </c>
      <c r="K43" s="113">
        <v>2438</v>
      </c>
      <c r="L43" s="113">
        <v>2976</v>
      </c>
      <c r="M43" s="113">
        <v>2408</v>
      </c>
      <c r="N43" s="113">
        <v>2004</v>
      </c>
      <c r="O43" s="113">
        <v>2025</v>
      </c>
      <c r="P43" s="113">
        <v>25567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2:26" ht="16.5" thickTop="1" x14ac:dyDescent="0.25">
      <c r="B44" s="10" t="s">
        <v>2</v>
      </c>
      <c r="C44" s="58">
        <v>72</v>
      </c>
      <c r="D44" s="58">
        <v>1002</v>
      </c>
      <c r="E44" s="58">
        <v>1669</v>
      </c>
      <c r="F44" s="58">
        <v>2693</v>
      </c>
      <c r="G44" s="58">
        <v>2202</v>
      </c>
      <c r="H44" s="58">
        <v>2240</v>
      </c>
      <c r="I44" s="58">
        <v>2922</v>
      </c>
      <c r="J44" s="58">
        <v>2487</v>
      </c>
      <c r="K44" s="58">
        <v>2483</v>
      </c>
      <c r="L44" s="58">
        <v>3043</v>
      </c>
      <c r="M44" s="58">
        <v>2481</v>
      </c>
      <c r="N44" s="58">
        <v>2064</v>
      </c>
      <c r="O44" s="58">
        <v>2107</v>
      </c>
      <c r="P44" s="58">
        <v>26395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x14ac:dyDescent="0.25">
      <c r="B45" s="18"/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2:26" x14ac:dyDescent="0.25">
      <c r="B46" s="18"/>
      <c r="C46" s="19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2:26" x14ac:dyDescent="0.25">
      <c r="B47" s="21"/>
      <c r="C47" s="23"/>
      <c r="D47" s="22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2:26" x14ac:dyDescent="0.25">
      <c r="B48" s="21"/>
      <c r="C48" s="23"/>
      <c r="D48" s="22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x14ac:dyDescent="0.25">
      <c r="B49" s="10" t="s">
        <v>164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x14ac:dyDescent="0.25">
      <c r="B50" s="1"/>
      <c r="C50" s="148" t="s">
        <v>130</v>
      </c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x14ac:dyDescent="0.25">
      <c r="B51" s="15"/>
      <c r="C51" s="151">
        <v>2025</v>
      </c>
      <c r="D51" s="151"/>
      <c r="E51" s="151"/>
      <c r="F51" s="151"/>
      <c r="G51" s="151"/>
      <c r="H51" s="151"/>
      <c r="I51" s="152"/>
      <c r="J51" s="153">
        <v>2026</v>
      </c>
      <c r="K51" s="151"/>
      <c r="L51" s="151"/>
      <c r="M51" s="151"/>
      <c r="N51" s="151"/>
      <c r="O51" s="152"/>
      <c r="P51" s="149" t="s">
        <v>42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x14ac:dyDescent="0.25">
      <c r="B52" s="15"/>
      <c r="C52" s="16" t="s">
        <v>5</v>
      </c>
      <c r="D52" s="16" t="s">
        <v>6</v>
      </c>
      <c r="E52" s="16" t="s">
        <v>10</v>
      </c>
      <c r="F52" s="16" t="s">
        <v>79</v>
      </c>
      <c r="G52" s="16" t="s">
        <v>87</v>
      </c>
      <c r="H52" s="16" t="s">
        <v>150</v>
      </c>
      <c r="I52" s="16" t="s">
        <v>157</v>
      </c>
      <c r="J52" s="111" t="s">
        <v>158</v>
      </c>
      <c r="K52" s="16" t="s">
        <v>159</v>
      </c>
      <c r="L52" s="16" t="s">
        <v>160</v>
      </c>
      <c r="M52" s="16" t="s">
        <v>161</v>
      </c>
      <c r="N52" s="16" t="s">
        <v>162</v>
      </c>
      <c r="O52" s="16" t="s">
        <v>5</v>
      </c>
      <c r="P52" s="150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x14ac:dyDescent="0.25">
      <c r="B53" s="1" t="s">
        <v>106</v>
      </c>
      <c r="C53" s="96"/>
      <c r="D53" s="96">
        <v>5.0970000000000004</v>
      </c>
      <c r="E53" s="96">
        <v>5.1085000000000003</v>
      </c>
      <c r="F53" s="96">
        <v>8.3486999999999991</v>
      </c>
      <c r="G53" s="96">
        <v>6.7198000000000002</v>
      </c>
      <c r="H53" s="96">
        <v>6.4922000000000004</v>
      </c>
      <c r="I53" s="96">
        <v>5.8506999999999998</v>
      </c>
      <c r="J53" s="96"/>
      <c r="K53" s="96">
        <v>3.7458999999999998</v>
      </c>
      <c r="L53" s="96"/>
      <c r="M53" s="96"/>
      <c r="N53" s="96">
        <v>10.033899999999999</v>
      </c>
      <c r="O53" s="96"/>
      <c r="P53" s="97">
        <v>5.9085000000000001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x14ac:dyDescent="0.25">
      <c r="B54" s="1" t="s">
        <v>107</v>
      </c>
      <c r="C54" s="96">
        <v>4.3658000000000001</v>
      </c>
      <c r="D54" s="96">
        <v>4.7328999999999999</v>
      </c>
      <c r="E54" s="96">
        <v>5.0591999999999997</v>
      </c>
      <c r="F54" s="96">
        <v>8.2494999999999994</v>
      </c>
      <c r="G54" s="96">
        <v>6.9894999999999996</v>
      </c>
      <c r="H54" s="96">
        <v>6.8422000000000001</v>
      </c>
      <c r="I54" s="96">
        <v>6.1695000000000002</v>
      </c>
      <c r="J54" s="96">
        <v>9.0250000000000004</v>
      </c>
      <c r="K54" s="96">
        <v>9.0665999999999993</v>
      </c>
      <c r="L54" s="96">
        <v>8.8537999999999997</v>
      </c>
      <c r="M54" s="96">
        <v>8.6800999999999995</v>
      </c>
      <c r="N54" s="96">
        <v>7.976</v>
      </c>
      <c r="O54" s="96">
        <v>6.2427000000000001</v>
      </c>
      <c r="P54" s="97">
        <v>6.7030000000000003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x14ac:dyDescent="0.25">
      <c r="B55" s="1" t="s">
        <v>108</v>
      </c>
      <c r="C55" s="96">
        <v>1.8689</v>
      </c>
      <c r="D55" s="96">
        <v>5.5243000000000002</v>
      </c>
      <c r="E55" s="96">
        <v>6.827</v>
      </c>
      <c r="F55" s="96">
        <v>5.9047999999999998</v>
      </c>
      <c r="G55" s="96">
        <v>5.3178999999999998</v>
      </c>
      <c r="H55" s="96">
        <v>4.1719999999999997</v>
      </c>
      <c r="I55" s="96">
        <v>4.9318999999999997</v>
      </c>
      <c r="J55" s="96">
        <v>8.2266999999999992</v>
      </c>
      <c r="K55" s="96">
        <v>6.4936999999999996</v>
      </c>
      <c r="L55" s="96">
        <v>7.3818999999999999</v>
      </c>
      <c r="M55" s="96">
        <v>7.3627000000000002</v>
      </c>
      <c r="N55" s="96">
        <v>6.1786000000000003</v>
      </c>
      <c r="O55" s="96">
        <v>7.3300999999999998</v>
      </c>
      <c r="P55" s="97">
        <v>6.1132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x14ac:dyDescent="0.25">
      <c r="B56" s="1" t="s">
        <v>109</v>
      </c>
      <c r="C56" s="96"/>
      <c r="D56" s="96">
        <v>4.5540000000000003</v>
      </c>
      <c r="E56" s="96">
        <v>5.8674999999999997</v>
      </c>
      <c r="F56" s="96">
        <v>6.5331000000000001</v>
      </c>
      <c r="G56" s="96">
        <v>5.4024000000000001</v>
      </c>
      <c r="H56" s="96">
        <v>3.6177000000000001</v>
      </c>
      <c r="I56" s="96">
        <v>5.7263999999999999</v>
      </c>
      <c r="J56" s="96">
        <v>8.4238</v>
      </c>
      <c r="K56" s="96">
        <v>6.4560000000000004</v>
      </c>
      <c r="L56" s="96">
        <v>1.8905000000000001</v>
      </c>
      <c r="M56" s="96">
        <v>1.3754999999999999</v>
      </c>
      <c r="N56" s="96">
        <v>7.4710000000000001</v>
      </c>
      <c r="O56" s="96">
        <v>8.0746000000000002</v>
      </c>
      <c r="P56" s="97">
        <v>5.1513999999999998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2:26" x14ac:dyDescent="0.25">
      <c r="B57" s="1" t="s">
        <v>110</v>
      </c>
      <c r="C57" s="96"/>
      <c r="D57" s="96"/>
      <c r="E57" s="96"/>
      <c r="F57" s="96"/>
      <c r="G57" s="1">
        <v>2</v>
      </c>
      <c r="H57" s="1">
        <v>2</v>
      </c>
      <c r="I57" s="1"/>
      <c r="J57" s="1"/>
      <c r="K57" s="1"/>
      <c r="L57" s="1"/>
      <c r="M57" s="1"/>
      <c r="N57" s="1"/>
      <c r="O57" s="1"/>
      <c r="P57" s="10">
        <v>2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ht="16.5" thickBot="1" x14ac:dyDescent="0.3">
      <c r="B58" s="154" t="s">
        <v>175</v>
      </c>
      <c r="C58" s="114">
        <v>3.9876</v>
      </c>
      <c r="D58" s="114">
        <v>4.1043000000000003</v>
      </c>
      <c r="E58" s="114">
        <v>4.0696000000000003</v>
      </c>
      <c r="F58" s="114">
        <v>4.0461</v>
      </c>
      <c r="G58" s="114">
        <v>3.9891999999999999</v>
      </c>
      <c r="H58" s="114">
        <v>3.9428999999999998</v>
      </c>
      <c r="I58" s="114">
        <v>3.8974000000000002</v>
      </c>
      <c r="J58" s="114">
        <v>3.8570000000000002</v>
      </c>
      <c r="K58" s="114">
        <v>3.8512</v>
      </c>
      <c r="L58" s="114">
        <v>3.8607</v>
      </c>
      <c r="M58" s="114">
        <v>3.8479000000000001</v>
      </c>
      <c r="N58" s="114">
        <v>3.823</v>
      </c>
      <c r="O58" s="114">
        <v>3.8127</v>
      </c>
      <c r="P58" s="114">
        <v>3.9119000000000002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ht="16.5" thickTop="1" x14ac:dyDescent="0.25">
      <c r="B59" s="10" t="s">
        <v>2</v>
      </c>
      <c r="C59" s="97">
        <v>3.6394000000000002</v>
      </c>
      <c r="D59" s="97">
        <v>4.3289999999999997</v>
      </c>
      <c r="E59" s="97">
        <v>4.5153999999999996</v>
      </c>
      <c r="F59" s="97">
        <v>4.4667000000000003</v>
      </c>
      <c r="G59" s="97">
        <v>4.3777999999999997</v>
      </c>
      <c r="H59" s="97">
        <v>4.1534000000000004</v>
      </c>
      <c r="I59" s="97">
        <v>4.4016000000000002</v>
      </c>
      <c r="J59" s="97">
        <v>4.1382000000000003</v>
      </c>
      <c r="K59" s="97">
        <v>4.0343</v>
      </c>
      <c r="L59" s="97">
        <v>4.1765999999999996</v>
      </c>
      <c r="M59" s="97">
        <v>4.2634999999999996</v>
      </c>
      <c r="N59" s="97">
        <v>4.1192000000000002</v>
      </c>
      <c r="O59" s="97">
        <v>4.335</v>
      </c>
      <c r="P59" s="97">
        <v>4.2769000000000004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x14ac:dyDescent="0.25">
      <c r="B60" s="18"/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2:26" x14ac:dyDescent="0.25">
      <c r="B61" s="18"/>
      <c r="C61" s="19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2:26" x14ac:dyDescent="0.25">
      <c r="B62" s="12"/>
      <c r="C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2:26" x14ac:dyDescent="0.25">
      <c r="B63" s="12"/>
      <c r="C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2:26" x14ac:dyDescent="0.25">
      <c r="B64" s="10" t="s">
        <v>0</v>
      </c>
      <c r="C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x14ac:dyDescent="0.25">
      <c r="B65" s="10" t="s">
        <v>134</v>
      </c>
      <c r="C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x14ac:dyDescent="0.25">
      <c r="B66" s="10" t="s">
        <v>135</v>
      </c>
      <c r="C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x14ac:dyDescent="0.25">
      <c r="B67" s="10" t="s">
        <v>136</v>
      </c>
      <c r="C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x14ac:dyDescent="0.25">
      <c r="B68" s="10" t="s">
        <v>167</v>
      </c>
      <c r="C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x14ac:dyDescent="0.25">
      <c r="B69" s="10" t="s">
        <v>176</v>
      </c>
      <c r="C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x14ac:dyDescent="0.25">
      <c r="B70" s="12"/>
      <c r="C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x14ac:dyDescent="0.25">
      <c r="B71" s="12"/>
      <c r="C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x14ac:dyDescent="0.25">
      <c r="B72" s="12"/>
      <c r="C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x14ac:dyDescent="0.25">
      <c r="B73" s="12"/>
      <c r="C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x14ac:dyDescent="0.25">
      <c r="B74" s="12"/>
      <c r="C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x14ac:dyDescent="0.25">
      <c r="B75" s="12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x14ac:dyDescent="0.25">
      <c r="B76" s="12"/>
      <c r="C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x14ac:dyDescent="0.25">
      <c r="B77" s="12"/>
      <c r="C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x14ac:dyDescent="0.25">
      <c r="B78" s="12"/>
      <c r="C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x14ac:dyDescent="0.25">
      <c r="B79" s="12"/>
      <c r="C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x14ac:dyDescent="0.25">
      <c r="B80" s="12"/>
      <c r="C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x14ac:dyDescent="0.25">
      <c r="B81" s="12"/>
      <c r="C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x14ac:dyDescent="0.25">
      <c r="B82" s="12"/>
      <c r="C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x14ac:dyDescent="0.25">
      <c r="B83" s="12"/>
      <c r="C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x14ac:dyDescent="0.25">
      <c r="B84" s="12"/>
      <c r="C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2:26" x14ac:dyDescent="0.25">
      <c r="B85" s="12"/>
      <c r="C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2:26" x14ac:dyDescent="0.25">
      <c r="B86" s="12"/>
      <c r="C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2:26" x14ac:dyDescent="0.25">
      <c r="B87" s="12"/>
      <c r="C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2:26" x14ac:dyDescent="0.25">
      <c r="B88" s="12"/>
      <c r="C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2:26" x14ac:dyDescent="0.25">
      <c r="B89" s="12"/>
      <c r="C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2:26" x14ac:dyDescent="0.25">
      <c r="B90" s="12"/>
      <c r="C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2:26" x14ac:dyDescent="0.25">
      <c r="B91" s="12"/>
      <c r="C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2:26" x14ac:dyDescent="0.25">
      <c r="B92" s="12"/>
      <c r="C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 x14ac:dyDescent="0.25">
      <c r="B93" s="12"/>
      <c r="C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x14ac:dyDescent="0.25">
      <c r="B94" s="12"/>
      <c r="C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x14ac:dyDescent="0.25">
      <c r="B95" s="12"/>
      <c r="C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2:26" x14ac:dyDescent="0.25">
      <c r="B96" s="12"/>
      <c r="C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2:26" x14ac:dyDescent="0.25">
      <c r="B97" s="12"/>
      <c r="C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2:26" x14ac:dyDescent="0.25">
      <c r="B98" s="12"/>
      <c r="C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2:26" x14ac:dyDescent="0.25">
      <c r="B99" s="12"/>
      <c r="C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2:26" x14ac:dyDescent="0.25">
      <c r="B100" s="12"/>
      <c r="C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2:26" x14ac:dyDescent="0.25">
      <c r="B101" s="12"/>
      <c r="C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2:26" x14ac:dyDescent="0.25">
      <c r="B102" s="12"/>
      <c r="C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2:26" x14ac:dyDescent="0.25">
      <c r="B103" s="12"/>
      <c r="C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2:26" x14ac:dyDescent="0.25">
      <c r="B104" s="12"/>
      <c r="C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2:26" x14ac:dyDescent="0.25">
      <c r="B105" s="12"/>
      <c r="C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2:26" x14ac:dyDescent="0.25">
      <c r="B106" s="12"/>
      <c r="C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2:26" x14ac:dyDescent="0.25">
      <c r="B107" s="12"/>
      <c r="C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</sheetData>
  <mergeCells count="16">
    <mergeCell ref="C51:I51"/>
    <mergeCell ref="J51:O51"/>
    <mergeCell ref="C50:P50"/>
    <mergeCell ref="P51:P52"/>
    <mergeCell ref="C35:P35"/>
    <mergeCell ref="P36:P37"/>
    <mergeCell ref="C6:P6"/>
    <mergeCell ref="P7:P8"/>
    <mergeCell ref="C21:P21"/>
    <mergeCell ref="P22:P23"/>
    <mergeCell ref="C7:I7"/>
    <mergeCell ref="J7:O7"/>
    <mergeCell ref="C22:I22"/>
    <mergeCell ref="J22:O22"/>
    <mergeCell ref="C36:I36"/>
    <mergeCell ref="J36:O36"/>
  </mergeCells>
  <conditionalFormatting sqref="C15:P15">
    <cfRule type="cellIs" dxfId="3" priority="5" operator="equal">
      <formula>#REF!</formula>
    </cfRule>
  </conditionalFormatting>
  <conditionalFormatting sqref="C30:P30">
    <cfRule type="cellIs" dxfId="2" priority="9" operator="equal">
      <formula>#REF!</formula>
    </cfRule>
  </conditionalFormatting>
  <conditionalFormatting sqref="C44:P44">
    <cfRule type="cellIs" dxfId="1" priority="4" operator="equal">
      <formula>#REF!</formula>
    </cfRule>
  </conditionalFormatting>
  <conditionalFormatting sqref="C59:P59">
    <cfRule type="cellIs" dxfId="0" priority="2" operator="equal">
      <formula>#REF!</formula>
    </cfRule>
  </conditionalFormatting>
  <hyperlinks>
    <hyperlink ref="A1" location="índice!A1" display="Índice" xr:uid="{8AE540CC-AEA4-49F7-AB58-AB4964B3EE4B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FA7B-9CCE-4D09-B1DA-6DF3666DCAB7}">
  <sheetPr codeName="Hoja5"/>
  <dimension ref="A1:Z123"/>
  <sheetViews>
    <sheetView showGridLines="0" zoomScaleNormal="100" workbookViewId="0">
      <selection activeCell="B122" sqref="B122"/>
    </sheetView>
  </sheetViews>
  <sheetFormatPr baseColWidth="10" defaultColWidth="11.42578125" defaultRowHeight="15.75" x14ac:dyDescent="0.25"/>
  <cols>
    <col min="1" max="1" width="6.85546875" style="5" bestFit="1" customWidth="1"/>
    <col min="2" max="2" width="74.7109375" style="10" customWidth="1"/>
    <col min="3" max="3" width="10.28515625" style="10" bestFit="1" customWidth="1"/>
    <col min="4" max="4" width="11.28515625" style="1" bestFit="1" customWidth="1"/>
    <col min="5" max="5" width="12.140625" style="10" bestFit="1" customWidth="1"/>
    <col min="6" max="6" width="17" style="10" bestFit="1" customWidth="1"/>
    <col min="7" max="7" width="12.5703125" style="10" bestFit="1" customWidth="1"/>
    <col min="8" max="8" width="16.5703125" style="10" bestFit="1" customWidth="1"/>
    <col min="9" max="15" width="16.5703125" style="10" customWidth="1"/>
    <col min="16" max="16" width="17.5703125" style="10" bestFit="1" customWidth="1"/>
    <col min="17" max="17" width="16.5703125" style="10" customWidth="1"/>
    <col min="18" max="18" width="17.28515625" style="10" bestFit="1" customWidth="1"/>
    <col min="19" max="24" width="16.5703125" style="10" customWidth="1"/>
    <col min="25" max="25" width="16.5703125" style="11" bestFit="1" customWidth="1"/>
    <col min="26" max="26" width="8.140625" style="12" bestFit="1" customWidth="1"/>
    <col min="27" max="16384" width="11.42578125" style="1"/>
  </cols>
  <sheetData>
    <row r="1" spans="1:26" x14ac:dyDescent="0.25">
      <c r="A1" s="27" t="s">
        <v>4</v>
      </c>
    </row>
    <row r="2" spans="1:26" ht="18.75" x14ac:dyDescent="0.3">
      <c r="B2" s="7" t="s">
        <v>99</v>
      </c>
    </row>
    <row r="3" spans="1:26" x14ac:dyDescent="0.25">
      <c r="B3" s="158" t="str">
        <f>+índice!B5</f>
        <v>Información al: 28/06/2026</v>
      </c>
      <c r="Z3" s="13"/>
    </row>
    <row r="4" spans="1:26" x14ac:dyDescent="0.25">
      <c r="B4" s="1"/>
      <c r="Z4" s="13"/>
    </row>
    <row r="5" spans="1:26" x14ac:dyDescent="0.25">
      <c r="A5" s="14"/>
      <c r="B5" s="10" t="s">
        <v>8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4"/>
      <c r="B6" s="1"/>
      <c r="C6" s="148" t="s">
        <v>7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4"/>
      <c r="B7" s="15"/>
      <c r="C7" s="151">
        <v>2025</v>
      </c>
      <c r="D7" s="151"/>
      <c r="E7" s="151"/>
      <c r="F7" s="151"/>
      <c r="G7" s="151"/>
      <c r="H7" s="151"/>
      <c r="I7" s="152"/>
      <c r="J7" s="153">
        <v>2026</v>
      </c>
      <c r="K7" s="151"/>
      <c r="L7" s="151"/>
      <c r="M7" s="151"/>
      <c r="N7" s="151"/>
      <c r="O7" s="152"/>
      <c r="P7" s="149" t="s">
        <v>42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B8" s="15"/>
      <c r="C8" s="16" t="s">
        <v>5</v>
      </c>
      <c r="D8" s="16" t="s">
        <v>6</v>
      </c>
      <c r="E8" s="16" t="s">
        <v>10</v>
      </c>
      <c r="F8" s="16" t="s">
        <v>79</v>
      </c>
      <c r="G8" s="16" t="s">
        <v>87</v>
      </c>
      <c r="H8" s="16" t="s">
        <v>150</v>
      </c>
      <c r="I8" s="16" t="s">
        <v>157</v>
      </c>
      <c r="J8" s="111" t="s">
        <v>158</v>
      </c>
      <c r="K8" s="16" t="s">
        <v>159</v>
      </c>
      <c r="L8" s="16" t="s">
        <v>160</v>
      </c>
      <c r="M8" s="16" t="s">
        <v>161</v>
      </c>
      <c r="N8" s="16" t="s">
        <v>162</v>
      </c>
      <c r="O8" s="16" t="s">
        <v>5</v>
      </c>
      <c r="P8" s="15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1"/>
      <c r="B9" s="1" t="s">
        <v>124</v>
      </c>
      <c r="C9" s="1">
        <v>0</v>
      </c>
      <c r="D9" s="17">
        <v>0</v>
      </c>
      <c r="E9" s="17">
        <v>1</v>
      </c>
      <c r="F9" s="17">
        <v>1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2</v>
      </c>
      <c r="P9" s="58">
        <v>4</v>
      </c>
      <c r="Q9" s="1"/>
      <c r="R9"/>
      <c r="S9"/>
      <c r="T9" s="1"/>
      <c r="U9" s="1"/>
      <c r="V9" s="1"/>
      <c r="W9" s="1"/>
      <c r="X9" s="1"/>
      <c r="Y9" s="1"/>
      <c r="Z9" s="1"/>
    </row>
    <row r="10" spans="1:26" x14ac:dyDescent="0.25">
      <c r="A10" s="71"/>
      <c r="B10" s="1" t="s">
        <v>111</v>
      </c>
      <c r="C10" s="1">
        <v>0</v>
      </c>
      <c r="D10" s="17">
        <v>0</v>
      </c>
      <c r="E10" s="17">
        <v>0</v>
      </c>
      <c r="F10" s="17">
        <v>3</v>
      </c>
      <c r="G10" s="17">
        <v>2</v>
      </c>
      <c r="H10" s="17">
        <v>0</v>
      </c>
      <c r="I10" s="17">
        <v>1</v>
      </c>
      <c r="J10" s="17">
        <v>0</v>
      </c>
      <c r="K10" s="17">
        <v>0</v>
      </c>
      <c r="L10" s="17">
        <v>3</v>
      </c>
      <c r="M10" s="17">
        <v>0</v>
      </c>
      <c r="N10" s="17">
        <v>2</v>
      </c>
      <c r="O10" s="17">
        <v>3</v>
      </c>
      <c r="P10" s="58">
        <v>14</v>
      </c>
      <c r="Q10" s="1"/>
      <c r="R10"/>
      <c r="S10"/>
      <c r="T10" s="1"/>
      <c r="U10" s="1"/>
      <c r="V10" s="1"/>
      <c r="W10" s="1"/>
      <c r="X10" s="1"/>
      <c r="Y10" s="1"/>
      <c r="Z10" s="1"/>
    </row>
    <row r="11" spans="1:26" x14ac:dyDescent="0.25">
      <c r="A11" s="71"/>
      <c r="B11" s="1" t="s">
        <v>112</v>
      </c>
      <c r="C11" s="1">
        <v>0</v>
      </c>
      <c r="D11" s="17">
        <v>1</v>
      </c>
      <c r="E11" s="17">
        <v>5</v>
      </c>
      <c r="F11" s="17">
        <v>13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1</v>
      </c>
      <c r="O11" s="17">
        <v>3</v>
      </c>
      <c r="P11" s="58">
        <v>23</v>
      </c>
      <c r="Q11" s="1"/>
      <c r="R11"/>
      <c r="S11"/>
      <c r="T11" s="1"/>
      <c r="U11" s="1"/>
      <c r="V11" s="1"/>
      <c r="W11" s="1"/>
      <c r="X11" s="1"/>
      <c r="Y11" s="1"/>
      <c r="Z11" s="1"/>
    </row>
    <row r="12" spans="1:26" x14ac:dyDescent="0.25">
      <c r="A12" s="71"/>
      <c r="B12" s="1" t="s">
        <v>25</v>
      </c>
      <c r="C12" s="1">
        <v>0</v>
      </c>
      <c r="D12" s="17">
        <v>2</v>
      </c>
      <c r="E12" s="17">
        <v>18</v>
      </c>
      <c r="F12" s="17">
        <v>6</v>
      </c>
      <c r="G12" s="17">
        <v>3</v>
      </c>
      <c r="H12" s="17">
        <v>4</v>
      </c>
      <c r="I12" s="17">
        <v>17</v>
      </c>
      <c r="J12" s="17">
        <v>3</v>
      </c>
      <c r="K12" s="17">
        <v>4</v>
      </c>
      <c r="L12" s="17">
        <v>36</v>
      </c>
      <c r="M12" s="17">
        <v>12</v>
      </c>
      <c r="N12" s="17">
        <v>3</v>
      </c>
      <c r="O12" s="17">
        <v>7</v>
      </c>
      <c r="P12" s="58">
        <v>115</v>
      </c>
      <c r="Q12" s="1"/>
      <c r="R12"/>
      <c r="S12"/>
      <c r="T12" s="1"/>
      <c r="U12" s="1"/>
      <c r="V12" s="1"/>
      <c r="W12" s="1"/>
      <c r="X12" s="1"/>
      <c r="Y12" s="1"/>
      <c r="Z12" s="1"/>
    </row>
    <row r="13" spans="1:26" x14ac:dyDescent="0.25">
      <c r="A13" s="71"/>
      <c r="B13" s="1" t="s">
        <v>151</v>
      </c>
      <c r="C13" s="1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1</v>
      </c>
      <c r="N13" s="17">
        <v>0</v>
      </c>
      <c r="O13" s="17">
        <v>0</v>
      </c>
      <c r="P13" s="58">
        <v>1</v>
      </c>
      <c r="Q13" s="1"/>
      <c r="R13"/>
      <c r="S13"/>
      <c r="T13" s="1"/>
      <c r="U13" s="1"/>
      <c r="V13" s="1"/>
      <c r="W13" s="1"/>
      <c r="X13" s="1"/>
      <c r="Y13" s="1"/>
      <c r="Z13" s="1"/>
    </row>
    <row r="14" spans="1:26" x14ac:dyDescent="0.25">
      <c r="A14" s="71"/>
      <c r="B14" s="1" t="s">
        <v>24</v>
      </c>
      <c r="C14" s="1">
        <v>2</v>
      </c>
      <c r="D14" s="17">
        <v>16</v>
      </c>
      <c r="E14" s="17">
        <v>31</v>
      </c>
      <c r="F14" s="17">
        <v>26</v>
      </c>
      <c r="G14" s="17">
        <v>34</v>
      </c>
      <c r="H14" s="17">
        <v>32</v>
      </c>
      <c r="I14" s="17">
        <v>74</v>
      </c>
      <c r="J14" s="17">
        <v>4</v>
      </c>
      <c r="K14" s="17">
        <v>4</v>
      </c>
      <c r="L14" s="17">
        <v>5</v>
      </c>
      <c r="M14" s="17">
        <v>10</v>
      </c>
      <c r="N14" s="17">
        <v>5</v>
      </c>
      <c r="O14" s="17">
        <v>10</v>
      </c>
      <c r="P14" s="58">
        <v>253</v>
      </c>
      <c r="Q14" s="1"/>
      <c r="R14"/>
      <c r="S14"/>
      <c r="T14" s="1"/>
      <c r="U14" s="1"/>
      <c r="V14" s="1"/>
      <c r="W14" s="1"/>
      <c r="X14" s="1"/>
      <c r="Y14" s="1"/>
      <c r="Z14" s="1"/>
    </row>
    <row r="15" spans="1:26" x14ac:dyDescent="0.25">
      <c r="A15" s="71"/>
      <c r="B15" s="1" t="s">
        <v>113</v>
      </c>
      <c r="C15" s="1">
        <v>0</v>
      </c>
      <c r="D15" s="17">
        <v>1</v>
      </c>
      <c r="E15" s="17">
        <v>8</v>
      </c>
      <c r="F15" s="17">
        <v>8</v>
      </c>
      <c r="G15" s="17">
        <v>1</v>
      </c>
      <c r="H15" s="17">
        <v>1</v>
      </c>
      <c r="I15" s="17">
        <v>3</v>
      </c>
      <c r="J15" s="17">
        <v>1</v>
      </c>
      <c r="K15" s="17">
        <v>1</v>
      </c>
      <c r="L15" s="17">
        <v>0</v>
      </c>
      <c r="M15" s="17">
        <v>1</v>
      </c>
      <c r="N15" s="17">
        <v>3</v>
      </c>
      <c r="O15" s="17">
        <v>1</v>
      </c>
      <c r="P15" s="58">
        <v>29</v>
      </c>
      <c r="Q15" s="1"/>
      <c r="R15"/>
      <c r="S15"/>
      <c r="T15" s="1"/>
      <c r="U15" s="1"/>
      <c r="V15" s="1"/>
      <c r="W15" s="1"/>
      <c r="X15" s="1"/>
      <c r="Y15" s="1"/>
      <c r="Z15" s="1"/>
    </row>
    <row r="16" spans="1:26" x14ac:dyDescent="0.25">
      <c r="A16" s="71"/>
      <c r="B16" s="1" t="s">
        <v>114</v>
      </c>
      <c r="C16" s="1">
        <v>0</v>
      </c>
      <c r="D16" s="17">
        <v>0</v>
      </c>
      <c r="E16" s="17">
        <v>1</v>
      </c>
      <c r="F16" s="17">
        <v>7</v>
      </c>
      <c r="G16" s="17">
        <v>3</v>
      </c>
      <c r="H16" s="17">
        <v>4</v>
      </c>
      <c r="I16" s="17">
        <v>6</v>
      </c>
      <c r="J16" s="17">
        <v>2</v>
      </c>
      <c r="K16" s="17">
        <v>7</v>
      </c>
      <c r="L16" s="17">
        <v>4</v>
      </c>
      <c r="M16" s="17">
        <v>6</v>
      </c>
      <c r="N16" s="17">
        <v>5</v>
      </c>
      <c r="O16" s="17">
        <v>9</v>
      </c>
      <c r="P16" s="58">
        <v>54</v>
      </c>
      <c r="Q16" s="1"/>
      <c r="R16"/>
      <c r="S16"/>
      <c r="T16" s="1"/>
      <c r="U16" s="1"/>
      <c r="V16" s="1"/>
      <c r="W16" s="1"/>
      <c r="X16" s="1"/>
      <c r="Y16" s="1"/>
      <c r="Z16" s="1"/>
    </row>
    <row r="17" spans="1:26" x14ac:dyDescent="0.25">
      <c r="A17" s="71"/>
      <c r="B17" s="1" t="s">
        <v>23</v>
      </c>
      <c r="C17" s="1">
        <v>0</v>
      </c>
      <c r="D17" s="17">
        <v>4</v>
      </c>
      <c r="E17" s="17">
        <v>27</v>
      </c>
      <c r="F17" s="17">
        <v>30</v>
      </c>
      <c r="G17" s="17">
        <v>14</v>
      </c>
      <c r="H17" s="17">
        <v>22</v>
      </c>
      <c r="I17" s="17">
        <v>9</v>
      </c>
      <c r="J17" s="17">
        <v>16</v>
      </c>
      <c r="K17" s="17">
        <v>19</v>
      </c>
      <c r="L17" s="17">
        <v>18</v>
      </c>
      <c r="M17" s="17">
        <v>36</v>
      </c>
      <c r="N17" s="17">
        <v>27</v>
      </c>
      <c r="O17" s="17">
        <v>36</v>
      </c>
      <c r="P17" s="58">
        <v>258</v>
      </c>
      <c r="Q17" s="1"/>
      <c r="R17"/>
      <c r="S17"/>
      <c r="T17" s="1"/>
      <c r="U17" s="1"/>
      <c r="V17" s="1"/>
      <c r="W17" s="1"/>
      <c r="X17" s="1"/>
      <c r="Y17" s="1"/>
      <c r="Z17" s="1"/>
    </row>
    <row r="18" spans="1:26" x14ac:dyDescent="0.25">
      <c r="A18" s="71"/>
      <c r="B18" s="1" t="s">
        <v>22</v>
      </c>
      <c r="C18" s="1">
        <v>18</v>
      </c>
      <c r="D18" s="17">
        <v>80</v>
      </c>
      <c r="E18" s="17">
        <v>90</v>
      </c>
      <c r="F18" s="17">
        <v>134</v>
      </c>
      <c r="G18" s="17">
        <v>169</v>
      </c>
      <c r="H18" s="17">
        <v>232</v>
      </c>
      <c r="I18" s="17">
        <v>197</v>
      </c>
      <c r="J18" s="17">
        <v>18</v>
      </c>
      <c r="K18" s="17">
        <v>13</v>
      </c>
      <c r="L18" s="17">
        <v>29</v>
      </c>
      <c r="M18" s="17">
        <v>22</v>
      </c>
      <c r="N18" s="17">
        <v>18</v>
      </c>
      <c r="O18" s="17">
        <v>27</v>
      </c>
      <c r="P18" s="58">
        <v>1047</v>
      </c>
      <c r="Q18" s="1"/>
      <c r="R18"/>
      <c r="S18"/>
      <c r="T18" s="1"/>
      <c r="U18" s="1"/>
      <c r="V18" s="1"/>
      <c r="W18" s="1"/>
      <c r="X18" s="1"/>
      <c r="Y18" s="1"/>
      <c r="Z18" s="1"/>
    </row>
    <row r="19" spans="1:26" x14ac:dyDescent="0.25">
      <c r="A19" s="71"/>
      <c r="B19" s="1" t="s">
        <v>125</v>
      </c>
      <c r="C19" s="1">
        <v>0</v>
      </c>
      <c r="D19" s="17">
        <v>2</v>
      </c>
      <c r="E19" s="17">
        <v>4</v>
      </c>
      <c r="F19" s="17">
        <v>2</v>
      </c>
      <c r="G19" s="17">
        <v>0</v>
      </c>
      <c r="H19" s="17">
        <v>0</v>
      </c>
      <c r="I19" s="17">
        <v>2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58">
        <v>10</v>
      </c>
      <c r="Q19" s="1"/>
      <c r="R19"/>
      <c r="S19"/>
      <c r="T19" s="1"/>
      <c r="U19" s="1"/>
      <c r="V19" s="1"/>
      <c r="W19" s="1"/>
      <c r="X19" s="1"/>
      <c r="Y19" s="1"/>
      <c r="Z19" s="1"/>
    </row>
    <row r="20" spans="1:26" x14ac:dyDescent="0.25">
      <c r="A20" s="71"/>
      <c r="B20" s="1" t="s">
        <v>126</v>
      </c>
      <c r="C20" s="1">
        <v>0</v>
      </c>
      <c r="D20" s="17">
        <v>0</v>
      </c>
      <c r="E20" s="17">
        <v>0</v>
      </c>
      <c r="F20" s="17">
        <v>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1</v>
      </c>
      <c r="N20" s="17">
        <v>0</v>
      </c>
      <c r="O20" s="17">
        <v>0</v>
      </c>
      <c r="P20" s="58">
        <v>2</v>
      </c>
      <c r="Q20" s="1"/>
      <c r="R20"/>
      <c r="S20"/>
      <c r="T20" s="1"/>
      <c r="U20" s="1"/>
      <c r="V20" s="1"/>
      <c r="W20" s="1"/>
      <c r="X20" s="1"/>
      <c r="Y20" s="1"/>
      <c r="Z20" s="1"/>
    </row>
    <row r="21" spans="1:26" x14ac:dyDescent="0.25">
      <c r="A21" s="71"/>
      <c r="B21" s="1" t="s">
        <v>21</v>
      </c>
      <c r="C21" s="1">
        <v>1</v>
      </c>
      <c r="D21" s="17">
        <v>2</v>
      </c>
      <c r="E21" s="17">
        <v>6</v>
      </c>
      <c r="F21" s="17">
        <v>7</v>
      </c>
      <c r="G21" s="17">
        <v>9</v>
      </c>
      <c r="H21" s="17">
        <v>0</v>
      </c>
      <c r="I21" s="17">
        <v>5</v>
      </c>
      <c r="J21" s="17">
        <v>2</v>
      </c>
      <c r="K21" s="17">
        <v>1</v>
      </c>
      <c r="L21" s="17">
        <v>6</v>
      </c>
      <c r="M21" s="17">
        <v>9</v>
      </c>
      <c r="N21" s="17">
        <v>5</v>
      </c>
      <c r="O21" s="17">
        <v>9</v>
      </c>
      <c r="P21" s="58">
        <v>62</v>
      </c>
      <c r="Q21" s="1"/>
      <c r="R21"/>
      <c r="S21"/>
      <c r="T21" s="1"/>
      <c r="U21" s="1"/>
      <c r="V21" s="1"/>
      <c r="W21" s="1"/>
      <c r="X21" s="1"/>
      <c r="Y21" s="1"/>
      <c r="Z21" s="1"/>
    </row>
    <row r="22" spans="1:26" x14ac:dyDescent="0.25">
      <c r="A22" s="71"/>
      <c r="B22" s="1" t="s">
        <v>115</v>
      </c>
      <c r="C22" s="1">
        <v>0</v>
      </c>
      <c r="D22" s="17">
        <v>0</v>
      </c>
      <c r="E22" s="17">
        <v>4</v>
      </c>
      <c r="F22" s="17">
        <v>2</v>
      </c>
      <c r="G22" s="17">
        <v>0</v>
      </c>
      <c r="H22" s="17">
        <v>0</v>
      </c>
      <c r="I22" s="17">
        <v>0</v>
      </c>
      <c r="J22" s="17">
        <v>1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58">
        <v>8</v>
      </c>
      <c r="Q22" s="1"/>
      <c r="R22"/>
      <c r="S22"/>
      <c r="T22" s="1"/>
      <c r="U22" s="1"/>
      <c r="V22" s="1"/>
      <c r="W22" s="1"/>
      <c r="X22" s="1"/>
      <c r="Y22" s="1"/>
      <c r="Z22" s="1"/>
    </row>
    <row r="23" spans="1:26" x14ac:dyDescent="0.25">
      <c r="A23" s="71"/>
      <c r="B23" s="1" t="s">
        <v>127</v>
      </c>
      <c r="C23" s="1">
        <v>0</v>
      </c>
      <c r="D23" s="17">
        <v>3</v>
      </c>
      <c r="E23" s="17">
        <v>23</v>
      </c>
      <c r="F23" s="17">
        <v>17</v>
      </c>
      <c r="G23" s="17">
        <v>3</v>
      </c>
      <c r="H23" s="17">
        <v>0</v>
      </c>
      <c r="I23" s="17">
        <v>0</v>
      </c>
      <c r="J23" s="17">
        <v>1</v>
      </c>
      <c r="K23" s="17">
        <v>2</v>
      </c>
      <c r="L23" s="17">
        <v>0</v>
      </c>
      <c r="M23" s="17">
        <v>0</v>
      </c>
      <c r="N23" s="17">
        <v>0</v>
      </c>
      <c r="O23" s="17">
        <v>0</v>
      </c>
      <c r="P23" s="58">
        <v>49</v>
      </c>
      <c r="Q23" s="1"/>
      <c r="R23"/>
      <c r="S23"/>
      <c r="T23" s="1"/>
      <c r="U23" s="1"/>
      <c r="V23" s="1"/>
      <c r="W23" s="1"/>
      <c r="X23" s="1"/>
      <c r="Y23" s="1"/>
      <c r="Z23" s="1"/>
    </row>
    <row r="24" spans="1:26" x14ac:dyDescent="0.25">
      <c r="A24" s="71"/>
      <c r="B24" s="1" t="s">
        <v>152</v>
      </c>
      <c r="C24" s="1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</v>
      </c>
      <c r="M24" s="17">
        <v>0</v>
      </c>
      <c r="N24" s="17">
        <v>1</v>
      </c>
      <c r="O24" s="17">
        <v>0</v>
      </c>
      <c r="P24" s="58">
        <v>2</v>
      </c>
      <c r="Q24" s="1"/>
      <c r="R24"/>
      <c r="S24"/>
      <c r="T24" s="1"/>
      <c r="U24" s="1"/>
      <c r="V24" s="1"/>
      <c r="W24" s="1"/>
      <c r="X24" s="1"/>
      <c r="Y24" s="1"/>
      <c r="Z24" s="1"/>
    </row>
    <row r="25" spans="1:26" x14ac:dyDescent="0.25">
      <c r="A25" s="71"/>
      <c r="B25" s="1" t="s">
        <v>153</v>
      </c>
      <c r="C25" s="1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58">
        <v>1</v>
      </c>
      <c r="Q25" s="1"/>
      <c r="R25"/>
      <c r="S25"/>
      <c r="T25" s="1"/>
      <c r="U25" s="1"/>
      <c r="V25" s="1"/>
      <c r="W25" s="1"/>
      <c r="X25" s="1"/>
      <c r="Y25" s="1"/>
      <c r="Z25" s="1"/>
    </row>
    <row r="26" spans="1:26" x14ac:dyDescent="0.25">
      <c r="A26" s="71"/>
      <c r="B26" s="1" t="s">
        <v>116</v>
      </c>
      <c r="C26" s="1">
        <v>0</v>
      </c>
      <c r="D26" s="17">
        <v>2</v>
      </c>
      <c r="E26" s="17">
        <v>3</v>
      </c>
      <c r="F26" s="17">
        <v>6</v>
      </c>
      <c r="G26" s="17">
        <v>10</v>
      </c>
      <c r="H26" s="17">
        <v>7</v>
      </c>
      <c r="I26" s="17">
        <v>6</v>
      </c>
      <c r="J26" s="17">
        <v>6</v>
      </c>
      <c r="K26" s="17">
        <v>2</v>
      </c>
      <c r="L26" s="17">
        <v>9</v>
      </c>
      <c r="M26" s="17">
        <v>4</v>
      </c>
      <c r="N26" s="17">
        <v>4</v>
      </c>
      <c r="O26" s="17">
        <v>8</v>
      </c>
      <c r="P26" s="58">
        <v>67</v>
      </c>
      <c r="Q26" s="1"/>
      <c r="R26"/>
      <c r="S26"/>
      <c r="T26" s="1"/>
      <c r="U26" s="1"/>
      <c r="V26" s="1"/>
      <c r="W26" s="1"/>
      <c r="X26" s="1"/>
      <c r="Y26" s="1"/>
      <c r="Z26" s="1"/>
    </row>
    <row r="27" spans="1:26" ht="16.5" thickBot="1" x14ac:dyDescent="0.3">
      <c r="A27" s="71"/>
      <c r="B27" s="154" t="s">
        <v>175</v>
      </c>
      <c r="C27" s="155">
        <v>115</v>
      </c>
      <c r="D27" s="113">
        <v>958</v>
      </c>
      <c r="E27" s="113">
        <v>2226</v>
      </c>
      <c r="F27" s="113">
        <v>3019</v>
      </c>
      <c r="G27" s="113">
        <v>2355</v>
      </c>
      <c r="H27" s="113">
        <v>2458</v>
      </c>
      <c r="I27" s="113">
        <v>3405</v>
      </c>
      <c r="J27" s="113">
        <v>3095</v>
      </c>
      <c r="K27" s="113">
        <v>2888</v>
      </c>
      <c r="L27" s="113">
        <v>3414</v>
      </c>
      <c r="M27" s="113">
        <v>2808</v>
      </c>
      <c r="N27" s="113">
        <v>2293</v>
      </c>
      <c r="O27" s="113">
        <v>2318</v>
      </c>
      <c r="P27" s="156">
        <v>31352</v>
      </c>
      <c r="Q27" s="1"/>
      <c r="R27"/>
      <c r="S27"/>
      <c r="T27" s="1"/>
      <c r="U27" s="1"/>
      <c r="V27" s="1"/>
      <c r="W27" s="1"/>
      <c r="X27" s="1"/>
      <c r="Y27" s="1"/>
      <c r="Z27" s="1"/>
    </row>
    <row r="28" spans="1:26" ht="16.5" thickTop="1" x14ac:dyDescent="0.25">
      <c r="A28" s="71"/>
      <c r="B28" s="10" t="s">
        <v>2</v>
      </c>
      <c r="C28" s="10">
        <v>136</v>
      </c>
      <c r="D28" s="58">
        <v>1071</v>
      </c>
      <c r="E28" s="58">
        <v>2447</v>
      </c>
      <c r="F28" s="58">
        <v>3282</v>
      </c>
      <c r="G28" s="58">
        <v>2603</v>
      </c>
      <c r="H28" s="58">
        <v>2760</v>
      </c>
      <c r="I28" s="58">
        <v>3725</v>
      </c>
      <c r="J28" s="58">
        <v>3150</v>
      </c>
      <c r="K28" s="58">
        <v>2941</v>
      </c>
      <c r="L28" s="58">
        <v>3525</v>
      </c>
      <c r="M28" s="58">
        <v>2910</v>
      </c>
      <c r="N28" s="58">
        <v>2367</v>
      </c>
      <c r="O28" s="58">
        <v>2434</v>
      </c>
      <c r="P28" s="58">
        <v>33351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1" customFormat="1" x14ac:dyDescent="0.25">
      <c r="A29" s="8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26" x14ac:dyDescent="0.25">
      <c r="B30" s="1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B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B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x14ac:dyDescent="0.25">
      <c r="B33" s="10" t="s">
        <v>123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 x14ac:dyDescent="0.25">
      <c r="B34" s="1"/>
      <c r="C34" s="148" t="s">
        <v>128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 x14ac:dyDescent="0.25">
      <c r="B35" s="15"/>
      <c r="C35" s="151">
        <v>2025</v>
      </c>
      <c r="D35" s="151"/>
      <c r="E35" s="151"/>
      <c r="F35" s="151"/>
      <c r="G35" s="151"/>
      <c r="H35" s="151"/>
      <c r="I35" s="152"/>
      <c r="J35" s="153">
        <v>2026</v>
      </c>
      <c r="K35" s="151"/>
      <c r="L35" s="151"/>
      <c r="M35" s="151"/>
      <c r="N35" s="151"/>
      <c r="O35" s="152"/>
      <c r="P35" s="149" t="s">
        <v>42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2:26" x14ac:dyDescent="0.25">
      <c r="B36" s="15"/>
      <c r="C36" s="16" t="s">
        <v>5</v>
      </c>
      <c r="D36" s="16" t="s">
        <v>6</v>
      </c>
      <c r="E36" s="16" t="s">
        <v>10</v>
      </c>
      <c r="F36" s="16" t="s">
        <v>79</v>
      </c>
      <c r="G36" s="16" t="s">
        <v>87</v>
      </c>
      <c r="H36" s="16" t="s">
        <v>150</v>
      </c>
      <c r="I36" s="16" t="s">
        <v>157</v>
      </c>
      <c r="J36" s="111" t="s">
        <v>158</v>
      </c>
      <c r="K36" s="16" t="s">
        <v>159</v>
      </c>
      <c r="L36" s="16" t="s">
        <v>160</v>
      </c>
      <c r="M36" s="16" t="s">
        <v>161</v>
      </c>
      <c r="N36" s="16" t="s">
        <v>162</v>
      </c>
      <c r="O36" s="16" t="s">
        <v>5</v>
      </c>
      <c r="P36" s="15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2:26" x14ac:dyDescent="0.25">
      <c r="B37" s="1" t="s">
        <v>124</v>
      </c>
      <c r="C37" s="17">
        <v>0</v>
      </c>
      <c r="D37" s="17">
        <v>0</v>
      </c>
      <c r="E37" s="17">
        <v>59.228479999999998</v>
      </c>
      <c r="F37" s="17">
        <v>114.9648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500</v>
      </c>
      <c r="P37" s="58">
        <v>674.19330000000002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2:26" x14ac:dyDescent="0.25">
      <c r="B38" s="1" t="s">
        <v>111</v>
      </c>
      <c r="C38" s="17">
        <v>0</v>
      </c>
      <c r="D38" s="17">
        <v>0</v>
      </c>
      <c r="E38" s="17">
        <v>0</v>
      </c>
      <c r="F38" s="17">
        <v>181.22659999999999</v>
      </c>
      <c r="G38" s="17">
        <v>101.61901</v>
      </c>
      <c r="H38" s="17">
        <v>0</v>
      </c>
      <c r="I38" s="17">
        <v>50</v>
      </c>
      <c r="J38" s="17">
        <v>0</v>
      </c>
      <c r="K38" s="17">
        <v>0</v>
      </c>
      <c r="L38" s="17">
        <v>1531.83</v>
      </c>
      <c r="M38" s="17">
        <v>0</v>
      </c>
      <c r="N38" s="17">
        <v>328.75432000000001</v>
      </c>
      <c r="O38" s="17">
        <v>372.12063999999998</v>
      </c>
      <c r="P38" s="58">
        <v>2565.5509000000002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2:26" x14ac:dyDescent="0.25">
      <c r="B39" s="1" t="s">
        <v>112</v>
      </c>
      <c r="C39" s="17">
        <v>0</v>
      </c>
      <c r="D39" s="17">
        <v>124.5986</v>
      </c>
      <c r="E39" s="17">
        <v>488.99311</v>
      </c>
      <c r="F39" s="17">
        <v>1442.7264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572.56083000000001</v>
      </c>
      <c r="O39" s="17">
        <v>4092.7570599999999</v>
      </c>
      <c r="P39" s="58">
        <v>6721.6360000000004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2:26" x14ac:dyDescent="0.25">
      <c r="B40" s="1" t="s">
        <v>25</v>
      </c>
      <c r="C40" s="17">
        <v>0</v>
      </c>
      <c r="D40" s="17">
        <v>1150</v>
      </c>
      <c r="E40" s="17">
        <v>5523.9280799999997</v>
      </c>
      <c r="F40" s="17">
        <v>1296.7218</v>
      </c>
      <c r="G40" s="17">
        <v>355.22462000000002</v>
      </c>
      <c r="H40" s="17">
        <v>550</v>
      </c>
      <c r="I40" s="17">
        <v>2931.6233000000002</v>
      </c>
      <c r="J40" s="17">
        <v>143.9751</v>
      </c>
      <c r="K40" s="17">
        <v>581.94799999999998</v>
      </c>
      <c r="L40" s="17">
        <v>1408.008</v>
      </c>
      <c r="M40" s="17">
        <v>4290.4561999999996</v>
      </c>
      <c r="N40" s="17">
        <v>580</v>
      </c>
      <c r="O40" s="17">
        <v>2169.7601300000001</v>
      </c>
      <c r="P40" s="58">
        <v>20981.644899999999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2:26" x14ac:dyDescent="0.25">
      <c r="B41" s="1" t="s">
        <v>151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650</v>
      </c>
      <c r="N41" s="17">
        <v>0</v>
      </c>
      <c r="O41" s="17">
        <v>0</v>
      </c>
      <c r="P41" s="58">
        <v>650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2:26" x14ac:dyDescent="0.25">
      <c r="B42" s="1" t="s">
        <v>24</v>
      </c>
      <c r="C42" s="17">
        <v>1874.2644</v>
      </c>
      <c r="D42" s="17">
        <v>7067.3243000000002</v>
      </c>
      <c r="E42" s="17">
        <v>22333.11736</v>
      </c>
      <c r="F42" s="17">
        <v>11515.5283</v>
      </c>
      <c r="G42" s="17">
        <v>16437.725109999999</v>
      </c>
      <c r="H42" s="17">
        <v>9964.4390000000003</v>
      </c>
      <c r="I42" s="17">
        <v>80055.121899999998</v>
      </c>
      <c r="J42" s="17">
        <v>3359.7734799999998</v>
      </c>
      <c r="K42" s="17">
        <v>2308.5484999999999</v>
      </c>
      <c r="L42" s="17">
        <v>1170.866</v>
      </c>
      <c r="M42" s="17">
        <v>2657.4618</v>
      </c>
      <c r="N42" s="17">
        <v>5495.1590399999995</v>
      </c>
      <c r="O42" s="17">
        <v>10961.60766</v>
      </c>
      <c r="P42" s="58">
        <v>175200.93700000001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2:26" x14ac:dyDescent="0.25">
      <c r="B43" s="1" t="s">
        <v>113</v>
      </c>
      <c r="C43" s="17">
        <v>0</v>
      </c>
      <c r="D43" s="17">
        <v>121.2825</v>
      </c>
      <c r="E43" s="17">
        <v>863.35510999999997</v>
      </c>
      <c r="F43" s="17">
        <v>742.31650000000002</v>
      </c>
      <c r="G43" s="17">
        <v>82.950729999999993</v>
      </c>
      <c r="H43" s="17">
        <v>200</v>
      </c>
      <c r="I43" s="17">
        <v>412.49</v>
      </c>
      <c r="J43" s="17">
        <v>41.319580000000002</v>
      </c>
      <c r="K43" s="17">
        <v>40</v>
      </c>
      <c r="L43" s="17">
        <v>0</v>
      </c>
      <c r="M43" s="17">
        <v>800.94330000000002</v>
      </c>
      <c r="N43" s="17">
        <v>272.71242999999998</v>
      </c>
      <c r="O43" s="17">
        <v>232.86694</v>
      </c>
      <c r="P43" s="58">
        <v>3810.2370999999998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2:26" x14ac:dyDescent="0.25">
      <c r="B44" s="1" t="s">
        <v>114</v>
      </c>
      <c r="C44" s="17">
        <v>0</v>
      </c>
      <c r="D44" s="17">
        <v>0</v>
      </c>
      <c r="E44" s="17">
        <v>1300</v>
      </c>
      <c r="F44" s="17">
        <v>4038.3377</v>
      </c>
      <c r="G44" s="17">
        <v>783.42094999999995</v>
      </c>
      <c r="H44" s="17">
        <v>590</v>
      </c>
      <c r="I44" s="17">
        <v>2220</v>
      </c>
      <c r="J44" s="17">
        <v>500</v>
      </c>
      <c r="K44" s="17">
        <v>1006.56</v>
      </c>
      <c r="L44" s="17">
        <v>2664.1089999999999</v>
      </c>
      <c r="M44" s="17">
        <v>1624.7333000000001</v>
      </c>
      <c r="N44" s="17">
        <v>1327.5</v>
      </c>
      <c r="O44" s="17">
        <v>1681.98197</v>
      </c>
      <c r="P44" s="58">
        <v>17736.6433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2:26" x14ac:dyDescent="0.25">
      <c r="B45" s="1" t="s">
        <v>23</v>
      </c>
      <c r="C45" s="17">
        <v>0</v>
      </c>
      <c r="D45" s="17">
        <v>1013.8449000000001</v>
      </c>
      <c r="E45" s="17">
        <v>5279.32557</v>
      </c>
      <c r="F45" s="17">
        <v>8396.5915000000005</v>
      </c>
      <c r="G45" s="17">
        <v>2441.752</v>
      </c>
      <c r="H45" s="17">
        <v>3762.7739999999999</v>
      </c>
      <c r="I45" s="17">
        <v>2134.9899999999998</v>
      </c>
      <c r="J45" s="17">
        <v>6474.8924200000001</v>
      </c>
      <c r="K45" s="17">
        <v>6876.3904000000002</v>
      </c>
      <c r="L45" s="17">
        <v>5032.3410000000003</v>
      </c>
      <c r="M45" s="17">
        <v>11146.6216</v>
      </c>
      <c r="N45" s="17">
        <v>4662.3335800000004</v>
      </c>
      <c r="O45" s="17">
        <v>7902.3035799999998</v>
      </c>
      <c r="P45" s="58">
        <v>65124.1607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2:26" x14ac:dyDescent="0.25">
      <c r="B46" s="1" t="s">
        <v>22</v>
      </c>
      <c r="C46" s="17">
        <v>2554.9461000000001</v>
      </c>
      <c r="D46" s="17">
        <v>15535.0285</v>
      </c>
      <c r="E46" s="17">
        <v>25457.097570000002</v>
      </c>
      <c r="F46" s="17">
        <v>19648.679899999999</v>
      </c>
      <c r="G46" s="17">
        <v>29682.7107</v>
      </c>
      <c r="H46" s="17">
        <v>41615.754999999997</v>
      </c>
      <c r="I46" s="17">
        <v>35114.388700000003</v>
      </c>
      <c r="J46" s="17">
        <v>4726.7938199999999</v>
      </c>
      <c r="K46" s="17">
        <v>6924.6814000000004</v>
      </c>
      <c r="L46" s="17">
        <v>8532.9429999999993</v>
      </c>
      <c r="M46" s="17">
        <v>8898.8369999999995</v>
      </c>
      <c r="N46" s="17">
        <v>6322.26782</v>
      </c>
      <c r="O46" s="17">
        <v>10000.79009</v>
      </c>
      <c r="P46" s="58">
        <v>215014.9198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2:26" x14ac:dyDescent="0.25">
      <c r="B47" s="1" t="s">
        <v>125</v>
      </c>
      <c r="C47" s="17">
        <v>0</v>
      </c>
      <c r="D47" s="17">
        <v>234.7577</v>
      </c>
      <c r="E47" s="17">
        <v>409.00418999999999</v>
      </c>
      <c r="F47" s="17">
        <v>217.40799999999999</v>
      </c>
      <c r="G47" s="17">
        <v>0</v>
      </c>
      <c r="H47" s="17">
        <v>0</v>
      </c>
      <c r="I47" s="17">
        <v>6151.1374999999998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58">
        <v>7012.3073999999997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2:26" x14ac:dyDescent="0.25">
      <c r="B48" s="1" t="s">
        <v>126</v>
      </c>
      <c r="C48" s="17">
        <v>0</v>
      </c>
      <c r="D48" s="17">
        <v>0</v>
      </c>
      <c r="E48" s="17">
        <v>0</v>
      </c>
      <c r="F48" s="17">
        <v>109.0673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2000</v>
      </c>
      <c r="N48" s="17">
        <v>0</v>
      </c>
      <c r="O48" s="17">
        <v>0</v>
      </c>
      <c r="P48" s="58">
        <v>2109.0673000000002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x14ac:dyDescent="0.25">
      <c r="B49" s="1" t="s">
        <v>21</v>
      </c>
      <c r="C49" s="17">
        <v>116.1778</v>
      </c>
      <c r="D49" s="17">
        <v>300</v>
      </c>
      <c r="E49" s="17">
        <v>2922</v>
      </c>
      <c r="F49" s="17">
        <v>8266.1021000000001</v>
      </c>
      <c r="G49" s="17">
        <v>2954.35887</v>
      </c>
      <c r="H49" s="17">
        <v>0</v>
      </c>
      <c r="I49" s="17">
        <v>2763.424</v>
      </c>
      <c r="J49" s="17">
        <v>1890.94154</v>
      </c>
      <c r="K49" s="17">
        <v>15</v>
      </c>
      <c r="L49" s="17">
        <v>6009.9840000000004</v>
      </c>
      <c r="M49" s="17">
        <v>10502.552600000001</v>
      </c>
      <c r="N49" s="17">
        <v>4193.3446400000003</v>
      </c>
      <c r="O49" s="17">
        <v>3064.48668</v>
      </c>
      <c r="P49" s="58">
        <v>42998.372600000002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x14ac:dyDescent="0.25">
      <c r="B50" s="1" t="s">
        <v>115</v>
      </c>
      <c r="C50" s="17">
        <v>0</v>
      </c>
      <c r="D50" s="17">
        <v>0</v>
      </c>
      <c r="E50" s="17">
        <v>605.73127999999997</v>
      </c>
      <c r="F50" s="17">
        <v>187.20310000000001</v>
      </c>
      <c r="G50" s="17">
        <v>0</v>
      </c>
      <c r="H50" s="17">
        <v>0</v>
      </c>
      <c r="I50" s="17">
        <v>0</v>
      </c>
      <c r="J50" s="17">
        <v>200</v>
      </c>
      <c r="K50" s="17">
        <v>0</v>
      </c>
      <c r="L50" s="17">
        <v>0</v>
      </c>
      <c r="M50" s="17">
        <v>0</v>
      </c>
      <c r="N50" s="17">
        <v>0</v>
      </c>
      <c r="O50" s="17">
        <v>99.901210000000006</v>
      </c>
      <c r="P50" s="58">
        <v>1092.8356000000001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x14ac:dyDescent="0.25">
      <c r="B51" s="1" t="s">
        <v>127</v>
      </c>
      <c r="C51" s="17">
        <v>0</v>
      </c>
      <c r="D51" s="17">
        <v>291.99990000000003</v>
      </c>
      <c r="E51" s="17">
        <v>2258.5520700000002</v>
      </c>
      <c r="F51" s="17">
        <v>1855.9585999999999</v>
      </c>
      <c r="G51" s="17">
        <v>348.94686000000002</v>
      </c>
      <c r="H51" s="17">
        <v>0</v>
      </c>
      <c r="I51" s="17">
        <v>0</v>
      </c>
      <c r="J51" s="17">
        <v>128.94999999999999</v>
      </c>
      <c r="K51" s="17">
        <v>319.99290000000002</v>
      </c>
      <c r="L51" s="17">
        <v>0</v>
      </c>
      <c r="M51" s="17">
        <v>0</v>
      </c>
      <c r="N51" s="17">
        <v>0</v>
      </c>
      <c r="O51" s="17">
        <v>0</v>
      </c>
      <c r="P51" s="58">
        <v>5204.4004000000004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x14ac:dyDescent="0.25">
      <c r="B52" s="1" t="s">
        <v>152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100</v>
      </c>
      <c r="M52" s="17">
        <v>0</v>
      </c>
      <c r="N52" s="17">
        <v>65.377089999999995</v>
      </c>
      <c r="O52" s="17">
        <v>0</v>
      </c>
      <c r="P52" s="58">
        <v>165.37710000000001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x14ac:dyDescent="0.25">
      <c r="B53" s="1" t="s">
        <v>153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154.90367000000001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58">
        <v>154.90369999999999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x14ac:dyDescent="0.25">
      <c r="B54" s="1" t="s">
        <v>116</v>
      </c>
      <c r="C54" s="17">
        <v>0</v>
      </c>
      <c r="D54" s="17">
        <v>320</v>
      </c>
      <c r="E54" s="17">
        <v>582.51688999999999</v>
      </c>
      <c r="F54" s="17">
        <v>1780.2415000000001</v>
      </c>
      <c r="G54" s="17">
        <v>3801.5274899999999</v>
      </c>
      <c r="H54" s="17">
        <v>1320</v>
      </c>
      <c r="I54" s="17">
        <v>805.08920000000001</v>
      </c>
      <c r="J54" s="17">
        <v>1382.5884100000001</v>
      </c>
      <c r="K54" s="17">
        <v>3280</v>
      </c>
      <c r="L54" s="17">
        <v>3612.3249999999998</v>
      </c>
      <c r="M54" s="17">
        <v>702.29399999999998</v>
      </c>
      <c r="N54" s="17">
        <v>826.15584999999999</v>
      </c>
      <c r="O54" s="17">
        <v>3919.1047400000002</v>
      </c>
      <c r="P54" s="58">
        <v>22331.843199999999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ht="16.5" thickBot="1" x14ac:dyDescent="0.3">
      <c r="B55" s="154" t="s">
        <v>175</v>
      </c>
      <c r="C55" s="113">
        <v>11278.314399999999</v>
      </c>
      <c r="D55" s="113">
        <v>84636.550700000007</v>
      </c>
      <c r="E55" s="113">
        <v>200439.20323000001</v>
      </c>
      <c r="F55" s="113">
        <v>278520.59700000001</v>
      </c>
      <c r="G55" s="113">
        <v>219085.19222</v>
      </c>
      <c r="H55" s="113">
        <v>232070.701</v>
      </c>
      <c r="I55" s="113">
        <v>319780.14740000002</v>
      </c>
      <c r="J55" s="113">
        <v>284641.48696000001</v>
      </c>
      <c r="K55" s="113">
        <v>260988.3046</v>
      </c>
      <c r="L55" s="113">
        <v>317193.63</v>
      </c>
      <c r="M55" s="113">
        <v>269276.30820000003</v>
      </c>
      <c r="N55" s="113">
        <v>219471.82733999999</v>
      </c>
      <c r="O55" s="113">
        <v>226509.95397</v>
      </c>
      <c r="P55" s="156">
        <v>2923892.2171999998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ht="16.5" thickTop="1" x14ac:dyDescent="0.25">
      <c r="B56" s="10" t="s">
        <v>2</v>
      </c>
      <c r="C56" s="58">
        <v>15823.702799999999</v>
      </c>
      <c r="D56" s="58">
        <v>110795.38710000001</v>
      </c>
      <c r="E56" s="58">
        <v>268522.05293000001</v>
      </c>
      <c r="F56" s="58">
        <v>338313.67119999998</v>
      </c>
      <c r="G56" s="58">
        <v>276075.42855999997</v>
      </c>
      <c r="H56" s="58">
        <v>290073.67</v>
      </c>
      <c r="I56" s="58">
        <v>452418.41190000001</v>
      </c>
      <c r="J56" s="58">
        <v>303645.62498999998</v>
      </c>
      <c r="K56" s="58">
        <v>282341.42570000002</v>
      </c>
      <c r="L56" s="58">
        <v>347256.03700000001</v>
      </c>
      <c r="M56" s="58">
        <v>312550.20799999998</v>
      </c>
      <c r="N56" s="58">
        <v>244117.99295000001</v>
      </c>
      <c r="O56" s="58">
        <v>271507.63467</v>
      </c>
      <c r="P56" s="58">
        <v>3513441.2474000002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2:26" x14ac:dyDescent="0.25">
      <c r="B57" s="18"/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2:26" x14ac:dyDescent="0.25">
      <c r="B58" s="18"/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2:26" x14ac:dyDescent="0.25">
      <c r="B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 x14ac:dyDescent="0.25">
      <c r="B60" s="10" t="s">
        <v>9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2:26" x14ac:dyDescent="0.25">
      <c r="B61" s="1"/>
      <c r="C61" s="148" t="s">
        <v>129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2:26" x14ac:dyDescent="0.25">
      <c r="B62" s="15"/>
      <c r="C62" s="151">
        <v>2025</v>
      </c>
      <c r="D62" s="151"/>
      <c r="E62" s="151"/>
      <c r="F62" s="151"/>
      <c r="G62" s="151"/>
      <c r="H62" s="151"/>
      <c r="I62" s="152"/>
      <c r="J62" s="153">
        <v>2026</v>
      </c>
      <c r="K62" s="151"/>
      <c r="L62" s="151"/>
      <c r="M62" s="151"/>
      <c r="N62" s="151"/>
      <c r="O62" s="152"/>
      <c r="P62" s="149" t="s">
        <v>42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2:26" x14ac:dyDescent="0.25">
      <c r="B63" s="15"/>
      <c r="C63" s="16" t="s">
        <v>5</v>
      </c>
      <c r="D63" s="16" t="s">
        <v>6</v>
      </c>
      <c r="E63" s="16" t="s">
        <v>10</v>
      </c>
      <c r="F63" s="16" t="s">
        <v>79</v>
      </c>
      <c r="G63" s="16" t="s">
        <v>87</v>
      </c>
      <c r="H63" s="16" t="s">
        <v>150</v>
      </c>
      <c r="I63" s="16" t="s">
        <v>157</v>
      </c>
      <c r="J63" s="111" t="s">
        <v>158</v>
      </c>
      <c r="K63" s="16" t="s">
        <v>159</v>
      </c>
      <c r="L63" s="16" t="s">
        <v>160</v>
      </c>
      <c r="M63" s="16" t="s">
        <v>161</v>
      </c>
      <c r="N63" s="16" t="s">
        <v>162</v>
      </c>
      <c r="O63" s="16" t="s">
        <v>5</v>
      </c>
      <c r="P63" s="15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2:26" x14ac:dyDescent="0.25">
      <c r="B64" s="1" t="s">
        <v>124</v>
      </c>
      <c r="C64" s="17">
        <v>0</v>
      </c>
      <c r="D64" s="17">
        <v>0</v>
      </c>
      <c r="E64" s="17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2</v>
      </c>
      <c r="P64" s="58">
        <v>4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6" x14ac:dyDescent="0.25">
      <c r="B65" s="1" t="s">
        <v>111</v>
      </c>
      <c r="C65" s="17">
        <v>0</v>
      </c>
      <c r="D65" s="17">
        <v>0</v>
      </c>
      <c r="E65" s="17">
        <v>0</v>
      </c>
      <c r="F65" s="17">
        <v>3</v>
      </c>
      <c r="G65" s="17">
        <v>1</v>
      </c>
      <c r="H65" s="17">
        <v>0</v>
      </c>
      <c r="I65" s="17">
        <v>1</v>
      </c>
      <c r="J65" s="17">
        <v>0</v>
      </c>
      <c r="K65" s="17">
        <v>0</v>
      </c>
      <c r="L65" s="17">
        <v>2</v>
      </c>
      <c r="M65" s="17">
        <v>0</v>
      </c>
      <c r="N65" s="17">
        <v>1</v>
      </c>
      <c r="O65" s="17">
        <v>2</v>
      </c>
      <c r="P65" s="58">
        <v>8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2:26" x14ac:dyDescent="0.25">
      <c r="B66" s="1" t="s">
        <v>112</v>
      </c>
      <c r="C66" s="17">
        <v>0</v>
      </c>
      <c r="D66" s="17">
        <v>1</v>
      </c>
      <c r="E66" s="17">
        <v>5</v>
      </c>
      <c r="F66" s="17">
        <v>12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1</v>
      </c>
      <c r="O66" s="17">
        <v>2</v>
      </c>
      <c r="P66" s="58">
        <v>21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2:26" x14ac:dyDescent="0.25">
      <c r="B67" s="1" t="s">
        <v>25</v>
      </c>
      <c r="C67" s="17">
        <v>0</v>
      </c>
      <c r="D67" s="17">
        <v>2</v>
      </c>
      <c r="E67" s="17">
        <v>10</v>
      </c>
      <c r="F67" s="17">
        <v>5</v>
      </c>
      <c r="G67" s="17">
        <v>2</v>
      </c>
      <c r="H67" s="17">
        <v>3</v>
      </c>
      <c r="I67" s="17">
        <v>6</v>
      </c>
      <c r="J67" s="17">
        <v>2</v>
      </c>
      <c r="K67" s="17">
        <v>3</v>
      </c>
      <c r="L67" s="17">
        <v>6</v>
      </c>
      <c r="M67" s="17">
        <v>8</v>
      </c>
      <c r="N67" s="17">
        <v>3</v>
      </c>
      <c r="O67" s="17">
        <v>4</v>
      </c>
      <c r="P67" s="58">
        <v>40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2:26" x14ac:dyDescent="0.25">
      <c r="B68" s="1" t="s">
        <v>151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1</v>
      </c>
      <c r="N68" s="17">
        <v>0</v>
      </c>
      <c r="O68" s="17">
        <v>0</v>
      </c>
      <c r="P68" s="58">
        <v>1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2:26" x14ac:dyDescent="0.25">
      <c r="B69" s="1" t="s">
        <v>24</v>
      </c>
      <c r="C69" s="17">
        <v>2</v>
      </c>
      <c r="D69" s="17">
        <v>13</v>
      </c>
      <c r="E69" s="17">
        <v>27</v>
      </c>
      <c r="F69" s="17">
        <v>21</v>
      </c>
      <c r="G69" s="17">
        <v>27</v>
      </c>
      <c r="H69" s="17">
        <v>24</v>
      </c>
      <c r="I69" s="17">
        <v>55</v>
      </c>
      <c r="J69" s="17">
        <v>4</v>
      </c>
      <c r="K69" s="17">
        <v>4</v>
      </c>
      <c r="L69" s="17">
        <v>4</v>
      </c>
      <c r="M69" s="17">
        <v>8</v>
      </c>
      <c r="N69" s="17">
        <v>5</v>
      </c>
      <c r="O69" s="17">
        <v>10</v>
      </c>
      <c r="P69" s="58">
        <v>167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2:26" x14ac:dyDescent="0.25">
      <c r="B70" s="1" t="s">
        <v>113</v>
      </c>
      <c r="C70" s="17">
        <v>0</v>
      </c>
      <c r="D70" s="17">
        <v>1</v>
      </c>
      <c r="E70" s="17">
        <v>8</v>
      </c>
      <c r="F70" s="17">
        <v>7</v>
      </c>
      <c r="G70" s="17">
        <v>1</v>
      </c>
      <c r="H70" s="17">
        <v>1</v>
      </c>
      <c r="I70" s="17">
        <v>3</v>
      </c>
      <c r="J70" s="17">
        <v>1</v>
      </c>
      <c r="K70" s="17">
        <v>1</v>
      </c>
      <c r="L70" s="17">
        <v>0</v>
      </c>
      <c r="M70" s="17">
        <v>1</v>
      </c>
      <c r="N70" s="17">
        <v>2</v>
      </c>
      <c r="O70" s="17">
        <v>1</v>
      </c>
      <c r="P70" s="58">
        <v>26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2:26" x14ac:dyDescent="0.25">
      <c r="B71" s="1" t="s">
        <v>114</v>
      </c>
      <c r="C71" s="17">
        <v>0</v>
      </c>
      <c r="D71" s="17">
        <v>0</v>
      </c>
      <c r="E71" s="17">
        <v>1</v>
      </c>
      <c r="F71" s="17">
        <v>6</v>
      </c>
      <c r="G71" s="17">
        <v>3</v>
      </c>
      <c r="H71" s="17">
        <v>4</v>
      </c>
      <c r="I71" s="17">
        <v>6</v>
      </c>
      <c r="J71" s="17">
        <v>2</v>
      </c>
      <c r="K71" s="17">
        <v>5</v>
      </c>
      <c r="L71" s="17">
        <v>4</v>
      </c>
      <c r="M71" s="17">
        <v>4</v>
      </c>
      <c r="N71" s="17">
        <v>5</v>
      </c>
      <c r="O71" s="17">
        <v>9</v>
      </c>
      <c r="P71" s="58">
        <v>34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2:26" x14ac:dyDescent="0.25">
      <c r="B72" s="1" t="s">
        <v>23</v>
      </c>
      <c r="C72" s="17">
        <v>0</v>
      </c>
      <c r="D72" s="17">
        <v>4</v>
      </c>
      <c r="E72" s="17">
        <v>19</v>
      </c>
      <c r="F72" s="17">
        <v>22</v>
      </c>
      <c r="G72" s="17">
        <v>14</v>
      </c>
      <c r="H72" s="17">
        <v>17</v>
      </c>
      <c r="I72" s="17">
        <v>8</v>
      </c>
      <c r="J72" s="17">
        <v>12</v>
      </c>
      <c r="K72" s="17">
        <v>17</v>
      </c>
      <c r="L72" s="17">
        <v>16</v>
      </c>
      <c r="M72" s="17">
        <v>25</v>
      </c>
      <c r="N72" s="17">
        <v>22</v>
      </c>
      <c r="O72" s="17">
        <v>26</v>
      </c>
      <c r="P72" s="58">
        <v>146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2:26" x14ac:dyDescent="0.25">
      <c r="B73" s="1" t="s">
        <v>22</v>
      </c>
      <c r="C73" s="17">
        <v>8</v>
      </c>
      <c r="D73" s="17">
        <v>49</v>
      </c>
      <c r="E73" s="17">
        <v>56</v>
      </c>
      <c r="F73" s="17">
        <v>71</v>
      </c>
      <c r="G73" s="17">
        <v>94</v>
      </c>
      <c r="H73" s="17">
        <v>98</v>
      </c>
      <c r="I73" s="17">
        <v>93</v>
      </c>
      <c r="J73" s="17">
        <v>16</v>
      </c>
      <c r="K73" s="17">
        <v>12</v>
      </c>
      <c r="L73" s="17">
        <v>24</v>
      </c>
      <c r="M73" s="17">
        <v>16</v>
      </c>
      <c r="N73" s="17">
        <v>11</v>
      </c>
      <c r="O73" s="17">
        <v>14</v>
      </c>
      <c r="P73" s="58">
        <v>378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2:26" x14ac:dyDescent="0.25">
      <c r="B74" s="1" t="s">
        <v>125</v>
      </c>
      <c r="C74" s="17">
        <v>0</v>
      </c>
      <c r="D74" s="17">
        <v>2</v>
      </c>
      <c r="E74" s="17">
        <v>4</v>
      </c>
      <c r="F74" s="17">
        <v>2</v>
      </c>
      <c r="G74" s="17">
        <v>0</v>
      </c>
      <c r="H74" s="17">
        <v>0</v>
      </c>
      <c r="I74" s="17">
        <v>2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58">
        <v>10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2:26" x14ac:dyDescent="0.25">
      <c r="B75" s="1" t="s">
        <v>126</v>
      </c>
      <c r="C75" s="17">
        <v>0</v>
      </c>
      <c r="D75" s="17">
        <v>0</v>
      </c>
      <c r="E75" s="17">
        <v>0</v>
      </c>
      <c r="F75" s="17">
        <v>1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1</v>
      </c>
      <c r="N75" s="17">
        <v>0</v>
      </c>
      <c r="O75" s="17">
        <v>0</v>
      </c>
      <c r="P75" s="58">
        <v>2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2:26" x14ac:dyDescent="0.25">
      <c r="B76" s="1" t="s">
        <v>21</v>
      </c>
      <c r="C76" s="17">
        <v>1</v>
      </c>
      <c r="D76" s="17">
        <v>2</v>
      </c>
      <c r="E76" s="17">
        <v>6</v>
      </c>
      <c r="F76" s="17">
        <v>6</v>
      </c>
      <c r="G76" s="17">
        <v>4</v>
      </c>
      <c r="H76" s="17">
        <v>0</v>
      </c>
      <c r="I76" s="17">
        <v>4</v>
      </c>
      <c r="J76" s="17">
        <v>2</v>
      </c>
      <c r="K76" s="17">
        <v>1</v>
      </c>
      <c r="L76" s="17">
        <v>5</v>
      </c>
      <c r="M76" s="17">
        <v>8</v>
      </c>
      <c r="N76" s="17">
        <v>5</v>
      </c>
      <c r="O76" s="17">
        <v>9</v>
      </c>
      <c r="P76" s="58">
        <v>41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2:26" x14ac:dyDescent="0.25">
      <c r="B77" s="1" t="s">
        <v>115</v>
      </c>
      <c r="C77" s="17">
        <v>0</v>
      </c>
      <c r="D77" s="17">
        <v>0</v>
      </c>
      <c r="E77" s="17">
        <v>3</v>
      </c>
      <c r="F77" s="17">
        <v>2</v>
      </c>
      <c r="G77" s="17">
        <v>0</v>
      </c>
      <c r="H77" s="17">
        <v>0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1</v>
      </c>
      <c r="P77" s="58">
        <v>6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2:26" x14ac:dyDescent="0.25">
      <c r="B78" s="1" t="s">
        <v>127</v>
      </c>
      <c r="C78" s="17">
        <v>0</v>
      </c>
      <c r="D78" s="17">
        <v>3</v>
      </c>
      <c r="E78" s="17">
        <v>23</v>
      </c>
      <c r="F78" s="17">
        <v>17</v>
      </c>
      <c r="G78" s="17">
        <v>3</v>
      </c>
      <c r="H78" s="17">
        <v>0</v>
      </c>
      <c r="I78" s="17">
        <v>0</v>
      </c>
      <c r="J78" s="17">
        <v>1</v>
      </c>
      <c r="K78" s="17">
        <v>1</v>
      </c>
      <c r="L78" s="17">
        <v>0</v>
      </c>
      <c r="M78" s="17">
        <v>0</v>
      </c>
      <c r="N78" s="17">
        <v>0</v>
      </c>
      <c r="O78" s="17">
        <v>0</v>
      </c>
      <c r="P78" s="58">
        <v>47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2:26" x14ac:dyDescent="0.25">
      <c r="B79" s="1" t="s">
        <v>152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</v>
      </c>
      <c r="M79" s="17">
        <v>0</v>
      </c>
      <c r="N79" s="17">
        <v>1</v>
      </c>
      <c r="O79" s="17">
        <v>0</v>
      </c>
      <c r="P79" s="58">
        <v>2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2:26" x14ac:dyDescent="0.25">
      <c r="B80" s="1" t="s">
        <v>153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1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58">
        <v>1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2:26" x14ac:dyDescent="0.25">
      <c r="B81" s="1" t="s">
        <v>116</v>
      </c>
      <c r="C81" s="17">
        <v>0</v>
      </c>
      <c r="D81" s="17">
        <v>2</v>
      </c>
      <c r="E81" s="17">
        <v>3</v>
      </c>
      <c r="F81" s="17">
        <v>5</v>
      </c>
      <c r="G81" s="17">
        <v>6</v>
      </c>
      <c r="H81" s="17">
        <v>6</v>
      </c>
      <c r="I81" s="17">
        <v>6</v>
      </c>
      <c r="J81" s="17">
        <v>3</v>
      </c>
      <c r="K81" s="17">
        <v>2</v>
      </c>
      <c r="L81" s="17">
        <v>7</v>
      </c>
      <c r="M81" s="17">
        <v>3</v>
      </c>
      <c r="N81" s="17">
        <v>4</v>
      </c>
      <c r="O81" s="17">
        <v>5</v>
      </c>
      <c r="P81" s="58">
        <v>42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2:26" ht="16.5" thickBot="1" x14ac:dyDescent="0.3">
      <c r="B82" s="154" t="s">
        <v>175</v>
      </c>
      <c r="C82" s="113">
        <v>61</v>
      </c>
      <c r="D82" s="113">
        <v>925</v>
      </c>
      <c r="E82" s="113">
        <v>1516</v>
      </c>
      <c r="F82" s="113">
        <v>2524</v>
      </c>
      <c r="G82" s="113">
        <v>2048</v>
      </c>
      <c r="H82" s="113">
        <v>2087</v>
      </c>
      <c r="I82" s="113">
        <v>2738</v>
      </c>
      <c r="J82" s="113">
        <v>2442</v>
      </c>
      <c r="K82" s="113">
        <v>2438</v>
      </c>
      <c r="L82" s="113">
        <v>2976</v>
      </c>
      <c r="M82" s="113">
        <v>2408</v>
      </c>
      <c r="N82" s="113">
        <v>2004</v>
      </c>
      <c r="O82" s="113">
        <v>2024</v>
      </c>
      <c r="P82" s="156">
        <v>25501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2:26" ht="16.5" thickTop="1" x14ac:dyDescent="0.25">
      <c r="B83" s="10" t="s">
        <v>2</v>
      </c>
      <c r="C83" s="58">
        <v>72</v>
      </c>
      <c r="D83" s="58">
        <v>1002</v>
      </c>
      <c r="E83" s="58">
        <v>1669</v>
      </c>
      <c r="F83" s="58">
        <v>2693</v>
      </c>
      <c r="G83" s="58">
        <v>2202</v>
      </c>
      <c r="H83" s="58">
        <v>2240</v>
      </c>
      <c r="I83" s="58">
        <v>2922</v>
      </c>
      <c r="J83" s="58">
        <v>2487</v>
      </c>
      <c r="K83" s="58">
        <v>2483</v>
      </c>
      <c r="L83" s="58">
        <v>3043</v>
      </c>
      <c r="M83" s="58">
        <v>2481</v>
      </c>
      <c r="N83" s="58">
        <v>2064</v>
      </c>
      <c r="O83" s="58">
        <v>2107</v>
      </c>
      <c r="P83" s="58">
        <v>26395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2:26" x14ac:dyDescent="0.25">
      <c r="B84" s="18"/>
      <c r="C84" s="19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2:26" x14ac:dyDescent="0.25">
      <c r="B85" s="18"/>
      <c r="C85" s="19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2:26" x14ac:dyDescent="0.25">
      <c r="B86" s="21"/>
      <c r="C86" s="23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2:26" x14ac:dyDescent="0.25">
      <c r="B87" s="21"/>
      <c r="C87" s="23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2:26" x14ac:dyDescent="0.25">
      <c r="B88" s="10" t="s">
        <v>164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2:26" x14ac:dyDescent="0.25">
      <c r="B89" s="1"/>
      <c r="C89" s="148" t="s">
        <v>130</v>
      </c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2:26" x14ac:dyDescent="0.25">
      <c r="B90" s="15"/>
      <c r="C90" s="151">
        <v>2025</v>
      </c>
      <c r="D90" s="151"/>
      <c r="E90" s="151"/>
      <c r="F90" s="151"/>
      <c r="G90" s="151"/>
      <c r="H90" s="151"/>
      <c r="I90" s="152"/>
      <c r="J90" s="153">
        <v>2026</v>
      </c>
      <c r="K90" s="151"/>
      <c r="L90" s="151"/>
      <c r="M90" s="151"/>
      <c r="N90" s="151"/>
      <c r="O90" s="152"/>
      <c r="P90" s="149" t="s">
        <v>42</v>
      </c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2:26" x14ac:dyDescent="0.25">
      <c r="B91" s="15"/>
      <c r="C91" s="16" t="s">
        <v>5</v>
      </c>
      <c r="D91" s="16" t="s">
        <v>6</v>
      </c>
      <c r="E91" s="16" t="s">
        <v>10</v>
      </c>
      <c r="F91" s="16" t="s">
        <v>79</v>
      </c>
      <c r="G91" s="16" t="s">
        <v>87</v>
      </c>
      <c r="H91" s="16" t="s">
        <v>150</v>
      </c>
      <c r="I91" s="16" t="s">
        <v>157</v>
      </c>
      <c r="J91" s="111" t="s">
        <v>158</v>
      </c>
      <c r="K91" s="16" t="s">
        <v>159</v>
      </c>
      <c r="L91" s="16" t="s">
        <v>160</v>
      </c>
      <c r="M91" s="16" t="s">
        <v>161</v>
      </c>
      <c r="N91" s="16" t="s">
        <v>162</v>
      </c>
      <c r="O91" s="16" t="s">
        <v>5</v>
      </c>
      <c r="P91" s="150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2:26" x14ac:dyDescent="0.25">
      <c r="B92" s="1" t="s">
        <v>124</v>
      </c>
      <c r="C92" s="100"/>
      <c r="D92" s="100"/>
      <c r="E92" s="100">
        <v>3.86</v>
      </c>
      <c r="F92" s="100">
        <v>3.72</v>
      </c>
      <c r="G92" s="100"/>
      <c r="H92" s="100"/>
      <c r="I92" s="100"/>
      <c r="J92" s="100"/>
      <c r="K92" s="100"/>
      <c r="L92" s="100"/>
      <c r="M92" s="100"/>
      <c r="N92" s="100"/>
      <c r="O92" s="100">
        <v>4.5450999999999997</v>
      </c>
      <c r="P92" s="100">
        <v>4.3441999999999998</v>
      </c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2:26" x14ac:dyDescent="0.25">
      <c r="B93" s="1" t="s">
        <v>111</v>
      </c>
      <c r="C93" s="100"/>
      <c r="D93" s="100"/>
      <c r="E93" s="100"/>
      <c r="F93" s="100">
        <v>6.3815</v>
      </c>
      <c r="G93" s="100">
        <v>13.32</v>
      </c>
      <c r="H93" s="100"/>
      <c r="I93" s="100">
        <v>10.4275</v>
      </c>
      <c r="J93" s="100"/>
      <c r="K93" s="100"/>
      <c r="L93" s="100">
        <v>8.5375999999999994</v>
      </c>
      <c r="M93" s="100"/>
      <c r="N93" s="100" t="s">
        <v>168</v>
      </c>
      <c r="O93" s="100">
        <v>10.4611</v>
      </c>
      <c r="P93" s="100">
        <v>9.3341999999999992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2:26" x14ac:dyDescent="0.25">
      <c r="B94" s="1" t="s">
        <v>112</v>
      </c>
      <c r="C94" s="100"/>
      <c r="D94" s="100">
        <v>3.86</v>
      </c>
      <c r="E94" s="100">
        <v>3.8854000000000002</v>
      </c>
      <c r="F94" s="100">
        <v>4.8905000000000003</v>
      </c>
      <c r="G94" s="100"/>
      <c r="H94" s="100"/>
      <c r="I94" s="100"/>
      <c r="J94" s="100"/>
      <c r="K94" s="100"/>
      <c r="L94" s="100"/>
      <c r="M94" s="100"/>
      <c r="N94" s="100">
        <v>5.79</v>
      </c>
      <c r="O94" s="100">
        <v>8.2126999999999999</v>
      </c>
      <c r="P94" s="100">
        <v>6.8977000000000004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2:26" x14ac:dyDescent="0.25">
      <c r="B95" s="1" t="s">
        <v>25</v>
      </c>
      <c r="C95" s="100"/>
      <c r="D95" s="100">
        <v>7.3929999999999998</v>
      </c>
      <c r="E95" s="100">
        <v>8.5881000000000007</v>
      </c>
      <c r="F95" s="100">
        <v>8.5634999999999994</v>
      </c>
      <c r="G95" s="100">
        <v>13.298299999999999</v>
      </c>
      <c r="H95" s="100">
        <v>4.6929999999999996</v>
      </c>
      <c r="I95" s="100">
        <v>1.4396</v>
      </c>
      <c r="J95" s="100">
        <v>8.2674000000000003</v>
      </c>
      <c r="K95" s="100">
        <v>9.1668000000000003</v>
      </c>
      <c r="L95" s="100">
        <v>7.8563000000000001</v>
      </c>
      <c r="M95" s="100">
        <v>10.4114</v>
      </c>
      <c r="N95" s="100">
        <v>8.9930000000000003</v>
      </c>
      <c r="O95" s="100">
        <v>7.1794000000000002</v>
      </c>
      <c r="P95" s="100">
        <v>7.7030000000000003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2:26" x14ac:dyDescent="0.25">
      <c r="B96" s="1" t="s">
        <v>151</v>
      </c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>
        <v>7.92</v>
      </c>
      <c r="N96" s="100"/>
      <c r="O96" s="100"/>
      <c r="P96" s="100">
        <v>7.92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2:26" x14ac:dyDescent="0.25">
      <c r="B97" s="1" t="s">
        <v>24</v>
      </c>
      <c r="C97" s="100">
        <v>3.9304000000000001</v>
      </c>
      <c r="D97" s="100">
        <v>5.4528999999999996</v>
      </c>
      <c r="E97" s="100">
        <v>4.3387000000000002</v>
      </c>
      <c r="F97" s="100">
        <v>4.6021999999999998</v>
      </c>
      <c r="G97" s="100">
        <v>6.4330999999999996</v>
      </c>
      <c r="H97" s="100">
        <v>6.5061</v>
      </c>
      <c r="I97" s="100">
        <v>5.6489000000000003</v>
      </c>
      <c r="J97" s="100">
        <v>7.8202999999999996</v>
      </c>
      <c r="K97" s="100">
        <v>5.2107000000000001</v>
      </c>
      <c r="L97" s="100">
        <v>7.1574</v>
      </c>
      <c r="M97" s="100">
        <v>6.2934999999999999</v>
      </c>
      <c r="N97" s="100">
        <v>3.0768</v>
      </c>
      <c r="O97" s="100">
        <v>6.4336000000000002</v>
      </c>
      <c r="P97" s="100">
        <v>5.5332999999999997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2:26" x14ac:dyDescent="0.25">
      <c r="B98" s="1" t="s">
        <v>113</v>
      </c>
      <c r="C98" s="100"/>
      <c r="D98" s="100">
        <v>3.86</v>
      </c>
      <c r="E98" s="100">
        <v>3.8696000000000002</v>
      </c>
      <c r="F98" s="100">
        <v>5.5483000000000002</v>
      </c>
      <c r="G98" s="100">
        <v>3.72</v>
      </c>
      <c r="H98" s="100">
        <v>9.9029000000000007</v>
      </c>
      <c r="I98" s="100">
        <v>9.4921000000000006</v>
      </c>
      <c r="J98" s="100">
        <v>14.52</v>
      </c>
      <c r="K98" s="100">
        <v>10.4275</v>
      </c>
      <c r="L98" s="100"/>
      <c r="M98" s="100">
        <v>8.7310999999999996</v>
      </c>
      <c r="N98" s="100">
        <v>6.5681000000000003</v>
      </c>
      <c r="O98" s="100">
        <v>0.7</v>
      </c>
      <c r="P98" s="100">
        <v>6.3240999999999996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2:26" x14ac:dyDescent="0.25">
      <c r="B99" s="1" t="s">
        <v>114</v>
      </c>
      <c r="C99" s="100"/>
      <c r="D99" s="100"/>
      <c r="E99" s="100">
        <v>8.9905000000000008</v>
      </c>
      <c r="F99" s="100">
        <v>8.6386000000000003</v>
      </c>
      <c r="G99" s="100">
        <v>7.4928999999999997</v>
      </c>
      <c r="H99" s="100">
        <v>9.2769999999999992</v>
      </c>
      <c r="I99" s="100">
        <v>2.4033000000000002</v>
      </c>
      <c r="J99" s="100">
        <v>7.6863999999999999</v>
      </c>
      <c r="K99" s="100">
        <v>8.5748999999999995</v>
      </c>
      <c r="L99" s="100">
        <v>8.2867999999999995</v>
      </c>
      <c r="M99" s="100">
        <v>6.4654999999999996</v>
      </c>
      <c r="N99" s="100">
        <v>7.7539999999999996</v>
      </c>
      <c r="O99" s="100">
        <v>7.6792999999999996</v>
      </c>
      <c r="P99" s="100">
        <v>7.415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2:26" x14ac:dyDescent="0.25">
      <c r="B100" s="1" t="s">
        <v>23</v>
      </c>
      <c r="C100" s="100"/>
      <c r="D100" s="100">
        <v>8.9956999999999994</v>
      </c>
      <c r="E100" s="100">
        <v>8.2664000000000009</v>
      </c>
      <c r="F100" s="100">
        <v>9.4221000000000004</v>
      </c>
      <c r="G100" s="100">
        <v>8.4098000000000006</v>
      </c>
      <c r="H100" s="100">
        <v>5.7069999999999999</v>
      </c>
      <c r="I100" s="100">
        <v>9.4009</v>
      </c>
      <c r="J100" s="100">
        <v>9.3607999999999993</v>
      </c>
      <c r="K100" s="100">
        <v>7.2152000000000003</v>
      </c>
      <c r="L100" s="100">
        <v>8.3768999999999991</v>
      </c>
      <c r="M100" s="100">
        <v>8.4101999999999997</v>
      </c>
      <c r="N100" s="100">
        <v>8.7713999999999999</v>
      </c>
      <c r="O100" s="100">
        <v>8.3239000000000001</v>
      </c>
      <c r="P100" s="100">
        <v>8.3956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2:26" x14ac:dyDescent="0.25">
      <c r="B101" s="1" t="s">
        <v>22</v>
      </c>
      <c r="C101" s="100">
        <v>1.5926</v>
      </c>
      <c r="D101" s="100">
        <v>4.3364000000000003</v>
      </c>
      <c r="E101" s="100">
        <v>5.6748000000000003</v>
      </c>
      <c r="F101" s="100">
        <v>6.0491999999999999</v>
      </c>
      <c r="G101" s="100">
        <v>4.9314</v>
      </c>
      <c r="H101" s="100">
        <v>4.3762999999999996</v>
      </c>
      <c r="I101" s="100">
        <v>5.8022</v>
      </c>
      <c r="J101" s="100">
        <v>6.9173</v>
      </c>
      <c r="K101" s="100">
        <v>3.4927999999999999</v>
      </c>
      <c r="L101" s="100">
        <v>5.8522999999999996</v>
      </c>
      <c r="M101" s="100">
        <v>5.9569000000000001</v>
      </c>
      <c r="N101" s="100">
        <v>6.9366000000000003</v>
      </c>
      <c r="O101" s="100">
        <v>6.3540999999999999</v>
      </c>
      <c r="P101" s="100">
        <v>5.2751000000000001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2:26" x14ac:dyDescent="0.25">
      <c r="B102" s="1" t="s">
        <v>125</v>
      </c>
      <c r="C102" s="100"/>
      <c r="D102" s="100">
        <v>3.86</v>
      </c>
      <c r="E102" s="100">
        <v>3.8788999999999998</v>
      </c>
      <c r="F102" s="100">
        <v>3.7982</v>
      </c>
      <c r="G102" s="100"/>
      <c r="H102" s="100"/>
      <c r="I102" s="100">
        <v>4.3327</v>
      </c>
      <c r="J102" s="100"/>
      <c r="K102" s="100"/>
      <c r="L102" s="100"/>
      <c r="M102" s="100"/>
      <c r="N102" s="100"/>
      <c r="O102" s="100"/>
      <c r="P102" s="100">
        <v>4.2737999999999996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2:26" x14ac:dyDescent="0.25">
      <c r="B103" s="1" t="s">
        <v>126</v>
      </c>
      <c r="C103" s="100"/>
      <c r="D103" s="100"/>
      <c r="E103" s="100"/>
      <c r="F103" s="100">
        <v>46.32</v>
      </c>
      <c r="G103" s="100"/>
      <c r="H103" s="100"/>
      <c r="I103" s="100"/>
      <c r="J103" s="100"/>
      <c r="K103" s="100"/>
      <c r="L103" s="100"/>
      <c r="M103" s="100">
        <v>8.6222999999999992</v>
      </c>
      <c r="N103" s="100"/>
      <c r="O103" s="100"/>
      <c r="P103" s="100">
        <v>10.5718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2:26" x14ac:dyDescent="0.25">
      <c r="B104" s="1" t="s">
        <v>21</v>
      </c>
      <c r="C104" s="100">
        <v>10.154400000000001</v>
      </c>
      <c r="D104" s="100">
        <v>9.1199999999999992</v>
      </c>
      <c r="E104" s="100">
        <v>8.9797999999999991</v>
      </c>
      <c r="F104" s="100">
        <v>6.1398999999999999</v>
      </c>
      <c r="G104" s="100">
        <v>7.3502999999999998</v>
      </c>
      <c r="H104" s="100"/>
      <c r="I104" s="100">
        <v>7.577</v>
      </c>
      <c r="J104" s="100">
        <v>8.9300999999999995</v>
      </c>
      <c r="K104" s="100">
        <v>32.922800000000002</v>
      </c>
      <c r="L104" s="100">
        <v>7.2953999999999999</v>
      </c>
      <c r="M104" s="100">
        <v>4.0796999999999999</v>
      </c>
      <c r="N104" s="100">
        <v>7.9126000000000003</v>
      </c>
      <c r="O104" s="100">
        <v>7.0399000000000003</v>
      </c>
      <c r="P104" s="100">
        <v>6.5674000000000001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2:26" x14ac:dyDescent="0.25">
      <c r="B105" s="1" t="s">
        <v>115</v>
      </c>
      <c r="C105" s="100"/>
      <c r="D105" s="100"/>
      <c r="E105" s="100">
        <v>6.7923999999999998</v>
      </c>
      <c r="F105" s="100">
        <v>5.2317</v>
      </c>
      <c r="G105" s="100"/>
      <c r="H105" s="100"/>
      <c r="I105" s="100"/>
      <c r="J105" s="100">
        <v>8.2799999999999994</v>
      </c>
      <c r="K105" s="100"/>
      <c r="L105" s="100"/>
      <c r="M105" s="100"/>
      <c r="N105" s="100"/>
      <c r="O105" s="100">
        <v>9.7200000000000006</v>
      </c>
      <c r="P105" s="100">
        <v>7.0648999999999997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2:26" x14ac:dyDescent="0.25">
      <c r="B106" s="1" t="s">
        <v>127</v>
      </c>
      <c r="C106" s="100"/>
      <c r="D106" s="100">
        <v>3.86</v>
      </c>
      <c r="E106" s="100">
        <v>3.8712</v>
      </c>
      <c r="F106" s="100">
        <v>6.6872999999999996</v>
      </c>
      <c r="G106" s="100">
        <v>3.7671000000000001</v>
      </c>
      <c r="H106" s="100"/>
      <c r="I106" s="100"/>
      <c r="J106" s="100">
        <v>7.1684000000000001</v>
      </c>
      <c r="K106" s="100">
        <v>7.17</v>
      </c>
      <c r="L106" s="100"/>
      <c r="M106" s="100"/>
      <c r="N106" s="100"/>
      <c r="O106" s="100"/>
      <c r="P106" s="100">
        <v>5.1524000000000001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2:26" x14ac:dyDescent="0.25">
      <c r="B107" s="1" t="s">
        <v>152</v>
      </c>
      <c r="C107" s="100"/>
      <c r="D107" s="100"/>
      <c r="E107" s="100"/>
      <c r="F107" s="100"/>
      <c r="G107" s="100"/>
      <c r="H107" s="100"/>
      <c r="I107" s="100"/>
      <c r="J107" s="100"/>
      <c r="K107" s="100"/>
      <c r="L107" s="100">
        <v>8.7310999999999996</v>
      </c>
      <c r="M107" s="100"/>
      <c r="N107" s="100">
        <v>9.2001000000000008</v>
      </c>
      <c r="O107" s="100"/>
      <c r="P107" s="100">
        <v>8.9164999999999992</v>
      </c>
    </row>
    <row r="108" spans="2:26" x14ac:dyDescent="0.25">
      <c r="B108" s="1" t="s">
        <v>153</v>
      </c>
      <c r="C108" s="100"/>
      <c r="D108" s="100"/>
      <c r="E108" s="100"/>
      <c r="F108" s="100"/>
      <c r="G108" s="100"/>
      <c r="H108" s="100"/>
      <c r="I108" s="100"/>
      <c r="J108" s="100">
        <v>4.5</v>
      </c>
      <c r="K108" s="100"/>
      <c r="L108" s="100"/>
      <c r="M108" s="100"/>
      <c r="N108" s="100"/>
      <c r="O108" s="100"/>
      <c r="P108" s="100">
        <v>4.5</v>
      </c>
    </row>
    <row r="109" spans="2:26" x14ac:dyDescent="0.25">
      <c r="B109" s="1" t="s">
        <v>116</v>
      </c>
      <c r="C109" s="100"/>
      <c r="D109" s="100">
        <v>8.8275000000000006</v>
      </c>
      <c r="E109" s="100">
        <v>9.6819000000000006</v>
      </c>
      <c r="F109" s="100">
        <v>7.4824999999999999</v>
      </c>
      <c r="G109" s="100">
        <v>6.99</v>
      </c>
      <c r="H109" s="100">
        <v>8.5650999999999993</v>
      </c>
      <c r="I109" s="100">
        <v>9.2401</v>
      </c>
      <c r="J109" s="100">
        <v>9.6144999999999996</v>
      </c>
      <c r="K109" s="100">
        <v>9.4312000000000005</v>
      </c>
      <c r="L109" s="100">
        <v>9.5030000000000001</v>
      </c>
      <c r="M109" s="100">
        <v>7.8646000000000003</v>
      </c>
      <c r="N109" s="100">
        <v>7.8964999999999996</v>
      </c>
      <c r="O109" s="100">
        <v>6.2447999999999997</v>
      </c>
      <c r="P109" s="100">
        <v>8.1577999999999999</v>
      </c>
    </row>
    <row r="110" spans="2:26" ht="16.5" thickBot="1" x14ac:dyDescent="0.3">
      <c r="B110" s="154" t="s">
        <v>175</v>
      </c>
      <c r="C110" s="157">
        <v>3.9876</v>
      </c>
      <c r="D110" s="157">
        <v>4.1064999999999996</v>
      </c>
      <c r="E110" s="157">
        <v>4.0738000000000003</v>
      </c>
      <c r="F110" s="157">
        <v>4.0144000000000002</v>
      </c>
      <c r="G110" s="157">
        <v>3.9897</v>
      </c>
      <c r="H110" s="157">
        <v>3.9428999999999998</v>
      </c>
      <c r="I110" s="157">
        <v>3.8974000000000002</v>
      </c>
      <c r="J110" s="157">
        <v>3.8570000000000002</v>
      </c>
      <c r="K110" s="157">
        <v>3.8512</v>
      </c>
      <c r="L110" s="157">
        <v>3.8607</v>
      </c>
      <c r="M110" s="157">
        <v>3.8479000000000001</v>
      </c>
      <c r="N110" s="157">
        <v>3.823</v>
      </c>
      <c r="O110" s="157">
        <v>3.8041999999999998</v>
      </c>
      <c r="P110" s="157">
        <v>3.9081999999999999</v>
      </c>
    </row>
    <row r="111" spans="2:26" ht="16.5" thickTop="1" x14ac:dyDescent="0.25">
      <c r="B111" s="10" t="s">
        <v>2</v>
      </c>
      <c r="C111" s="101">
        <v>3.6394000000000002</v>
      </c>
      <c r="D111" s="101">
        <v>4.3289999999999997</v>
      </c>
      <c r="E111" s="101">
        <v>4.5153999999999996</v>
      </c>
      <c r="F111" s="101">
        <v>4.4667000000000003</v>
      </c>
      <c r="G111" s="101">
        <v>4.3777999999999997</v>
      </c>
      <c r="H111" s="101">
        <v>4.1534000000000004</v>
      </c>
      <c r="I111" s="101">
        <v>4.4016000000000002</v>
      </c>
      <c r="J111" s="101">
        <v>4.1382000000000003</v>
      </c>
      <c r="K111" s="101">
        <v>4.0343</v>
      </c>
      <c r="L111" s="101">
        <v>4.1765999999999996</v>
      </c>
      <c r="M111" s="101">
        <v>4.2634999999999996</v>
      </c>
      <c r="N111" s="101">
        <v>4.1192000000000002</v>
      </c>
      <c r="O111" s="101">
        <v>4.335</v>
      </c>
      <c r="P111" s="101">
        <v>4.2769000000000004</v>
      </c>
    </row>
    <row r="112" spans="2:26" x14ac:dyDescent="0.25">
      <c r="B112" s="18"/>
      <c r="C112" s="19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</row>
    <row r="113" spans="2:16" x14ac:dyDescent="0.25">
      <c r="B113" s="18"/>
      <c r="C113" s="19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</row>
    <row r="117" spans="2:16" x14ac:dyDescent="0.25">
      <c r="B117" s="10" t="s">
        <v>0</v>
      </c>
    </row>
    <row r="118" spans="2:16" x14ac:dyDescent="0.25">
      <c r="B118" s="10" t="s">
        <v>137</v>
      </c>
    </row>
    <row r="119" spans="2:16" x14ac:dyDescent="0.25">
      <c r="B119" s="10" t="s">
        <v>138</v>
      </c>
    </row>
    <row r="120" spans="2:16" x14ac:dyDescent="0.25">
      <c r="B120" s="10" t="s">
        <v>139</v>
      </c>
    </row>
    <row r="121" spans="2:16" x14ac:dyDescent="0.25">
      <c r="B121" s="10" t="s">
        <v>169</v>
      </c>
    </row>
    <row r="122" spans="2:16" x14ac:dyDescent="0.25">
      <c r="B122" s="10" t="s">
        <v>176</v>
      </c>
    </row>
    <row r="123" spans="2:16" x14ac:dyDescent="0.25">
      <c r="B123" s="112"/>
    </row>
  </sheetData>
  <mergeCells count="16">
    <mergeCell ref="C89:P89"/>
    <mergeCell ref="P90:P91"/>
    <mergeCell ref="C61:P61"/>
    <mergeCell ref="P62:P63"/>
    <mergeCell ref="C62:I62"/>
    <mergeCell ref="J62:O62"/>
    <mergeCell ref="C90:I90"/>
    <mergeCell ref="J90:O90"/>
    <mergeCell ref="C6:P6"/>
    <mergeCell ref="P7:P8"/>
    <mergeCell ref="C34:P34"/>
    <mergeCell ref="P35:P36"/>
    <mergeCell ref="C7:I7"/>
    <mergeCell ref="J7:O7"/>
    <mergeCell ref="C35:I35"/>
    <mergeCell ref="J35:O35"/>
  </mergeCells>
  <hyperlinks>
    <hyperlink ref="A1" location="índice!A1" display="Índice" xr:uid="{7EB7AE99-12DD-417D-A95F-6A65AED11DFE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2BA3-9A67-4EE8-875B-B93A2447FAC7}">
  <sheetPr codeName="Hoja6"/>
  <dimension ref="A1:Z63"/>
  <sheetViews>
    <sheetView showGridLines="0" zoomScaleNormal="100" workbookViewId="0">
      <selection activeCell="Q40" sqref="Q40"/>
    </sheetView>
  </sheetViews>
  <sheetFormatPr baseColWidth="10" defaultColWidth="11.42578125" defaultRowHeight="15.75" x14ac:dyDescent="0.25"/>
  <cols>
    <col min="1" max="1" width="6.85546875" style="5" bestFit="1" customWidth="1"/>
    <col min="2" max="2" width="35" style="10" customWidth="1"/>
    <col min="3" max="3" width="11" style="10" customWidth="1"/>
    <col min="4" max="4" width="11" style="1" customWidth="1"/>
    <col min="5" max="15" width="11" style="10" customWidth="1"/>
    <col min="16" max="16" width="12.28515625" style="10" bestFit="1" customWidth="1"/>
    <col min="17" max="24" width="12.28515625" style="10" customWidth="1"/>
    <col min="25" max="25" width="12.140625" style="11" bestFit="1" customWidth="1"/>
    <col min="26" max="26" width="10.7109375" style="12" customWidth="1"/>
    <col min="27" max="16384" width="11.42578125" style="1"/>
  </cols>
  <sheetData>
    <row r="1" spans="1:26" x14ac:dyDescent="0.25">
      <c r="A1" s="27" t="s">
        <v>4</v>
      </c>
    </row>
    <row r="2" spans="1:26" ht="18.75" x14ac:dyDescent="0.3">
      <c r="B2" s="7" t="s">
        <v>101</v>
      </c>
    </row>
    <row r="3" spans="1:26" x14ac:dyDescent="0.25">
      <c r="B3" s="1" t="str">
        <f>índice!B5</f>
        <v>Información al: 28/06/2026</v>
      </c>
      <c r="Z3" s="13"/>
    </row>
    <row r="4" spans="1:26" x14ac:dyDescent="0.25">
      <c r="B4" s="1"/>
      <c r="Z4" s="13"/>
    </row>
    <row r="5" spans="1:26" x14ac:dyDescent="0.25">
      <c r="A5" s="14"/>
      <c r="B5" s="10" t="s">
        <v>8</v>
      </c>
      <c r="Z5" s="13"/>
    </row>
    <row r="6" spans="1:26" x14ac:dyDescent="0.25">
      <c r="C6" s="148" t="s">
        <v>7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86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B7" s="15"/>
      <c r="C7" s="151">
        <v>2025</v>
      </c>
      <c r="D7" s="151"/>
      <c r="E7" s="151"/>
      <c r="F7" s="151"/>
      <c r="G7" s="151"/>
      <c r="H7" s="151"/>
      <c r="I7" s="152"/>
      <c r="J7" s="153">
        <v>2026</v>
      </c>
      <c r="K7" s="151"/>
      <c r="L7" s="151"/>
      <c r="M7" s="151"/>
      <c r="N7" s="151"/>
      <c r="O7" s="152"/>
      <c r="P7" s="87" t="s">
        <v>42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B8" s="15"/>
      <c r="C8" s="16" t="s">
        <v>5</v>
      </c>
      <c r="D8" s="16" t="s">
        <v>6</v>
      </c>
      <c r="E8" s="16" t="s">
        <v>10</v>
      </c>
      <c r="F8" s="16" t="s">
        <v>79</v>
      </c>
      <c r="G8" s="16" t="s">
        <v>87</v>
      </c>
      <c r="H8" s="16" t="s">
        <v>150</v>
      </c>
      <c r="I8" s="16" t="s">
        <v>157</v>
      </c>
      <c r="J8" s="111" t="s">
        <v>158</v>
      </c>
      <c r="K8" s="16" t="s">
        <v>159</v>
      </c>
      <c r="L8" s="16" t="s">
        <v>160</v>
      </c>
      <c r="M8" s="16" t="s">
        <v>161</v>
      </c>
      <c r="N8" s="16" t="s">
        <v>162</v>
      </c>
      <c r="O8" s="16" t="s">
        <v>5</v>
      </c>
      <c r="P8" s="88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B9" s="1" t="s">
        <v>26</v>
      </c>
      <c r="C9" s="17">
        <v>4</v>
      </c>
      <c r="D9" s="17">
        <v>35</v>
      </c>
      <c r="E9" s="17">
        <v>67</v>
      </c>
      <c r="F9" s="17">
        <v>29</v>
      </c>
      <c r="G9" s="17">
        <v>46</v>
      </c>
      <c r="H9" s="17">
        <v>31</v>
      </c>
      <c r="I9" s="17">
        <v>65</v>
      </c>
      <c r="J9" s="17">
        <v>17</v>
      </c>
      <c r="K9" s="17">
        <v>10</v>
      </c>
      <c r="L9" s="17">
        <v>44</v>
      </c>
      <c r="M9" s="17">
        <v>26</v>
      </c>
      <c r="N9" s="17">
        <v>14</v>
      </c>
      <c r="O9" s="17">
        <v>23</v>
      </c>
      <c r="P9" s="58">
        <v>411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B10" s="1" t="s">
        <v>27</v>
      </c>
      <c r="C10" s="17">
        <v>0</v>
      </c>
      <c r="D10" s="17">
        <v>4</v>
      </c>
      <c r="E10" s="17">
        <v>11</v>
      </c>
      <c r="F10" s="17">
        <v>4</v>
      </c>
      <c r="G10" s="17">
        <v>9</v>
      </c>
      <c r="H10" s="17">
        <v>8</v>
      </c>
      <c r="I10" s="17">
        <v>23</v>
      </c>
      <c r="J10" s="17">
        <v>4</v>
      </c>
      <c r="K10" s="17">
        <v>4</v>
      </c>
      <c r="L10" s="17">
        <v>7</v>
      </c>
      <c r="M10" s="17">
        <v>13</v>
      </c>
      <c r="N10" s="17">
        <v>4</v>
      </c>
      <c r="O10" s="17">
        <v>12</v>
      </c>
      <c r="P10" s="58">
        <v>103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B11" s="1" t="s">
        <v>28</v>
      </c>
      <c r="C11" s="17">
        <v>17</v>
      </c>
      <c r="D11" s="17">
        <v>67</v>
      </c>
      <c r="E11" s="17">
        <v>97</v>
      </c>
      <c r="F11" s="17">
        <v>189</v>
      </c>
      <c r="G11" s="17">
        <v>188</v>
      </c>
      <c r="H11" s="17">
        <v>260</v>
      </c>
      <c r="I11" s="17">
        <v>231</v>
      </c>
      <c r="J11" s="17">
        <v>34</v>
      </c>
      <c r="K11" s="17">
        <v>39</v>
      </c>
      <c r="L11" s="17">
        <v>60</v>
      </c>
      <c r="M11" s="17">
        <v>63</v>
      </c>
      <c r="N11" s="17">
        <v>56</v>
      </c>
      <c r="O11" s="17">
        <v>83</v>
      </c>
      <c r="P11" s="58">
        <v>1384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B12" s="1" t="s">
        <v>90</v>
      </c>
      <c r="C12" s="17">
        <v>115</v>
      </c>
      <c r="D12" s="17">
        <v>965</v>
      </c>
      <c r="E12" s="17">
        <v>2270</v>
      </c>
      <c r="F12" s="17">
        <v>3060</v>
      </c>
      <c r="G12" s="17">
        <v>2360</v>
      </c>
      <c r="H12" s="17">
        <v>2458</v>
      </c>
      <c r="I12" s="17">
        <v>3405</v>
      </c>
      <c r="J12" s="17">
        <v>3095</v>
      </c>
      <c r="K12" s="17">
        <v>2888</v>
      </c>
      <c r="L12" s="17">
        <v>3414</v>
      </c>
      <c r="M12" s="17">
        <v>2808</v>
      </c>
      <c r="N12" s="17">
        <v>2293</v>
      </c>
      <c r="O12" s="17">
        <v>2316</v>
      </c>
      <c r="P12" s="58">
        <v>31447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thickBot="1" x14ac:dyDescent="0.3">
      <c r="B13" s="1" t="s">
        <v>103</v>
      </c>
      <c r="C13" s="93">
        <v>0</v>
      </c>
      <c r="D13" s="93">
        <v>0</v>
      </c>
      <c r="E13" s="93">
        <v>2</v>
      </c>
      <c r="F13" s="93">
        <v>0</v>
      </c>
      <c r="G13" s="93">
        <v>0</v>
      </c>
      <c r="H13" s="93">
        <v>3</v>
      </c>
      <c r="I13" s="93">
        <v>1</v>
      </c>
      <c r="J13" s="93">
        <v>0</v>
      </c>
      <c r="K13" s="93">
        <v>0</v>
      </c>
      <c r="L13" s="93">
        <v>0</v>
      </c>
      <c r="M13" s="93">
        <v>0</v>
      </c>
      <c r="N13" s="93">
        <v>0</v>
      </c>
      <c r="O13" s="93">
        <v>0</v>
      </c>
      <c r="P13" s="94">
        <v>6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thickTop="1" x14ac:dyDescent="0.25">
      <c r="B14" s="25" t="s">
        <v>2</v>
      </c>
      <c r="C14" s="58">
        <v>136</v>
      </c>
      <c r="D14" s="58">
        <v>1071</v>
      </c>
      <c r="E14" s="58">
        <v>2447</v>
      </c>
      <c r="F14" s="58">
        <v>3282</v>
      </c>
      <c r="G14" s="58">
        <v>2603</v>
      </c>
      <c r="H14" s="58">
        <v>2760</v>
      </c>
      <c r="I14" s="58">
        <v>3725</v>
      </c>
      <c r="J14" s="58">
        <v>3150</v>
      </c>
      <c r="K14" s="58">
        <v>2941</v>
      </c>
      <c r="L14" s="58">
        <v>3525</v>
      </c>
      <c r="M14" s="58">
        <v>2910</v>
      </c>
      <c r="N14" s="58">
        <v>2367</v>
      </c>
      <c r="O14" s="58">
        <v>2434</v>
      </c>
      <c r="P14" s="58">
        <v>33351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B16" s="18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B17" s="59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B18" s="10" t="s">
        <v>20</v>
      </c>
      <c r="C18" s="6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63" customFormat="1" x14ac:dyDescent="0.25">
      <c r="A19" s="61"/>
      <c r="B19" s="10"/>
      <c r="C19" s="148" t="s">
        <v>128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86"/>
    </row>
    <row r="20" spans="1:26" s="63" customFormat="1" x14ac:dyDescent="0.25">
      <c r="A20" s="61"/>
      <c r="B20" s="15"/>
      <c r="C20" s="151">
        <v>2025</v>
      </c>
      <c r="D20" s="151"/>
      <c r="E20" s="151"/>
      <c r="F20" s="151"/>
      <c r="G20" s="151"/>
      <c r="H20" s="151"/>
      <c r="I20" s="152"/>
      <c r="J20" s="153">
        <v>2026</v>
      </c>
      <c r="K20" s="151"/>
      <c r="L20" s="151"/>
      <c r="M20" s="151"/>
      <c r="N20" s="151"/>
      <c r="O20" s="152"/>
      <c r="P20" s="87" t="s">
        <v>42</v>
      </c>
    </row>
    <row r="21" spans="1:26" s="63" customFormat="1" x14ac:dyDescent="0.25">
      <c r="A21" s="61"/>
      <c r="B21" s="15"/>
      <c r="C21" s="16" t="s">
        <v>5</v>
      </c>
      <c r="D21" s="16" t="s">
        <v>6</v>
      </c>
      <c r="E21" s="16" t="s">
        <v>10</v>
      </c>
      <c r="F21" s="16" t="s">
        <v>79</v>
      </c>
      <c r="G21" s="16" t="s">
        <v>87</v>
      </c>
      <c r="H21" s="16" t="s">
        <v>150</v>
      </c>
      <c r="I21" s="16" t="s">
        <v>157</v>
      </c>
      <c r="J21" s="111" t="s">
        <v>158</v>
      </c>
      <c r="K21" s="16" t="s">
        <v>159</v>
      </c>
      <c r="L21" s="16" t="s">
        <v>160</v>
      </c>
      <c r="M21" s="16" t="s">
        <v>161</v>
      </c>
      <c r="N21" s="16" t="s">
        <v>162</v>
      </c>
      <c r="O21" s="16" t="s">
        <v>5</v>
      </c>
      <c r="P21" s="88"/>
    </row>
    <row r="22" spans="1:26" s="63" customFormat="1" x14ac:dyDescent="0.25">
      <c r="A22" s="61"/>
      <c r="B22" s="1" t="s">
        <v>26</v>
      </c>
      <c r="C22" s="17">
        <v>2204.2640000000001</v>
      </c>
      <c r="D22" s="17">
        <v>7100.741</v>
      </c>
      <c r="E22" s="17">
        <v>17077.606400000001</v>
      </c>
      <c r="F22" s="17">
        <v>8886.5450000000001</v>
      </c>
      <c r="G22" s="17">
        <v>16882.565999999999</v>
      </c>
      <c r="H22" s="17">
        <v>11242.3388</v>
      </c>
      <c r="I22" s="17">
        <v>47270.23</v>
      </c>
      <c r="J22" s="17">
        <v>9567.4069999999992</v>
      </c>
      <c r="K22" s="17">
        <v>7554.6111000000001</v>
      </c>
      <c r="L22" s="17">
        <v>5331.04</v>
      </c>
      <c r="M22" s="17">
        <v>12754.77</v>
      </c>
      <c r="N22" s="17">
        <v>3657.837</v>
      </c>
      <c r="O22" s="17">
        <v>13465.075000000001</v>
      </c>
      <c r="P22" s="58">
        <v>162995.02799999999</v>
      </c>
    </row>
    <row r="23" spans="1:26" s="63" customFormat="1" x14ac:dyDescent="0.25">
      <c r="A23" s="61"/>
      <c r="B23" s="1" t="s">
        <v>27</v>
      </c>
      <c r="C23" s="17">
        <v>0</v>
      </c>
      <c r="D23" s="17">
        <v>2086.8449999999998</v>
      </c>
      <c r="E23" s="17">
        <v>8389.7396000000008</v>
      </c>
      <c r="F23" s="17">
        <v>9583.3940000000002</v>
      </c>
      <c r="G23" s="17">
        <v>4048.9270000000001</v>
      </c>
      <c r="H23" s="17">
        <v>654.22339999999997</v>
      </c>
      <c r="I23" s="17">
        <v>18983.810000000001</v>
      </c>
      <c r="J23" s="17">
        <v>1946.953</v>
      </c>
      <c r="K23" s="17">
        <v>935.32709999999997</v>
      </c>
      <c r="L23" s="17">
        <v>5945.3850000000002</v>
      </c>
      <c r="M23" s="17">
        <v>10879.29</v>
      </c>
      <c r="N23" s="17">
        <v>1011.099</v>
      </c>
      <c r="O23" s="17">
        <v>4766.223</v>
      </c>
      <c r="P23" s="58">
        <v>69231.214999999997</v>
      </c>
    </row>
    <row r="24" spans="1:26" s="63" customFormat="1" x14ac:dyDescent="0.25">
      <c r="A24" s="61"/>
      <c r="B24" s="1" t="s">
        <v>28</v>
      </c>
      <c r="C24" s="17">
        <v>2341.1239999999998</v>
      </c>
      <c r="D24" s="17">
        <v>16198.612999999999</v>
      </c>
      <c r="E24" s="17">
        <v>37918.708100000003</v>
      </c>
      <c r="F24" s="17">
        <v>36763.803</v>
      </c>
      <c r="G24" s="17">
        <v>35520.97</v>
      </c>
      <c r="H24" s="17">
        <v>45256.406300000002</v>
      </c>
      <c r="I24" s="17">
        <v>66284.23</v>
      </c>
      <c r="J24" s="17">
        <v>7489.7790000000005</v>
      </c>
      <c r="K24" s="17">
        <v>12863.183000000001</v>
      </c>
      <c r="L24" s="17">
        <v>18785.982</v>
      </c>
      <c r="M24" s="17">
        <v>19639.84</v>
      </c>
      <c r="N24" s="17">
        <v>19977.228999999999</v>
      </c>
      <c r="O24" s="17">
        <v>26774.133999999998</v>
      </c>
      <c r="P24" s="58">
        <v>345813.99900000001</v>
      </c>
    </row>
    <row r="25" spans="1:26" s="63" customFormat="1" x14ac:dyDescent="0.25">
      <c r="A25" s="61"/>
      <c r="B25" s="1" t="s">
        <v>90</v>
      </c>
      <c r="C25" s="17">
        <v>11278.314</v>
      </c>
      <c r="D25" s="17">
        <v>85409.188999999998</v>
      </c>
      <c r="E25" s="17">
        <v>204777.4915</v>
      </c>
      <c r="F25" s="17">
        <v>283079.92800000001</v>
      </c>
      <c r="G25" s="17">
        <v>219622.96599999999</v>
      </c>
      <c r="H25" s="17">
        <v>232070.70120000001</v>
      </c>
      <c r="I25" s="17">
        <v>319780.15000000002</v>
      </c>
      <c r="J25" s="17">
        <v>284641.48700000002</v>
      </c>
      <c r="K25" s="17">
        <v>260988.3046</v>
      </c>
      <c r="L25" s="17">
        <v>317193.63</v>
      </c>
      <c r="M25" s="17">
        <v>269276.31</v>
      </c>
      <c r="N25" s="17">
        <v>219471.82699999999</v>
      </c>
      <c r="O25" s="17">
        <v>226502.20300000001</v>
      </c>
      <c r="P25" s="58">
        <v>2934092.4980000001</v>
      </c>
    </row>
    <row r="26" spans="1:26" s="63" customFormat="1" ht="16.5" thickBot="1" x14ac:dyDescent="0.3">
      <c r="A26" s="61"/>
      <c r="B26" s="1" t="s">
        <v>103</v>
      </c>
      <c r="C26" s="93">
        <v>0</v>
      </c>
      <c r="D26" s="93">
        <v>0</v>
      </c>
      <c r="E26" s="93">
        <v>358.50720000000001</v>
      </c>
      <c r="F26" s="93">
        <v>0</v>
      </c>
      <c r="G26" s="93">
        <v>0</v>
      </c>
      <c r="H26" s="93">
        <v>850</v>
      </c>
      <c r="I26" s="93">
        <v>100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4">
        <v>1308.5070000000001</v>
      </c>
    </row>
    <row r="27" spans="1:26" s="63" customFormat="1" ht="16.5" thickTop="1" x14ac:dyDescent="0.25">
      <c r="A27" s="61"/>
      <c r="B27" s="25" t="s">
        <v>2</v>
      </c>
      <c r="C27" s="58">
        <v>15823.703</v>
      </c>
      <c r="D27" s="58">
        <v>110795.387</v>
      </c>
      <c r="E27" s="58">
        <v>268522.05290000001</v>
      </c>
      <c r="F27" s="58">
        <v>338313.67099999997</v>
      </c>
      <c r="G27" s="58">
        <v>276075.429</v>
      </c>
      <c r="H27" s="58">
        <v>290073.66970000003</v>
      </c>
      <c r="I27" s="58">
        <v>452418.41</v>
      </c>
      <c r="J27" s="58">
        <v>303645.625</v>
      </c>
      <c r="K27" s="58">
        <v>282341.42570000002</v>
      </c>
      <c r="L27" s="58">
        <v>347256.03700000001</v>
      </c>
      <c r="M27" s="58">
        <v>312550.21000000002</v>
      </c>
      <c r="N27" s="58">
        <v>244117.99299999999</v>
      </c>
      <c r="O27" s="58">
        <v>271507.63500000001</v>
      </c>
      <c r="P27" s="58">
        <v>3513441.247</v>
      </c>
    </row>
    <row r="28" spans="1:26" s="63" customFormat="1" x14ac:dyDescent="0.25">
      <c r="A28" s="61"/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26" s="63" customFormat="1" x14ac:dyDescent="0.25">
      <c r="A29" s="61"/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26" s="63" customFormat="1" x14ac:dyDescent="0.25">
      <c r="A30" s="61"/>
      <c r="B30" s="59"/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6" x14ac:dyDescent="0.25">
      <c r="B31" s="10" t="s">
        <v>9</v>
      </c>
      <c r="C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C32" s="148" t="s">
        <v>129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86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5">
      <c r="B33" s="15"/>
      <c r="C33" s="151">
        <v>2025</v>
      </c>
      <c r="D33" s="151"/>
      <c r="E33" s="151"/>
      <c r="F33" s="151"/>
      <c r="G33" s="151"/>
      <c r="H33" s="151"/>
      <c r="I33" s="152"/>
      <c r="J33" s="153">
        <v>2026</v>
      </c>
      <c r="K33" s="151"/>
      <c r="L33" s="151"/>
      <c r="M33" s="151"/>
      <c r="N33" s="151"/>
      <c r="O33" s="152"/>
      <c r="P33" s="87" t="s">
        <v>42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B34" s="15"/>
      <c r="C34" s="16" t="s">
        <v>5</v>
      </c>
      <c r="D34" s="16" t="s">
        <v>6</v>
      </c>
      <c r="E34" s="16" t="s">
        <v>10</v>
      </c>
      <c r="F34" s="16" t="s">
        <v>79</v>
      </c>
      <c r="G34" s="16" t="s">
        <v>87</v>
      </c>
      <c r="H34" s="16" t="s">
        <v>150</v>
      </c>
      <c r="I34" s="16" t="s">
        <v>157</v>
      </c>
      <c r="J34" s="111" t="s">
        <v>158</v>
      </c>
      <c r="K34" s="16" t="s">
        <v>159</v>
      </c>
      <c r="L34" s="16" t="s">
        <v>160</v>
      </c>
      <c r="M34" s="16" t="s">
        <v>161</v>
      </c>
      <c r="N34" s="16" t="s">
        <v>162</v>
      </c>
      <c r="O34" s="16" t="s">
        <v>5</v>
      </c>
      <c r="P34" s="8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B35" s="1" t="s">
        <v>26</v>
      </c>
      <c r="C35" s="17">
        <v>4</v>
      </c>
      <c r="D35" s="17">
        <v>26</v>
      </c>
      <c r="E35" s="17">
        <v>46</v>
      </c>
      <c r="F35" s="17">
        <v>25</v>
      </c>
      <c r="G35" s="17">
        <v>36</v>
      </c>
      <c r="H35" s="17">
        <v>22</v>
      </c>
      <c r="I35" s="17">
        <v>48</v>
      </c>
      <c r="J35" s="17">
        <v>14</v>
      </c>
      <c r="K35" s="17">
        <v>9</v>
      </c>
      <c r="L35" s="17">
        <v>11</v>
      </c>
      <c r="M35" s="17">
        <v>18</v>
      </c>
      <c r="N35" s="17">
        <v>14</v>
      </c>
      <c r="O35" s="17">
        <v>21</v>
      </c>
      <c r="P35" s="58">
        <v>264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B36" s="1" t="s">
        <v>27</v>
      </c>
      <c r="C36" s="17">
        <v>0</v>
      </c>
      <c r="D36" s="17">
        <v>3</v>
      </c>
      <c r="E36" s="17">
        <v>9</v>
      </c>
      <c r="F36" s="17">
        <v>4</v>
      </c>
      <c r="G36" s="17">
        <v>8</v>
      </c>
      <c r="H36" s="17">
        <v>6</v>
      </c>
      <c r="I36" s="17">
        <v>16</v>
      </c>
      <c r="J36" s="17">
        <v>4</v>
      </c>
      <c r="K36" s="17">
        <v>4</v>
      </c>
      <c r="L36" s="17">
        <v>7</v>
      </c>
      <c r="M36" s="17">
        <v>10</v>
      </c>
      <c r="N36" s="17">
        <v>3</v>
      </c>
      <c r="O36" s="17">
        <v>11</v>
      </c>
      <c r="P36" s="58">
        <v>75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B37" s="1" t="s">
        <v>28</v>
      </c>
      <c r="C37" s="17">
        <v>7</v>
      </c>
      <c r="D37" s="17">
        <v>45</v>
      </c>
      <c r="E37" s="17">
        <v>69</v>
      </c>
      <c r="F37" s="17">
        <v>111</v>
      </c>
      <c r="G37" s="17">
        <v>109</v>
      </c>
      <c r="H37" s="17">
        <v>125</v>
      </c>
      <c r="I37" s="17">
        <v>126</v>
      </c>
      <c r="J37" s="17">
        <v>30</v>
      </c>
      <c r="K37" s="17">
        <v>34</v>
      </c>
      <c r="L37" s="17">
        <v>52</v>
      </c>
      <c r="M37" s="17">
        <v>49</v>
      </c>
      <c r="N37" s="17">
        <v>45</v>
      </c>
      <c r="O37" s="17">
        <v>56</v>
      </c>
      <c r="P37" s="58">
        <v>578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B38" s="1" t="s">
        <v>90</v>
      </c>
      <c r="C38" s="17">
        <v>61</v>
      </c>
      <c r="D38" s="17">
        <v>930</v>
      </c>
      <c r="E38" s="17">
        <v>1549</v>
      </c>
      <c r="F38" s="17">
        <v>2555</v>
      </c>
      <c r="G38" s="17">
        <v>2052</v>
      </c>
      <c r="H38" s="17">
        <v>2087</v>
      </c>
      <c r="I38" s="17">
        <v>2738</v>
      </c>
      <c r="J38" s="17">
        <v>2442</v>
      </c>
      <c r="K38" s="17">
        <v>2438</v>
      </c>
      <c r="L38" s="17">
        <v>2976</v>
      </c>
      <c r="M38" s="17">
        <v>2408</v>
      </c>
      <c r="N38" s="17">
        <v>2004</v>
      </c>
      <c r="O38" s="17">
        <v>2022</v>
      </c>
      <c r="P38" s="58">
        <v>25564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thickBot="1" x14ac:dyDescent="0.3">
      <c r="B39" s="1" t="s">
        <v>103</v>
      </c>
      <c r="C39" s="93">
        <v>0</v>
      </c>
      <c r="D39" s="93">
        <v>0</v>
      </c>
      <c r="E39" s="93">
        <v>2</v>
      </c>
      <c r="F39" s="93">
        <v>0</v>
      </c>
      <c r="G39" s="93">
        <v>0</v>
      </c>
      <c r="H39" s="93">
        <v>3</v>
      </c>
      <c r="I39" s="93">
        <v>1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4">
        <v>6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thickTop="1" x14ac:dyDescent="0.25">
      <c r="B40" s="25" t="s">
        <v>2</v>
      </c>
      <c r="C40" s="58">
        <v>72</v>
      </c>
      <c r="D40" s="58">
        <v>1002</v>
      </c>
      <c r="E40" s="58">
        <v>1669</v>
      </c>
      <c r="F40" s="58">
        <v>2693</v>
      </c>
      <c r="G40" s="58">
        <v>2202</v>
      </c>
      <c r="H40" s="58">
        <v>2240</v>
      </c>
      <c r="I40" s="58">
        <v>2922</v>
      </c>
      <c r="J40" s="58">
        <v>2487</v>
      </c>
      <c r="K40" s="58">
        <v>2483</v>
      </c>
      <c r="L40" s="58">
        <v>3043</v>
      </c>
      <c r="M40" s="58">
        <v>2481</v>
      </c>
      <c r="N40" s="58">
        <v>2064</v>
      </c>
      <c r="O40" s="58">
        <v>2107</v>
      </c>
      <c r="P40" s="58">
        <v>26395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B43" s="59"/>
      <c r="C43" s="1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B44" s="21"/>
      <c r="C44" s="1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12" customFormat="1" x14ac:dyDescent="0.25">
      <c r="A45" s="5"/>
      <c r="B45" s="10" t="s">
        <v>171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26" x14ac:dyDescent="0.25">
      <c r="C46" s="148" t="s">
        <v>170</v>
      </c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8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B47" s="15"/>
      <c r="C47" s="151">
        <v>2025</v>
      </c>
      <c r="D47" s="151"/>
      <c r="E47" s="151"/>
      <c r="F47" s="151"/>
      <c r="G47" s="151"/>
      <c r="H47" s="151"/>
      <c r="I47" s="152"/>
      <c r="J47" s="153">
        <v>2026</v>
      </c>
      <c r="K47" s="151"/>
      <c r="L47" s="151"/>
      <c r="M47" s="151"/>
      <c r="N47" s="151"/>
      <c r="O47" s="152"/>
      <c r="P47" s="87" t="s">
        <v>42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B48" s="15"/>
      <c r="C48" s="16" t="s">
        <v>5</v>
      </c>
      <c r="D48" s="16" t="s">
        <v>6</v>
      </c>
      <c r="E48" s="16" t="s">
        <v>10</v>
      </c>
      <c r="F48" s="16" t="s">
        <v>79</v>
      </c>
      <c r="G48" s="16" t="s">
        <v>87</v>
      </c>
      <c r="H48" s="16" t="s">
        <v>150</v>
      </c>
      <c r="I48" s="16" t="s">
        <v>157</v>
      </c>
      <c r="J48" s="111" t="s">
        <v>158</v>
      </c>
      <c r="K48" s="16" t="s">
        <v>159</v>
      </c>
      <c r="L48" s="16" t="s">
        <v>160</v>
      </c>
      <c r="M48" s="16" t="s">
        <v>161</v>
      </c>
      <c r="N48" s="16" t="s">
        <v>162</v>
      </c>
      <c r="O48" s="16" t="s">
        <v>5</v>
      </c>
      <c r="P48" s="88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2:26" x14ac:dyDescent="0.25">
      <c r="B49" s="1" t="s">
        <v>26</v>
      </c>
      <c r="C49" s="96">
        <v>3.45</v>
      </c>
      <c r="D49" s="96">
        <v>3.9218000000000002</v>
      </c>
      <c r="E49" s="96">
        <v>5.1654999999999998</v>
      </c>
      <c r="F49" s="96">
        <v>7.9870000000000001</v>
      </c>
      <c r="G49" s="96">
        <v>6.9744999999999999</v>
      </c>
      <c r="H49" s="96">
        <v>6.3052000000000001</v>
      </c>
      <c r="I49" s="96">
        <v>5.5838999999999999</v>
      </c>
      <c r="J49" s="96">
        <v>8.9427000000000003</v>
      </c>
      <c r="K49" s="96">
        <v>8.4901999999999997</v>
      </c>
      <c r="L49" s="96">
        <v>7.7064000000000004</v>
      </c>
      <c r="M49" s="96">
        <v>8.0258000000000003</v>
      </c>
      <c r="N49" s="96">
        <v>7.6574</v>
      </c>
      <c r="O49" s="96">
        <v>7.2765000000000004</v>
      </c>
      <c r="P49" s="97">
        <v>6.5423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x14ac:dyDescent="0.25">
      <c r="B50" s="1" t="s">
        <v>27</v>
      </c>
      <c r="C50" s="96"/>
      <c r="D50" s="96">
        <v>6.6249000000000002</v>
      </c>
      <c r="E50" s="96">
        <v>6.8060999999999998</v>
      </c>
      <c r="F50" s="96">
        <v>6.7633000000000001</v>
      </c>
      <c r="G50" s="96">
        <v>7.0815999999999999</v>
      </c>
      <c r="H50" s="96">
        <v>9.7942</v>
      </c>
      <c r="I50" s="96">
        <v>5.9771999999999998</v>
      </c>
      <c r="J50" s="96">
        <v>9.8468</v>
      </c>
      <c r="K50" s="96">
        <v>8.8917000000000002</v>
      </c>
      <c r="L50" s="96">
        <v>9.6981000000000002</v>
      </c>
      <c r="M50" s="96">
        <v>4.4641999999999999</v>
      </c>
      <c r="N50" s="96">
        <v>9.8524999999999991</v>
      </c>
      <c r="O50" s="96">
        <v>6.6862000000000004</v>
      </c>
      <c r="P50" s="97">
        <v>6.6420000000000003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2:26" x14ac:dyDescent="0.25">
      <c r="B51" s="1" t="s">
        <v>28</v>
      </c>
      <c r="C51" s="96">
        <v>2.1402999999999999</v>
      </c>
      <c r="D51" s="96">
        <v>5.3963999999999999</v>
      </c>
      <c r="E51" s="96">
        <v>6.0686999999999998</v>
      </c>
      <c r="F51" s="96">
        <v>6.2554999999999996</v>
      </c>
      <c r="G51" s="96">
        <v>5.2380000000000004</v>
      </c>
      <c r="H51" s="96">
        <v>4.5191999999999997</v>
      </c>
      <c r="I51" s="96">
        <v>5.5282</v>
      </c>
      <c r="J51" s="96">
        <v>7.202</v>
      </c>
      <c r="K51" s="96">
        <v>4.7793999999999999</v>
      </c>
      <c r="L51" s="96">
        <v>6.7601000000000004</v>
      </c>
      <c r="M51" s="96">
        <v>7.4070999999999998</v>
      </c>
      <c r="N51" s="96">
        <v>6.4349999999999996</v>
      </c>
      <c r="O51" s="96">
        <v>6.9325999999999999</v>
      </c>
      <c r="P51" s="97">
        <v>5.8170000000000002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2:26" x14ac:dyDescent="0.25">
      <c r="B52" s="1" t="s">
        <v>90</v>
      </c>
      <c r="C52" s="96">
        <v>3.9876</v>
      </c>
      <c r="D52" s="96">
        <v>4.1043000000000003</v>
      </c>
      <c r="E52" s="96">
        <v>4.0696000000000003</v>
      </c>
      <c r="F52" s="96">
        <v>4.0461</v>
      </c>
      <c r="G52" s="96">
        <v>3.9891999999999999</v>
      </c>
      <c r="H52" s="96">
        <v>3.9428999999999998</v>
      </c>
      <c r="I52" s="96">
        <v>3.8974000000000002</v>
      </c>
      <c r="J52" s="96">
        <v>3.8570000000000002</v>
      </c>
      <c r="K52" s="96">
        <v>3.8512</v>
      </c>
      <c r="L52" s="96">
        <v>3.8607</v>
      </c>
      <c r="M52" s="96">
        <v>3.8479000000000001</v>
      </c>
      <c r="N52" s="96">
        <v>3.823</v>
      </c>
      <c r="O52" s="96">
        <v>3.8035999999999999</v>
      </c>
      <c r="P52" s="97">
        <v>3.9113000000000002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2:26" ht="16.5" thickBot="1" x14ac:dyDescent="0.3">
      <c r="B53" s="1" t="s">
        <v>103</v>
      </c>
      <c r="C53" s="98"/>
      <c r="D53" s="98"/>
      <c r="E53" s="98">
        <v>10.266500000000001</v>
      </c>
      <c r="F53" s="98"/>
      <c r="G53" s="98"/>
      <c r="H53" s="98">
        <v>9.3514999999999997</v>
      </c>
      <c r="I53" s="98">
        <v>12.014900000000001</v>
      </c>
      <c r="J53" s="98"/>
      <c r="K53" s="98"/>
      <c r="L53" s="98"/>
      <c r="M53" s="98"/>
      <c r="N53" s="98"/>
      <c r="O53" s="98"/>
      <c r="P53" s="99">
        <v>9.8056999999999999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2:26" ht="16.5" thickTop="1" x14ac:dyDescent="0.25">
      <c r="B54" s="25" t="s">
        <v>2</v>
      </c>
      <c r="C54" s="97">
        <v>3.6394000000000002</v>
      </c>
      <c r="D54" s="97">
        <v>4.3289999999999997</v>
      </c>
      <c r="E54" s="97">
        <v>4.5153999999999996</v>
      </c>
      <c r="F54" s="97">
        <v>4.4667000000000003</v>
      </c>
      <c r="G54" s="97">
        <v>4.3777999999999997</v>
      </c>
      <c r="H54" s="97">
        <v>4.1534000000000004</v>
      </c>
      <c r="I54" s="97">
        <v>4.4016000000000002</v>
      </c>
      <c r="J54" s="97">
        <v>4.1382000000000003</v>
      </c>
      <c r="K54" s="97">
        <v>4.0343</v>
      </c>
      <c r="L54" s="97">
        <v>4.1765999999999996</v>
      </c>
      <c r="M54" s="97">
        <v>4.2634999999999996</v>
      </c>
      <c r="N54" s="97">
        <v>4.1192000000000002</v>
      </c>
      <c r="O54" s="97">
        <v>4.335</v>
      </c>
      <c r="P54" s="97">
        <v>4.2769000000000004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2:26" x14ac:dyDescent="0.25"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2:26" x14ac:dyDescent="0.25"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1"/>
      <c r="R56" s="1"/>
      <c r="S56" s="1"/>
      <c r="T56" s="1"/>
      <c r="U56" s="1"/>
      <c r="V56" s="1"/>
      <c r="W56" s="1"/>
      <c r="X56" s="1"/>
      <c r="Y56" s="1"/>
      <c r="Z56" s="1"/>
    </row>
    <row r="59" spans="2:26" x14ac:dyDescent="0.25">
      <c r="B59" s="10" t="s">
        <v>0</v>
      </c>
    </row>
    <row r="60" spans="2:26" x14ac:dyDescent="0.25">
      <c r="B60" s="10" t="s">
        <v>140</v>
      </c>
    </row>
    <row r="61" spans="2:26" x14ac:dyDescent="0.25">
      <c r="B61" s="10" t="s">
        <v>141</v>
      </c>
    </row>
    <row r="62" spans="2:26" x14ac:dyDescent="0.25">
      <c r="B62" s="10" t="s">
        <v>142</v>
      </c>
    </row>
    <row r="63" spans="2:26" x14ac:dyDescent="0.25">
      <c r="B63" s="10" t="s">
        <v>172</v>
      </c>
    </row>
  </sheetData>
  <mergeCells count="12">
    <mergeCell ref="J47:O47"/>
    <mergeCell ref="J7:O7"/>
    <mergeCell ref="C6:O6"/>
    <mergeCell ref="C19:O19"/>
    <mergeCell ref="C32:O32"/>
    <mergeCell ref="C46:O46"/>
    <mergeCell ref="C20:I20"/>
    <mergeCell ref="J20:O20"/>
    <mergeCell ref="C33:I33"/>
    <mergeCell ref="J33:O33"/>
    <mergeCell ref="C7:I7"/>
    <mergeCell ref="C47:I47"/>
  </mergeCells>
  <hyperlinks>
    <hyperlink ref="A1" location="índice!A1" display="Índice" xr:uid="{159AF0F9-A80C-40C6-82CE-F52556ED41EF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A50A-83EF-42D2-89FA-D32B8450ED65}">
  <dimension ref="A1:P62"/>
  <sheetViews>
    <sheetView showGridLines="0" zoomScaleNormal="100" workbookViewId="0">
      <selection activeCell="B49" sqref="B49"/>
    </sheetView>
  </sheetViews>
  <sheetFormatPr baseColWidth="10" defaultColWidth="11.42578125" defaultRowHeight="15.75" x14ac:dyDescent="0.25"/>
  <cols>
    <col min="1" max="1" width="6.85546875" style="5" bestFit="1" customWidth="1"/>
    <col min="2" max="2" width="35" style="10" customWidth="1"/>
    <col min="3" max="3" width="11" style="10" customWidth="1"/>
    <col min="4" max="4" width="11" style="1" customWidth="1"/>
    <col min="5" max="7" width="11" style="10" customWidth="1"/>
    <col min="8" max="8" width="12" style="10" bestFit="1" customWidth="1"/>
    <col min="9" max="15" width="12" style="10" customWidth="1"/>
    <col min="16" max="16" width="12.28515625" style="10" bestFit="1" customWidth="1"/>
    <col min="17" max="16384" width="11.42578125" style="1"/>
  </cols>
  <sheetData>
    <row r="1" spans="1:16" x14ac:dyDescent="0.25">
      <c r="A1" s="27" t="s">
        <v>4</v>
      </c>
    </row>
    <row r="2" spans="1:16" ht="18.75" x14ac:dyDescent="0.3">
      <c r="B2" s="7" t="s">
        <v>100</v>
      </c>
    </row>
    <row r="3" spans="1:16" x14ac:dyDescent="0.25">
      <c r="B3" s="1" t="str">
        <f>índice!B5</f>
        <v>Información al: 28/06/2026</v>
      </c>
    </row>
    <row r="4" spans="1:16" x14ac:dyDescent="0.25">
      <c r="B4" s="1"/>
    </row>
    <row r="5" spans="1:16" x14ac:dyDescent="0.25">
      <c r="A5" s="14"/>
      <c r="B5" s="10" t="s">
        <v>8</v>
      </c>
    </row>
    <row r="6" spans="1:16" x14ac:dyDescent="0.25">
      <c r="C6" s="148" t="s">
        <v>7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86"/>
    </row>
    <row r="7" spans="1:16" ht="18" customHeight="1" x14ac:dyDescent="0.25">
      <c r="B7" s="15"/>
      <c r="C7" s="151">
        <v>2025</v>
      </c>
      <c r="D7" s="151"/>
      <c r="E7" s="151"/>
      <c r="F7" s="151"/>
      <c r="G7" s="151"/>
      <c r="H7" s="151"/>
      <c r="I7" s="152"/>
      <c r="J7" s="153">
        <v>2026</v>
      </c>
      <c r="K7" s="151"/>
      <c r="L7" s="151"/>
      <c r="M7" s="151"/>
      <c r="N7" s="151"/>
      <c r="O7" s="152"/>
      <c r="P7" s="87" t="s">
        <v>42</v>
      </c>
    </row>
    <row r="8" spans="1:16" x14ac:dyDescent="0.25">
      <c r="B8" s="15"/>
      <c r="C8" s="16" t="s">
        <v>5</v>
      </c>
      <c r="D8" s="16" t="s">
        <v>6</v>
      </c>
      <c r="E8" s="16" t="s">
        <v>10</v>
      </c>
      <c r="F8" s="16" t="s">
        <v>79</v>
      </c>
      <c r="G8" s="16" t="s">
        <v>87</v>
      </c>
      <c r="H8" s="16" t="s">
        <v>150</v>
      </c>
      <c r="I8" s="16" t="s">
        <v>157</v>
      </c>
      <c r="J8" s="111" t="s">
        <v>158</v>
      </c>
      <c r="K8" s="16" t="s">
        <v>159</v>
      </c>
      <c r="L8" s="16" t="s">
        <v>160</v>
      </c>
      <c r="M8" s="16" t="s">
        <v>161</v>
      </c>
      <c r="N8" s="16" t="s">
        <v>162</v>
      </c>
      <c r="O8" s="16" t="s">
        <v>5</v>
      </c>
      <c r="P8" s="88"/>
    </row>
    <row r="9" spans="1:16" x14ac:dyDescent="0.25">
      <c r="B9" s="1" t="s">
        <v>92</v>
      </c>
      <c r="C9" s="17">
        <v>54</v>
      </c>
      <c r="D9" s="17">
        <v>0</v>
      </c>
      <c r="E9" s="17">
        <v>0</v>
      </c>
      <c r="F9" s="17">
        <v>45</v>
      </c>
      <c r="G9" s="17">
        <v>12</v>
      </c>
      <c r="H9" s="17">
        <v>0</v>
      </c>
      <c r="I9" s="17">
        <v>0</v>
      </c>
      <c r="J9" s="17">
        <v>1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58">
        <v>112</v>
      </c>
    </row>
    <row r="10" spans="1:16" x14ac:dyDescent="0.25">
      <c r="B10" s="1" t="s">
        <v>93</v>
      </c>
      <c r="C10" s="17">
        <v>21</v>
      </c>
      <c r="D10" s="17">
        <v>94</v>
      </c>
      <c r="E10" s="17">
        <v>115</v>
      </c>
      <c r="F10" s="17">
        <v>153</v>
      </c>
      <c r="G10" s="17">
        <v>189</v>
      </c>
      <c r="H10" s="17">
        <v>256</v>
      </c>
      <c r="I10" s="17">
        <v>257</v>
      </c>
      <c r="J10" s="17">
        <v>16</v>
      </c>
      <c r="K10" s="17">
        <v>12</v>
      </c>
      <c r="L10" s="17">
        <v>12</v>
      </c>
      <c r="M10" s="17">
        <v>19</v>
      </c>
      <c r="N10" s="17">
        <v>13</v>
      </c>
      <c r="O10" s="17">
        <v>27</v>
      </c>
      <c r="P10" s="58">
        <v>1184</v>
      </c>
    </row>
    <row r="11" spans="1:16" x14ac:dyDescent="0.25">
      <c r="B11" s="1" t="s">
        <v>117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2</v>
      </c>
      <c r="P11" s="58">
        <v>2</v>
      </c>
    </row>
    <row r="12" spans="1:16" x14ac:dyDescent="0.25">
      <c r="B12" s="1" t="s">
        <v>118</v>
      </c>
      <c r="C12" s="17">
        <v>61</v>
      </c>
      <c r="D12" s="17">
        <v>965</v>
      </c>
      <c r="E12" s="17">
        <v>2270</v>
      </c>
      <c r="F12" s="17">
        <v>3015</v>
      </c>
      <c r="G12" s="17">
        <v>2348</v>
      </c>
      <c r="H12" s="17">
        <v>2458</v>
      </c>
      <c r="I12" s="17">
        <v>3405</v>
      </c>
      <c r="J12" s="17">
        <v>3094</v>
      </c>
      <c r="K12" s="17">
        <v>2888</v>
      </c>
      <c r="L12" s="17">
        <v>3414</v>
      </c>
      <c r="M12" s="17">
        <v>2808</v>
      </c>
      <c r="N12" s="17">
        <v>2293</v>
      </c>
      <c r="O12" s="17">
        <v>2316</v>
      </c>
      <c r="P12" s="58">
        <v>31335</v>
      </c>
    </row>
    <row r="13" spans="1:16" ht="16.5" thickBot="1" x14ac:dyDescent="0.3">
      <c r="B13" s="95" t="s">
        <v>119</v>
      </c>
      <c r="C13" s="93">
        <v>0</v>
      </c>
      <c r="D13" s="93">
        <v>12</v>
      </c>
      <c r="E13" s="93">
        <v>62</v>
      </c>
      <c r="F13" s="93">
        <v>69</v>
      </c>
      <c r="G13" s="93">
        <v>54</v>
      </c>
      <c r="H13" s="93">
        <v>46</v>
      </c>
      <c r="I13" s="93">
        <v>63</v>
      </c>
      <c r="J13" s="93">
        <v>39</v>
      </c>
      <c r="K13" s="93">
        <v>41</v>
      </c>
      <c r="L13" s="93">
        <v>99</v>
      </c>
      <c r="M13" s="93">
        <v>83</v>
      </c>
      <c r="N13" s="93">
        <v>61</v>
      </c>
      <c r="O13" s="93">
        <v>89</v>
      </c>
      <c r="P13" s="94">
        <v>718</v>
      </c>
    </row>
    <row r="14" spans="1:16" ht="16.5" thickTop="1" x14ac:dyDescent="0.25">
      <c r="B14" s="10" t="s">
        <v>2</v>
      </c>
      <c r="C14" s="58">
        <v>136</v>
      </c>
      <c r="D14" s="58">
        <v>1071</v>
      </c>
      <c r="E14" s="58">
        <v>2447</v>
      </c>
      <c r="F14" s="58">
        <v>3282</v>
      </c>
      <c r="G14" s="58">
        <v>2603</v>
      </c>
      <c r="H14" s="58">
        <v>2760</v>
      </c>
      <c r="I14" s="58">
        <v>3725</v>
      </c>
      <c r="J14" s="58">
        <v>3150</v>
      </c>
      <c r="K14" s="58">
        <v>2941</v>
      </c>
      <c r="L14" s="58">
        <v>3525</v>
      </c>
      <c r="M14" s="58">
        <v>2910</v>
      </c>
      <c r="N14" s="58">
        <v>2367</v>
      </c>
      <c r="O14" s="58">
        <v>2434</v>
      </c>
      <c r="P14" s="58">
        <v>33351</v>
      </c>
    </row>
    <row r="15" spans="1:16" x14ac:dyDescent="0.25"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x14ac:dyDescent="0.25">
      <c r="B16" s="18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2:16" x14ac:dyDescent="0.25">
      <c r="B17" s="59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</row>
    <row r="18" spans="2:16" x14ac:dyDescent="0.25">
      <c r="B18" s="10" t="s">
        <v>20</v>
      </c>
      <c r="C18" s="6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  <row r="19" spans="2:16" x14ac:dyDescent="0.25">
      <c r="C19" s="148" t="s">
        <v>128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86"/>
    </row>
    <row r="20" spans="2:16" x14ac:dyDescent="0.25">
      <c r="B20" s="15"/>
      <c r="C20" s="151">
        <v>2025</v>
      </c>
      <c r="D20" s="151"/>
      <c r="E20" s="151"/>
      <c r="F20" s="151"/>
      <c r="G20" s="151"/>
      <c r="H20" s="151"/>
      <c r="I20" s="152"/>
      <c r="J20" s="153">
        <v>2026</v>
      </c>
      <c r="K20" s="151"/>
      <c r="L20" s="151"/>
      <c r="M20" s="151"/>
      <c r="N20" s="151"/>
      <c r="O20" s="152"/>
      <c r="P20" s="87" t="s">
        <v>42</v>
      </c>
    </row>
    <row r="21" spans="2:16" x14ac:dyDescent="0.25">
      <c r="B21" s="15"/>
      <c r="C21" s="16" t="s">
        <v>5</v>
      </c>
      <c r="D21" s="16" t="s">
        <v>6</v>
      </c>
      <c r="E21" s="16" t="s">
        <v>10</v>
      </c>
      <c r="F21" s="16" t="s">
        <v>79</v>
      </c>
      <c r="G21" s="16" t="s">
        <v>87</v>
      </c>
      <c r="H21" s="16" t="s">
        <v>150</v>
      </c>
      <c r="I21" s="16" t="s">
        <v>157</v>
      </c>
      <c r="J21" s="111" t="s">
        <v>158</v>
      </c>
      <c r="K21" s="16" t="s">
        <v>159</v>
      </c>
      <c r="L21" s="16" t="s">
        <v>160</v>
      </c>
      <c r="M21" s="16" t="s">
        <v>161</v>
      </c>
      <c r="N21" s="16" t="s">
        <v>162</v>
      </c>
      <c r="O21" s="16" t="s">
        <v>5</v>
      </c>
      <c r="P21" s="88"/>
    </row>
    <row r="22" spans="2:16" x14ac:dyDescent="0.25">
      <c r="B22" s="1" t="s">
        <v>92</v>
      </c>
      <c r="C22" s="17">
        <v>5308.375</v>
      </c>
      <c r="D22" s="17">
        <v>0</v>
      </c>
      <c r="E22" s="17">
        <v>0</v>
      </c>
      <c r="F22" s="17">
        <v>3795.9479999999999</v>
      </c>
      <c r="G22" s="17">
        <v>995.2944</v>
      </c>
      <c r="H22" s="17">
        <v>0</v>
      </c>
      <c r="I22" s="17">
        <v>0</v>
      </c>
      <c r="J22" s="17">
        <v>98.086960000000005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58">
        <v>10197.704129</v>
      </c>
    </row>
    <row r="23" spans="2:16" x14ac:dyDescent="0.25">
      <c r="B23" s="1" t="s">
        <v>93</v>
      </c>
      <c r="C23" s="17">
        <v>4545.3879999999999</v>
      </c>
      <c r="D23" s="17">
        <v>22135.105</v>
      </c>
      <c r="E23" s="17">
        <v>45193.69</v>
      </c>
      <c r="F23" s="17">
        <v>30096.079000000002</v>
      </c>
      <c r="G23" s="17">
        <v>43191.6947</v>
      </c>
      <c r="H23" s="17">
        <v>49162.667999999998</v>
      </c>
      <c r="I23" s="17">
        <v>108691.04</v>
      </c>
      <c r="J23" s="17">
        <v>4867.3732399999999</v>
      </c>
      <c r="K23" s="17">
        <v>7914.5439999999999</v>
      </c>
      <c r="L23" s="17">
        <v>3114.0430000000001</v>
      </c>
      <c r="M23" s="17">
        <v>7651.5330000000004</v>
      </c>
      <c r="N23" s="17">
        <v>10812.7</v>
      </c>
      <c r="O23" s="17">
        <v>11987.867527</v>
      </c>
      <c r="P23" s="58">
        <v>349363.72193900001</v>
      </c>
    </row>
    <row r="24" spans="2:16" x14ac:dyDescent="0.25">
      <c r="B24" s="1" t="s">
        <v>117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7.7508590000000002</v>
      </c>
      <c r="P24" s="58">
        <v>7.7508590000000002</v>
      </c>
    </row>
    <row r="25" spans="2:16" x14ac:dyDescent="0.25">
      <c r="B25" s="1" t="s">
        <v>118</v>
      </c>
      <c r="C25" s="17">
        <v>5969.94</v>
      </c>
      <c r="D25" s="17">
        <v>85409.188999999998</v>
      </c>
      <c r="E25" s="17">
        <v>204777.49</v>
      </c>
      <c r="F25" s="17">
        <v>279283.98</v>
      </c>
      <c r="G25" s="17">
        <v>218627.6715</v>
      </c>
      <c r="H25" s="17">
        <v>232070.701</v>
      </c>
      <c r="I25" s="17">
        <v>319780.15000000002</v>
      </c>
      <c r="J25" s="17">
        <v>284543.39999000001</v>
      </c>
      <c r="K25" s="17">
        <v>260988.30499999999</v>
      </c>
      <c r="L25" s="17">
        <v>317193.63</v>
      </c>
      <c r="M25" s="17">
        <v>269276.30800000002</v>
      </c>
      <c r="N25" s="17">
        <v>219471.83</v>
      </c>
      <c r="O25" s="17">
        <v>226502.20310899999</v>
      </c>
      <c r="P25" s="58">
        <v>2923894.7943299999</v>
      </c>
    </row>
    <row r="26" spans="2:16" ht="16.5" thickBot="1" x14ac:dyDescent="0.3">
      <c r="B26" s="95" t="s">
        <v>119</v>
      </c>
      <c r="C26" s="93">
        <v>0</v>
      </c>
      <c r="D26" s="93">
        <v>3251.0929999999998</v>
      </c>
      <c r="E26" s="93">
        <v>18550.87</v>
      </c>
      <c r="F26" s="93">
        <v>25137.664000000001</v>
      </c>
      <c r="G26" s="93">
        <v>13260.768</v>
      </c>
      <c r="H26" s="93">
        <v>8840.3009999999995</v>
      </c>
      <c r="I26" s="93">
        <v>23947.23</v>
      </c>
      <c r="J26" s="93">
        <v>14136.764789999999</v>
      </c>
      <c r="K26" s="93">
        <v>13438.578</v>
      </c>
      <c r="L26" s="93">
        <v>26948.363000000001</v>
      </c>
      <c r="M26" s="93">
        <v>35622.366999999998</v>
      </c>
      <c r="N26" s="93">
        <v>13833.47</v>
      </c>
      <c r="O26" s="93">
        <v>33009.813171000002</v>
      </c>
      <c r="P26" s="94">
        <v>229977.27612900001</v>
      </c>
    </row>
    <row r="27" spans="2:16" ht="16.5" thickTop="1" x14ac:dyDescent="0.25">
      <c r="B27" s="10" t="s">
        <v>2</v>
      </c>
      <c r="C27" s="58">
        <v>15823.703</v>
      </c>
      <c r="D27" s="58">
        <v>110795.387</v>
      </c>
      <c r="E27" s="58">
        <v>268522.05</v>
      </c>
      <c r="F27" s="58">
        <v>338313.67099999997</v>
      </c>
      <c r="G27" s="58">
        <v>276075.42859999998</v>
      </c>
      <c r="H27" s="58">
        <v>290073.67</v>
      </c>
      <c r="I27" s="58">
        <v>452418.41</v>
      </c>
      <c r="J27" s="58">
        <v>303645.62498999998</v>
      </c>
      <c r="K27" s="58">
        <v>282341.42599999998</v>
      </c>
      <c r="L27" s="58">
        <v>347256.03700000001</v>
      </c>
      <c r="M27" s="58">
        <v>312550.20799999998</v>
      </c>
      <c r="N27" s="58">
        <v>244117.99</v>
      </c>
      <c r="O27" s="58">
        <v>271507.63466600003</v>
      </c>
      <c r="P27" s="58">
        <v>3513441.2473860001</v>
      </c>
    </row>
    <row r="28" spans="2:16" x14ac:dyDescent="0.25">
      <c r="B28" s="18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2:16" x14ac:dyDescent="0.25"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x14ac:dyDescent="0.25">
      <c r="B30" s="59"/>
      <c r="C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x14ac:dyDescent="0.25">
      <c r="B31" s="10" t="s">
        <v>9</v>
      </c>
      <c r="C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18" customHeight="1" x14ac:dyDescent="0.25">
      <c r="C32" s="148" t="s">
        <v>129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86"/>
    </row>
    <row r="33" spans="2:16" x14ac:dyDescent="0.25">
      <c r="B33" s="15"/>
      <c r="C33" s="151">
        <v>2025</v>
      </c>
      <c r="D33" s="151"/>
      <c r="E33" s="151"/>
      <c r="F33" s="151"/>
      <c r="G33" s="151"/>
      <c r="H33" s="151"/>
      <c r="I33" s="152"/>
      <c r="J33" s="153">
        <v>2026</v>
      </c>
      <c r="K33" s="151"/>
      <c r="L33" s="151"/>
      <c r="M33" s="151"/>
      <c r="N33" s="151"/>
      <c r="O33" s="152"/>
      <c r="P33" s="87" t="s">
        <v>42</v>
      </c>
    </row>
    <row r="34" spans="2:16" x14ac:dyDescent="0.25">
      <c r="B34" s="15"/>
      <c r="C34" s="16" t="s">
        <v>5</v>
      </c>
      <c r="D34" s="16" t="s">
        <v>6</v>
      </c>
      <c r="E34" s="16" t="s">
        <v>10</v>
      </c>
      <c r="F34" s="16" t="s">
        <v>79</v>
      </c>
      <c r="G34" s="16" t="s">
        <v>87</v>
      </c>
      <c r="H34" s="16" t="s">
        <v>150</v>
      </c>
      <c r="I34" s="16" t="s">
        <v>157</v>
      </c>
      <c r="J34" s="111" t="s">
        <v>158</v>
      </c>
      <c r="K34" s="16" t="s">
        <v>159</v>
      </c>
      <c r="L34" s="16" t="s">
        <v>160</v>
      </c>
      <c r="M34" s="16" t="s">
        <v>161</v>
      </c>
      <c r="N34" s="16" t="s">
        <v>162</v>
      </c>
      <c r="O34" s="16" t="s">
        <v>5</v>
      </c>
      <c r="P34" s="88"/>
    </row>
    <row r="35" spans="2:16" x14ac:dyDescent="0.25">
      <c r="B35" s="1" t="s">
        <v>92</v>
      </c>
      <c r="C35" s="17">
        <v>53</v>
      </c>
      <c r="D35" s="17">
        <v>0</v>
      </c>
      <c r="E35" s="17">
        <v>0</v>
      </c>
      <c r="F35" s="17">
        <v>45</v>
      </c>
      <c r="G35" s="17">
        <v>12</v>
      </c>
      <c r="H35" s="17">
        <v>0</v>
      </c>
      <c r="I35" s="17">
        <v>0</v>
      </c>
      <c r="J35" s="17">
        <v>1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58">
        <v>111</v>
      </c>
    </row>
    <row r="36" spans="2:16" x14ac:dyDescent="0.25">
      <c r="B36" s="1" t="s">
        <v>93</v>
      </c>
      <c r="C36" s="17">
        <v>11</v>
      </c>
      <c r="D36" s="17">
        <v>61</v>
      </c>
      <c r="E36" s="17">
        <v>79</v>
      </c>
      <c r="F36" s="17">
        <v>84</v>
      </c>
      <c r="G36" s="17">
        <v>109</v>
      </c>
      <c r="H36" s="17">
        <v>114</v>
      </c>
      <c r="I36" s="17">
        <v>136</v>
      </c>
      <c r="J36" s="17">
        <v>14</v>
      </c>
      <c r="K36" s="17">
        <v>11</v>
      </c>
      <c r="L36" s="17">
        <v>11</v>
      </c>
      <c r="M36" s="17">
        <v>11</v>
      </c>
      <c r="N36" s="17">
        <v>11</v>
      </c>
      <c r="O36" s="17">
        <v>14</v>
      </c>
      <c r="P36" s="58">
        <v>488</v>
      </c>
    </row>
    <row r="37" spans="2:16" x14ac:dyDescent="0.25">
      <c r="B37" s="1" t="s">
        <v>117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2</v>
      </c>
      <c r="P37" s="58">
        <v>2</v>
      </c>
    </row>
    <row r="38" spans="2:16" x14ac:dyDescent="0.25">
      <c r="B38" s="1" t="s">
        <v>118</v>
      </c>
      <c r="C38" s="17">
        <v>61</v>
      </c>
      <c r="D38" s="17">
        <v>930</v>
      </c>
      <c r="E38" s="17">
        <v>1549</v>
      </c>
      <c r="F38" s="17">
        <v>2555</v>
      </c>
      <c r="G38" s="17">
        <v>2052</v>
      </c>
      <c r="H38" s="17">
        <v>2087</v>
      </c>
      <c r="I38" s="17">
        <v>2738</v>
      </c>
      <c r="J38" s="17">
        <v>2442</v>
      </c>
      <c r="K38" s="17">
        <v>2438</v>
      </c>
      <c r="L38" s="17">
        <v>2976</v>
      </c>
      <c r="M38" s="17">
        <v>2408</v>
      </c>
      <c r="N38" s="17">
        <v>2004</v>
      </c>
      <c r="O38" s="17">
        <v>2022</v>
      </c>
      <c r="P38" s="58">
        <v>25564</v>
      </c>
    </row>
    <row r="39" spans="2:16" ht="16.5" thickBot="1" x14ac:dyDescent="0.3">
      <c r="B39" s="95" t="s">
        <v>119</v>
      </c>
      <c r="C39" s="93">
        <v>0</v>
      </c>
      <c r="D39" s="93">
        <v>12</v>
      </c>
      <c r="E39" s="93">
        <v>42</v>
      </c>
      <c r="F39" s="93">
        <v>54</v>
      </c>
      <c r="G39" s="93">
        <v>43</v>
      </c>
      <c r="H39" s="93">
        <v>39</v>
      </c>
      <c r="I39" s="93">
        <v>48</v>
      </c>
      <c r="J39" s="93">
        <v>32</v>
      </c>
      <c r="K39" s="93">
        <v>34</v>
      </c>
      <c r="L39" s="93">
        <v>57</v>
      </c>
      <c r="M39" s="93">
        <v>63</v>
      </c>
      <c r="N39" s="93">
        <v>50</v>
      </c>
      <c r="O39" s="93">
        <v>70</v>
      </c>
      <c r="P39" s="94">
        <v>379</v>
      </c>
    </row>
    <row r="40" spans="2:16" ht="16.5" thickTop="1" x14ac:dyDescent="0.25">
      <c r="B40" s="10" t="s">
        <v>2</v>
      </c>
      <c r="C40" s="58">
        <v>72</v>
      </c>
      <c r="D40" s="58">
        <v>1002</v>
      </c>
      <c r="E40" s="58">
        <v>1669</v>
      </c>
      <c r="F40" s="58">
        <v>2693</v>
      </c>
      <c r="G40" s="58">
        <v>2202</v>
      </c>
      <c r="H40" s="58">
        <v>2240</v>
      </c>
      <c r="I40" s="58">
        <v>2922</v>
      </c>
      <c r="J40" s="58">
        <v>2487</v>
      </c>
      <c r="K40" s="58">
        <v>2483</v>
      </c>
      <c r="L40" s="58">
        <v>3043</v>
      </c>
      <c r="M40" s="58">
        <v>2481</v>
      </c>
      <c r="N40" s="58">
        <v>2064</v>
      </c>
      <c r="O40" s="58">
        <v>2107</v>
      </c>
      <c r="P40" s="58">
        <v>26395</v>
      </c>
    </row>
    <row r="41" spans="2:16" x14ac:dyDescent="0.25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2:16" x14ac:dyDescent="0.25">
      <c r="B42" s="18"/>
      <c r="C42" s="19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2:16" ht="18" customHeight="1" x14ac:dyDescent="0.25">
      <c r="B43" s="59"/>
      <c r="C43" s="1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2:16" x14ac:dyDescent="0.25">
      <c r="B44" s="21"/>
      <c r="C44" s="1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x14ac:dyDescent="0.25">
      <c r="B45" s="10" t="s">
        <v>171</v>
      </c>
      <c r="C45" s="1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x14ac:dyDescent="0.25">
      <c r="C46" s="148" t="s">
        <v>173</v>
      </c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86"/>
    </row>
    <row r="47" spans="2:16" x14ac:dyDescent="0.25">
      <c r="B47" s="15"/>
      <c r="C47" s="151">
        <v>2025</v>
      </c>
      <c r="D47" s="151"/>
      <c r="E47" s="151"/>
      <c r="F47" s="151"/>
      <c r="G47" s="151"/>
      <c r="H47" s="151"/>
      <c r="I47" s="152"/>
      <c r="J47" s="153">
        <v>2026</v>
      </c>
      <c r="K47" s="151"/>
      <c r="L47" s="151"/>
      <c r="M47" s="151"/>
      <c r="N47" s="151"/>
      <c r="O47" s="152"/>
      <c r="P47" s="87" t="s">
        <v>42</v>
      </c>
    </row>
    <row r="48" spans="2:16" x14ac:dyDescent="0.25">
      <c r="B48" s="15"/>
      <c r="C48" s="16" t="s">
        <v>5</v>
      </c>
      <c r="D48" s="16" t="s">
        <v>6</v>
      </c>
      <c r="E48" s="16" t="s">
        <v>10</v>
      </c>
      <c r="F48" s="16" t="s">
        <v>79</v>
      </c>
      <c r="G48" s="16" t="s">
        <v>87</v>
      </c>
      <c r="H48" s="16" t="s">
        <v>150</v>
      </c>
      <c r="I48" s="16" t="s">
        <v>157</v>
      </c>
      <c r="J48" s="111" t="s">
        <v>158</v>
      </c>
      <c r="K48" s="16" t="s">
        <v>159</v>
      </c>
      <c r="L48" s="16" t="s">
        <v>160</v>
      </c>
      <c r="M48" s="16" t="s">
        <v>161</v>
      </c>
      <c r="N48" s="16" t="s">
        <v>162</v>
      </c>
      <c r="O48" s="16" t="s">
        <v>5</v>
      </c>
      <c r="P48" s="88"/>
    </row>
    <row r="49" spans="2:16" x14ac:dyDescent="0.25">
      <c r="B49" s="1" t="s">
        <v>92</v>
      </c>
      <c r="C49" s="96">
        <v>3.67</v>
      </c>
      <c r="D49" s="96"/>
      <c r="E49" s="96"/>
      <c r="F49" s="96">
        <v>3.4</v>
      </c>
      <c r="G49" s="96">
        <v>3.28</v>
      </c>
      <c r="H49" s="96"/>
      <c r="I49" s="96"/>
      <c r="J49" s="96">
        <v>3.63</v>
      </c>
      <c r="K49" s="96"/>
      <c r="L49" s="96"/>
      <c r="M49" s="96"/>
      <c r="N49" s="96"/>
      <c r="O49" s="96"/>
      <c r="P49" s="97">
        <v>3.5310000000000001</v>
      </c>
    </row>
    <row r="50" spans="2:16" x14ac:dyDescent="0.25">
      <c r="B50" s="1" t="s">
        <v>93</v>
      </c>
      <c r="C50" s="96">
        <v>2.7753999999999999</v>
      </c>
      <c r="D50" s="96">
        <v>4.5861000000000001</v>
      </c>
      <c r="E50" s="96">
        <v>4.8277000000000001</v>
      </c>
      <c r="F50" s="96">
        <v>5.4413999999999998</v>
      </c>
      <c r="G50" s="96">
        <v>5.5372000000000003</v>
      </c>
      <c r="H50" s="96">
        <v>4.9029999999999996</v>
      </c>
      <c r="I50" s="96">
        <v>5.8635999999999999</v>
      </c>
      <c r="J50" s="96">
        <v>6.9474999999999998</v>
      </c>
      <c r="K50" s="96">
        <v>4.0148999999999999</v>
      </c>
      <c r="L50" s="96">
        <v>5.9827000000000004</v>
      </c>
      <c r="M50" s="96">
        <v>5.5157999999999996</v>
      </c>
      <c r="N50" s="96">
        <v>4.9694000000000003</v>
      </c>
      <c r="O50" s="96">
        <v>4.9766000000000004</v>
      </c>
      <c r="P50" s="97">
        <v>5.3051000000000004</v>
      </c>
    </row>
    <row r="51" spans="2:16" x14ac:dyDescent="0.25">
      <c r="B51" s="1" t="s">
        <v>117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>
        <v>20.840199999999999</v>
      </c>
      <c r="P51" s="97">
        <v>20.840199999999999</v>
      </c>
    </row>
    <row r="52" spans="2:16" x14ac:dyDescent="0.25">
      <c r="B52" s="1" t="s">
        <v>118</v>
      </c>
      <c r="C52" s="96">
        <v>4.2699999999999996</v>
      </c>
      <c r="D52" s="96">
        <v>4.1043000000000003</v>
      </c>
      <c r="E52" s="96">
        <v>4.0696000000000003</v>
      </c>
      <c r="F52" s="96">
        <v>4.0548999999999999</v>
      </c>
      <c r="G52" s="96">
        <v>3.9925000000000002</v>
      </c>
      <c r="H52" s="96">
        <v>3.9428999999999998</v>
      </c>
      <c r="I52" s="96">
        <v>3.8974000000000002</v>
      </c>
      <c r="J52" s="96">
        <v>3.8571</v>
      </c>
      <c r="K52" s="96">
        <v>3.8512</v>
      </c>
      <c r="L52" s="96">
        <v>3.8607</v>
      </c>
      <c r="M52" s="96">
        <v>3.8479000000000001</v>
      </c>
      <c r="N52" s="96">
        <v>3.823</v>
      </c>
      <c r="O52" s="96">
        <v>3.8035999999999999</v>
      </c>
      <c r="P52" s="97">
        <v>3.9125999999999999</v>
      </c>
    </row>
    <row r="53" spans="2:16" ht="16.5" thickBot="1" x14ac:dyDescent="0.3">
      <c r="B53" s="95" t="s">
        <v>119</v>
      </c>
      <c r="C53" s="98"/>
      <c r="D53" s="98">
        <v>8.4814000000000007</v>
      </c>
      <c r="E53" s="98">
        <v>8.6751000000000005</v>
      </c>
      <c r="F53" s="98">
        <v>8.0359999999999996</v>
      </c>
      <c r="G53" s="98">
        <v>7.0373999999999999</v>
      </c>
      <c r="H53" s="98">
        <v>5.5114000000000001</v>
      </c>
      <c r="I53" s="98">
        <v>4.4989999999999997</v>
      </c>
      <c r="J53" s="98">
        <v>8.8320000000000007</v>
      </c>
      <c r="K53" s="98">
        <v>7.6020000000000003</v>
      </c>
      <c r="L53" s="98">
        <v>7.6852999999999998</v>
      </c>
      <c r="M53" s="98">
        <v>7.1360999999999999</v>
      </c>
      <c r="N53" s="98">
        <v>8.1534999999999993</v>
      </c>
      <c r="O53" s="98">
        <v>7.7443999999999997</v>
      </c>
      <c r="P53" s="99">
        <v>7.3792</v>
      </c>
    </row>
    <row r="54" spans="2:16" ht="16.5" thickTop="1" x14ac:dyDescent="0.25">
      <c r="B54" s="10" t="s">
        <v>2</v>
      </c>
      <c r="C54" s="97">
        <v>3.6394000000000002</v>
      </c>
      <c r="D54" s="97">
        <v>4.3289999999999997</v>
      </c>
      <c r="E54" s="97">
        <v>4.5153999999999996</v>
      </c>
      <c r="F54" s="97">
        <v>4.4667000000000003</v>
      </c>
      <c r="G54" s="97">
        <v>4.3777999999999997</v>
      </c>
      <c r="H54" s="97">
        <v>4.1534000000000004</v>
      </c>
      <c r="I54" s="97">
        <v>4.4016000000000002</v>
      </c>
      <c r="J54" s="97">
        <v>4.1382000000000003</v>
      </c>
      <c r="K54" s="97">
        <v>4.0343</v>
      </c>
      <c r="L54" s="97">
        <v>4.1765999999999996</v>
      </c>
      <c r="M54" s="97">
        <v>4.2634999999999996</v>
      </c>
      <c r="N54" s="97">
        <v>4.1192000000000002</v>
      </c>
      <c r="O54" s="97">
        <v>4.335</v>
      </c>
      <c r="P54" s="97">
        <v>4.2769000000000004</v>
      </c>
    </row>
    <row r="55" spans="2:16" x14ac:dyDescent="0.25">
      <c r="B55" s="18"/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2:16" x14ac:dyDescent="0.25">
      <c r="B56" s="18"/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8" spans="2:16" x14ac:dyDescent="0.25">
      <c r="B58" s="10" t="s">
        <v>0</v>
      </c>
    </row>
    <row r="59" spans="2:16" x14ac:dyDescent="0.25">
      <c r="B59" s="10" t="s">
        <v>143</v>
      </c>
    </row>
    <row r="60" spans="2:16" x14ac:dyDescent="0.25">
      <c r="B60" s="10" t="s">
        <v>144</v>
      </c>
    </row>
    <row r="61" spans="2:16" x14ac:dyDescent="0.25">
      <c r="B61" s="10" t="s">
        <v>145</v>
      </c>
    </row>
    <row r="62" spans="2:16" x14ac:dyDescent="0.25">
      <c r="B62" s="10" t="s">
        <v>174</v>
      </c>
    </row>
  </sheetData>
  <mergeCells count="12">
    <mergeCell ref="C47:I47"/>
    <mergeCell ref="J47:O47"/>
    <mergeCell ref="C7:I7"/>
    <mergeCell ref="J7:O7"/>
    <mergeCell ref="C6:O6"/>
    <mergeCell ref="C19:O19"/>
    <mergeCell ref="C32:O32"/>
    <mergeCell ref="C46:O46"/>
    <mergeCell ref="C20:I20"/>
    <mergeCell ref="J20:O20"/>
    <mergeCell ref="C33:I33"/>
    <mergeCell ref="J33:O33"/>
  </mergeCells>
  <hyperlinks>
    <hyperlink ref="A1" location="índice!A1" display="Índice" xr:uid="{00351DAB-5E3C-46B0-8DD5-943A9DB3A59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c5d833-4f13-4380-b72e-6a589ac90c30" xsi:nil="true"/>
    <lcf76f155ced4ddcb4097134ff3c332f xmlns="bdb4202c-e049-492c-b800-1922c2a1a60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375BCFF8EC6C4B923C32984DC9DB7B" ma:contentTypeVersion="11" ma:contentTypeDescription="Crear nuevo documento." ma:contentTypeScope="" ma:versionID="92007867a099a25dd0f35d93c21f1126">
  <xsd:schema xmlns:xsd="http://www.w3.org/2001/XMLSchema" xmlns:xs="http://www.w3.org/2001/XMLSchema" xmlns:p="http://schemas.microsoft.com/office/2006/metadata/properties" xmlns:ns2="bdb4202c-e049-492c-b800-1922c2a1a60a" xmlns:ns3="c0c5d833-4f13-4380-b72e-6a589ac90c30" targetNamespace="http://schemas.microsoft.com/office/2006/metadata/properties" ma:root="true" ma:fieldsID="0827e618789891254b4afec3c6be73e3" ns2:_="" ns3:_="">
    <xsd:import namespace="bdb4202c-e049-492c-b800-1922c2a1a60a"/>
    <xsd:import namespace="c0c5d833-4f13-4380-b72e-6a589ac90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4202c-e049-492c-b800-1922c2a1a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5d833-4f13-4380-b72e-6a589ac90c3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631247-14ae-4a81-b031-2c0ea3cd2f02}" ma:internalName="TaxCatchAll" ma:showField="CatchAllData" ma:web="c0c5d833-4f13-4380-b72e-6a589ac90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E98BAF-F115-4300-872C-998686A71759}">
  <ds:schemaRefs>
    <ds:schemaRef ds:uri="http://schemas.microsoft.com/office/2006/metadata/properties"/>
    <ds:schemaRef ds:uri="http://schemas.microsoft.com/office/infopath/2007/PartnerControls"/>
    <ds:schemaRef ds:uri="c0c5d833-4f13-4380-b72e-6a589ac90c30"/>
    <ds:schemaRef ds:uri="bdb4202c-e049-492c-b800-1922c2a1a60a"/>
  </ds:schemaRefs>
</ds:datastoreItem>
</file>

<file path=customXml/itemProps2.xml><?xml version="1.0" encoding="utf-8"?>
<ds:datastoreItem xmlns:ds="http://schemas.openxmlformats.org/officeDocument/2006/customXml" ds:itemID="{BC4FC742-7A89-4787-8146-7C07A78B0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4202c-e049-492c-b800-1922c2a1a60a"/>
    <ds:schemaRef ds:uri="c0c5d833-4f13-4380-b72e-6a589ac90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8885B-0DCE-47EE-BB56-DF518E5A80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Solicitudes y Curses</vt:lpstr>
      <vt:lpstr>Institucion</vt:lpstr>
      <vt:lpstr>Tamaño</vt:lpstr>
      <vt:lpstr>Sector</vt:lpstr>
      <vt:lpstr>Destino</vt:lpstr>
      <vt:lpstr>Programa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Rojas Olmedo</dc:creator>
  <cp:lastModifiedBy>Jeremias Cortés Vargas</cp:lastModifiedBy>
  <dcterms:created xsi:type="dcterms:W3CDTF">2020-07-21T23:50:08Z</dcterms:created>
  <dcterms:modified xsi:type="dcterms:W3CDTF">2026-07-24T20:09:32Z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54001575-ad62-4b99-9ba3-a616598c589f</vt:lpwstr>
  </property>
  <property fmtid="{D5CDD505-2E9C-101B-9397-08002B2CF9AE}" pid="3" name="ContentTypeId">
    <vt:lpwstr>0x01010002375BCFF8EC6C4B923C32984DC9DB7B</vt:lpwstr>
  </property>
  <property fmtid="{D5CDD505-2E9C-101B-9397-08002B2CF9AE}" pid="4" name="MediaServiceImageTags">
    <vt:lpwstr/>
  </property>
</Properties>
</file>