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GeneralDCIAI/Documentos compartidos/Reporte FOGAPE/Reporte 2025 nuevos programas/"/>
    </mc:Choice>
  </mc:AlternateContent>
  <xr:revisionPtr revIDLastSave="1039" documentId="13_ncr:201_{89CB5613-CDF0-4C9C-BA0E-E0F7234F4351}" xr6:coauthVersionLast="47" xr6:coauthVersionMax="47" xr10:uidLastSave="{B4E4A91F-1905-46C6-A517-385F390E581C}"/>
  <bookViews>
    <workbookView xWindow="-120" yWindow="-120" windowWidth="38640" windowHeight="21120" tabRatio="682" xr2:uid="{8CC9E899-232C-49C9-9FFC-2E7BBE7CE6D6}"/>
  </bookViews>
  <sheets>
    <sheet name="índice" sheetId="7" r:id="rId1"/>
    <sheet name="Solicitudes y Curses" sheetId="17" r:id="rId2"/>
    <sheet name="Institucion" sheetId="8" r:id="rId3"/>
    <sheet name="Tamaño" sheetId="12" r:id="rId4"/>
    <sheet name="Sector" sheetId="15" r:id="rId5"/>
    <sheet name="Destino" sheetId="16" r:id="rId6"/>
    <sheet name="Programa" sheetId="18" r:id="rId7"/>
  </sheets>
  <definedNames>
    <definedName name="_xlnm._FilterDatabase" localSheetId="4" hidden="1">Sector!#REF!</definedName>
    <definedName name="LOCAL_DATE_SEPARATOR" hidden="1">" 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4" i="17" l="1"/>
  <c r="T74" i="17"/>
  <c r="U74" i="17"/>
  <c r="V74" i="17"/>
  <c r="R74" i="17"/>
  <c r="Q74" i="17"/>
  <c r="X73" i="17"/>
  <c r="X74" i="17" s="1"/>
  <c r="W73" i="17"/>
  <c r="W74" i="17" s="1"/>
  <c r="N73" i="17"/>
  <c r="M73" i="17"/>
  <c r="G74" i="17"/>
  <c r="H74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B3" i="18"/>
  <c r="D21" i="17" l="1"/>
  <c r="C21" i="17"/>
  <c r="D85" i="17"/>
  <c r="D86" i="17"/>
  <c r="D87" i="17"/>
  <c r="D88" i="17"/>
  <c r="C85" i="17"/>
  <c r="C86" i="17"/>
  <c r="C87" i="17"/>
  <c r="C88" i="17"/>
  <c r="L74" i="17"/>
  <c r="D72" i="17"/>
  <c r="D71" i="17"/>
  <c r="D70" i="17"/>
  <c r="D69" i="17"/>
  <c r="N74" i="17"/>
  <c r="M74" i="17"/>
  <c r="P74" i="17"/>
  <c r="O74" i="17"/>
  <c r="K74" i="17"/>
  <c r="D51" i="17"/>
  <c r="D52" i="17"/>
  <c r="D53" i="17"/>
  <c r="D54" i="17"/>
  <c r="D55" i="17"/>
  <c r="D56" i="17"/>
  <c r="C51" i="17"/>
  <c r="C52" i="17"/>
  <c r="C53" i="17"/>
  <c r="C54" i="17"/>
  <c r="C55" i="17"/>
  <c r="C56" i="17"/>
  <c r="D33" i="17"/>
  <c r="D34" i="17"/>
  <c r="D35" i="17"/>
  <c r="C33" i="17"/>
  <c r="C34" i="17"/>
  <c r="C35" i="17"/>
  <c r="D73" i="17" l="1"/>
  <c r="C70" i="17" l="1"/>
  <c r="C73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6" i="17"/>
  <c r="C36" i="17"/>
  <c r="D32" i="17"/>
  <c r="C32" i="17"/>
  <c r="D31" i="17"/>
  <c r="C31" i="17"/>
  <c r="D84" i="17"/>
  <c r="C71" i="17"/>
  <c r="C72" i="17"/>
  <c r="C84" i="17"/>
  <c r="V89" i="17"/>
  <c r="U89" i="17"/>
  <c r="T89" i="17"/>
  <c r="S89" i="17"/>
  <c r="R89" i="17"/>
  <c r="Q89" i="17"/>
  <c r="P89" i="17"/>
  <c r="O89" i="17"/>
  <c r="N89" i="17"/>
  <c r="M89" i="17"/>
  <c r="L89" i="17"/>
  <c r="K89" i="17"/>
  <c r="J89" i="17"/>
  <c r="I89" i="17"/>
  <c r="H89" i="17"/>
  <c r="G89" i="17"/>
  <c r="F89" i="17"/>
  <c r="E89" i="17"/>
  <c r="J74" i="17"/>
  <c r="I74" i="17"/>
  <c r="F74" i="17"/>
  <c r="E74" i="17"/>
  <c r="V59" i="17"/>
  <c r="U59" i="17"/>
  <c r="T59" i="17"/>
  <c r="S59" i="17"/>
  <c r="R59" i="17"/>
  <c r="Q59" i="17"/>
  <c r="P59" i="17"/>
  <c r="O59" i="17"/>
  <c r="L59" i="17"/>
  <c r="K59" i="17"/>
  <c r="J59" i="17"/>
  <c r="I59" i="17"/>
  <c r="H59" i="17"/>
  <c r="G59" i="17"/>
  <c r="F59" i="17"/>
  <c r="E59" i="17"/>
  <c r="D58" i="17"/>
  <c r="C58" i="17"/>
  <c r="D57" i="17"/>
  <c r="C57" i="17"/>
  <c r="D50" i="17"/>
  <c r="C50" i="17"/>
  <c r="D49" i="17"/>
  <c r="C49" i="17"/>
  <c r="D48" i="17"/>
  <c r="C48" i="17"/>
  <c r="D47" i="17"/>
  <c r="C47" i="17"/>
  <c r="B3" i="16"/>
  <c r="B126" i="17"/>
  <c r="B123" i="17"/>
  <c r="C69" i="17" l="1"/>
  <c r="C37" i="17"/>
  <c r="D37" i="17"/>
  <c r="W89" i="17"/>
  <c r="C89" i="17" s="1"/>
  <c r="X89" i="17"/>
  <c r="D89" i="17" s="1"/>
  <c r="M59" i="17"/>
  <c r="W59" i="17"/>
  <c r="X59" i="17"/>
  <c r="N59" i="17"/>
  <c r="D74" i="17" l="1"/>
  <c r="C74" i="17"/>
  <c r="D59" i="17"/>
  <c r="C59" i="17"/>
  <c r="B3" i="15" l="1"/>
  <c r="B3" i="12"/>
  <c r="B3" i="8"/>
</calcChain>
</file>

<file path=xl/sharedStrings.xml><?xml version="1.0" encoding="utf-8"?>
<sst xmlns="http://schemas.openxmlformats.org/spreadsheetml/2006/main" count="797" uniqueCount="174">
  <si>
    <t>Notas:</t>
  </si>
  <si>
    <t>Información sujeta a rectificación</t>
  </si>
  <si>
    <t>TOTAL</t>
  </si>
  <si>
    <t>Banco del Estado</t>
  </si>
  <si>
    <t>Índice</t>
  </si>
  <si>
    <t>Junio</t>
  </si>
  <si>
    <t>Julio</t>
  </si>
  <si>
    <t>Número de Operaciones</t>
  </si>
  <si>
    <t>A. Número de Operaciones</t>
  </si>
  <si>
    <t>C. Clientes</t>
  </si>
  <si>
    <t>Agosto</t>
  </si>
  <si>
    <t>Banco de Chile</t>
  </si>
  <si>
    <t>Internacional</t>
  </si>
  <si>
    <t>Scotiabank</t>
  </si>
  <si>
    <t>BCI</t>
  </si>
  <si>
    <t>BICE</t>
  </si>
  <si>
    <t>Santander</t>
  </si>
  <si>
    <t>ITAU</t>
  </si>
  <si>
    <t>Consorcio</t>
  </si>
  <si>
    <t>COOPEUCH</t>
  </si>
  <si>
    <t>D. Cobertura</t>
  </si>
  <si>
    <t>B. Monto de Operaciones (MMS)</t>
  </si>
  <si>
    <t>E. Tasa de interes Promedio ponderada (%)</t>
  </si>
  <si>
    <t>INDUSTRIA MANUFACTURERA</t>
  </si>
  <si>
    <t>CONSTRUCCIÓN</t>
  </si>
  <si>
    <t>COMERCIO AL POR MAYOR Y AL POR MENOR; REPARACIÓN DE VEHICULOS AUTOMOTORES Y MOTOCICLETAS</t>
  </si>
  <si>
    <t>ACTIVIDADES INMOBILIARIAS</t>
  </si>
  <si>
    <t>ACTIVIDADES DE SERVICIOS ADMINISTRATIVOS Y DE APOYO</t>
  </si>
  <si>
    <t>Adquisiciones de Activo Fijo</t>
  </si>
  <si>
    <t>Refinanciamiento</t>
  </si>
  <si>
    <t>Gastos de Capital de Trabajo</t>
  </si>
  <si>
    <t>A. Número de operaciones</t>
  </si>
  <si>
    <t>B. Monto de Operaciones</t>
  </si>
  <si>
    <t>C. Número de Clientes</t>
  </si>
  <si>
    <t>E. Tasa de Interes Promedio</t>
  </si>
  <si>
    <t>Solicitudes y curses por institución financiera (montos en Millones de Pesos)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</si>
  <si>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</si>
  <si>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</si>
  <si>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</si>
  <si>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</si>
  <si>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</si>
  <si>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</si>
  <si>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</si>
  <si>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</si>
  <si>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</si>
  <si>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</si>
  <si>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</si>
  <si>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</si>
  <si>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</si>
  <si>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</si>
  <si>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</si>
  <si>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</si>
  <si>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 xml:space="preserve">Fuente: CMF </t>
  </si>
  <si>
    <t>Solicitudes y curses por tipo de empresa (montos en Millones de Pesos)</t>
  </si>
  <si>
    <t>Tamaño</t>
  </si>
  <si>
    <t>Solicitudes y curses por sector económico (montos en Millones de Pesos)</t>
  </si>
  <si>
    <t>Solicitudes y curses por destino de financiamiento (montos en Millones de Pesos)</t>
  </si>
  <si>
    <t xml:space="preserve">1) Montos asociados al último estado de la solicitud. 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</si>
  <si>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</si>
  <si>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</si>
  <si>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</si>
  <si>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</si>
  <si>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</si>
  <si>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rFont val="Calibri"/>
        <family val="2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</si>
  <si>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rFont val="Calibri"/>
        <family val="2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</si>
  <si>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rFont val="Calibri"/>
        <family val="2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</si>
  <si>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rFont val="Calibri"/>
        <family val="2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</si>
  <si>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rFont val="Calibri"/>
        <family val="2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</si>
  <si>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rFont val="Calibri"/>
        <family val="2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</si>
  <si>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rFont val="Calibri"/>
        <family val="2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</si>
  <si>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rFont val="Calibri"/>
        <family val="2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</si>
  <si>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rFont val="Calibri"/>
        <family val="2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</si>
  <si>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</si>
  <si>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2. Caracteristicas de Operaciones por Institucion Financiera</t>
  </si>
  <si>
    <t>3. Caracteristicas de Operaciones por Tamaño de Empresa</t>
  </si>
  <si>
    <t>4. Caracteristicas de Operaciones por Sector Económico</t>
  </si>
  <si>
    <t>5. Caracteristicas de Operaciones por Destino del Financiamiento</t>
  </si>
  <si>
    <t>1. Solicitudes y Curses</t>
  </si>
  <si>
    <t>A. Solicitudes y curses por institución financiera (montos en Millones de Pesos)</t>
  </si>
  <si>
    <t>B. Solicitudes y curses por tipo de empresa (montos en Millones de Pesos)</t>
  </si>
  <si>
    <t>C. Solicitudes y curses por sector económico (montos en Millones de Pesos)</t>
  </si>
  <si>
    <t>D. Solicitudes y curses por destino de financiamiento (montos en Millones de Pesos)</t>
  </si>
  <si>
    <t>Septiembre</t>
  </si>
  <si>
    <t>Banco del Estado de Chile</t>
  </si>
  <si>
    <t>Banco de Crédito e Inversiones</t>
  </si>
  <si>
    <t>Banco Bice</t>
  </si>
  <si>
    <t>Banco Itaú Chile</t>
  </si>
  <si>
    <t>Banco Security</t>
  </si>
  <si>
    <t>Banco Consorcio</t>
  </si>
  <si>
    <t>Cooperativa de Ahorro y Crédito Coopeuc</t>
  </si>
  <si>
    <t>Octubre</t>
  </si>
  <si>
    <t>*</t>
  </si>
  <si>
    <t>Falabella</t>
  </si>
  <si>
    <t>Financiamiento de Vivienda</t>
  </si>
  <si>
    <t>Solicitudes y curses por programa (montos en Millones de Pesos)</t>
  </si>
  <si>
    <t>Apoyo a la Vivienda</t>
  </si>
  <si>
    <t>Apoyo a la Construcción</t>
  </si>
  <si>
    <t>Fuente primaria: Archivos E26 y D62</t>
  </si>
  <si>
    <t>6. Características de Operaciones por tipo de programa</t>
  </si>
  <si>
    <t>SOLICITUDES Y CURSES DE CRÉDITO ASOCIADOS AL PROGRAMA DE GARANTÍAS DEL FONDO DE GARANTÍAS ESPECIALES (FOGAES), CREADO POR LA LEY N°21.543.</t>
  </si>
  <si>
    <r>
      <t>CRÉDITOS</t>
    </r>
    <r>
      <rPr>
        <b/>
        <sz val="14"/>
        <color rgb="FF000000"/>
        <rFont val="Calibri"/>
        <family val="2"/>
        <scheme val="minor"/>
      </rPr>
      <t xml:space="preserve"> PROGRAMA DE GARANTÍAS DEL FONDO DE GARANTÍAS ESPECIALES (FOGAES), CREADO POR LA LEY N°21.543.</t>
    </r>
  </si>
  <si>
    <t>Operaciones de crédito cursadas con garantía FOGAES por Institución</t>
  </si>
  <si>
    <t>Operaciones de crédito cursadas con garantía FOGAES por sector económico</t>
  </si>
  <si>
    <t>Operaciones de crédito cursadas con garantía FOGAES por tipo de programa</t>
  </si>
  <si>
    <t>Operaciones de crédito cursadas con garantía FOGAES por destino del financiamiento</t>
  </si>
  <si>
    <t>Operaciones de crédito cursadas con garantía FOGAES por tamaño de la firma</t>
  </si>
  <si>
    <t>Otros</t>
  </si>
  <si>
    <t>Banco Internacional</t>
  </si>
  <si>
    <t>Banco Santander-Chile</t>
  </si>
  <si>
    <t>Micro y Pequeñas</t>
  </si>
  <si>
    <t>Medianas</t>
  </si>
  <si>
    <t>Grandes I</t>
  </si>
  <si>
    <t>Grandes II</t>
  </si>
  <si>
    <t>Grandes III</t>
  </si>
  <si>
    <t>ACTIVIDADES DE ALOJAMIENTO Y DE SERVICIO DE COMIDAS</t>
  </si>
  <si>
    <t>ACTIVIDADES DE ATENCIÓN DE LA SALUD HUMANA Y DE ASISTENCIA SOCIAL</t>
  </si>
  <si>
    <t>ACTIVIDADES PROFESIONALES, CIENTIFICAS Y TÉCNICAS</t>
  </si>
  <si>
    <t>AGRICULTURA, GANADERÍA, SILVICULTURA Y PESCA</t>
  </si>
  <si>
    <t>INFORMACIÓN Y COMUNICACIONES</t>
  </si>
  <si>
    <t>TRANSPORTE Y ALMACENAMIENTO</t>
  </si>
  <si>
    <t>Apoyo al Endeudamiento</t>
  </si>
  <si>
    <t>Apoyo a la Vivienda Nueva</t>
  </si>
  <si>
    <t>Recuperación Productiva Regional</t>
  </si>
  <si>
    <t>Sector económico</t>
  </si>
  <si>
    <t>Destino de financiamiento</t>
  </si>
  <si>
    <t>Programa</t>
  </si>
  <si>
    <t>E. Tasa promedio ponderada (por monto pactado)</t>
  </si>
  <si>
    <t>Apoyo a la vivienda nueva</t>
  </si>
  <si>
    <t>B. Monto de operaciones (Millones de pesos)</t>
  </si>
  <si>
    <t>ACTIVIDADES ARTÍSTICAS, DE ENTRETENIMIENTO Y RECREATIVAS</t>
  </si>
  <si>
    <t>ENSEÑANZA</t>
  </si>
  <si>
    <t>EXPLOTACIÓN DE MINAS Y CANTERAS</t>
  </si>
  <si>
    <t>OTRAS ACTIVIDADES DE SERVICIOS</t>
  </si>
  <si>
    <t>Otros programas</t>
  </si>
  <si>
    <t>Monto de operaciones</t>
  </si>
  <si>
    <t>Número de clientes</t>
  </si>
  <si>
    <t>Porcentaje de cobertura</t>
  </si>
  <si>
    <t>Tasa promedio ponderada</t>
  </si>
  <si>
    <t>1</t>
  </si>
  <si>
    <t>1. Tabla A corresponde al número de operaciones para cada institución y mes</t>
  </si>
  <si>
    <t>2. Tabla B corresponde a la suma de los montos pactados, para cada institución y mes</t>
  </si>
  <si>
    <t>3. Tabla C corresponde al recuento de ruts distintos, para cada institución y mes</t>
  </si>
  <si>
    <t>4. Tabla D corresponde al cociente entre el monto garantizado total y monto pactado total, para cada institución y mes</t>
  </si>
  <si>
    <t>5. Tabla E corresponde al promedio de las tasas ponderado por los montos pactados de las operaciones, para cada institución y mes</t>
  </si>
  <si>
    <t>1. Tabla A corresponde al número de operaciones para cada Tipo de empresa y mes</t>
  </si>
  <si>
    <t>2. Tabla B corresponde a la suma de los montos pactados, para cada Tipo de empresa y mes</t>
  </si>
  <si>
    <t>3. Tabla C corresponde al recuento de ruts distintos, para cada Tipo de empresa y mes</t>
  </si>
  <si>
    <t>4. Tabla D corresponde al cociente entre el monto garantizado total y monto pactado total, para cada Tipo de empresa y mes</t>
  </si>
  <si>
    <t>5. Tabla E corresponde al promedio de las tasas ponderado por los montos pactados de las operaciones, para cada Tipo de empresa y mes</t>
  </si>
  <si>
    <t>1. Tabla A corresponde al número de operaciones para cada sector económico y mes</t>
  </si>
  <si>
    <t>2. Tabla B corresponde a la suma de los montos pactados, para cada sector económico y mes</t>
  </si>
  <si>
    <t>3. Tabla C corresponde al recuento de ruts distintos, para cada sector económico y mes</t>
  </si>
  <si>
    <t>4. Tabla D corresponde al cociente entre el monto garantizado total y monto pactado total, para cada sector económico y mes</t>
  </si>
  <si>
    <t>5. Tabla E corresponde al promedio de las tasas ponderado por los montos pactados de las operaciones, para cada sector económico y mes</t>
  </si>
  <si>
    <t>1. Tabla A corresponde al número de operaciones para cada destino de financiamiento y mes</t>
  </si>
  <si>
    <t>2. Tabla B corresponde a la suma de los montos pactados, para cada destino de financiamiento y mes</t>
  </si>
  <si>
    <t>3. Tabla C corresponde al recuento de ruts distintos, para cada destino de financiamiento y mes</t>
  </si>
  <si>
    <t>4. Tabla D corresponde al cociente entre el monto garantizado total y monto pactado total, para cada destino de financiamiento y mes</t>
  </si>
  <si>
    <t>5. Tabla E corresponde al promedio de las tasas ponderado por los montos pactados de las operaciones, para cada destino de financiamiento y mes</t>
  </si>
  <si>
    <t>1. Tabla A corresponde al número de operaciones para cada programa asociado al FOGAES y mes</t>
  </si>
  <si>
    <t>2. Tabla B corresponde a la suma de los montos pactados, para cada programa asociado al FOGAES y mes</t>
  </si>
  <si>
    <t>3. Tabla C corresponde al recuento de ruts distintos, para cada programa asociado al FOGAES y mes</t>
  </si>
  <si>
    <t>4. Tabla D corresponde al cociente entre el monto garantizado total y monto pactado total, para cada programa asociado al FOGAES y mes</t>
  </si>
  <si>
    <t>5. Tabla E corresponde al promedio de las tasas ponderado por los montos pactados de las operaciones, para cada programa asociado al FOGAES y mes</t>
  </si>
  <si>
    <t xml:space="preserve">(*) Otras notas: </t>
  </si>
  <si>
    <t>Otros(Nota A)</t>
  </si>
  <si>
    <t>Otros programas (Nota A)</t>
  </si>
  <si>
    <t>Nota A: Corresponde a los programas Apoyo a la Vivienda (Decreto Exento 84), Apoyo a la 
Vivienda Nueva (Decreto Exento 181) o Apoyo al Endeudamiento (Decreto Exento 244).</t>
  </si>
  <si>
    <t>Otros programas corresponde al programa Apoyo a la 
Vivienda Nueva (Decreto Exento 181)</t>
  </si>
  <si>
    <t>Fecha de confección del informe: 19/12/2025</t>
  </si>
  <si>
    <t>Información al: 19/12/2025</t>
  </si>
  <si>
    <t>Cierre estadístico al 19/12/2025</t>
  </si>
  <si>
    <t>Noviembre</t>
  </si>
  <si>
    <t>6. A contar de noviembre de 2025, las operaciones informadas por banco BICE incluyen Banco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</si>
</sst>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0.0%"/>
  </numFmts>
  <fonts count="32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76">
    <xf numFmtId="0" fontId="0" fillId="0" borderId="0" xfId="0"/>
    <xf numFmtId="0" fontId="9" fillId="2" borderId="0" xfId="1" applyFont="1" applyFill="1"/>
    <xf numFmtId="0" fontId="10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12" fillId="2" borderId="0" xfId="3" applyFont="1" applyFill="1" applyAlignment="1">
      <alignment horizontal="left"/>
    </xf>
    <xf numFmtId="0" fontId="15" fillId="2" borderId="0" xfId="1" applyFont="1" applyFill="1" applyAlignment="1">
      <alignment horizontal="left"/>
    </xf>
    <xf numFmtId="0" fontId="7" fillId="2" borderId="1" xfId="1" applyFont="1" applyFill="1" applyBorder="1"/>
    <xf numFmtId="0" fontId="7" fillId="2" borderId="0" xfId="1" applyFont="1" applyFill="1"/>
    <xf numFmtId="0" fontId="18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4" fillId="2" borderId="0" xfId="1" applyFont="1" applyFill="1"/>
    <xf numFmtId="0" fontId="18" fillId="2" borderId="0" xfId="1" applyFont="1" applyFill="1"/>
    <xf numFmtId="0" fontId="16" fillId="2" borderId="0" xfId="1" applyFont="1" applyFill="1"/>
    <xf numFmtId="0" fontId="17" fillId="2" borderId="0" xfId="1" applyFont="1" applyFill="1"/>
    <xf numFmtId="0" fontId="16" fillId="2" borderId="0" xfId="1" applyFont="1" applyFill="1" applyAlignment="1">
      <alignment horizontal="left"/>
    </xf>
    <xf numFmtId="0" fontId="18" fillId="4" borderId="0" xfId="1" applyFont="1" applyFill="1"/>
    <xf numFmtId="17" fontId="18" fillId="4" borderId="2" xfId="1" applyNumberFormat="1" applyFont="1" applyFill="1" applyBorder="1" applyAlignment="1">
      <alignment horizontal="center"/>
    </xf>
    <xf numFmtId="3" fontId="9" fillId="2" borderId="0" xfId="1" applyNumberFormat="1" applyFont="1" applyFill="1"/>
    <xf numFmtId="0" fontId="19" fillId="5" borderId="0" xfId="1" applyFont="1" applyFill="1"/>
    <xf numFmtId="9" fontId="14" fillId="5" borderId="0" xfId="4" applyFont="1" applyFill="1" applyBorder="1" applyAlignment="1"/>
    <xf numFmtId="164" fontId="19" fillId="5" borderId="0" xfId="5" applyFont="1" applyFill="1" applyBorder="1" applyAlignment="1"/>
    <xf numFmtId="0" fontId="19" fillId="2" borderId="0" xfId="1" applyFont="1" applyFill="1"/>
    <xf numFmtId="164" fontId="20" fillId="2" borderId="0" xfId="5" applyFont="1" applyFill="1" applyBorder="1" applyAlignment="1"/>
    <xf numFmtId="164" fontId="19" fillId="2" borderId="0" xfId="5" applyFont="1" applyFill="1" applyBorder="1" applyAlignment="1"/>
    <xf numFmtId="0" fontId="9" fillId="2" borderId="1" xfId="1" applyFont="1" applyFill="1" applyBorder="1"/>
    <xf numFmtId="0" fontId="14" fillId="2" borderId="3" xfId="1" applyFont="1" applyFill="1" applyBorder="1"/>
    <xf numFmtId="0" fontId="11" fillId="3" borderId="0" xfId="7" applyFill="1" applyBorder="1" applyAlignment="1">
      <alignment vertical="center"/>
    </xf>
    <xf numFmtId="0" fontId="11" fillId="2" borderId="0" xfId="7" applyFill="1" applyAlignment="1">
      <alignment horizontal="left"/>
    </xf>
    <xf numFmtId="0" fontId="11" fillId="3" borderId="0" xfId="7" applyFill="1" applyAlignment="1">
      <alignment vertical="center"/>
    </xf>
    <xf numFmtId="0" fontId="22" fillId="2" borderId="0" xfId="8" applyFont="1" applyFill="1"/>
    <xf numFmtId="0" fontId="5" fillId="2" borderId="0" xfId="8" applyFill="1"/>
    <xf numFmtId="0" fontId="21" fillId="6" borderId="14" xfId="8" applyFont="1" applyFill="1" applyBorder="1" applyAlignment="1">
      <alignment horizontal="center"/>
    </xf>
    <xf numFmtId="0" fontId="23" fillId="6" borderId="15" xfId="8" applyFont="1" applyFill="1" applyBorder="1" applyAlignment="1">
      <alignment horizontal="center"/>
    </xf>
    <xf numFmtId="0" fontId="23" fillId="6" borderId="16" xfId="8" applyFont="1" applyFill="1" applyBorder="1" applyAlignment="1">
      <alignment horizontal="center"/>
    </xf>
    <xf numFmtId="0" fontId="23" fillId="6" borderId="14" xfId="8" applyFont="1" applyFill="1" applyBorder="1" applyAlignment="1">
      <alignment horizontal="center"/>
    </xf>
    <xf numFmtId="0" fontId="25" fillId="2" borderId="0" xfId="8" applyFont="1" applyFill="1" applyAlignment="1">
      <alignment vertical="center"/>
    </xf>
    <xf numFmtId="164" fontId="22" fillId="2" borderId="0" xfId="9" applyFont="1" applyFill="1"/>
    <xf numFmtId="164" fontId="0" fillId="2" borderId="5" xfId="9" applyFont="1" applyFill="1" applyBorder="1"/>
    <xf numFmtId="164" fontId="0" fillId="2" borderId="6" xfId="9" applyFont="1" applyFill="1" applyBorder="1"/>
    <xf numFmtId="164" fontId="0" fillId="2" borderId="0" xfId="9" applyFont="1" applyFill="1"/>
    <xf numFmtId="164" fontId="0" fillId="2" borderId="0" xfId="9" applyFont="1" applyFill="1" applyBorder="1"/>
    <xf numFmtId="0" fontId="5" fillId="2" borderId="1" xfId="8" applyFill="1" applyBorder="1"/>
    <xf numFmtId="164" fontId="22" fillId="2" borderId="1" xfId="9" applyFont="1" applyFill="1" applyBorder="1"/>
    <xf numFmtId="164" fontId="0" fillId="2" borderId="17" xfId="9" applyFont="1" applyFill="1" applyBorder="1"/>
    <xf numFmtId="164" fontId="0" fillId="2" borderId="18" xfId="9" applyFont="1" applyFill="1" applyBorder="1"/>
    <xf numFmtId="164" fontId="0" fillId="2" borderId="1" xfId="9" applyFont="1" applyFill="1" applyBorder="1"/>
    <xf numFmtId="164" fontId="22" fillId="2" borderId="0" xfId="8" applyNumberFormat="1" applyFont="1" applyFill="1"/>
    <xf numFmtId="0" fontId="26" fillId="2" borderId="0" xfId="8" applyFont="1" applyFill="1"/>
    <xf numFmtId="164" fontId="5" fillId="2" borderId="0" xfId="8" applyNumberFormat="1" applyFill="1"/>
    <xf numFmtId="0" fontId="22" fillId="2" borderId="3" xfId="8" applyFont="1" applyFill="1" applyBorder="1"/>
    <xf numFmtId="164" fontId="22" fillId="2" borderId="3" xfId="8" applyNumberFormat="1" applyFont="1" applyFill="1" applyBorder="1"/>
    <xf numFmtId="164" fontId="22" fillId="2" borderId="19" xfId="8" applyNumberFormat="1" applyFont="1" applyFill="1" applyBorder="1"/>
    <xf numFmtId="164" fontId="22" fillId="2" borderId="20" xfId="8" applyNumberFormat="1" applyFont="1" applyFill="1" applyBorder="1"/>
    <xf numFmtId="0" fontId="22" fillId="2" borderId="1" xfId="8" applyFont="1" applyFill="1" applyBorder="1"/>
    <xf numFmtId="0" fontId="28" fillId="2" borderId="0" xfId="8" applyFont="1" applyFill="1"/>
    <xf numFmtId="164" fontId="22" fillId="2" borderId="18" xfId="9" applyFont="1" applyFill="1" applyBorder="1"/>
    <xf numFmtId="164" fontId="0" fillId="2" borderId="19" xfId="9" applyFont="1" applyFill="1" applyBorder="1"/>
    <xf numFmtId="164" fontId="0" fillId="2" borderId="20" xfId="9" applyFont="1" applyFill="1" applyBorder="1"/>
    <xf numFmtId="3" fontId="14" fillId="2" borderId="0" xfId="1" applyNumberFormat="1" applyFont="1" applyFill="1"/>
    <xf numFmtId="0" fontId="19" fillId="0" borderId="0" xfId="1" applyFont="1"/>
    <xf numFmtId="0" fontId="18" fillId="0" borderId="0" xfId="1" applyFont="1"/>
    <xf numFmtId="0" fontId="15" fillId="0" borderId="0" xfId="1" applyFont="1" applyAlignment="1">
      <alignment horizontal="left"/>
    </xf>
    <xf numFmtId="0" fontId="17" fillId="0" borderId="0" xfId="1" applyFont="1"/>
    <xf numFmtId="0" fontId="9" fillId="0" borderId="0" xfId="1" applyFont="1"/>
    <xf numFmtId="2" fontId="9" fillId="2" borderId="0" xfId="6" applyNumberFormat="1" applyFont="1" applyFill="1"/>
    <xf numFmtId="2" fontId="14" fillId="2" borderId="0" xfId="6" applyNumberFormat="1" applyFont="1" applyFill="1"/>
    <xf numFmtId="164" fontId="22" fillId="2" borderId="0" xfId="9" applyFont="1" applyFill="1" applyBorder="1"/>
    <xf numFmtId="164" fontId="0" fillId="2" borderId="3" xfId="9" applyFont="1" applyFill="1" applyBorder="1"/>
    <xf numFmtId="0" fontId="5" fillId="2" borderId="0" xfId="8" applyFill="1" applyAlignment="1">
      <alignment horizontal="left" vertical="top" wrapText="1"/>
    </xf>
    <xf numFmtId="0" fontId="4" fillId="2" borderId="0" xfId="8" applyFont="1" applyFill="1"/>
    <xf numFmtId="0" fontId="4" fillId="2" borderId="1" xfId="8" applyFont="1" applyFill="1" applyBorder="1"/>
    <xf numFmtId="0" fontId="0" fillId="2" borderId="0" xfId="0" applyFill="1"/>
    <xf numFmtId="0" fontId="9" fillId="7" borderId="0" xfId="1" applyFont="1" applyFill="1"/>
    <xf numFmtId="165" fontId="18" fillId="0" borderId="0" xfId="1" applyNumberFormat="1" applyFont="1"/>
    <xf numFmtId="165" fontId="9" fillId="2" borderId="0" xfId="6" applyNumberFormat="1" applyFont="1" applyFill="1"/>
    <xf numFmtId="165" fontId="14" fillId="2" borderId="0" xfId="6" applyNumberFormat="1" applyFont="1" applyFill="1"/>
    <xf numFmtId="14" fontId="9" fillId="2" borderId="0" xfId="1" applyNumberFormat="1" applyFont="1" applyFill="1"/>
    <xf numFmtId="4" fontId="5" fillId="2" borderId="0" xfId="8" applyNumberFormat="1" applyFill="1"/>
    <xf numFmtId="0" fontId="3" fillId="2" borderId="0" xfId="8" applyFont="1" applyFill="1"/>
    <xf numFmtId="164" fontId="3" fillId="2" borderId="3" xfId="9" applyFont="1" applyFill="1" applyBorder="1"/>
    <xf numFmtId="164" fontId="3" fillId="2" borderId="20" xfId="9" applyFont="1" applyFill="1" applyBorder="1"/>
    <xf numFmtId="164" fontId="3" fillId="2" borderId="0" xfId="9" applyFont="1" applyFill="1" applyBorder="1"/>
    <xf numFmtId="164" fontId="3" fillId="2" borderId="6" xfId="9" applyFont="1" applyFill="1" applyBorder="1"/>
    <xf numFmtId="164" fontId="3" fillId="2" borderId="1" xfId="9" applyFont="1" applyFill="1" applyBorder="1"/>
    <xf numFmtId="164" fontId="3" fillId="2" borderId="18" xfId="9" applyFont="1" applyFill="1" applyBorder="1"/>
    <xf numFmtId="0" fontId="3" fillId="2" borderId="0" xfId="8" applyFont="1" applyFill="1" applyAlignment="1">
      <alignment horizontal="left" vertical="top" wrapText="1"/>
    </xf>
    <xf numFmtId="0" fontId="3" fillId="2" borderId="1" xfId="8" applyFont="1" applyFill="1" applyBorder="1"/>
    <xf numFmtId="0" fontId="18" fillId="2" borderId="2" xfId="1" applyFont="1" applyFill="1" applyBorder="1"/>
    <xf numFmtId="165" fontId="18" fillId="2" borderId="0" xfId="1" applyNumberFormat="1" applyFont="1" applyFill="1"/>
    <xf numFmtId="0" fontId="18" fillId="4" borderId="2" xfId="1" applyFont="1" applyFill="1" applyBorder="1" applyAlignment="1">
      <alignment horizontal="center"/>
    </xf>
    <xf numFmtId="17" fontId="18" fillId="4" borderId="25" xfId="1" applyNumberFormat="1" applyFont="1" applyFill="1" applyBorder="1" applyAlignment="1">
      <alignment horizontal="center" vertical="center"/>
    </xf>
    <xf numFmtId="17" fontId="18" fillId="4" borderId="26" xfId="1" applyNumberFormat="1" applyFont="1" applyFill="1" applyBorder="1" applyAlignment="1">
      <alignment horizontal="center" vertical="center"/>
    </xf>
    <xf numFmtId="3" fontId="9" fillId="2" borderId="28" xfId="1" applyNumberFormat="1" applyFont="1" applyFill="1" applyBorder="1"/>
    <xf numFmtId="3" fontId="14" fillId="2" borderId="28" xfId="1" applyNumberFormat="1" applyFont="1" applyFill="1" applyBorder="1"/>
    <xf numFmtId="165" fontId="9" fillId="2" borderId="28" xfId="6" applyNumberFormat="1" applyFont="1" applyFill="1" applyBorder="1"/>
    <xf numFmtId="165" fontId="14" fillId="2" borderId="28" xfId="6" applyNumberFormat="1" applyFont="1" applyFill="1" applyBorder="1"/>
    <xf numFmtId="2" fontId="9" fillId="2" borderId="28" xfId="6" applyNumberFormat="1" applyFont="1" applyFill="1" applyBorder="1"/>
    <xf numFmtId="2" fontId="14" fillId="2" borderId="28" xfId="6" applyNumberFormat="1" applyFont="1" applyFill="1" applyBorder="1"/>
    <xf numFmtId="0" fontId="9" fillId="2" borderId="29" xfId="1" applyFont="1" applyFill="1" applyBorder="1" applyAlignment="1">
      <alignment horizontal="left"/>
    </xf>
    <xf numFmtId="3" fontId="9" fillId="2" borderId="29" xfId="1" applyNumberFormat="1" applyFont="1" applyFill="1" applyBorder="1"/>
    <xf numFmtId="3" fontId="14" fillId="2" borderId="29" xfId="1" applyNumberFormat="1" applyFont="1" applyFill="1" applyBorder="1"/>
    <xf numFmtId="0" fontId="9" fillId="2" borderId="29" xfId="1" applyFont="1" applyFill="1" applyBorder="1"/>
    <xf numFmtId="4" fontId="9" fillId="2" borderId="0" xfId="1" applyNumberFormat="1" applyFont="1" applyFill="1"/>
    <xf numFmtId="4" fontId="14" fillId="2" borderId="0" xfId="1" applyNumberFormat="1" applyFont="1" applyFill="1"/>
    <xf numFmtId="4" fontId="9" fillId="2" borderId="29" xfId="1" applyNumberFormat="1" applyFont="1" applyFill="1" applyBorder="1"/>
    <xf numFmtId="4" fontId="14" fillId="2" borderId="29" xfId="1" applyNumberFormat="1" applyFont="1" applyFill="1" applyBorder="1"/>
    <xf numFmtId="165" fontId="30" fillId="0" borderId="0" xfId="6" applyNumberFormat="1" applyFont="1"/>
    <xf numFmtId="165" fontId="30" fillId="0" borderId="0" xfId="6" applyNumberFormat="1" applyFont="1" applyBorder="1"/>
    <xf numFmtId="165" fontId="30" fillId="0" borderId="29" xfId="6" applyNumberFormat="1" applyFont="1" applyBorder="1"/>
    <xf numFmtId="165" fontId="31" fillId="0" borderId="0" xfId="6" applyNumberFormat="1" applyFont="1" applyBorder="1"/>
    <xf numFmtId="9" fontId="9" fillId="2" borderId="0" xfId="6" applyFont="1" applyFill="1"/>
    <xf numFmtId="9" fontId="14" fillId="2" borderId="0" xfId="6" applyFont="1" applyFill="1"/>
    <xf numFmtId="9" fontId="9" fillId="2" borderId="0" xfId="6" applyFont="1" applyFill="1" applyBorder="1"/>
    <xf numFmtId="9" fontId="14" fillId="2" borderId="0" xfId="6" applyFont="1" applyFill="1" applyBorder="1"/>
    <xf numFmtId="9" fontId="9" fillId="2" borderId="29" xfId="6" applyFont="1" applyFill="1" applyBorder="1"/>
    <xf numFmtId="9" fontId="14" fillId="2" borderId="29" xfId="6" applyFont="1" applyFill="1" applyBorder="1"/>
    <xf numFmtId="165" fontId="9" fillId="2" borderId="0" xfId="6" applyNumberFormat="1" applyFont="1" applyFill="1" applyBorder="1"/>
    <xf numFmtId="165" fontId="14" fillId="2" borderId="0" xfId="6" applyNumberFormat="1" applyFont="1" applyFill="1" applyBorder="1"/>
    <xf numFmtId="165" fontId="9" fillId="2" borderId="29" xfId="6" applyNumberFormat="1" applyFont="1" applyFill="1" applyBorder="1"/>
    <xf numFmtId="165" fontId="14" fillId="2" borderId="29" xfId="6" applyNumberFormat="1" applyFont="1" applyFill="1" applyBorder="1"/>
    <xf numFmtId="2" fontId="30" fillId="0" borderId="0" xfId="6" applyNumberFormat="1" applyFont="1"/>
    <xf numFmtId="2" fontId="30" fillId="0" borderId="29" xfId="6" applyNumberFormat="1" applyFont="1" applyBorder="1"/>
    <xf numFmtId="2" fontId="31" fillId="0" borderId="0" xfId="6" applyNumberFormat="1" applyFont="1" applyBorder="1"/>
    <xf numFmtId="165" fontId="31" fillId="0" borderId="0" xfId="6" applyNumberFormat="1" applyFont="1"/>
    <xf numFmtId="0" fontId="27" fillId="0" borderId="0" xfId="8" applyFont="1"/>
    <xf numFmtId="0" fontId="22" fillId="0" borderId="0" xfId="8" applyFont="1"/>
    <xf numFmtId="0" fontId="5" fillId="0" borderId="0" xfId="8"/>
    <xf numFmtId="0" fontId="3" fillId="0" borderId="0" xfId="8" applyFont="1"/>
    <xf numFmtId="164" fontId="5" fillId="0" borderId="0" xfId="8" applyNumberFormat="1"/>
    <xf numFmtId="164" fontId="22" fillId="0" borderId="0" xfId="8" applyNumberFormat="1" applyFont="1"/>
    <xf numFmtId="0" fontId="2" fillId="2" borderId="0" xfId="8" applyFont="1" applyFill="1"/>
    <xf numFmtId="0" fontId="25" fillId="0" borderId="0" xfId="8" applyFont="1" applyAlignment="1">
      <alignment vertical="center"/>
    </xf>
    <xf numFmtId="0" fontId="9" fillId="0" borderId="29" xfId="1" applyFont="1" applyBorder="1"/>
    <xf numFmtId="0" fontId="23" fillId="6" borderId="9" xfId="8" applyFont="1" applyFill="1" applyBorder="1" applyAlignment="1">
      <alignment horizontal="center" vertical="center" wrapText="1"/>
    </xf>
    <xf numFmtId="0" fontId="23" fillId="6" borderId="11" xfId="8" applyFont="1" applyFill="1" applyBorder="1" applyAlignment="1">
      <alignment horizontal="center" vertical="center" wrapText="1"/>
    </xf>
    <xf numFmtId="0" fontId="23" fillId="6" borderId="12" xfId="8" applyFont="1" applyFill="1" applyBorder="1" applyAlignment="1">
      <alignment horizontal="center" vertical="center" wrapText="1"/>
    </xf>
    <xf numFmtId="0" fontId="23" fillId="6" borderId="4" xfId="8" applyFont="1" applyFill="1" applyBorder="1" applyAlignment="1">
      <alignment horizontal="center" vertical="center" wrapText="1"/>
    </xf>
    <xf numFmtId="0" fontId="23" fillId="6" borderId="8" xfId="8" applyFont="1" applyFill="1" applyBorder="1" applyAlignment="1">
      <alignment horizontal="center" vertical="center" wrapText="1"/>
    </xf>
    <xf numFmtId="0" fontId="24" fillId="2" borderId="0" xfId="8" applyFont="1" applyFill="1" applyAlignment="1">
      <alignment horizontal="left"/>
    </xf>
    <xf numFmtId="0" fontId="21" fillId="6" borderId="0" xfId="8" applyFont="1" applyFill="1" applyAlignment="1">
      <alignment horizontal="center" vertical="center"/>
    </xf>
    <xf numFmtId="0" fontId="21" fillId="6" borderId="1" xfId="8" applyFont="1" applyFill="1" applyBorder="1" applyAlignment="1">
      <alignment horizontal="center" vertical="center"/>
    </xf>
    <xf numFmtId="0" fontId="21" fillId="6" borderId="4" xfId="8" applyFont="1" applyFill="1" applyBorder="1" applyAlignment="1">
      <alignment horizontal="center" vertical="center" wrapText="1"/>
    </xf>
    <xf numFmtId="0" fontId="21" fillId="6" borderId="9" xfId="8" applyFont="1" applyFill="1" applyBorder="1" applyAlignment="1">
      <alignment horizontal="center" vertical="center" wrapText="1"/>
    </xf>
    <xf numFmtId="0" fontId="21" fillId="6" borderId="5" xfId="8" applyFont="1" applyFill="1" applyBorder="1" applyAlignment="1">
      <alignment horizontal="center" vertical="center" wrapText="1"/>
    </xf>
    <xf numFmtId="0" fontId="21" fillId="6" borderId="0" xfId="8" applyFont="1" applyFill="1" applyAlignment="1">
      <alignment horizontal="center" vertical="center" wrapText="1"/>
    </xf>
    <xf numFmtId="0" fontId="21" fillId="6" borderId="7" xfId="8" applyFont="1" applyFill="1" applyBorder="1" applyAlignment="1">
      <alignment horizontal="center" vertical="center" wrapText="1"/>
    </xf>
    <xf numFmtId="0" fontId="21" fillId="6" borderId="8" xfId="8" applyFont="1" applyFill="1" applyBorder="1" applyAlignment="1">
      <alignment horizontal="center" vertical="center" wrapText="1"/>
    </xf>
    <xf numFmtId="0" fontId="21" fillId="6" borderId="10" xfId="8" applyFont="1" applyFill="1" applyBorder="1" applyAlignment="1">
      <alignment horizontal="center" vertical="center" wrapText="1"/>
    </xf>
    <xf numFmtId="0" fontId="21" fillId="6" borderId="13" xfId="8" applyFont="1" applyFill="1" applyBorder="1" applyAlignment="1">
      <alignment horizontal="center" vertical="center" wrapText="1"/>
    </xf>
    <xf numFmtId="0" fontId="21" fillId="6" borderId="7" xfId="8" applyFont="1" applyFill="1" applyBorder="1" applyAlignment="1">
      <alignment horizontal="center"/>
    </xf>
    <xf numFmtId="0" fontId="21" fillId="6" borderId="4" xfId="8" applyFont="1" applyFill="1" applyBorder="1" applyAlignment="1">
      <alignment horizontal="center"/>
    </xf>
    <xf numFmtId="0" fontId="21" fillId="6" borderId="8" xfId="8" applyFont="1" applyFill="1" applyBorder="1" applyAlignment="1">
      <alignment horizontal="center"/>
    </xf>
    <xf numFmtId="0" fontId="23" fillId="6" borderId="10" xfId="8" applyFont="1" applyFill="1" applyBorder="1" applyAlignment="1">
      <alignment horizontal="center" vertical="center" wrapText="1"/>
    </xf>
    <xf numFmtId="0" fontId="23" fillId="6" borderId="13" xfId="8" applyFont="1" applyFill="1" applyBorder="1" applyAlignment="1">
      <alignment horizontal="center" vertical="center" wrapText="1"/>
    </xf>
    <xf numFmtId="0" fontId="21" fillId="6" borderId="6" xfId="8" applyFont="1" applyFill="1" applyBorder="1" applyAlignment="1">
      <alignment horizontal="center" vertical="center" wrapText="1"/>
    </xf>
    <xf numFmtId="0" fontId="21" fillId="6" borderId="22" xfId="8" applyFont="1" applyFill="1" applyBorder="1" applyAlignment="1">
      <alignment horizontal="center"/>
    </xf>
    <xf numFmtId="0" fontId="21" fillId="6" borderId="24" xfId="8" applyFont="1" applyFill="1" applyBorder="1" applyAlignment="1">
      <alignment horizontal="center"/>
    </xf>
    <xf numFmtId="0" fontId="21" fillId="6" borderId="23" xfId="8" applyFont="1" applyFill="1" applyBorder="1" applyAlignment="1">
      <alignment horizontal="center"/>
    </xf>
    <xf numFmtId="0" fontId="22" fillId="2" borderId="0" xfId="8" applyFont="1" applyFill="1" applyAlignment="1">
      <alignment horizontal="left" vertical="center"/>
    </xf>
    <xf numFmtId="0" fontId="5" fillId="2" borderId="0" xfId="8" applyFill="1" applyAlignment="1">
      <alignment horizontal="left" vertical="top" wrapText="1"/>
    </xf>
    <xf numFmtId="0" fontId="22" fillId="2" borderId="1" xfId="8" applyFont="1" applyFill="1" applyBorder="1" applyAlignment="1">
      <alignment horizontal="left"/>
    </xf>
    <xf numFmtId="0" fontId="5" fillId="2" borderId="0" xfId="8" applyFill="1" applyAlignment="1">
      <alignment horizontal="left"/>
    </xf>
    <xf numFmtId="0" fontId="22" fillId="2" borderId="0" xfId="8" applyFont="1" applyFill="1" applyAlignment="1">
      <alignment horizontal="left" vertical="top" wrapText="1"/>
    </xf>
    <xf numFmtId="0" fontId="21" fillId="6" borderId="19" xfId="8" applyFont="1" applyFill="1" applyBorder="1" applyAlignment="1">
      <alignment horizontal="center" vertical="center" wrapText="1"/>
    </xf>
    <xf numFmtId="0" fontId="21" fillId="6" borderId="20" xfId="8" applyFont="1" applyFill="1" applyBorder="1" applyAlignment="1">
      <alignment horizontal="center" vertical="center" wrapText="1"/>
    </xf>
    <xf numFmtId="0" fontId="22" fillId="2" borderId="0" xfId="8" applyFont="1" applyFill="1" applyAlignment="1">
      <alignment horizontal="left" vertical="center" wrapText="1"/>
    </xf>
    <xf numFmtId="0" fontId="18" fillId="4" borderId="2" xfId="1" applyFont="1" applyFill="1" applyBorder="1" applyAlignment="1">
      <alignment horizontal="center"/>
    </xf>
    <xf numFmtId="0" fontId="18" fillId="4" borderId="21" xfId="1" applyFont="1" applyFill="1" applyBorder="1" applyAlignment="1">
      <alignment horizontal="center"/>
    </xf>
    <xf numFmtId="0" fontId="18" fillId="4" borderId="27" xfId="1" applyFont="1" applyFill="1" applyBorder="1" applyAlignment="1">
      <alignment horizontal="center"/>
    </xf>
    <xf numFmtId="17" fontId="18" fillId="4" borderId="25" xfId="1" applyNumberFormat="1" applyFont="1" applyFill="1" applyBorder="1" applyAlignment="1">
      <alignment horizontal="center" vertical="center"/>
    </xf>
    <xf numFmtId="17" fontId="18" fillId="4" borderId="26" xfId="1" applyNumberFormat="1" applyFont="1" applyFill="1" applyBorder="1" applyAlignment="1">
      <alignment horizontal="center" vertical="center"/>
    </xf>
    <xf numFmtId="0" fontId="1" fillId="2" borderId="0" xfId="8" applyFont="1" applyFill="1"/>
    <xf numFmtId="0" fontId="9" fillId="2" borderId="0" xfId="1" applyNumberFormat="1" applyFont="1" applyFill="1"/>
    <xf numFmtId="0" fontId="14" fillId="2" borderId="0" xfId="1" applyNumberFormat="1" applyFont="1" applyFill="1"/>
    <xf numFmtId="0" fontId="22" fillId="2" borderId="0" xfId="8" applyFont="1" applyFill="1" applyBorder="1"/>
    <xf numFmtId="164" fontId="22" fillId="2" borderId="0" xfId="8" applyNumberFormat="1" applyFont="1" applyFill="1" applyBorder="1"/>
  </cellXfs>
  <cellStyles count="10">
    <cellStyle name="Hipervínculo" xfId="7" builtinId="8"/>
    <cellStyle name="Hipervínculo 2" xfId="2" xr:uid="{E5C020F3-BD53-4969-90AD-8B22A8812840}"/>
    <cellStyle name="Hipervínculo 2 2" xfId="3" xr:uid="{2C2D4D5E-D763-4350-8987-CCAB66E428DD}"/>
    <cellStyle name="Millares [0] 2" xfId="9" xr:uid="{C09EC4A9-C075-4330-9870-F427115A895D}"/>
    <cellStyle name="Millares [0] 3" xfId="5" xr:uid="{5A8B1190-B2B2-4D2E-87FE-9CBFAC823F21}"/>
    <cellStyle name="Normal" xfId="0" builtinId="0"/>
    <cellStyle name="Normal 2" xfId="1" xr:uid="{E1770F5C-499B-4D14-A275-919A2650E790}"/>
    <cellStyle name="Normal 3" xfId="8" xr:uid="{16209F23-8F36-48F1-BA08-5537624361FB}"/>
    <cellStyle name="Porcentaje" xfId="6" builtinId="5"/>
    <cellStyle name="Porcentaje 2" xfId="4" xr:uid="{289C905B-7B9E-4FBF-8C24-F3E9AA4B825B}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704BE176-E336-4D00-AADC-57EB7323961A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E563-C15F-498C-9A44-2EAE941AB7C1}">
  <sheetPr codeName="Hoja1"/>
  <dimension ref="A1:K122"/>
  <sheetViews>
    <sheetView tabSelected="1" zoomScale="85" zoomScaleNormal="85" workbookViewId="0">
      <selection activeCell="I22" sqref="I22"/>
    </sheetView>
  </sheetViews>
  <sheetFormatPr baseColWidth="10" defaultColWidth="11.42578125" defaultRowHeight="15.75" x14ac:dyDescent="0.25"/>
  <cols>
    <col min="1" max="1" width="6.85546875" style="5" bestFit="1" customWidth="1"/>
    <col min="2" max="2" width="36.7109375" style="1" customWidth="1"/>
    <col min="3" max="16384" width="11.42578125" style="1"/>
  </cols>
  <sheetData>
    <row r="1" spans="1:11" x14ac:dyDescent="0.25">
      <c r="A1" s="4"/>
    </row>
    <row r="2" spans="1:11" ht="18.75" x14ac:dyDescent="0.3">
      <c r="B2" s="6" t="s">
        <v>100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x14ac:dyDescent="0.3">
      <c r="B3" s="7"/>
    </row>
    <row r="4" spans="1:11" x14ac:dyDescent="0.25">
      <c r="B4" s="2" t="s">
        <v>169</v>
      </c>
    </row>
    <row r="5" spans="1:11" x14ac:dyDescent="0.25">
      <c r="B5" s="2" t="s">
        <v>170</v>
      </c>
    </row>
    <row r="6" spans="1:11" x14ac:dyDescent="0.25">
      <c r="B6" s="2" t="s">
        <v>97</v>
      </c>
    </row>
    <row r="7" spans="1:11" x14ac:dyDescent="0.25">
      <c r="B7" s="2"/>
    </row>
    <row r="8" spans="1:11" x14ac:dyDescent="0.25">
      <c r="B8" s="26" t="s">
        <v>77</v>
      </c>
    </row>
    <row r="9" spans="1:11" x14ac:dyDescent="0.25">
      <c r="B9" s="28" t="s">
        <v>78</v>
      </c>
    </row>
    <row r="10" spans="1:11" x14ac:dyDescent="0.25">
      <c r="B10" s="28" t="s">
        <v>79</v>
      </c>
    </row>
    <row r="11" spans="1:11" x14ac:dyDescent="0.25">
      <c r="B11" s="28" t="s">
        <v>80</v>
      </c>
    </row>
    <row r="12" spans="1:11" x14ac:dyDescent="0.25">
      <c r="B12" s="28" t="s">
        <v>81</v>
      </c>
    </row>
    <row r="13" spans="1:11" x14ac:dyDescent="0.25">
      <c r="B13" s="2"/>
    </row>
    <row r="14" spans="1:11" x14ac:dyDescent="0.25">
      <c r="B14" s="26" t="s">
        <v>73</v>
      </c>
    </row>
    <row r="15" spans="1:11" x14ac:dyDescent="0.25">
      <c r="B15" s="28" t="s">
        <v>31</v>
      </c>
    </row>
    <row r="16" spans="1:11" x14ac:dyDescent="0.25">
      <c r="B16" s="28" t="s">
        <v>32</v>
      </c>
    </row>
    <row r="17" spans="2:2" x14ac:dyDescent="0.25">
      <c r="B17" s="28" t="s">
        <v>33</v>
      </c>
    </row>
    <row r="18" spans="2:2" x14ac:dyDescent="0.25">
      <c r="B18" s="28" t="s">
        <v>20</v>
      </c>
    </row>
    <row r="19" spans="2:2" x14ac:dyDescent="0.25">
      <c r="B19" s="28" t="s">
        <v>34</v>
      </c>
    </row>
    <row r="20" spans="2:2" x14ac:dyDescent="0.25">
      <c r="B20" s="26"/>
    </row>
    <row r="21" spans="2:2" x14ac:dyDescent="0.25">
      <c r="B21" s="26" t="s">
        <v>74</v>
      </c>
    </row>
    <row r="22" spans="2:2" x14ac:dyDescent="0.25">
      <c r="B22" s="28" t="s">
        <v>31</v>
      </c>
    </row>
    <row r="23" spans="2:2" x14ac:dyDescent="0.25">
      <c r="B23" s="28" t="s">
        <v>32</v>
      </c>
    </row>
    <row r="24" spans="2:2" x14ac:dyDescent="0.25">
      <c r="B24" s="28" t="s">
        <v>33</v>
      </c>
    </row>
    <row r="25" spans="2:2" x14ac:dyDescent="0.25">
      <c r="B25" s="28" t="s">
        <v>20</v>
      </c>
    </row>
    <row r="26" spans="2:2" x14ac:dyDescent="0.25">
      <c r="B26" s="28" t="s">
        <v>34</v>
      </c>
    </row>
    <row r="27" spans="2:2" x14ac:dyDescent="0.25">
      <c r="B27" s="26"/>
    </row>
    <row r="29" spans="2:2" x14ac:dyDescent="0.25">
      <c r="B29" s="26" t="s">
        <v>75</v>
      </c>
    </row>
    <row r="30" spans="2:2" x14ac:dyDescent="0.25">
      <c r="B30" s="28" t="s">
        <v>31</v>
      </c>
    </row>
    <row r="31" spans="2:2" x14ac:dyDescent="0.25">
      <c r="B31" s="28" t="s">
        <v>32</v>
      </c>
    </row>
    <row r="32" spans="2:2" x14ac:dyDescent="0.25">
      <c r="B32" s="28" t="s">
        <v>33</v>
      </c>
    </row>
    <row r="33" spans="2:2" x14ac:dyDescent="0.25">
      <c r="B33" s="28" t="s">
        <v>20</v>
      </c>
    </row>
    <row r="34" spans="2:2" x14ac:dyDescent="0.25">
      <c r="B34" s="28" t="s">
        <v>34</v>
      </c>
    </row>
    <row r="35" spans="2:2" x14ac:dyDescent="0.25">
      <c r="B35" s="26"/>
    </row>
    <row r="36" spans="2:2" x14ac:dyDescent="0.25">
      <c r="B36" s="26" t="s">
        <v>76</v>
      </c>
    </row>
    <row r="37" spans="2:2" x14ac:dyDescent="0.25">
      <c r="B37" s="28" t="s">
        <v>31</v>
      </c>
    </row>
    <row r="38" spans="2:2" x14ac:dyDescent="0.25">
      <c r="B38" s="28" t="s">
        <v>32</v>
      </c>
    </row>
    <row r="39" spans="2:2" x14ac:dyDescent="0.25">
      <c r="B39" s="28" t="s">
        <v>33</v>
      </c>
    </row>
    <row r="40" spans="2:2" x14ac:dyDescent="0.25">
      <c r="B40" s="28" t="s">
        <v>20</v>
      </c>
    </row>
    <row r="41" spans="2:2" x14ac:dyDescent="0.25">
      <c r="B41" s="28" t="s">
        <v>34</v>
      </c>
    </row>
    <row r="42" spans="2:2" x14ac:dyDescent="0.25">
      <c r="B42" s="26"/>
    </row>
    <row r="43" spans="2:2" x14ac:dyDescent="0.25">
      <c r="B43" s="26" t="s">
        <v>98</v>
      </c>
    </row>
    <row r="44" spans="2:2" x14ac:dyDescent="0.25">
      <c r="B44" s="28" t="s">
        <v>31</v>
      </c>
    </row>
    <row r="45" spans="2:2" x14ac:dyDescent="0.25">
      <c r="B45" s="28" t="s">
        <v>32</v>
      </c>
    </row>
    <row r="46" spans="2:2" x14ac:dyDescent="0.25">
      <c r="B46" s="28" t="s">
        <v>33</v>
      </c>
    </row>
    <row r="47" spans="2:2" x14ac:dyDescent="0.25">
      <c r="B47" s="28" t="s">
        <v>20</v>
      </c>
    </row>
    <row r="48" spans="2:2" x14ac:dyDescent="0.25">
      <c r="B48" s="28" t="s">
        <v>34</v>
      </c>
    </row>
    <row r="49" spans="1:2" x14ac:dyDescent="0.25">
      <c r="B49" s="26"/>
    </row>
    <row r="50" spans="1:2" x14ac:dyDescent="0.25">
      <c r="B50" s="3" t="s">
        <v>0</v>
      </c>
    </row>
    <row r="51" spans="1:2" x14ac:dyDescent="0.25">
      <c r="B51" s="2" t="s">
        <v>1</v>
      </c>
    </row>
    <row r="59" spans="1:2" x14ac:dyDescent="0.25">
      <c r="A59" s="8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</sheetData>
  <hyperlinks>
    <hyperlink ref="B21" location="Tamaño!A1" display="2. Caracteristicas de Operaciones por Tamaño de Empresa" xr:uid="{717FDBD0-16C4-4B71-9573-B1DF89CF31ED}"/>
    <hyperlink ref="B29" location="Sector!A1" display="3. Caracteristicas de Operaciones por Sector Económico" xr:uid="{4B9E754C-9ABA-4588-AA93-B5F15DA1F630}"/>
    <hyperlink ref="B36" location="Destino!A1" display="4. Caracteristicas de Operaciones por Destino del Financiamiento" xr:uid="{CF5E718B-F774-48BC-9872-6042646EE448}"/>
    <hyperlink ref="B16" location="Institucion!B24" display="B. Monto de Operaciones" xr:uid="{63A81DE2-23B7-46F2-A1B0-08688CEEE25B}"/>
    <hyperlink ref="B17" location="Institucion!B43" display="C. Número de Clientes" xr:uid="{4F0B46B7-CDC3-47F6-9F5F-7C7A48E22531}"/>
    <hyperlink ref="B18" location="Institucion!B62" display="D. Cobertura" xr:uid="{03C5124D-E19F-4A57-83EC-2433E3814B98}"/>
    <hyperlink ref="B19" location="Institucion!B81" display="E. Tasa de Interes Promedio" xr:uid="{F0C3B4B3-0ECB-4588-914E-2BB934B7911E}"/>
    <hyperlink ref="B22" location="Tamaño!B5" display="A. Número de operaciones" xr:uid="{AAD4A82E-DA9D-4632-B8C3-6862FB729DCE}"/>
    <hyperlink ref="B23" location="Tamaño!B16" display="B. Monto de Operaciones" xr:uid="{6DA0A9ED-186F-4DA9-A60C-E42202A6A100}"/>
    <hyperlink ref="B24" location="Tamaño!B27" display="C. Número de Clientes" xr:uid="{6E6C97E0-FBE2-42BE-994B-DB7BFBC58D31}"/>
    <hyperlink ref="B25" location="Tamaño!B38" display="D. Cobertura" xr:uid="{B70F6160-BEC6-4A27-B14F-C6715212B5F8}"/>
    <hyperlink ref="B26" location="Tamaño!B49" display="E. Tasa de Interes Promedio" xr:uid="{1672789F-990A-429F-A458-8C3BA9B23A15}"/>
    <hyperlink ref="B30" location="Sector!B5" display="A. Número de operaciones" xr:uid="{43E4C93A-EE85-426E-9088-17179ECF5726}"/>
    <hyperlink ref="B31" location="Sector!B36" display="B. Monto de Operaciones" xr:uid="{17AC8517-7C68-4C9D-8A4E-B6468CAF15E2}"/>
    <hyperlink ref="B32" location="Sector!B67" display="C. Número de Clientes" xr:uid="{46787A53-6FF7-43DD-8BA8-3F1F813C26B4}"/>
    <hyperlink ref="B33" location="Sector!B98" display="D. Cobertura" xr:uid="{839B941F-C24A-40FD-89E2-470BAA62FB86}"/>
    <hyperlink ref="B34" location="Tamaño!B49" display="E. Tasa de Interes Promedio" xr:uid="{DCEBF081-3F54-4C8F-BB68-FB74F0D53503}"/>
    <hyperlink ref="B37" location="Destino!B5" display="A. Número de operaciones" xr:uid="{716104EF-63D4-44E2-9330-0CF70BEAAE3E}"/>
    <hyperlink ref="B38" location="Destino!B16" display="B. Monto de Operaciones" xr:uid="{F7528E47-120A-4DBC-8751-A01542BF9008}"/>
    <hyperlink ref="B39" location="Destino!B27" display="C. Número de Clientes" xr:uid="{3A74DEFC-D29E-4F6F-B8C6-1C8EFF3BC007}"/>
    <hyperlink ref="B40" location="Destino!B38" display="D. Cobertura" xr:uid="{A286148A-1780-4836-8C00-ED8FF6D0A02A}"/>
    <hyperlink ref="B41" location="Destino!B49" display="E. Tasa de Interes Promedio" xr:uid="{3F555B62-B97E-4B6E-B48C-D001DFB41704}"/>
    <hyperlink ref="B15" location="Institucion!B5" display="A. Número de operaciones" xr:uid="{9648C60F-902F-4A79-B797-95CE1F69FD1D}"/>
    <hyperlink ref="B14" location="Institucion!A1" display="1. Caracteristicas de Operaciones por Institucion Financiera" xr:uid="{FB61A771-6E3F-4008-8E1B-E6C7742D7851}"/>
    <hyperlink ref="B10" location="'Solicitudes y Curses'!B28" display="B. Solicitudes y curses por tipo de empresa (montos en Millones de Pesos)" xr:uid="{833B674B-F9ED-4BA8-A3DB-4800E20126B6}"/>
    <hyperlink ref="B11" location="'Solicitudes y Curses'!B43" display="C. Número de Clientes" xr:uid="{44349FAB-2B66-4C51-9B21-EAB94D42C0E7}"/>
    <hyperlink ref="B12" location="'Solicitudes y Curses'!B78" display="D. Cobertura" xr:uid="{A3C3DA6B-FD25-4E6F-87F9-F711B4EBAB35}"/>
    <hyperlink ref="B9" location="'Solicitudes y Curses'!B5" display="A. Solicitudes y curses por institución financiera (montos en Millones de Pesos)" xr:uid="{726F2E3A-07A4-4F93-8B9A-62E92747DBD7}"/>
    <hyperlink ref="B8" location="'Solicitudes y Curses'!A1" display="1. Solicitudes y Curses" xr:uid="{7F636511-28C6-47AF-9426-9D22CEF078AD}"/>
    <hyperlink ref="B44" location="Programa!B5" display="A. Número de operaciones" xr:uid="{57E3ED7A-1EE8-4E13-A03A-D72FCD225E5B}"/>
    <hyperlink ref="B45" location="Programa!B16" display="B. Monto de Operaciones" xr:uid="{76DBA0BF-F4C0-492B-A210-7A32B191F0AB}"/>
    <hyperlink ref="B46" location="Programa!B27" display="C. Número de Clientes" xr:uid="{1156B9B5-49AC-4C83-ACF5-A1D7E86C4B11}"/>
    <hyperlink ref="B47" location="Programa!B38" display="D. Cobertura" xr:uid="{26FB6355-392E-4D81-B927-F50C75D762B7}"/>
    <hyperlink ref="B48" location="Programa!B49" display="E. Tasa de Interes Promedio" xr:uid="{99151789-7F38-4C78-92FD-E567571711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831C-05DD-4C56-BB22-DAEBAB73DDA0}">
  <sheetPr codeName="Hoja2"/>
  <dimension ref="B2:AA127"/>
  <sheetViews>
    <sheetView showGridLines="0" topLeftCell="A57" zoomScale="70" zoomScaleNormal="70" workbookViewId="0">
      <selection activeCell="M25" sqref="M25"/>
    </sheetView>
  </sheetViews>
  <sheetFormatPr baseColWidth="10" defaultColWidth="11.42578125" defaultRowHeight="15" x14ac:dyDescent="0.25"/>
  <cols>
    <col min="1" max="1" width="5.7109375" style="30" customWidth="1"/>
    <col min="2" max="2" width="46.5703125" style="30" customWidth="1"/>
    <col min="3" max="3" width="14.5703125" style="29" bestFit="1" customWidth="1"/>
    <col min="4" max="4" width="18.5703125" style="29" bestFit="1" customWidth="1"/>
    <col min="5" max="5" width="12.28515625" style="30" customWidth="1"/>
    <col min="6" max="6" width="16.7109375" style="30" bestFit="1" customWidth="1"/>
    <col min="7" max="7" width="12.42578125" style="30" customWidth="1"/>
    <col min="8" max="8" width="18.5703125" style="30" bestFit="1" customWidth="1"/>
    <col min="9" max="9" width="12" style="30" customWidth="1"/>
    <col min="10" max="10" width="18.5703125" style="30" bestFit="1" customWidth="1"/>
    <col min="11" max="11" width="12.42578125" style="30" customWidth="1"/>
    <col min="12" max="12" width="15.7109375" style="30" bestFit="1" customWidth="1"/>
    <col min="13" max="13" width="13" style="78" bestFit="1" customWidth="1"/>
    <col min="14" max="14" width="19.28515625" style="78" bestFit="1" customWidth="1"/>
    <col min="15" max="15" width="12.42578125" style="30" bestFit="1" customWidth="1"/>
    <col min="16" max="16" width="18.5703125" style="30" bestFit="1" customWidth="1"/>
    <col min="17" max="17" width="14.7109375" style="30" customWidth="1"/>
    <col min="18" max="18" width="16.7109375" style="30" bestFit="1" customWidth="1"/>
    <col min="19" max="19" width="12.5703125" style="30" customWidth="1"/>
    <col min="20" max="20" width="16.7109375" style="30" bestFit="1" customWidth="1"/>
    <col min="21" max="21" width="12" style="30" customWidth="1"/>
    <col min="22" max="22" width="16.7109375" style="30" bestFit="1" customWidth="1"/>
    <col min="23" max="23" width="14" style="78" bestFit="1" customWidth="1"/>
    <col min="24" max="24" width="19.28515625" style="78" bestFit="1" customWidth="1"/>
    <col min="25" max="25" width="14" style="30" bestFit="1" customWidth="1"/>
    <col min="26" max="26" width="16.28515625" style="30" bestFit="1" customWidth="1"/>
    <col min="27" max="27" width="15.140625" style="30" bestFit="1" customWidth="1"/>
    <col min="28" max="16384" width="11.42578125" style="30"/>
  </cols>
  <sheetData>
    <row r="2" spans="2:24" x14ac:dyDescent="0.25">
      <c r="B2" s="29" t="s">
        <v>99</v>
      </c>
    </row>
    <row r="3" spans="2:24" x14ac:dyDescent="0.25">
      <c r="B3" s="29"/>
    </row>
    <row r="5" spans="2:24" x14ac:dyDescent="0.25">
      <c r="B5" s="138" t="s">
        <v>35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P5" s="48"/>
    </row>
    <row r="6" spans="2:24" x14ac:dyDescent="0.25">
      <c r="B6" s="139" t="s">
        <v>36</v>
      </c>
      <c r="C6" s="141" t="s">
        <v>37</v>
      </c>
      <c r="D6" s="141"/>
      <c r="E6" s="163" t="s">
        <v>38</v>
      </c>
      <c r="F6" s="164"/>
      <c r="G6" s="141" t="s">
        <v>39</v>
      </c>
      <c r="H6" s="141"/>
      <c r="I6" s="155" t="s">
        <v>40</v>
      </c>
      <c r="J6" s="157"/>
      <c r="K6" s="157"/>
      <c r="L6" s="157"/>
      <c r="M6" s="157"/>
      <c r="N6" s="156"/>
      <c r="O6" s="155" t="s">
        <v>41</v>
      </c>
      <c r="P6" s="156"/>
      <c r="Q6" s="155" t="s">
        <v>42</v>
      </c>
      <c r="R6" s="157"/>
      <c r="S6" s="157"/>
      <c r="T6" s="157"/>
      <c r="U6" s="157"/>
      <c r="V6" s="157"/>
      <c r="W6" s="157"/>
      <c r="X6" s="156"/>
    </row>
    <row r="7" spans="2:24" x14ac:dyDescent="0.25">
      <c r="B7" s="139"/>
      <c r="C7" s="142"/>
      <c r="D7" s="142"/>
      <c r="E7" s="143"/>
      <c r="F7" s="154"/>
      <c r="G7" s="142"/>
      <c r="H7" s="142"/>
      <c r="I7" s="152" t="s">
        <v>43</v>
      </c>
      <c r="J7" s="133"/>
      <c r="K7" s="133" t="s">
        <v>44</v>
      </c>
      <c r="L7" s="133"/>
      <c r="M7" s="134" t="s">
        <v>45</v>
      </c>
      <c r="N7" s="135"/>
      <c r="O7" s="152" t="s">
        <v>46</v>
      </c>
      <c r="P7" s="153"/>
      <c r="Q7" s="152" t="s">
        <v>47</v>
      </c>
      <c r="R7" s="133"/>
      <c r="S7" s="133" t="s">
        <v>48</v>
      </c>
      <c r="T7" s="133"/>
      <c r="U7" s="133" t="s">
        <v>49</v>
      </c>
      <c r="V7" s="133"/>
      <c r="W7" s="134" t="s">
        <v>45</v>
      </c>
      <c r="X7" s="135"/>
    </row>
    <row r="8" spans="2:24" ht="45" customHeight="1" x14ac:dyDescent="0.25">
      <c r="B8" s="139"/>
      <c r="C8" s="142"/>
      <c r="D8" s="142"/>
      <c r="E8" s="145"/>
      <c r="F8" s="146"/>
      <c r="G8" s="142"/>
      <c r="H8" s="142"/>
      <c r="I8" s="152"/>
      <c r="J8" s="133"/>
      <c r="K8" s="133"/>
      <c r="L8" s="133"/>
      <c r="M8" s="136"/>
      <c r="N8" s="137"/>
      <c r="O8" s="152"/>
      <c r="P8" s="153"/>
      <c r="Q8" s="152"/>
      <c r="R8" s="133"/>
      <c r="S8" s="133"/>
      <c r="T8" s="133"/>
      <c r="U8" s="133"/>
      <c r="V8" s="133"/>
      <c r="W8" s="136"/>
      <c r="X8" s="137"/>
    </row>
    <row r="9" spans="2:24" x14ac:dyDescent="0.25">
      <c r="B9" s="140"/>
      <c r="C9" s="31" t="s">
        <v>50</v>
      </c>
      <c r="D9" s="31" t="s">
        <v>51</v>
      </c>
      <c r="E9" s="32" t="s">
        <v>50</v>
      </c>
      <c r="F9" s="33" t="s">
        <v>51</v>
      </c>
      <c r="G9" s="34" t="s">
        <v>50</v>
      </c>
      <c r="H9" s="34" t="s">
        <v>51</v>
      </c>
      <c r="I9" s="32" t="s">
        <v>50</v>
      </c>
      <c r="J9" s="34" t="s">
        <v>51</v>
      </c>
      <c r="K9" s="34" t="s">
        <v>50</v>
      </c>
      <c r="L9" s="34" t="s">
        <v>51</v>
      </c>
      <c r="M9" s="34" t="s">
        <v>50</v>
      </c>
      <c r="N9" s="33" t="s">
        <v>51</v>
      </c>
      <c r="O9" s="32" t="s">
        <v>50</v>
      </c>
      <c r="P9" s="33" t="s">
        <v>51</v>
      </c>
      <c r="Q9" s="32" t="s">
        <v>50</v>
      </c>
      <c r="R9" s="34" t="s">
        <v>51</v>
      </c>
      <c r="S9" s="34" t="s">
        <v>50</v>
      </c>
      <c r="T9" s="34" t="s">
        <v>51</v>
      </c>
      <c r="U9" s="34" t="s">
        <v>50</v>
      </c>
      <c r="V9" s="34" t="s">
        <v>51</v>
      </c>
      <c r="W9" s="34" t="s">
        <v>50</v>
      </c>
      <c r="X9" s="33" t="s">
        <v>51</v>
      </c>
    </row>
    <row r="10" spans="2:24" x14ac:dyDescent="0.25">
      <c r="B10" s="35" t="s">
        <v>11</v>
      </c>
      <c r="C10" s="36">
        <f>+E10+G10+O10+M10+W10</f>
        <v>3996</v>
      </c>
      <c r="D10" s="36">
        <f>+F10+H10+P10+N10+X10</f>
        <v>464151.16877400002</v>
      </c>
      <c r="E10" s="37"/>
      <c r="F10" s="38"/>
      <c r="G10" s="39">
        <v>665</v>
      </c>
      <c r="H10" s="39">
        <v>68499.139104999995</v>
      </c>
      <c r="I10" s="56">
        <v>1059</v>
      </c>
      <c r="J10" s="67">
        <v>125855.170765</v>
      </c>
      <c r="K10" s="67">
        <v>51</v>
      </c>
      <c r="L10" s="67">
        <v>4780.4718240000002</v>
      </c>
      <c r="M10" s="79">
        <v>1110</v>
      </c>
      <c r="N10" s="80">
        <v>130635.642589</v>
      </c>
      <c r="O10" s="56">
        <v>1555</v>
      </c>
      <c r="P10" s="57">
        <v>188477.289177</v>
      </c>
      <c r="Q10" s="56">
        <v>44</v>
      </c>
      <c r="R10" s="67">
        <v>8353.5998089999994</v>
      </c>
      <c r="S10" s="67">
        <v>10</v>
      </c>
      <c r="T10" s="67">
        <v>593.36460499999998</v>
      </c>
      <c r="U10" s="67">
        <v>612</v>
      </c>
      <c r="V10" s="67">
        <v>67592.133489</v>
      </c>
      <c r="W10" s="79">
        <v>666</v>
      </c>
      <c r="X10" s="80">
        <v>76539.097903000002</v>
      </c>
    </row>
    <row r="11" spans="2:24" x14ac:dyDescent="0.25">
      <c r="B11" s="35" t="s">
        <v>12</v>
      </c>
      <c r="C11" s="36">
        <f t="shared" ref="C11:C20" si="0">+E11+G11+O11+M11+W11</f>
        <v>987</v>
      </c>
      <c r="D11" s="36">
        <f t="shared" ref="D11:D20" si="1">+F11+H11+P11+N11+X11</f>
        <v>331947.60140600003</v>
      </c>
      <c r="E11" s="37"/>
      <c r="F11" s="38"/>
      <c r="G11" s="39">
        <v>119</v>
      </c>
      <c r="H11" s="39">
        <v>89717.788660999999</v>
      </c>
      <c r="I11" s="37">
        <v>166</v>
      </c>
      <c r="J11" s="40">
        <v>44510.508953999997</v>
      </c>
      <c r="K11" s="40">
        <v>1</v>
      </c>
      <c r="L11" s="40">
        <v>107</v>
      </c>
      <c r="M11" s="81">
        <v>167</v>
      </c>
      <c r="N11" s="82">
        <v>44617.508953999997</v>
      </c>
      <c r="O11" s="37">
        <v>645</v>
      </c>
      <c r="P11" s="38">
        <v>178026.30379100001</v>
      </c>
      <c r="Q11" s="37"/>
      <c r="R11" s="40"/>
      <c r="S11" s="40"/>
      <c r="T11" s="40"/>
      <c r="U11" s="40">
        <v>56</v>
      </c>
      <c r="V11" s="40">
        <v>19586</v>
      </c>
      <c r="W11" s="81">
        <v>56</v>
      </c>
      <c r="X11" s="82">
        <v>19586</v>
      </c>
    </row>
    <row r="12" spans="2:24" x14ac:dyDescent="0.25">
      <c r="B12" s="30" t="s">
        <v>3</v>
      </c>
      <c r="C12" s="36">
        <f t="shared" si="0"/>
        <v>14417</v>
      </c>
      <c r="D12" s="36">
        <f t="shared" si="1"/>
        <v>1262129.5241779999</v>
      </c>
      <c r="E12" s="37">
        <v>309</v>
      </c>
      <c r="F12" s="38">
        <v>23798.958745</v>
      </c>
      <c r="G12" s="39">
        <v>909</v>
      </c>
      <c r="H12" s="39">
        <v>79764.091979999997</v>
      </c>
      <c r="I12" s="37">
        <v>2076</v>
      </c>
      <c r="J12" s="40">
        <v>175277.34469100001</v>
      </c>
      <c r="K12" s="40">
        <v>3073</v>
      </c>
      <c r="L12" s="40">
        <v>252384.25433299999</v>
      </c>
      <c r="M12" s="81">
        <v>5149</v>
      </c>
      <c r="N12" s="82">
        <v>427661.599024</v>
      </c>
      <c r="O12" s="37">
        <v>5146</v>
      </c>
      <c r="P12" s="38">
        <v>463823.90875800001</v>
      </c>
      <c r="Q12" s="37"/>
      <c r="R12" s="40"/>
      <c r="S12" s="40">
        <v>3</v>
      </c>
      <c r="T12" s="40">
        <v>246.34526700000001</v>
      </c>
      <c r="U12" s="40">
        <v>2901</v>
      </c>
      <c r="V12" s="40">
        <v>266834.62040399999</v>
      </c>
      <c r="W12" s="81">
        <v>2904</v>
      </c>
      <c r="X12" s="82">
        <v>267080.96567100001</v>
      </c>
    </row>
    <row r="13" spans="2:24" x14ac:dyDescent="0.25">
      <c r="B13" s="35" t="s">
        <v>13</v>
      </c>
      <c r="C13" s="36">
        <f t="shared" si="0"/>
        <v>1000</v>
      </c>
      <c r="D13" s="36">
        <f t="shared" si="1"/>
        <v>101000.77130000001</v>
      </c>
      <c r="E13" s="37">
        <v>68</v>
      </c>
      <c r="F13" s="38">
        <v>6420.7391859999998</v>
      </c>
      <c r="G13" s="39">
        <v>70</v>
      </c>
      <c r="H13" s="39">
        <v>7129.2121800000004</v>
      </c>
      <c r="I13" s="37">
        <v>139</v>
      </c>
      <c r="J13" s="40">
        <v>13992.755143</v>
      </c>
      <c r="K13" s="40">
        <v>242</v>
      </c>
      <c r="L13" s="40">
        <v>22821.669933000001</v>
      </c>
      <c r="M13" s="81">
        <v>381</v>
      </c>
      <c r="N13" s="82">
        <v>36814.425076</v>
      </c>
      <c r="O13" s="37">
        <v>139</v>
      </c>
      <c r="P13" s="38">
        <v>16572.034736000001</v>
      </c>
      <c r="Q13" s="37"/>
      <c r="R13" s="40"/>
      <c r="S13" s="40">
        <v>20</v>
      </c>
      <c r="T13" s="40">
        <v>2101.9420490000002</v>
      </c>
      <c r="U13" s="40">
        <v>322</v>
      </c>
      <c r="V13" s="40">
        <v>31962.418073000001</v>
      </c>
      <c r="W13" s="81">
        <v>342</v>
      </c>
      <c r="X13" s="82">
        <v>34064.360121999998</v>
      </c>
    </row>
    <row r="14" spans="2:24" x14ac:dyDescent="0.25">
      <c r="B14" s="30" t="s">
        <v>14</v>
      </c>
      <c r="C14" s="36">
        <f t="shared" si="0"/>
        <v>382</v>
      </c>
      <c r="D14" s="36">
        <f t="shared" si="1"/>
        <v>61046.544878999994</v>
      </c>
      <c r="E14" s="37"/>
      <c r="F14" s="38"/>
      <c r="G14" s="39">
        <v>38</v>
      </c>
      <c r="H14" s="39">
        <v>6435.5683920000001</v>
      </c>
      <c r="I14" s="37">
        <v>101</v>
      </c>
      <c r="J14" s="40">
        <v>15009.20672</v>
      </c>
      <c r="K14" s="40">
        <v>2</v>
      </c>
      <c r="L14" s="40">
        <v>850.14155800000003</v>
      </c>
      <c r="M14" s="81">
        <v>103</v>
      </c>
      <c r="N14" s="82">
        <v>15859.348277999999</v>
      </c>
      <c r="O14" s="37">
        <v>222</v>
      </c>
      <c r="P14" s="38">
        <v>36901.724222999997</v>
      </c>
      <c r="Q14" s="37"/>
      <c r="R14" s="40"/>
      <c r="S14" s="40">
        <v>11</v>
      </c>
      <c r="T14" s="40">
        <v>1078.0266409999999</v>
      </c>
      <c r="U14" s="40">
        <v>8</v>
      </c>
      <c r="V14" s="40">
        <v>771.87734499999999</v>
      </c>
      <c r="W14" s="81">
        <v>19</v>
      </c>
      <c r="X14" s="82">
        <v>1849.903986</v>
      </c>
    </row>
    <row r="15" spans="2:24" x14ac:dyDescent="0.25">
      <c r="B15" s="30" t="s">
        <v>15</v>
      </c>
      <c r="C15" s="36">
        <f t="shared" si="0"/>
        <v>393</v>
      </c>
      <c r="D15" s="36">
        <f t="shared" si="1"/>
        <v>120244.948491</v>
      </c>
      <c r="E15" s="37">
        <v>1</v>
      </c>
      <c r="F15" s="38">
        <v>129</v>
      </c>
      <c r="G15" s="39">
        <v>2</v>
      </c>
      <c r="H15" s="39">
        <v>416.56467700000002</v>
      </c>
      <c r="I15" s="37">
        <v>8</v>
      </c>
      <c r="J15" s="40">
        <v>4060.094345</v>
      </c>
      <c r="K15" s="40">
        <v>40</v>
      </c>
      <c r="L15" s="40">
        <v>13430.115319</v>
      </c>
      <c r="M15" s="81">
        <v>48</v>
      </c>
      <c r="N15" s="82">
        <v>17490.209664000002</v>
      </c>
      <c r="O15" s="37">
        <v>323</v>
      </c>
      <c r="P15" s="38">
        <v>94972.919966000001</v>
      </c>
      <c r="Q15" s="37">
        <v>6</v>
      </c>
      <c r="R15" s="40">
        <v>1379.9112720000001</v>
      </c>
      <c r="S15" s="40">
        <v>10</v>
      </c>
      <c r="T15" s="40">
        <v>3633.9447369999998</v>
      </c>
      <c r="U15" s="40">
        <v>3</v>
      </c>
      <c r="V15" s="40">
        <v>2222.3981749999998</v>
      </c>
      <c r="W15" s="81">
        <v>19</v>
      </c>
      <c r="X15" s="82">
        <v>7236.2541839999994</v>
      </c>
    </row>
    <row r="16" spans="2:24" x14ac:dyDescent="0.25">
      <c r="B16" s="30" t="s">
        <v>16</v>
      </c>
      <c r="C16" s="36">
        <f t="shared" si="0"/>
        <v>24520</v>
      </c>
      <c r="D16" s="36">
        <f t="shared" si="1"/>
        <v>2691336.3859230001</v>
      </c>
      <c r="E16" s="37"/>
      <c r="F16" s="38"/>
      <c r="G16" s="39">
        <v>18839</v>
      </c>
      <c r="H16" s="39">
        <v>2064629.5077</v>
      </c>
      <c r="I16" s="37">
        <v>3187</v>
      </c>
      <c r="J16" s="40">
        <v>302244.93178899999</v>
      </c>
      <c r="K16" s="40"/>
      <c r="L16" s="40"/>
      <c r="M16" s="81">
        <v>3187</v>
      </c>
      <c r="N16" s="82">
        <v>302244.93178899999</v>
      </c>
      <c r="O16" s="37">
        <v>826</v>
      </c>
      <c r="P16" s="38">
        <v>84448.702145999996</v>
      </c>
      <c r="Q16" s="37">
        <v>4</v>
      </c>
      <c r="R16" s="40">
        <v>930</v>
      </c>
      <c r="S16" s="40">
        <v>2</v>
      </c>
      <c r="T16" s="40">
        <v>550</v>
      </c>
      <c r="U16" s="40">
        <v>1662</v>
      </c>
      <c r="V16" s="40">
        <v>238533.24428799999</v>
      </c>
      <c r="W16" s="81">
        <v>1668</v>
      </c>
      <c r="X16" s="82">
        <v>240013.24428799999</v>
      </c>
    </row>
    <row r="17" spans="2:27" x14ac:dyDescent="0.25">
      <c r="B17" s="30" t="s">
        <v>17</v>
      </c>
      <c r="C17" s="36">
        <f t="shared" si="0"/>
        <v>12988</v>
      </c>
      <c r="D17" s="36">
        <f t="shared" si="1"/>
        <v>1408698.0557859999</v>
      </c>
      <c r="E17" s="37"/>
      <c r="F17" s="38"/>
      <c r="G17" s="39">
        <v>843</v>
      </c>
      <c r="H17" s="39">
        <v>89668.004696999997</v>
      </c>
      <c r="I17" s="37">
        <v>5149</v>
      </c>
      <c r="J17" s="40">
        <v>565246.39482599997</v>
      </c>
      <c r="K17" s="40">
        <v>2492</v>
      </c>
      <c r="L17" s="40">
        <v>264948.42995399999</v>
      </c>
      <c r="M17" s="81">
        <v>7641</v>
      </c>
      <c r="N17" s="82">
        <v>830194.82477999991</v>
      </c>
      <c r="O17" s="37">
        <v>2292</v>
      </c>
      <c r="P17" s="38">
        <v>254099.095848</v>
      </c>
      <c r="Q17" s="37">
        <v>562</v>
      </c>
      <c r="R17" s="40">
        <v>59429.587647</v>
      </c>
      <c r="S17" s="40">
        <v>1384</v>
      </c>
      <c r="T17" s="40">
        <v>147196.008929</v>
      </c>
      <c r="U17" s="40">
        <v>266</v>
      </c>
      <c r="V17" s="40">
        <v>28110.533885000001</v>
      </c>
      <c r="W17" s="81">
        <v>2212</v>
      </c>
      <c r="X17" s="82">
        <v>234736.13046099999</v>
      </c>
    </row>
    <row r="18" spans="2:27" x14ac:dyDescent="0.25">
      <c r="B18" s="69" t="s">
        <v>92</v>
      </c>
      <c r="C18" s="36">
        <f t="shared" si="0"/>
        <v>56</v>
      </c>
      <c r="D18" s="36">
        <f t="shared" si="1"/>
        <v>3465.0410429999997</v>
      </c>
      <c r="E18" s="37"/>
      <c r="F18" s="38"/>
      <c r="G18" s="39">
        <v>1</v>
      </c>
      <c r="H18" s="39">
        <v>75.322821000000005</v>
      </c>
      <c r="I18" s="37">
        <v>5</v>
      </c>
      <c r="J18" s="40">
        <v>473.46034200000003</v>
      </c>
      <c r="K18" s="40">
        <v>27</v>
      </c>
      <c r="L18" s="40">
        <v>2052.5302219999999</v>
      </c>
      <c r="M18" s="81">
        <v>32</v>
      </c>
      <c r="N18" s="82">
        <v>2525.9905640000002</v>
      </c>
      <c r="O18" s="37">
        <v>18</v>
      </c>
      <c r="P18" s="38">
        <v>816.97993799999995</v>
      </c>
      <c r="Q18" s="37"/>
      <c r="R18" s="40"/>
      <c r="S18" s="40">
        <v>5</v>
      </c>
      <c r="T18" s="40">
        <v>46.747720000000001</v>
      </c>
      <c r="U18" s="40"/>
      <c r="V18" s="40"/>
      <c r="W18" s="81">
        <v>5</v>
      </c>
      <c r="X18" s="82">
        <v>46.747720000000001</v>
      </c>
    </row>
    <row r="19" spans="2:27" x14ac:dyDescent="0.25">
      <c r="B19" s="69" t="s">
        <v>18</v>
      </c>
      <c r="C19" s="66">
        <f t="shared" si="0"/>
        <v>1151</v>
      </c>
      <c r="D19" s="66">
        <f t="shared" si="1"/>
        <v>204427.62884200001</v>
      </c>
      <c r="E19" s="37">
        <v>17</v>
      </c>
      <c r="F19" s="38">
        <v>3464.9492570000002</v>
      </c>
      <c r="G19" s="40">
        <v>90</v>
      </c>
      <c r="H19" s="40">
        <v>47464.664486000001</v>
      </c>
      <c r="I19" s="37">
        <v>449</v>
      </c>
      <c r="J19" s="40">
        <v>53151.677496999997</v>
      </c>
      <c r="K19" s="40"/>
      <c r="L19" s="40"/>
      <c r="M19" s="81">
        <v>449</v>
      </c>
      <c r="N19" s="82">
        <v>53151.677496999997</v>
      </c>
      <c r="O19" s="37">
        <v>124</v>
      </c>
      <c r="P19" s="38">
        <v>47760.324277</v>
      </c>
      <c r="Q19" s="37">
        <v>286</v>
      </c>
      <c r="R19" s="40">
        <v>31709.556802999999</v>
      </c>
      <c r="S19" s="40">
        <v>11</v>
      </c>
      <c r="T19" s="40">
        <v>2335.6504880000002</v>
      </c>
      <c r="U19" s="40">
        <v>174</v>
      </c>
      <c r="V19" s="40">
        <v>18540.806034000001</v>
      </c>
      <c r="W19" s="81">
        <v>471</v>
      </c>
      <c r="X19" s="82">
        <v>52586.013325</v>
      </c>
      <c r="Z19" s="48"/>
      <c r="AA19" s="48"/>
    </row>
    <row r="20" spans="2:27" x14ac:dyDescent="0.25">
      <c r="B20" s="70" t="s">
        <v>19</v>
      </c>
      <c r="C20" s="42">
        <f t="shared" si="0"/>
        <v>1359</v>
      </c>
      <c r="D20" s="55">
        <f t="shared" si="1"/>
        <v>114731.291015</v>
      </c>
      <c r="E20" s="43">
        <v>271</v>
      </c>
      <c r="F20" s="44">
        <v>23776.897749</v>
      </c>
      <c r="G20" s="45">
        <v>156</v>
      </c>
      <c r="H20" s="45">
        <v>14639.585631</v>
      </c>
      <c r="I20" s="43">
        <v>382</v>
      </c>
      <c r="J20" s="45">
        <v>28544.654629000001</v>
      </c>
      <c r="K20" s="45">
        <v>8</v>
      </c>
      <c r="L20" s="45">
        <v>863.80330200000003</v>
      </c>
      <c r="M20" s="83">
        <v>390</v>
      </c>
      <c r="N20" s="84">
        <v>29408.457931000001</v>
      </c>
      <c r="O20" s="43">
        <v>326</v>
      </c>
      <c r="P20" s="44">
        <v>28421.997362999999</v>
      </c>
      <c r="Q20" s="43"/>
      <c r="R20" s="45"/>
      <c r="S20" s="45"/>
      <c r="T20" s="45"/>
      <c r="U20" s="45">
        <v>216</v>
      </c>
      <c r="V20" s="45">
        <v>18484.352341000002</v>
      </c>
      <c r="W20" s="83">
        <v>216</v>
      </c>
      <c r="X20" s="84">
        <v>18484.352341000002</v>
      </c>
      <c r="Z20" s="77"/>
      <c r="AA20" s="77"/>
    </row>
    <row r="21" spans="2:27" x14ac:dyDescent="0.25">
      <c r="B21" s="29" t="s">
        <v>45</v>
      </c>
      <c r="C21" s="46">
        <f>SUM(C10:C20)</f>
        <v>61249</v>
      </c>
      <c r="D21" s="46">
        <f>SUM(D10:D20)</f>
        <v>6763178.9616369996</v>
      </c>
      <c r="E21" s="51">
        <f>SUM(E10:E20)</f>
        <v>666</v>
      </c>
      <c r="F21" s="52">
        <f>SUM(F10:F20)</f>
        <v>57590.544936999999</v>
      </c>
      <c r="G21" s="51">
        <f>SUM(G10:G20)</f>
        <v>21732</v>
      </c>
      <c r="H21" s="52">
        <f>SUM(H10:H20)</f>
        <v>2468439.4503299999</v>
      </c>
      <c r="I21" s="51">
        <f>SUM(I10:I20)</f>
        <v>12721</v>
      </c>
      <c r="J21" s="50">
        <f>SUM(J10:J20)</f>
        <v>1328366.1997009998</v>
      </c>
      <c r="K21" s="50">
        <f>SUM(K10:K20)</f>
        <v>5936</v>
      </c>
      <c r="L21" s="50">
        <f>SUM(L10:L20)</f>
        <v>562238.41644499998</v>
      </c>
      <c r="M21" s="50">
        <f>SUM(M10:M20)</f>
        <v>18657</v>
      </c>
      <c r="N21" s="52">
        <f>SUM(N10:N20)</f>
        <v>1890604.6161460001</v>
      </c>
      <c r="O21" s="51">
        <f>SUM(O10:O20)</f>
        <v>11616</v>
      </c>
      <c r="P21" s="52">
        <f>SUM(P10:P20)</f>
        <v>1394321.2802229999</v>
      </c>
      <c r="Q21" s="51">
        <f>SUM(Q10:Q20)</f>
        <v>902</v>
      </c>
      <c r="R21" s="50">
        <f>SUM(R10:R20)</f>
        <v>101802.655531</v>
      </c>
      <c r="S21" s="50">
        <f>SUM(S10:S20)</f>
        <v>1456</v>
      </c>
      <c r="T21" s="50">
        <f>SUM(T10:T20)</f>
        <v>157782.03043600003</v>
      </c>
      <c r="U21" s="50">
        <f>SUM(U10:U20)</f>
        <v>6220</v>
      </c>
      <c r="V21" s="50">
        <f>SUM(V10:V20)</f>
        <v>692638.38403399999</v>
      </c>
      <c r="W21" s="50">
        <f>SUM(W10:W20)</f>
        <v>8578</v>
      </c>
      <c r="X21" s="52">
        <f>SUM(X10:X20)</f>
        <v>952223.07000099996</v>
      </c>
    </row>
    <row r="22" spans="2:27" x14ac:dyDescent="0.25">
      <c r="B22" s="29"/>
      <c r="C22" s="46"/>
      <c r="D22" s="46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2:27" x14ac:dyDescent="0.25">
      <c r="B23" s="30" t="s">
        <v>52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2:27" x14ac:dyDescent="0.25">
      <c r="P24" s="48"/>
    </row>
    <row r="25" spans="2:27" x14ac:dyDescent="0.25">
      <c r="P25" s="48"/>
    </row>
    <row r="26" spans="2:27" x14ac:dyDescent="0.25">
      <c r="B26" s="138" t="s">
        <v>53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</row>
    <row r="27" spans="2:27" ht="15" customHeight="1" x14ac:dyDescent="0.25">
      <c r="B27" s="139" t="s">
        <v>54</v>
      </c>
      <c r="C27" s="141" t="s">
        <v>37</v>
      </c>
      <c r="D27" s="141"/>
      <c r="E27" s="143" t="s">
        <v>38</v>
      </c>
      <c r="F27" s="144"/>
      <c r="G27" s="145" t="s">
        <v>39</v>
      </c>
      <c r="H27" s="146"/>
      <c r="I27" s="149" t="s">
        <v>40</v>
      </c>
      <c r="J27" s="150"/>
      <c r="K27" s="150"/>
      <c r="L27" s="150"/>
      <c r="M27" s="150"/>
      <c r="N27" s="151"/>
      <c r="O27" s="149" t="s">
        <v>41</v>
      </c>
      <c r="P27" s="151"/>
      <c r="Q27" s="149" t="s">
        <v>42</v>
      </c>
      <c r="R27" s="150"/>
      <c r="S27" s="150"/>
      <c r="T27" s="150"/>
      <c r="U27" s="150"/>
      <c r="V27" s="150"/>
      <c r="W27" s="150"/>
      <c r="X27" s="151"/>
    </row>
    <row r="28" spans="2:27" ht="15" customHeight="1" x14ac:dyDescent="0.25">
      <c r="B28" s="139"/>
      <c r="C28" s="142"/>
      <c r="D28" s="142"/>
      <c r="E28" s="143"/>
      <c r="F28" s="144"/>
      <c r="G28" s="147"/>
      <c r="H28" s="148"/>
      <c r="I28" s="152" t="s">
        <v>43</v>
      </c>
      <c r="J28" s="133"/>
      <c r="K28" s="133" t="s">
        <v>44</v>
      </c>
      <c r="L28" s="133"/>
      <c r="M28" s="134" t="s">
        <v>45</v>
      </c>
      <c r="N28" s="135"/>
      <c r="O28" s="152" t="s">
        <v>46</v>
      </c>
      <c r="P28" s="153"/>
      <c r="Q28" s="152" t="s">
        <v>47</v>
      </c>
      <c r="R28" s="133"/>
      <c r="S28" s="133" t="s">
        <v>48</v>
      </c>
      <c r="T28" s="133"/>
      <c r="U28" s="133" t="s">
        <v>49</v>
      </c>
      <c r="V28" s="133"/>
      <c r="W28" s="134" t="s">
        <v>45</v>
      </c>
      <c r="X28" s="135"/>
    </row>
    <row r="29" spans="2:27" ht="45" customHeight="1" x14ac:dyDescent="0.25">
      <c r="B29" s="139"/>
      <c r="C29" s="142"/>
      <c r="D29" s="142"/>
      <c r="E29" s="145"/>
      <c r="F29" s="141"/>
      <c r="G29" s="147"/>
      <c r="H29" s="148"/>
      <c r="I29" s="152"/>
      <c r="J29" s="133"/>
      <c r="K29" s="133"/>
      <c r="L29" s="133"/>
      <c r="M29" s="136"/>
      <c r="N29" s="137"/>
      <c r="O29" s="152"/>
      <c r="P29" s="153"/>
      <c r="Q29" s="152"/>
      <c r="R29" s="133"/>
      <c r="S29" s="133"/>
      <c r="T29" s="133"/>
      <c r="U29" s="133"/>
      <c r="V29" s="133"/>
      <c r="W29" s="136"/>
      <c r="X29" s="137"/>
    </row>
    <row r="30" spans="2:27" x14ac:dyDescent="0.25">
      <c r="B30" s="140"/>
      <c r="C30" s="31" t="s">
        <v>50</v>
      </c>
      <c r="D30" s="31" t="s">
        <v>51</v>
      </c>
      <c r="E30" s="32" t="s">
        <v>50</v>
      </c>
      <c r="F30" s="34" t="s">
        <v>51</v>
      </c>
      <c r="G30" s="32" t="s">
        <v>50</v>
      </c>
      <c r="H30" s="33" t="s">
        <v>51</v>
      </c>
      <c r="I30" s="32" t="s">
        <v>50</v>
      </c>
      <c r="J30" s="34" t="s">
        <v>51</v>
      </c>
      <c r="K30" s="34" t="s">
        <v>50</v>
      </c>
      <c r="L30" s="34" t="s">
        <v>51</v>
      </c>
      <c r="M30" s="34" t="s">
        <v>50</v>
      </c>
      <c r="N30" s="33" t="s">
        <v>51</v>
      </c>
      <c r="O30" s="32" t="s">
        <v>50</v>
      </c>
      <c r="P30" s="33" t="s">
        <v>51</v>
      </c>
      <c r="Q30" s="32" t="s">
        <v>50</v>
      </c>
      <c r="R30" s="34" t="s">
        <v>51</v>
      </c>
      <c r="S30" s="34" t="s">
        <v>50</v>
      </c>
      <c r="T30" s="34" t="s">
        <v>51</v>
      </c>
      <c r="U30" s="34" t="s">
        <v>50</v>
      </c>
      <c r="V30" s="34" t="s">
        <v>51</v>
      </c>
      <c r="W30" s="34" t="s">
        <v>50</v>
      </c>
      <c r="X30" s="33" t="s">
        <v>51</v>
      </c>
    </row>
    <row r="31" spans="2:27" ht="15.75" x14ac:dyDescent="0.25">
      <c r="B31" s="1" t="s">
        <v>109</v>
      </c>
      <c r="C31" s="36">
        <f>+E31+G31+O31+M31+W31</f>
        <v>49</v>
      </c>
      <c r="D31" s="36">
        <f>+F31+H31+P31+N31+X31</f>
        <v>14521.550619</v>
      </c>
      <c r="E31" s="37">
        <v>0</v>
      </c>
      <c r="F31" s="40">
        <v>0</v>
      </c>
      <c r="G31" s="37">
        <v>3</v>
      </c>
      <c r="H31" s="38">
        <v>590.679847</v>
      </c>
      <c r="I31" s="37">
        <v>1</v>
      </c>
      <c r="J31" s="40">
        <v>270</v>
      </c>
      <c r="K31" s="40">
        <v>2</v>
      </c>
      <c r="L31" s="40">
        <v>454.14122800000001</v>
      </c>
      <c r="M31" s="81">
        <v>3</v>
      </c>
      <c r="N31" s="82">
        <v>724.14122799999996</v>
      </c>
      <c r="O31" s="37">
        <v>39</v>
      </c>
      <c r="P31" s="38">
        <v>12526.729544</v>
      </c>
      <c r="Q31" s="37">
        <v>2</v>
      </c>
      <c r="R31" s="40">
        <v>280</v>
      </c>
      <c r="S31" s="40">
        <v>0</v>
      </c>
      <c r="T31" s="40">
        <v>0</v>
      </c>
      <c r="U31" s="40">
        <v>2</v>
      </c>
      <c r="V31" s="40">
        <v>400</v>
      </c>
      <c r="W31" s="81">
        <v>4</v>
      </c>
      <c r="X31" s="82">
        <v>680</v>
      </c>
    </row>
    <row r="32" spans="2:27" ht="15.75" x14ac:dyDescent="0.25">
      <c r="B32" s="1" t="s">
        <v>110</v>
      </c>
      <c r="C32" s="36">
        <f t="shared" ref="C32:C35" si="2">+E32+G32+O32+M32+W32</f>
        <v>665</v>
      </c>
      <c r="D32" s="36">
        <f>+F32+H32+P32+N32+X32</f>
        <v>140471.24936300001</v>
      </c>
      <c r="E32" s="37">
        <v>1</v>
      </c>
      <c r="F32" s="40">
        <v>129</v>
      </c>
      <c r="G32" s="37">
        <v>62</v>
      </c>
      <c r="H32" s="38">
        <v>23020.333339000001</v>
      </c>
      <c r="I32" s="37">
        <v>83</v>
      </c>
      <c r="J32" s="40">
        <v>17706.056047999999</v>
      </c>
      <c r="K32" s="40">
        <v>1</v>
      </c>
      <c r="L32" s="40">
        <v>30</v>
      </c>
      <c r="M32" s="81">
        <v>84</v>
      </c>
      <c r="N32" s="82">
        <v>17736.056047999999</v>
      </c>
      <c r="O32" s="37">
        <v>480</v>
      </c>
      <c r="P32" s="38">
        <v>95214.859976000007</v>
      </c>
      <c r="Q32" s="37">
        <v>5</v>
      </c>
      <c r="R32" s="40">
        <v>703</v>
      </c>
      <c r="S32" s="40">
        <v>2</v>
      </c>
      <c r="T32" s="40">
        <v>550</v>
      </c>
      <c r="U32" s="40">
        <v>31</v>
      </c>
      <c r="V32" s="40">
        <v>3118</v>
      </c>
      <c r="W32" s="81">
        <v>38</v>
      </c>
      <c r="X32" s="82">
        <v>4371</v>
      </c>
    </row>
    <row r="33" spans="2:27" ht="15.75" x14ac:dyDescent="0.25">
      <c r="B33" s="1" t="s">
        <v>111</v>
      </c>
      <c r="C33" s="36">
        <f t="shared" si="2"/>
        <v>1606</v>
      </c>
      <c r="D33" s="36">
        <f t="shared" ref="D33:D35" si="3">+F33+H33+P33+N33+X33</f>
        <v>543810.5951889999</v>
      </c>
      <c r="E33" s="37">
        <v>12</v>
      </c>
      <c r="F33" s="40">
        <v>2980.2</v>
      </c>
      <c r="G33" s="37">
        <v>146</v>
      </c>
      <c r="H33" s="38">
        <v>97281.279970000003</v>
      </c>
      <c r="I33" s="37">
        <v>233</v>
      </c>
      <c r="J33" s="40">
        <v>85792.097871000005</v>
      </c>
      <c r="K33" s="40">
        <v>42</v>
      </c>
      <c r="L33" s="40">
        <v>14937.995708</v>
      </c>
      <c r="M33" s="81">
        <v>275</v>
      </c>
      <c r="N33" s="82">
        <v>100730.09357899999</v>
      </c>
      <c r="O33" s="37">
        <v>1073</v>
      </c>
      <c r="P33" s="38">
        <v>301556.81331599999</v>
      </c>
      <c r="Q33" s="37">
        <v>22</v>
      </c>
      <c r="R33" s="40">
        <v>7738.164229</v>
      </c>
      <c r="S33" s="40">
        <v>9</v>
      </c>
      <c r="T33" s="40">
        <v>4191.6028699999997</v>
      </c>
      <c r="U33" s="40">
        <v>69</v>
      </c>
      <c r="V33" s="40">
        <v>29332.441224999999</v>
      </c>
      <c r="W33" s="81">
        <v>100</v>
      </c>
      <c r="X33" s="82">
        <v>41262.208323999999</v>
      </c>
    </row>
    <row r="34" spans="2:27" ht="15.75" x14ac:dyDescent="0.25">
      <c r="B34" s="1" t="s">
        <v>112</v>
      </c>
      <c r="C34" s="36">
        <f t="shared" si="2"/>
        <v>230</v>
      </c>
      <c r="D34" s="36">
        <f t="shared" si="3"/>
        <v>137931.50749700001</v>
      </c>
      <c r="E34" s="37">
        <v>0</v>
      </c>
      <c r="F34" s="40">
        <v>0</v>
      </c>
      <c r="G34" s="37">
        <v>21</v>
      </c>
      <c r="H34" s="38">
        <v>28588.210998999999</v>
      </c>
      <c r="I34" s="37">
        <v>20</v>
      </c>
      <c r="J34" s="40">
        <v>8713.7687100000003</v>
      </c>
      <c r="K34" s="40">
        <v>4</v>
      </c>
      <c r="L34" s="40">
        <v>345.00438300000002</v>
      </c>
      <c r="M34" s="81">
        <v>24</v>
      </c>
      <c r="N34" s="82">
        <v>9058.7730929999998</v>
      </c>
      <c r="O34" s="37">
        <v>176</v>
      </c>
      <c r="P34" s="38">
        <v>96618.820345</v>
      </c>
      <c r="Q34" s="37">
        <v>2</v>
      </c>
      <c r="R34" s="40">
        <v>810.14319999999998</v>
      </c>
      <c r="S34" s="40">
        <v>0</v>
      </c>
      <c r="T34" s="40">
        <v>0</v>
      </c>
      <c r="U34" s="40">
        <v>7</v>
      </c>
      <c r="V34" s="40">
        <v>2855.5598599999998</v>
      </c>
      <c r="W34" s="81">
        <v>9</v>
      </c>
      <c r="X34" s="82">
        <v>3665.7030599999998</v>
      </c>
    </row>
    <row r="35" spans="2:27" ht="15.75" x14ac:dyDescent="0.25">
      <c r="B35" s="1" t="s">
        <v>113</v>
      </c>
      <c r="C35" s="36">
        <f t="shared" si="2"/>
        <v>3</v>
      </c>
      <c r="D35" s="36">
        <f t="shared" si="3"/>
        <v>3742.3249999999998</v>
      </c>
      <c r="E35" s="37">
        <v>0</v>
      </c>
      <c r="F35" s="40">
        <v>0</v>
      </c>
      <c r="G35" s="37">
        <v>1</v>
      </c>
      <c r="H35" s="38">
        <v>2963.3249999999998</v>
      </c>
      <c r="I35" s="37">
        <v>1</v>
      </c>
      <c r="J35" s="40">
        <v>379</v>
      </c>
      <c r="K35" s="40">
        <v>0</v>
      </c>
      <c r="L35" s="40">
        <v>0</v>
      </c>
      <c r="M35" s="81">
        <v>1</v>
      </c>
      <c r="N35" s="82">
        <v>379</v>
      </c>
      <c r="O35" s="37">
        <v>1</v>
      </c>
      <c r="P35" s="38">
        <v>400</v>
      </c>
      <c r="Q35" s="37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81">
        <v>0</v>
      </c>
      <c r="X35" s="82">
        <v>0</v>
      </c>
      <c r="Z35" s="48"/>
      <c r="AA35" s="48"/>
    </row>
    <row r="36" spans="2:27" ht="15.75" x14ac:dyDescent="0.25">
      <c r="B36" s="1" t="s">
        <v>166</v>
      </c>
      <c r="C36" s="36">
        <f>+E36+G36+O36+M36+W36</f>
        <v>58696</v>
      </c>
      <c r="D36" s="36">
        <f>+F36+H36+P36+N36+X36</f>
        <v>5922701.7339690002</v>
      </c>
      <c r="E36" s="37">
        <v>653</v>
      </c>
      <c r="F36" s="40">
        <v>54481.344937000002</v>
      </c>
      <c r="G36" s="37">
        <v>21499</v>
      </c>
      <c r="H36" s="38">
        <v>2315995.621175</v>
      </c>
      <c r="I36" s="37">
        <v>12383</v>
      </c>
      <c r="J36" s="40">
        <v>1215505.2770720001</v>
      </c>
      <c r="K36" s="40">
        <v>5887</v>
      </c>
      <c r="L36" s="40">
        <v>546471.27512600005</v>
      </c>
      <c r="M36" s="81">
        <v>18270</v>
      </c>
      <c r="N36" s="82">
        <v>1761976.552198</v>
      </c>
      <c r="O36" s="37">
        <v>9847</v>
      </c>
      <c r="P36" s="38">
        <v>888004.057042</v>
      </c>
      <c r="Q36" s="37">
        <v>871</v>
      </c>
      <c r="R36" s="40">
        <v>92271.348102000004</v>
      </c>
      <c r="S36" s="40">
        <v>1445</v>
      </c>
      <c r="T36" s="40">
        <v>153040.427566</v>
      </c>
      <c r="U36" s="40">
        <v>6111</v>
      </c>
      <c r="V36" s="40">
        <v>656932.38294899999</v>
      </c>
      <c r="W36" s="81">
        <v>8427</v>
      </c>
      <c r="X36" s="82">
        <v>902244.15861699998</v>
      </c>
      <c r="Z36" s="77"/>
      <c r="AA36" s="77"/>
    </row>
    <row r="37" spans="2:27" x14ac:dyDescent="0.25">
      <c r="B37" s="49" t="s">
        <v>45</v>
      </c>
      <c r="C37" s="50">
        <f>+E37+G37+O37+M37+W37</f>
        <v>61249</v>
      </c>
      <c r="D37" s="50">
        <f>+F37+H37+P37+N37+X37</f>
        <v>6763178.9616369996</v>
      </c>
      <c r="E37" s="51">
        <f t="shared" ref="E37:X37" si="4">SUM(E26:E36)</f>
        <v>666</v>
      </c>
      <c r="F37" s="50">
        <f t="shared" si="4"/>
        <v>57590.544936999999</v>
      </c>
      <c r="G37" s="51">
        <f t="shared" si="4"/>
        <v>21732</v>
      </c>
      <c r="H37" s="52">
        <f t="shared" si="4"/>
        <v>2468439.4503299999</v>
      </c>
      <c r="I37" s="51">
        <f t="shared" si="4"/>
        <v>12721</v>
      </c>
      <c r="J37" s="50">
        <f t="shared" si="4"/>
        <v>1328366.199701</v>
      </c>
      <c r="K37" s="50">
        <f t="shared" si="4"/>
        <v>5936</v>
      </c>
      <c r="L37" s="50">
        <f t="shared" si="4"/>
        <v>562238.4164450001</v>
      </c>
      <c r="M37" s="50">
        <f t="shared" si="4"/>
        <v>18657</v>
      </c>
      <c r="N37" s="52">
        <f t="shared" si="4"/>
        <v>1890604.6161460001</v>
      </c>
      <c r="O37" s="51">
        <f t="shared" si="4"/>
        <v>11616</v>
      </c>
      <c r="P37" s="52">
        <f t="shared" si="4"/>
        <v>1394321.2802229999</v>
      </c>
      <c r="Q37" s="51">
        <f t="shared" si="4"/>
        <v>902</v>
      </c>
      <c r="R37" s="50">
        <f t="shared" si="4"/>
        <v>101802.655531</v>
      </c>
      <c r="S37" s="50">
        <f t="shared" si="4"/>
        <v>1456</v>
      </c>
      <c r="T37" s="50">
        <f t="shared" si="4"/>
        <v>157782.030436</v>
      </c>
      <c r="U37" s="50">
        <f t="shared" si="4"/>
        <v>6220</v>
      </c>
      <c r="V37" s="50">
        <f t="shared" si="4"/>
        <v>692638.38403399999</v>
      </c>
      <c r="W37" s="50">
        <f t="shared" si="4"/>
        <v>8578</v>
      </c>
      <c r="X37" s="52">
        <f t="shared" si="4"/>
        <v>952223.07000099996</v>
      </c>
    </row>
    <row r="38" spans="2:27" x14ac:dyDescent="0.25">
      <c r="B38" s="29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2:27" x14ac:dyDescent="0.25">
      <c r="B39" s="30" t="s">
        <v>52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2:27" x14ac:dyDescent="0.25"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7"/>
      <c r="N40" s="127"/>
    </row>
    <row r="42" spans="2:27" x14ac:dyDescent="0.25">
      <c r="B42" s="138" t="s">
        <v>55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</row>
    <row r="43" spans="2:27" x14ac:dyDescent="0.25">
      <c r="B43" s="139" t="s">
        <v>123</v>
      </c>
      <c r="C43" s="141" t="s">
        <v>37</v>
      </c>
      <c r="D43" s="141"/>
      <c r="E43" s="143" t="s">
        <v>38</v>
      </c>
      <c r="F43" s="154"/>
      <c r="G43" s="141" t="s">
        <v>39</v>
      </c>
      <c r="H43" s="141"/>
      <c r="I43" s="149" t="s">
        <v>40</v>
      </c>
      <c r="J43" s="150"/>
      <c r="K43" s="150"/>
      <c r="L43" s="150"/>
      <c r="M43" s="150"/>
      <c r="N43" s="151"/>
      <c r="O43" s="150" t="s">
        <v>41</v>
      </c>
      <c r="P43" s="151"/>
      <c r="Q43" s="149" t="s">
        <v>42</v>
      </c>
      <c r="R43" s="150"/>
      <c r="S43" s="150"/>
      <c r="T43" s="150"/>
      <c r="U43" s="150"/>
      <c r="V43" s="150"/>
      <c r="W43" s="150"/>
      <c r="X43" s="151"/>
    </row>
    <row r="44" spans="2:27" x14ac:dyDescent="0.25">
      <c r="B44" s="139"/>
      <c r="C44" s="142"/>
      <c r="D44" s="142"/>
      <c r="E44" s="143"/>
      <c r="F44" s="154"/>
      <c r="G44" s="142"/>
      <c r="H44" s="142"/>
      <c r="I44" s="152" t="s">
        <v>43</v>
      </c>
      <c r="J44" s="133"/>
      <c r="K44" s="133" t="s">
        <v>44</v>
      </c>
      <c r="L44" s="133"/>
      <c r="M44" s="134" t="s">
        <v>45</v>
      </c>
      <c r="N44" s="135"/>
      <c r="O44" s="133" t="s">
        <v>46</v>
      </c>
      <c r="P44" s="153"/>
      <c r="Q44" s="152" t="s">
        <v>47</v>
      </c>
      <c r="R44" s="133"/>
      <c r="S44" s="133" t="s">
        <v>48</v>
      </c>
      <c r="T44" s="133"/>
      <c r="U44" s="133" t="s">
        <v>49</v>
      </c>
      <c r="V44" s="133"/>
      <c r="W44" s="134" t="s">
        <v>45</v>
      </c>
      <c r="X44" s="135"/>
    </row>
    <row r="45" spans="2:27" ht="45" customHeight="1" x14ac:dyDescent="0.25">
      <c r="B45" s="139"/>
      <c r="C45" s="142"/>
      <c r="D45" s="142"/>
      <c r="E45" s="145"/>
      <c r="F45" s="146"/>
      <c r="G45" s="142"/>
      <c r="H45" s="142"/>
      <c r="I45" s="152"/>
      <c r="J45" s="133"/>
      <c r="K45" s="133"/>
      <c r="L45" s="133"/>
      <c r="M45" s="136"/>
      <c r="N45" s="137"/>
      <c r="O45" s="133"/>
      <c r="P45" s="153"/>
      <c r="Q45" s="152"/>
      <c r="R45" s="133"/>
      <c r="S45" s="133"/>
      <c r="T45" s="133"/>
      <c r="U45" s="133"/>
      <c r="V45" s="133"/>
      <c r="W45" s="136"/>
      <c r="X45" s="137"/>
    </row>
    <row r="46" spans="2:27" x14ac:dyDescent="0.25">
      <c r="B46" s="140"/>
      <c r="C46" s="31" t="s">
        <v>50</v>
      </c>
      <c r="D46" s="31" t="s">
        <v>51</v>
      </c>
      <c r="E46" s="32" t="s">
        <v>50</v>
      </c>
      <c r="F46" s="33" t="s">
        <v>51</v>
      </c>
      <c r="G46" s="34" t="s">
        <v>50</v>
      </c>
      <c r="H46" s="34" t="s">
        <v>51</v>
      </c>
      <c r="I46" s="32" t="s">
        <v>50</v>
      </c>
      <c r="J46" s="34" t="s">
        <v>51</v>
      </c>
      <c r="K46" s="34" t="s">
        <v>50</v>
      </c>
      <c r="L46" s="34" t="s">
        <v>51</v>
      </c>
      <c r="M46" s="34" t="s">
        <v>50</v>
      </c>
      <c r="N46" s="33" t="s">
        <v>51</v>
      </c>
      <c r="O46" s="34" t="s">
        <v>50</v>
      </c>
      <c r="P46" s="33" t="s">
        <v>51</v>
      </c>
      <c r="Q46" s="32" t="s">
        <v>50</v>
      </c>
      <c r="R46" s="34" t="s">
        <v>51</v>
      </c>
      <c r="S46" s="34" t="s">
        <v>50</v>
      </c>
      <c r="T46" s="34" t="s">
        <v>51</v>
      </c>
      <c r="U46" s="34" t="s">
        <v>50</v>
      </c>
      <c r="V46" s="34" t="s">
        <v>51</v>
      </c>
      <c r="W46" s="34" t="s">
        <v>50</v>
      </c>
      <c r="X46" s="33" t="s">
        <v>51</v>
      </c>
    </row>
    <row r="47" spans="2:27" x14ac:dyDescent="0.25">
      <c r="B47" s="35" t="s">
        <v>114</v>
      </c>
      <c r="C47" s="36">
        <f>+E47+G47+O47+M47+W47</f>
        <v>4</v>
      </c>
      <c r="D47" s="36">
        <f>+F47+H47+P47+N47+X47</f>
        <v>174.39534900000001</v>
      </c>
      <c r="E47" s="37"/>
      <c r="F47" s="38"/>
      <c r="G47" s="39"/>
      <c r="H47" s="39"/>
      <c r="I47" s="37">
        <v>1</v>
      </c>
      <c r="J47" s="40">
        <v>16</v>
      </c>
      <c r="K47" s="40"/>
      <c r="L47" s="40"/>
      <c r="M47" s="81">
        <v>1</v>
      </c>
      <c r="N47" s="81">
        <v>16</v>
      </c>
      <c r="O47" s="56">
        <v>3</v>
      </c>
      <c r="P47" s="57">
        <v>158.39534900000001</v>
      </c>
      <c r="Q47" s="37"/>
      <c r="R47" s="40"/>
      <c r="S47" s="40"/>
      <c r="T47" s="40"/>
      <c r="U47" s="40"/>
      <c r="V47" s="40"/>
      <c r="W47" s="81"/>
      <c r="X47" s="82"/>
    </row>
    <row r="48" spans="2:27" x14ac:dyDescent="0.25">
      <c r="B48" s="35" t="s">
        <v>115</v>
      </c>
      <c r="C48" s="36">
        <f t="shared" ref="C48:C58" si="5">+E48+G48+O48+M48+W48</f>
        <v>1</v>
      </c>
      <c r="D48" s="36">
        <f t="shared" ref="D48:D58" si="6">+F48+H48+P48+N48+X48</f>
        <v>90.799283000000003</v>
      </c>
      <c r="E48" s="37"/>
      <c r="F48" s="38"/>
      <c r="G48" s="39"/>
      <c r="H48" s="39"/>
      <c r="I48" s="37"/>
      <c r="J48" s="40"/>
      <c r="K48" s="40"/>
      <c r="L48" s="40"/>
      <c r="M48" s="81"/>
      <c r="N48" s="81"/>
      <c r="O48" s="37">
        <v>1</v>
      </c>
      <c r="P48" s="38">
        <v>90.799283000000003</v>
      </c>
      <c r="Q48" s="37"/>
      <c r="R48" s="40"/>
      <c r="S48" s="40"/>
      <c r="T48" s="40"/>
      <c r="U48" s="40"/>
      <c r="V48" s="40"/>
      <c r="W48" s="81"/>
      <c r="X48" s="82"/>
    </row>
    <row r="49" spans="2:27" x14ac:dyDescent="0.25">
      <c r="B49" s="35" t="s">
        <v>27</v>
      </c>
      <c r="C49" s="36">
        <f t="shared" si="5"/>
        <v>43</v>
      </c>
      <c r="D49" s="36">
        <f t="shared" si="6"/>
        <v>13767.158590999999</v>
      </c>
      <c r="E49" s="37">
        <v>1</v>
      </c>
      <c r="F49" s="38">
        <v>300</v>
      </c>
      <c r="G49" s="39">
        <v>1</v>
      </c>
      <c r="H49" s="39">
        <v>500</v>
      </c>
      <c r="I49" s="37">
        <v>7</v>
      </c>
      <c r="J49" s="40">
        <v>2159</v>
      </c>
      <c r="K49" s="40">
        <v>2</v>
      </c>
      <c r="L49" s="40">
        <v>1592.6502</v>
      </c>
      <c r="M49" s="81">
        <v>9</v>
      </c>
      <c r="N49" s="81">
        <v>3751.6502</v>
      </c>
      <c r="O49" s="37">
        <v>29</v>
      </c>
      <c r="P49" s="38">
        <v>8386.304435</v>
      </c>
      <c r="Q49" s="37"/>
      <c r="R49" s="40"/>
      <c r="S49" s="40"/>
      <c r="T49" s="40"/>
      <c r="U49" s="40">
        <v>3</v>
      </c>
      <c r="V49" s="40">
        <v>829.20395599999995</v>
      </c>
      <c r="W49" s="81">
        <v>3</v>
      </c>
      <c r="X49" s="82">
        <v>829.20395599999995</v>
      </c>
    </row>
    <row r="50" spans="2:27" x14ac:dyDescent="0.25">
      <c r="B50" s="35" t="s">
        <v>26</v>
      </c>
      <c r="C50" s="36">
        <f t="shared" si="5"/>
        <v>396</v>
      </c>
      <c r="D50" s="36">
        <f t="shared" si="6"/>
        <v>257615.88103399999</v>
      </c>
      <c r="E50" s="37">
        <v>1</v>
      </c>
      <c r="F50" s="38">
        <v>500</v>
      </c>
      <c r="G50" s="39">
        <v>51</v>
      </c>
      <c r="H50" s="39">
        <v>49708.051946</v>
      </c>
      <c r="I50" s="37">
        <v>47</v>
      </c>
      <c r="J50" s="40">
        <v>26403.905724</v>
      </c>
      <c r="K50" s="40">
        <v>5</v>
      </c>
      <c r="L50" s="40">
        <v>1837.68525</v>
      </c>
      <c r="M50" s="81">
        <v>52</v>
      </c>
      <c r="N50" s="81">
        <v>28241.590973999999</v>
      </c>
      <c r="O50" s="37">
        <v>275</v>
      </c>
      <c r="P50" s="38">
        <v>170025.210754</v>
      </c>
      <c r="Q50" s="37">
        <v>1</v>
      </c>
      <c r="R50" s="40">
        <v>300</v>
      </c>
      <c r="S50" s="40">
        <v>2</v>
      </c>
      <c r="T50" s="40">
        <v>2105.9336400000002</v>
      </c>
      <c r="U50" s="40">
        <v>14</v>
      </c>
      <c r="V50" s="40">
        <v>6735.0937199999998</v>
      </c>
      <c r="W50" s="81">
        <v>17</v>
      </c>
      <c r="X50" s="82">
        <v>9141.02736</v>
      </c>
    </row>
    <row r="51" spans="2:27" x14ac:dyDescent="0.25">
      <c r="B51" s="35" t="s">
        <v>116</v>
      </c>
      <c r="C51" s="36">
        <f t="shared" si="5"/>
        <v>6</v>
      </c>
      <c r="D51" s="36">
        <f t="shared" si="6"/>
        <v>963</v>
      </c>
      <c r="E51" s="37"/>
      <c r="F51" s="38"/>
      <c r="G51" s="39"/>
      <c r="H51" s="39"/>
      <c r="I51" s="37">
        <v>3</v>
      </c>
      <c r="J51" s="40">
        <v>640</v>
      </c>
      <c r="K51" s="40"/>
      <c r="L51" s="40"/>
      <c r="M51" s="81">
        <v>3</v>
      </c>
      <c r="N51" s="81">
        <v>640</v>
      </c>
      <c r="O51" s="37">
        <v>3</v>
      </c>
      <c r="P51" s="38">
        <v>323</v>
      </c>
      <c r="Q51" s="37"/>
      <c r="R51" s="40"/>
      <c r="S51" s="40"/>
      <c r="T51" s="40"/>
      <c r="U51" s="40"/>
      <c r="V51" s="40"/>
      <c r="W51" s="81"/>
      <c r="X51" s="82"/>
    </row>
    <row r="52" spans="2:27" x14ac:dyDescent="0.25">
      <c r="B52" s="35" t="s">
        <v>117</v>
      </c>
      <c r="C52" s="36">
        <f t="shared" si="5"/>
        <v>35</v>
      </c>
      <c r="D52" s="36">
        <f t="shared" si="6"/>
        <v>10326.862023000001</v>
      </c>
      <c r="E52" s="37"/>
      <c r="F52" s="38"/>
      <c r="G52" s="39">
        <v>10</v>
      </c>
      <c r="H52" s="39">
        <v>1510.6798470000001</v>
      </c>
      <c r="I52" s="37">
        <v>6</v>
      </c>
      <c r="J52" s="40">
        <v>2220</v>
      </c>
      <c r="K52" s="40"/>
      <c r="L52" s="40"/>
      <c r="M52" s="81">
        <v>6</v>
      </c>
      <c r="N52" s="81">
        <v>2220</v>
      </c>
      <c r="O52" s="37">
        <v>18</v>
      </c>
      <c r="P52" s="38">
        <v>6396.1821760000003</v>
      </c>
      <c r="Q52" s="37"/>
      <c r="R52" s="40"/>
      <c r="S52" s="40">
        <v>1</v>
      </c>
      <c r="T52" s="40">
        <v>200</v>
      </c>
      <c r="U52" s="40"/>
      <c r="V52" s="40"/>
      <c r="W52" s="81">
        <v>1</v>
      </c>
      <c r="X52" s="82">
        <v>200</v>
      </c>
    </row>
    <row r="53" spans="2:27" x14ac:dyDescent="0.25">
      <c r="B53" s="35" t="s">
        <v>25</v>
      </c>
      <c r="C53" s="36">
        <f t="shared" si="5"/>
        <v>196</v>
      </c>
      <c r="D53" s="36">
        <f t="shared" si="6"/>
        <v>53535.979474</v>
      </c>
      <c r="E53" s="37">
        <v>2</v>
      </c>
      <c r="F53" s="38">
        <v>429</v>
      </c>
      <c r="G53" s="39">
        <v>22</v>
      </c>
      <c r="H53" s="39">
        <v>5054.3797999999997</v>
      </c>
      <c r="I53" s="37">
        <v>21</v>
      </c>
      <c r="J53" s="40">
        <v>7634.1840000000002</v>
      </c>
      <c r="K53" s="40">
        <v>7</v>
      </c>
      <c r="L53" s="40">
        <v>1525.0654549999999</v>
      </c>
      <c r="M53" s="81">
        <v>28</v>
      </c>
      <c r="N53" s="81">
        <v>9159.249455000001</v>
      </c>
      <c r="O53" s="37">
        <v>131</v>
      </c>
      <c r="P53" s="38">
        <v>31171.790358999999</v>
      </c>
      <c r="Q53" s="37">
        <v>4</v>
      </c>
      <c r="R53" s="40">
        <v>820</v>
      </c>
      <c r="S53" s="40">
        <v>1</v>
      </c>
      <c r="T53" s="40">
        <v>300</v>
      </c>
      <c r="U53" s="40">
        <v>8</v>
      </c>
      <c r="V53" s="40">
        <v>6601.5598600000003</v>
      </c>
      <c r="W53" s="81">
        <v>13</v>
      </c>
      <c r="X53" s="82">
        <v>7721.5598600000003</v>
      </c>
    </row>
    <row r="54" spans="2:27" x14ac:dyDescent="0.25">
      <c r="B54" s="35" t="s">
        <v>24</v>
      </c>
      <c r="C54" s="36">
        <f t="shared" si="5"/>
        <v>1781</v>
      </c>
      <c r="D54" s="36">
        <f t="shared" si="6"/>
        <v>472169.30029499991</v>
      </c>
      <c r="E54" s="37">
        <v>8</v>
      </c>
      <c r="F54" s="38">
        <v>1780.2</v>
      </c>
      <c r="G54" s="39">
        <v>137</v>
      </c>
      <c r="H54" s="39">
        <v>88502.448311999993</v>
      </c>
      <c r="I54" s="37">
        <v>239</v>
      </c>
      <c r="J54" s="40">
        <v>66748.631884999995</v>
      </c>
      <c r="K54" s="40">
        <v>33</v>
      </c>
      <c r="L54" s="40">
        <v>10426.740414</v>
      </c>
      <c r="M54" s="81">
        <v>272</v>
      </c>
      <c r="N54" s="81">
        <v>77175.372298999995</v>
      </c>
      <c r="O54" s="37">
        <v>1258</v>
      </c>
      <c r="P54" s="38">
        <v>274992.68106799998</v>
      </c>
      <c r="Q54" s="37">
        <v>24</v>
      </c>
      <c r="R54" s="40">
        <v>8131.3074290000004</v>
      </c>
      <c r="S54" s="40">
        <v>5</v>
      </c>
      <c r="T54" s="40">
        <v>1485.66923</v>
      </c>
      <c r="U54" s="40">
        <v>77</v>
      </c>
      <c r="V54" s="40">
        <v>20101.621956999999</v>
      </c>
      <c r="W54" s="81">
        <v>106</v>
      </c>
      <c r="X54" s="82">
        <v>29718.598615999999</v>
      </c>
    </row>
    <row r="55" spans="2:27" x14ac:dyDescent="0.25">
      <c r="B55" s="35" t="s">
        <v>23</v>
      </c>
      <c r="C55" s="36">
        <f t="shared" si="5"/>
        <v>51</v>
      </c>
      <c r="D55" s="36">
        <f t="shared" si="6"/>
        <v>22881.058848000004</v>
      </c>
      <c r="E55" s="37">
        <v>1</v>
      </c>
      <c r="F55" s="38">
        <v>100</v>
      </c>
      <c r="G55" s="39">
        <v>7</v>
      </c>
      <c r="H55" s="39">
        <v>5238.2692500000003</v>
      </c>
      <c r="I55" s="37">
        <v>9</v>
      </c>
      <c r="J55" s="40">
        <v>4670.1910200000002</v>
      </c>
      <c r="K55" s="40">
        <v>1</v>
      </c>
      <c r="L55" s="40">
        <v>350</v>
      </c>
      <c r="M55" s="81">
        <v>10</v>
      </c>
      <c r="N55" s="81">
        <v>5020.1910200000002</v>
      </c>
      <c r="O55" s="37">
        <v>28</v>
      </c>
      <c r="P55" s="38">
        <v>11324.076986</v>
      </c>
      <c r="Q55" s="37"/>
      <c r="R55" s="40"/>
      <c r="S55" s="40">
        <v>2</v>
      </c>
      <c r="T55" s="40">
        <v>650</v>
      </c>
      <c r="U55" s="40">
        <v>3</v>
      </c>
      <c r="V55" s="40">
        <v>548.52159200000006</v>
      </c>
      <c r="W55" s="81">
        <v>5</v>
      </c>
      <c r="X55" s="82">
        <v>1198.5215920000001</v>
      </c>
    </row>
    <row r="56" spans="2:27" x14ac:dyDescent="0.25">
      <c r="B56" s="35" t="s">
        <v>118</v>
      </c>
      <c r="C56" s="36">
        <f t="shared" si="5"/>
        <v>3</v>
      </c>
      <c r="D56" s="36">
        <f t="shared" si="6"/>
        <v>555.4</v>
      </c>
      <c r="E56" s="37"/>
      <c r="F56" s="38"/>
      <c r="G56" s="39"/>
      <c r="H56" s="39"/>
      <c r="I56" s="37"/>
      <c r="J56" s="40"/>
      <c r="K56" s="40"/>
      <c r="L56" s="40"/>
      <c r="M56" s="81"/>
      <c r="N56" s="81"/>
      <c r="O56" s="37">
        <v>2</v>
      </c>
      <c r="P56" s="38">
        <v>255.4</v>
      </c>
      <c r="Q56" s="37"/>
      <c r="R56" s="40"/>
      <c r="S56" s="40"/>
      <c r="T56" s="40"/>
      <c r="U56" s="40">
        <v>1</v>
      </c>
      <c r="V56" s="40">
        <v>300</v>
      </c>
      <c r="W56" s="81">
        <v>1</v>
      </c>
      <c r="X56" s="82">
        <v>300</v>
      </c>
    </row>
    <row r="57" spans="2:27" x14ac:dyDescent="0.25">
      <c r="B57" s="131" t="s">
        <v>119</v>
      </c>
      <c r="C57" s="36">
        <f t="shared" si="5"/>
        <v>43</v>
      </c>
      <c r="D57" s="36">
        <f t="shared" si="6"/>
        <v>11170.161694999999</v>
      </c>
      <c r="E57" s="37"/>
      <c r="F57" s="38"/>
      <c r="G57" s="39">
        <v>5</v>
      </c>
      <c r="H57" s="39">
        <v>1930</v>
      </c>
      <c r="I57" s="37">
        <v>6</v>
      </c>
      <c r="J57" s="40">
        <v>2469.0100000000002</v>
      </c>
      <c r="K57" s="40">
        <v>1</v>
      </c>
      <c r="L57" s="40">
        <v>35</v>
      </c>
      <c r="M57" s="81">
        <v>7</v>
      </c>
      <c r="N57" s="81">
        <v>2504.0100000000002</v>
      </c>
      <c r="O57" s="37">
        <v>26</v>
      </c>
      <c r="P57" s="38">
        <v>5866.1516949999996</v>
      </c>
      <c r="Q57" s="37">
        <v>2</v>
      </c>
      <c r="R57" s="40">
        <v>280</v>
      </c>
      <c r="S57" s="40"/>
      <c r="T57" s="40"/>
      <c r="U57" s="40">
        <v>3</v>
      </c>
      <c r="V57" s="40">
        <v>590</v>
      </c>
      <c r="W57" s="81">
        <v>5</v>
      </c>
      <c r="X57" s="82">
        <v>870</v>
      </c>
      <c r="Z57" s="48"/>
      <c r="AA57" s="48"/>
    </row>
    <row r="58" spans="2:27" ht="15.75" x14ac:dyDescent="0.25">
      <c r="B58" s="63" t="s">
        <v>165</v>
      </c>
      <c r="C58" s="36">
        <f t="shared" si="5"/>
        <v>58690</v>
      </c>
      <c r="D58" s="36">
        <f t="shared" si="6"/>
        <v>5919928.9650450004</v>
      </c>
      <c r="E58" s="37">
        <v>653</v>
      </c>
      <c r="F58" s="38">
        <v>54481.344937000002</v>
      </c>
      <c r="G58" s="39">
        <v>21499</v>
      </c>
      <c r="H58" s="39">
        <v>2315995.621175</v>
      </c>
      <c r="I58" s="37">
        <v>12382</v>
      </c>
      <c r="J58" s="40">
        <v>1215405.2770720001</v>
      </c>
      <c r="K58" s="40">
        <v>5887</v>
      </c>
      <c r="L58" s="40">
        <v>546471.27512600005</v>
      </c>
      <c r="M58" s="81">
        <v>18269</v>
      </c>
      <c r="N58" s="81">
        <v>1761876.552198</v>
      </c>
      <c r="O58" s="37">
        <v>9842</v>
      </c>
      <c r="P58" s="38">
        <v>885331.28811800003</v>
      </c>
      <c r="Q58" s="37">
        <v>871</v>
      </c>
      <c r="R58" s="40">
        <v>92271.348102000004</v>
      </c>
      <c r="S58" s="40">
        <v>1445</v>
      </c>
      <c r="T58" s="40">
        <v>153040.427566</v>
      </c>
      <c r="U58" s="40">
        <v>6111</v>
      </c>
      <c r="V58" s="40">
        <v>656932.38294899999</v>
      </c>
      <c r="W58" s="81">
        <v>8427</v>
      </c>
      <c r="X58" s="82">
        <v>902244.15861699998</v>
      </c>
      <c r="Z58" s="77"/>
      <c r="AA58" s="77"/>
    </row>
    <row r="59" spans="2:27" x14ac:dyDescent="0.25">
      <c r="B59" s="49" t="s">
        <v>45</v>
      </c>
      <c r="C59" s="50">
        <f>+E59+G59+O59+M59+W59</f>
        <v>61249</v>
      </c>
      <c r="D59" s="50">
        <f>+F59+H59+P59+N59+X59</f>
        <v>6763178.9616369996</v>
      </c>
      <c r="E59" s="51">
        <f t="shared" ref="E59:L59" si="7">SUM(E47:E58)</f>
        <v>666</v>
      </c>
      <c r="F59" s="52">
        <f t="shared" si="7"/>
        <v>57590.544936999999</v>
      </c>
      <c r="G59" s="50">
        <f t="shared" si="7"/>
        <v>21732</v>
      </c>
      <c r="H59" s="50">
        <f t="shared" si="7"/>
        <v>2468439.4503299999</v>
      </c>
      <c r="I59" s="51">
        <f t="shared" si="7"/>
        <v>12721</v>
      </c>
      <c r="J59" s="50">
        <f t="shared" si="7"/>
        <v>1328366.199701</v>
      </c>
      <c r="K59" s="50">
        <f t="shared" si="7"/>
        <v>5936</v>
      </c>
      <c r="L59" s="50">
        <f t="shared" si="7"/>
        <v>562238.4164450001</v>
      </c>
      <c r="M59" s="50">
        <f t="shared" ref="M59" si="8">+I59+K59</f>
        <v>18657</v>
      </c>
      <c r="N59" s="52">
        <f t="shared" ref="N59" si="9">+J59+L59</f>
        <v>1890604.6161460001</v>
      </c>
      <c r="O59" s="50">
        <f t="shared" ref="O59:V59" si="10">SUM(O47:O58)</f>
        <v>11616</v>
      </c>
      <c r="P59" s="52">
        <f t="shared" si="10"/>
        <v>1394321.2802230001</v>
      </c>
      <c r="Q59" s="51">
        <f t="shared" si="10"/>
        <v>902</v>
      </c>
      <c r="R59" s="50">
        <f t="shared" si="10"/>
        <v>101802.655531</v>
      </c>
      <c r="S59" s="50">
        <f t="shared" si="10"/>
        <v>1456</v>
      </c>
      <c r="T59" s="50">
        <f t="shared" si="10"/>
        <v>157782.030436</v>
      </c>
      <c r="U59" s="50">
        <f t="shared" si="10"/>
        <v>6220</v>
      </c>
      <c r="V59" s="50">
        <f t="shared" si="10"/>
        <v>692638.38403399999</v>
      </c>
      <c r="W59" s="50">
        <f t="shared" ref="W59" si="11">+Q59+S59+U59</f>
        <v>8578</v>
      </c>
      <c r="X59" s="52">
        <f t="shared" ref="X59" si="12">+R59+T59+V59</f>
        <v>952223.07000099996</v>
      </c>
    </row>
    <row r="60" spans="2:27" s="47" customFormat="1" x14ac:dyDescent="0.25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2:27" x14ac:dyDescent="0.25">
      <c r="B61" s="30" t="s">
        <v>52</v>
      </c>
    </row>
    <row r="63" spans="2:27" x14ac:dyDescent="0.25">
      <c r="P63" s="48"/>
    </row>
    <row r="64" spans="2:27" x14ac:dyDescent="0.25">
      <c r="B64" s="138" t="s">
        <v>56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</row>
    <row r="65" spans="2:27" ht="15" customHeight="1" x14ac:dyDescent="0.25">
      <c r="B65" s="139" t="s">
        <v>124</v>
      </c>
      <c r="C65" s="141" t="s">
        <v>37</v>
      </c>
      <c r="D65" s="141"/>
      <c r="E65" s="143" t="s">
        <v>38</v>
      </c>
      <c r="F65" s="144"/>
      <c r="G65" s="145" t="s">
        <v>39</v>
      </c>
      <c r="H65" s="146"/>
      <c r="I65" s="149" t="s">
        <v>40</v>
      </c>
      <c r="J65" s="150"/>
      <c r="K65" s="150"/>
      <c r="L65" s="150"/>
      <c r="M65" s="150"/>
      <c r="N65" s="151"/>
      <c r="O65" s="149" t="s">
        <v>41</v>
      </c>
      <c r="P65" s="151"/>
      <c r="Q65" s="149" t="s">
        <v>42</v>
      </c>
      <c r="R65" s="150"/>
      <c r="S65" s="150"/>
      <c r="T65" s="150"/>
      <c r="U65" s="150"/>
      <c r="V65" s="150"/>
      <c r="W65" s="150"/>
      <c r="X65" s="151"/>
    </row>
    <row r="66" spans="2:27" ht="15" customHeight="1" x14ac:dyDescent="0.25">
      <c r="B66" s="139"/>
      <c r="C66" s="142"/>
      <c r="D66" s="142"/>
      <c r="E66" s="143"/>
      <c r="F66" s="144"/>
      <c r="G66" s="147"/>
      <c r="H66" s="148"/>
      <c r="I66" s="152" t="s">
        <v>43</v>
      </c>
      <c r="J66" s="133"/>
      <c r="K66" s="133" t="s">
        <v>44</v>
      </c>
      <c r="L66" s="133"/>
      <c r="M66" s="134" t="s">
        <v>45</v>
      </c>
      <c r="N66" s="135"/>
      <c r="O66" s="152" t="s">
        <v>46</v>
      </c>
      <c r="P66" s="153"/>
      <c r="Q66" s="152" t="s">
        <v>47</v>
      </c>
      <c r="R66" s="133"/>
      <c r="S66" s="133" t="s">
        <v>48</v>
      </c>
      <c r="T66" s="133"/>
      <c r="U66" s="133" t="s">
        <v>49</v>
      </c>
      <c r="V66" s="133"/>
      <c r="W66" s="134" t="s">
        <v>45</v>
      </c>
      <c r="X66" s="135"/>
    </row>
    <row r="67" spans="2:27" ht="45" customHeight="1" x14ac:dyDescent="0.25">
      <c r="B67" s="139"/>
      <c r="C67" s="142"/>
      <c r="D67" s="142"/>
      <c r="E67" s="145"/>
      <c r="F67" s="141"/>
      <c r="G67" s="147"/>
      <c r="H67" s="148"/>
      <c r="I67" s="152"/>
      <c r="J67" s="133"/>
      <c r="K67" s="133"/>
      <c r="L67" s="133"/>
      <c r="M67" s="136"/>
      <c r="N67" s="137"/>
      <c r="O67" s="152"/>
      <c r="P67" s="153"/>
      <c r="Q67" s="152"/>
      <c r="R67" s="133"/>
      <c r="S67" s="133"/>
      <c r="T67" s="133"/>
      <c r="U67" s="133"/>
      <c r="V67" s="133"/>
      <c r="W67" s="136"/>
      <c r="X67" s="137"/>
    </row>
    <row r="68" spans="2:27" x14ac:dyDescent="0.25">
      <c r="B68" s="140"/>
      <c r="C68" s="31" t="s">
        <v>50</v>
      </c>
      <c r="D68" s="31" t="s">
        <v>51</v>
      </c>
      <c r="E68" s="32" t="s">
        <v>50</v>
      </c>
      <c r="F68" s="34" t="s">
        <v>51</v>
      </c>
      <c r="G68" s="32" t="s">
        <v>50</v>
      </c>
      <c r="H68" s="33" t="s">
        <v>51</v>
      </c>
      <c r="I68" s="32" t="s">
        <v>50</v>
      </c>
      <c r="J68" s="34" t="s">
        <v>51</v>
      </c>
      <c r="K68" s="34" t="s">
        <v>50</v>
      </c>
      <c r="L68" s="34" t="s">
        <v>51</v>
      </c>
      <c r="M68" s="34" t="s">
        <v>50</v>
      </c>
      <c r="N68" s="33" t="s">
        <v>51</v>
      </c>
      <c r="O68" s="32" t="s">
        <v>50</v>
      </c>
      <c r="P68" s="33" t="s">
        <v>51</v>
      </c>
      <c r="Q68" s="32" t="s">
        <v>50</v>
      </c>
      <c r="R68" s="34" t="s">
        <v>51</v>
      </c>
      <c r="S68" s="34" t="s">
        <v>50</v>
      </c>
      <c r="T68" s="34" t="s">
        <v>51</v>
      </c>
      <c r="U68" s="34" t="s">
        <v>50</v>
      </c>
      <c r="V68" s="34" t="s">
        <v>51</v>
      </c>
      <c r="W68" s="34" t="s">
        <v>50</v>
      </c>
      <c r="X68" s="33" t="s">
        <v>51</v>
      </c>
    </row>
    <row r="69" spans="2:27" ht="15.75" x14ac:dyDescent="0.25">
      <c r="B69" s="1" t="s">
        <v>28</v>
      </c>
      <c r="C69" s="36">
        <f t="shared" ref="C69:C71" si="13">+E69+G69+O69+M69+W69</f>
        <v>399</v>
      </c>
      <c r="D69" s="36">
        <f t="shared" ref="D69:D74" si="14">+F69+H69+P69+N69+X69</f>
        <v>139947.89005099999</v>
      </c>
      <c r="E69" s="37">
        <v>2</v>
      </c>
      <c r="F69" s="40">
        <v>650</v>
      </c>
      <c r="G69" s="37">
        <v>71</v>
      </c>
      <c r="H69" s="38">
        <v>33005.053477000001</v>
      </c>
      <c r="I69" s="37">
        <v>58</v>
      </c>
      <c r="J69" s="40">
        <v>21076.491999999998</v>
      </c>
      <c r="K69" s="40">
        <v>2</v>
      </c>
      <c r="L69" s="40">
        <v>467.60590000000002</v>
      </c>
      <c r="M69" s="81">
        <v>60</v>
      </c>
      <c r="N69" s="81">
        <v>21544.097900000001</v>
      </c>
      <c r="O69" s="37">
        <v>239</v>
      </c>
      <c r="P69" s="38">
        <v>79838.738673999993</v>
      </c>
      <c r="Q69" s="56">
        <v>3</v>
      </c>
      <c r="R69" s="67">
        <v>260</v>
      </c>
      <c r="S69" s="67">
        <v>2</v>
      </c>
      <c r="T69" s="67">
        <v>550</v>
      </c>
      <c r="U69" s="67">
        <v>22</v>
      </c>
      <c r="V69" s="67">
        <v>4100</v>
      </c>
      <c r="W69" s="79">
        <v>27</v>
      </c>
      <c r="X69" s="80">
        <v>4910</v>
      </c>
    </row>
    <row r="70" spans="2:27" ht="15.75" x14ac:dyDescent="0.25">
      <c r="B70" s="1" t="s">
        <v>29</v>
      </c>
      <c r="C70" s="36">
        <f t="shared" si="13"/>
        <v>377</v>
      </c>
      <c r="D70" s="36">
        <f t="shared" si="14"/>
        <v>82108.781463000007</v>
      </c>
      <c r="E70" s="37"/>
      <c r="F70" s="40"/>
      <c r="G70" s="37">
        <v>45</v>
      </c>
      <c r="H70" s="38">
        <v>8183.2040589999997</v>
      </c>
      <c r="I70" s="37">
        <v>33</v>
      </c>
      <c r="J70" s="40">
        <v>7071.4244930000004</v>
      </c>
      <c r="K70" s="40">
        <v>4</v>
      </c>
      <c r="L70" s="40">
        <v>15.331507999999999</v>
      </c>
      <c r="M70" s="81">
        <v>37</v>
      </c>
      <c r="N70" s="82">
        <v>7086.7560010000007</v>
      </c>
      <c r="O70" s="37">
        <v>261</v>
      </c>
      <c r="P70" s="38">
        <v>65266.175374999999</v>
      </c>
      <c r="Q70" s="37">
        <v>14</v>
      </c>
      <c r="R70" s="40">
        <v>48.883884999999999</v>
      </c>
      <c r="S70" s="40">
        <v>4</v>
      </c>
      <c r="T70" s="40">
        <v>8.7788699999999995</v>
      </c>
      <c r="U70" s="40">
        <v>16</v>
      </c>
      <c r="V70" s="40">
        <v>1514.9832730000001</v>
      </c>
      <c r="W70" s="81">
        <v>34</v>
      </c>
      <c r="X70" s="82">
        <v>1572.6460279999999</v>
      </c>
    </row>
    <row r="71" spans="2:27" ht="15.75" x14ac:dyDescent="0.25">
      <c r="B71" s="1" t="s">
        <v>30</v>
      </c>
      <c r="C71" s="36">
        <f t="shared" si="13"/>
        <v>2036</v>
      </c>
      <c r="D71" s="36">
        <f t="shared" si="14"/>
        <v>618598.70073899999</v>
      </c>
      <c r="E71" s="37">
        <v>11</v>
      </c>
      <c r="F71" s="40">
        <v>2459.1999999999998</v>
      </c>
      <c r="G71" s="37">
        <v>150</v>
      </c>
      <c r="H71" s="38">
        <v>111036.206154</v>
      </c>
      <c r="I71" s="37">
        <v>271</v>
      </c>
      <c r="J71" s="40">
        <v>84893.728629000005</v>
      </c>
      <c r="K71" s="40">
        <v>46</v>
      </c>
      <c r="L71" s="40">
        <v>15045.762891</v>
      </c>
      <c r="M71" s="81">
        <v>317</v>
      </c>
      <c r="N71" s="82">
        <v>99939.49152000001</v>
      </c>
      <c r="O71" s="37">
        <v>1440</v>
      </c>
      <c r="P71" s="38">
        <v>362611.41327299998</v>
      </c>
      <c r="Q71" s="37">
        <v>25</v>
      </c>
      <c r="R71" s="40">
        <v>8231.3074290000004</v>
      </c>
      <c r="S71" s="40">
        <v>9</v>
      </c>
      <c r="T71" s="40">
        <v>4191.6028699999997</v>
      </c>
      <c r="U71" s="40">
        <v>84</v>
      </c>
      <c r="V71" s="40">
        <v>30129.479492999999</v>
      </c>
      <c r="W71" s="81">
        <v>118</v>
      </c>
      <c r="X71" s="82">
        <v>42552.389792000002</v>
      </c>
    </row>
    <row r="72" spans="2:27" ht="15.75" x14ac:dyDescent="0.25">
      <c r="B72" s="1" t="s">
        <v>93</v>
      </c>
      <c r="C72" s="36">
        <f>+E72+G72+O72+M72+W72</f>
        <v>58430</v>
      </c>
      <c r="D72" s="36">
        <f t="shared" si="14"/>
        <v>5920115.5091390004</v>
      </c>
      <c r="E72" s="37">
        <v>653</v>
      </c>
      <c r="F72" s="40">
        <v>54481.344937000002</v>
      </c>
      <c r="G72" s="37">
        <v>21465</v>
      </c>
      <c r="H72" s="38">
        <v>2316198.4219630002</v>
      </c>
      <c r="I72" s="37">
        <v>12359</v>
      </c>
      <c r="J72" s="40">
        <v>1215324.554579</v>
      </c>
      <c r="K72" s="40">
        <v>5883</v>
      </c>
      <c r="L72" s="40">
        <v>546455.94361800002</v>
      </c>
      <c r="M72" s="81">
        <v>18242</v>
      </c>
      <c r="N72" s="82">
        <v>1761780.498197</v>
      </c>
      <c r="O72" s="37">
        <v>9672</v>
      </c>
      <c r="P72" s="38">
        <v>884757.20986099995</v>
      </c>
      <c r="Q72" s="37">
        <v>859</v>
      </c>
      <c r="R72" s="40">
        <v>92972.464217000001</v>
      </c>
      <c r="S72" s="40">
        <v>1441</v>
      </c>
      <c r="T72" s="40">
        <v>153031.64869599999</v>
      </c>
      <c r="U72" s="40">
        <v>6098</v>
      </c>
      <c r="V72" s="40">
        <v>656893.92126800003</v>
      </c>
      <c r="W72" s="81">
        <v>8398</v>
      </c>
      <c r="X72" s="82">
        <v>902898.03418099997</v>
      </c>
      <c r="Z72" s="48"/>
      <c r="AA72" s="48"/>
    </row>
    <row r="73" spans="2:27" ht="15.75" x14ac:dyDescent="0.25">
      <c r="B73" s="1" t="s">
        <v>106</v>
      </c>
      <c r="C73" s="36">
        <f>+E73+G73+O73+M73+W73</f>
        <v>7</v>
      </c>
      <c r="D73" s="36">
        <f t="shared" si="14"/>
        <v>2408.0802450000001</v>
      </c>
      <c r="E73" s="37"/>
      <c r="F73" s="40"/>
      <c r="G73" s="37">
        <v>1</v>
      </c>
      <c r="H73" s="38">
        <v>16.564677</v>
      </c>
      <c r="I73" s="37"/>
      <c r="J73" s="40"/>
      <c r="K73" s="40">
        <v>1</v>
      </c>
      <c r="L73" s="40">
        <v>253.77252799999999</v>
      </c>
      <c r="M73" s="81">
        <f>+K73</f>
        <v>1</v>
      </c>
      <c r="N73" s="82">
        <f>+L73</f>
        <v>253.77252799999999</v>
      </c>
      <c r="O73" s="37">
        <v>4</v>
      </c>
      <c r="P73" s="38">
        <v>1847.7430400000001</v>
      </c>
      <c r="Q73" s="43">
        <v>1</v>
      </c>
      <c r="R73" s="45">
        <v>290</v>
      </c>
      <c r="S73" s="45"/>
      <c r="T73" s="45"/>
      <c r="U73" s="45"/>
      <c r="V73" s="45"/>
      <c r="W73" s="83">
        <f>+Q73</f>
        <v>1</v>
      </c>
      <c r="X73" s="84">
        <f>+R73</f>
        <v>290</v>
      </c>
      <c r="Z73" s="77"/>
      <c r="AA73" s="77"/>
    </row>
    <row r="74" spans="2:27" x14ac:dyDescent="0.25">
      <c r="B74" s="49" t="s">
        <v>45</v>
      </c>
      <c r="C74" s="50">
        <f>+E74+G74+O74+M74+W74</f>
        <v>61249</v>
      </c>
      <c r="D74" s="50">
        <f t="shared" si="14"/>
        <v>6763178.9616369996</v>
      </c>
      <c r="E74" s="51">
        <f>SUM(E69:E72)</f>
        <v>666</v>
      </c>
      <c r="F74" s="50">
        <f t="shared" ref="F74:X74" si="15">SUM(F69:F72)</f>
        <v>57590.544936999999</v>
      </c>
      <c r="G74" s="51">
        <f>SUM(G69:G73)</f>
        <v>21732</v>
      </c>
      <c r="H74" s="52">
        <f>SUM(H69:H73)</f>
        <v>2468439.4503300004</v>
      </c>
      <c r="I74" s="51">
        <f t="shared" si="15"/>
        <v>12721</v>
      </c>
      <c r="J74" s="50">
        <f t="shared" si="15"/>
        <v>1328366.199701</v>
      </c>
      <c r="K74" s="50">
        <f t="shared" ref="K74:P74" si="16">SUM(K69:K73)</f>
        <v>5936</v>
      </c>
      <c r="L74" s="50">
        <f t="shared" si="16"/>
        <v>562238.41644499998</v>
      </c>
      <c r="M74" s="50">
        <f t="shared" si="16"/>
        <v>18657</v>
      </c>
      <c r="N74" s="52">
        <f t="shared" si="16"/>
        <v>1890604.6161459999</v>
      </c>
      <c r="O74" s="51">
        <f t="shared" si="16"/>
        <v>11616</v>
      </c>
      <c r="P74" s="52">
        <f t="shared" si="16"/>
        <v>1394321.2802229999</v>
      </c>
      <c r="Q74" s="51">
        <f>SUM(Q69:Q73)</f>
        <v>902</v>
      </c>
      <c r="R74" s="50">
        <f>SUM(R69:R73)</f>
        <v>101802.655531</v>
      </c>
      <c r="S74" s="50">
        <f t="shared" ref="S74:W74" si="17">SUM(S69:S73)</f>
        <v>1456</v>
      </c>
      <c r="T74" s="50">
        <f t="shared" si="17"/>
        <v>157782.030436</v>
      </c>
      <c r="U74" s="50">
        <f t="shared" si="17"/>
        <v>6220</v>
      </c>
      <c r="V74" s="50">
        <f t="shared" si="17"/>
        <v>692638.38403399999</v>
      </c>
      <c r="W74" s="50">
        <f t="shared" si="17"/>
        <v>8578</v>
      </c>
      <c r="X74" s="52">
        <f>SUM(X69:X73)</f>
        <v>952223.07000099996</v>
      </c>
    </row>
    <row r="75" spans="2:27" x14ac:dyDescent="0.25">
      <c r="B75" s="174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</row>
    <row r="76" spans="2:27" x14ac:dyDescent="0.25">
      <c r="B76" s="30" t="s">
        <v>52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spans="2:27" x14ac:dyDescent="0.25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2:27" x14ac:dyDescent="0.25">
      <c r="P78" s="48"/>
    </row>
    <row r="79" spans="2:27" x14ac:dyDescent="0.25">
      <c r="B79" s="138" t="s">
        <v>94</v>
      </c>
      <c r="C79" s="138"/>
      <c r="D79" s="138"/>
      <c r="E79" s="138"/>
      <c r="F79" s="138"/>
      <c r="G79" s="138"/>
      <c r="H79" s="138"/>
      <c r="I79" s="138"/>
      <c r="J79" s="138"/>
      <c r="K79" s="138"/>
      <c r="L79" s="138"/>
    </row>
    <row r="80" spans="2:27" ht="15" customHeight="1" x14ac:dyDescent="0.25">
      <c r="B80" s="139" t="s">
        <v>125</v>
      </c>
      <c r="C80" s="141" t="s">
        <v>37</v>
      </c>
      <c r="D80" s="141"/>
      <c r="E80" s="143" t="s">
        <v>38</v>
      </c>
      <c r="F80" s="144"/>
      <c r="G80" s="145" t="s">
        <v>39</v>
      </c>
      <c r="H80" s="146"/>
      <c r="I80" s="149" t="s">
        <v>40</v>
      </c>
      <c r="J80" s="150"/>
      <c r="K80" s="150"/>
      <c r="L80" s="150"/>
      <c r="M80" s="150"/>
      <c r="N80" s="151"/>
      <c r="O80" s="149" t="s">
        <v>41</v>
      </c>
      <c r="P80" s="151"/>
      <c r="Q80" s="149" t="s">
        <v>42</v>
      </c>
      <c r="R80" s="150"/>
      <c r="S80" s="150"/>
      <c r="T80" s="150"/>
      <c r="U80" s="150"/>
      <c r="V80" s="150"/>
      <c r="W80" s="150"/>
      <c r="X80" s="151"/>
    </row>
    <row r="81" spans="2:27" ht="15" customHeight="1" x14ac:dyDescent="0.25">
      <c r="B81" s="139"/>
      <c r="C81" s="142"/>
      <c r="D81" s="142"/>
      <c r="E81" s="143"/>
      <c r="F81" s="144"/>
      <c r="G81" s="147"/>
      <c r="H81" s="148"/>
      <c r="I81" s="152" t="s">
        <v>43</v>
      </c>
      <c r="J81" s="133"/>
      <c r="K81" s="133" t="s">
        <v>44</v>
      </c>
      <c r="L81" s="133"/>
      <c r="M81" s="134" t="s">
        <v>45</v>
      </c>
      <c r="N81" s="135"/>
      <c r="O81" s="152" t="s">
        <v>46</v>
      </c>
      <c r="P81" s="153"/>
      <c r="Q81" s="152" t="s">
        <v>47</v>
      </c>
      <c r="R81" s="133"/>
      <c r="S81" s="133" t="s">
        <v>48</v>
      </c>
      <c r="T81" s="133"/>
      <c r="U81" s="133" t="s">
        <v>49</v>
      </c>
      <c r="V81" s="133"/>
      <c r="W81" s="134" t="s">
        <v>45</v>
      </c>
      <c r="X81" s="135"/>
    </row>
    <row r="82" spans="2:27" ht="45" customHeight="1" x14ac:dyDescent="0.25">
      <c r="B82" s="139"/>
      <c r="C82" s="142"/>
      <c r="D82" s="142"/>
      <c r="E82" s="145"/>
      <c r="F82" s="141"/>
      <c r="G82" s="147"/>
      <c r="H82" s="148"/>
      <c r="I82" s="152"/>
      <c r="J82" s="133"/>
      <c r="K82" s="133"/>
      <c r="L82" s="133"/>
      <c r="M82" s="136"/>
      <c r="N82" s="137"/>
      <c r="O82" s="152"/>
      <c r="P82" s="153"/>
      <c r="Q82" s="152"/>
      <c r="R82" s="133"/>
      <c r="S82" s="133"/>
      <c r="T82" s="133"/>
      <c r="U82" s="133"/>
      <c r="V82" s="133"/>
      <c r="W82" s="136"/>
      <c r="X82" s="137"/>
    </row>
    <row r="83" spans="2:27" x14ac:dyDescent="0.25">
      <c r="B83" s="140"/>
      <c r="C83" s="31" t="s">
        <v>50</v>
      </c>
      <c r="D83" s="31" t="s">
        <v>51</v>
      </c>
      <c r="E83" s="32" t="s">
        <v>50</v>
      </c>
      <c r="F83" s="34" t="s">
        <v>51</v>
      </c>
      <c r="G83" s="32" t="s">
        <v>50</v>
      </c>
      <c r="H83" s="33" t="s">
        <v>51</v>
      </c>
      <c r="I83" s="32" t="s">
        <v>50</v>
      </c>
      <c r="J83" s="34" t="s">
        <v>51</v>
      </c>
      <c r="K83" s="34" t="s">
        <v>50</v>
      </c>
      <c r="L83" s="34" t="s">
        <v>51</v>
      </c>
      <c r="M83" s="34" t="s">
        <v>50</v>
      </c>
      <c r="N83" s="33" t="s">
        <v>51</v>
      </c>
      <c r="O83" s="32" t="s">
        <v>50</v>
      </c>
      <c r="P83" s="33" t="s">
        <v>51</v>
      </c>
      <c r="Q83" s="32" t="s">
        <v>50</v>
      </c>
      <c r="R83" s="34" t="s">
        <v>51</v>
      </c>
      <c r="S83" s="34" t="s">
        <v>50</v>
      </c>
      <c r="T83" s="34" t="s">
        <v>51</v>
      </c>
      <c r="U83" s="34" t="s">
        <v>50</v>
      </c>
      <c r="V83" s="34" t="s">
        <v>51</v>
      </c>
      <c r="W83" s="34" t="s">
        <v>50</v>
      </c>
      <c r="X83" s="33" t="s">
        <v>51</v>
      </c>
    </row>
    <row r="84" spans="2:27" ht="15.75" x14ac:dyDescent="0.25">
      <c r="B84" s="1" t="s">
        <v>95</v>
      </c>
      <c r="C84" s="36">
        <f t="shared" ref="C84:D89" si="18">+E84+G84+O84+M84+W84</f>
        <v>15335</v>
      </c>
      <c r="D84" s="36">
        <f t="shared" si="18"/>
        <v>1578331.3830959999</v>
      </c>
      <c r="E84" s="37">
        <v>68</v>
      </c>
      <c r="F84" s="40">
        <v>6420.7391859999998</v>
      </c>
      <c r="G84" s="37">
        <v>5839</v>
      </c>
      <c r="H84" s="38">
        <v>620432.92336599994</v>
      </c>
      <c r="I84" s="37">
        <v>2354</v>
      </c>
      <c r="J84" s="40">
        <v>222383.848963</v>
      </c>
      <c r="K84" s="40">
        <v>2470</v>
      </c>
      <c r="L84" s="40">
        <v>257184.473352</v>
      </c>
      <c r="M84" s="81">
        <v>4824</v>
      </c>
      <c r="N84" s="82">
        <v>479568.322315</v>
      </c>
      <c r="O84" s="37">
        <v>2259</v>
      </c>
      <c r="P84" s="38">
        <v>232040.19011</v>
      </c>
      <c r="Q84" s="37">
        <v>202</v>
      </c>
      <c r="R84" s="40">
        <v>21167.186254</v>
      </c>
      <c r="S84" s="40">
        <v>1223</v>
      </c>
      <c r="T84" s="40">
        <v>129550.099107</v>
      </c>
      <c r="U84" s="40">
        <v>920</v>
      </c>
      <c r="V84" s="40">
        <v>89151.922758000001</v>
      </c>
      <c r="W84" s="81">
        <v>2345</v>
      </c>
      <c r="X84" s="80">
        <v>239869.20811899999</v>
      </c>
    </row>
    <row r="85" spans="2:27" ht="15.75" x14ac:dyDescent="0.25">
      <c r="B85" s="1" t="s">
        <v>96</v>
      </c>
      <c r="C85" s="36">
        <f t="shared" si="18"/>
        <v>2239</v>
      </c>
      <c r="D85" s="36">
        <f t="shared" si="18"/>
        <v>758646.20653499989</v>
      </c>
      <c r="E85" s="37">
        <v>12</v>
      </c>
      <c r="F85" s="40">
        <v>2980.2</v>
      </c>
      <c r="G85" s="37">
        <v>185</v>
      </c>
      <c r="H85" s="38">
        <v>134105.40113099999</v>
      </c>
      <c r="I85" s="37">
        <v>283</v>
      </c>
      <c r="J85" s="40">
        <v>99217.377601</v>
      </c>
      <c r="K85" s="40">
        <v>44</v>
      </c>
      <c r="L85" s="40">
        <v>14788.975318999999</v>
      </c>
      <c r="M85" s="81">
        <v>327</v>
      </c>
      <c r="N85" s="82">
        <v>114006.35292</v>
      </c>
      <c r="O85" s="37">
        <v>1580</v>
      </c>
      <c r="P85" s="38">
        <v>460797.862692</v>
      </c>
      <c r="Q85" s="37">
        <v>25</v>
      </c>
      <c r="R85" s="40">
        <v>8291.3074290000004</v>
      </c>
      <c r="S85" s="40">
        <v>9</v>
      </c>
      <c r="T85" s="40">
        <v>4191.6028699999997</v>
      </c>
      <c r="U85" s="40">
        <v>101</v>
      </c>
      <c r="V85" s="40">
        <v>34273.479492999999</v>
      </c>
      <c r="W85" s="81">
        <v>135</v>
      </c>
      <c r="X85" s="82">
        <v>46756.389792000002</v>
      </c>
    </row>
    <row r="86" spans="2:27" ht="15.75" x14ac:dyDescent="0.25">
      <c r="B86" s="1" t="s">
        <v>120</v>
      </c>
      <c r="C86" s="36">
        <f t="shared" si="18"/>
        <v>266</v>
      </c>
      <c r="D86" s="36">
        <f t="shared" si="18"/>
        <v>984.13575300000002</v>
      </c>
      <c r="E86" s="37"/>
      <c r="F86" s="40"/>
      <c r="G86" s="37">
        <v>38</v>
      </c>
      <c r="H86" s="38">
        <v>217.87905900000001</v>
      </c>
      <c r="I86" s="37">
        <v>23</v>
      </c>
      <c r="J86" s="40">
        <v>80.722493</v>
      </c>
      <c r="K86" s="40">
        <v>4</v>
      </c>
      <c r="L86" s="40">
        <v>15.331507999999999</v>
      </c>
      <c r="M86" s="81">
        <v>27</v>
      </c>
      <c r="N86" s="82">
        <v>96.054001</v>
      </c>
      <c r="O86" s="37">
        <v>170</v>
      </c>
      <c r="P86" s="38">
        <v>574.07825700000001</v>
      </c>
      <c r="Q86" s="37">
        <v>14</v>
      </c>
      <c r="R86" s="40">
        <v>48.883884999999999</v>
      </c>
      <c r="S86" s="40">
        <v>4</v>
      </c>
      <c r="T86" s="40">
        <v>8.7788699999999995</v>
      </c>
      <c r="U86" s="40">
        <v>13</v>
      </c>
      <c r="V86" s="40">
        <v>38.461680999999999</v>
      </c>
      <c r="W86" s="81">
        <v>31</v>
      </c>
      <c r="X86" s="82">
        <v>96.124436000000003</v>
      </c>
    </row>
    <row r="87" spans="2:27" ht="15.75" x14ac:dyDescent="0.25">
      <c r="B87" s="1" t="s">
        <v>121</v>
      </c>
      <c r="C87" s="36">
        <f t="shared" si="18"/>
        <v>43089</v>
      </c>
      <c r="D87" s="36">
        <f t="shared" si="18"/>
        <v>4340613.4461960001</v>
      </c>
      <c r="E87" s="37">
        <v>585</v>
      </c>
      <c r="F87" s="40">
        <v>48060.605751000003</v>
      </c>
      <c r="G87" s="37">
        <v>15622</v>
      </c>
      <c r="H87" s="38">
        <v>1695344.8187500001</v>
      </c>
      <c r="I87" s="37">
        <v>10005</v>
      </c>
      <c r="J87" s="40">
        <v>992940.70561599999</v>
      </c>
      <c r="K87" s="40">
        <v>3413</v>
      </c>
      <c r="L87" s="40">
        <v>289271.47026600002</v>
      </c>
      <c r="M87" s="81">
        <v>13418</v>
      </c>
      <c r="N87" s="82">
        <v>1282212.175882</v>
      </c>
      <c r="O87" s="37">
        <v>7413</v>
      </c>
      <c r="P87" s="38">
        <v>652717.01975099999</v>
      </c>
      <c r="Q87" s="37">
        <v>655</v>
      </c>
      <c r="R87" s="40">
        <v>71055.277963</v>
      </c>
      <c r="S87" s="40">
        <v>218</v>
      </c>
      <c r="T87" s="40">
        <v>23481.549588999998</v>
      </c>
      <c r="U87" s="40">
        <v>5178</v>
      </c>
      <c r="V87" s="40">
        <v>567741.99850999995</v>
      </c>
      <c r="W87" s="81">
        <v>6051</v>
      </c>
      <c r="X87" s="82">
        <v>662278.82606199989</v>
      </c>
      <c r="Z87" s="48"/>
      <c r="AA87" s="48"/>
    </row>
    <row r="88" spans="2:27" ht="15.75" x14ac:dyDescent="0.25">
      <c r="B88" s="1" t="s">
        <v>122</v>
      </c>
      <c r="C88" s="36">
        <f t="shared" si="18"/>
        <v>320</v>
      </c>
      <c r="D88" s="36">
        <f t="shared" si="18"/>
        <v>84603.79005700002</v>
      </c>
      <c r="E88" s="37">
        <v>1</v>
      </c>
      <c r="F88" s="40">
        <v>129</v>
      </c>
      <c r="G88" s="37">
        <v>48</v>
      </c>
      <c r="H88" s="38">
        <v>18338.428024000001</v>
      </c>
      <c r="I88" s="37">
        <v>56</v>
      </c>
      <c r="J88" s="40">
        <v>13743.545028</v>
      </c>
      <c r="K88" s="40">
        <v>5</v>
      </c>
      <c r="L88" s="40">
        <v>978.16600000000005</v>
      </c>
      <c r="M88" s="81">
        <v>61</v>
      </c>
      <c r="N88" s="82">
        <v>14721.711028</v>
      </c>
      <c r="O88" s="37">
        <v>194</v>
      </c>
      <c r="P88" s="38">
        <v>48192.129413000002</v>
      </c>
      <c r="Q88" s="37">
        <v>6</v>
      </c>
      <c r="R88" s="40">
        <v>1240</v>
      </c>
      <c r="S88" s="40">
        <v>2</v>
      </c>
      <c r="T88" s="40">
        <v>550</v>
      </c>
      <c r="U88" s="40">
        <v>8</v>
      </c>
      <c r="V88" s="40">
        <v>1432.5215920000001</v>
      </c>
      <c r="W88" s="81">
        <v>16</v>
      </c>
      <c r="X88" s="82">
        <v>3222.5215920000001</v>
      </c>
      <c r="Z88" s="77"/>
      <c r="AA88" s="77"/>
    </row>
    <row r="89" spans="2:27" x14ac:dyDescent="0.25">
      <c r="B89" s="49" t="s">
        <v>45</v>
      </c>
      <c r="C89" s="50">
        <f t="shared" si="18"/>
        <v>61249</v>
      </c>
      <c r="D89" s="50">
        <f t="shared" si="18"/>
        <v>6763178.9616369996</v>
      </c>
      <c r="E89" s="51">
        <f t="shared" ref="E89:X89" si="19">SUM(E84:E88)</f>
        <v>666</v>
      </c>
      <c r="F89" s="50">
        <f t="shared" si="19"/>
        <v>57590.544936999999</v>
      </c>
      <c r="G89" s="51">
        <f t="shared" si="19"/>
        <v>21732</v>
      </c>
      <c r="H89" s="52">
        <f t="shared" si="19"/>
        <v>2468439.4503299999</v>
      </c>
      <c r="I89" s="51">
        <f t="shared" si="19"/>
        <v>12721</v>
      </c>
      <c r="J89" s="50">
        <f t="shared" si="19"/>
        <v>1328366.1997009998</v>
      </c>
      <c r="K89" s="50">
        <f t="shared" si="19"/>
        <v>5936</v>
      </c>
      <c r="L89" s="50">
        <f t="shared" si="19"/>
        <v>562238.41644499998</v>
      </c>
      <c r="M89" s="50">
        <f t="shared" si="19"/>
        <v>18657</v>
      </c>
      <c r="N89" s="52">
        <f t="shared" si="19"/>
        <v>1890604.6161460001</v>
      </c>
      <c r="O89" s="51">
        <f t="shared" si="19"/>
        <v>11616</v>
      </c>
      <c r="P89" s="52">
        <f t="shared" si="19"/>
        <v>1394321.2802230001</v>
      </c>
      <c r="Q89" s="51">
        <f t="shared" si="19"/>
        <v>902</v>
      </c>
      <c r="R89" s="50">
        <f t="shared" si="19"/>
        <v>101802.655531</v>
      </c>
      <c r="S89" s="50">
        <f t="shared" si="19"/>
        <v>1456</v>
      </c>
      <c r="T89" s="50">
        <f t="shared" si="19"/>
        <v>157782.030436</v>
      </c>
      <c r="U89" s="50">
        <f t="shared" si="19"/>
        <v>6220</v>
      </c>
      <c r="V89" s="50">
        <f t="shared" si="19"/>
        <v>692638.38403399999</v>
      </c>
      <c r="W89" s="50">
        <f t="shared" si="19"/>
        <v>8578</v>
      </c>
      <c r="X89" s="52">
        <f t="shared" si="19"/>
        <v>952223.07000099996</v>
      </c>
    </row>
    <row r="90" spans="2:27" x14ac:dyDescent="0.25"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</row>
    <row r="91" spans="2:27" x14ac:dyDescent="0.25">
      <c r="B91" s="30" t="s">
        <v>52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spans="2:27" x14ac:dyDescent="0.25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2:27" x14ac:dyDescent="0.25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2:27" x14ac:dyDescent="0.25">
      <c r="B94" s="124" t="s">
        <v>167</v>
      </c>
      <c r="P94" s="48"/>
    </row>
    <row r="95" spans="2:27" s="126" customFormat="1" x14ac:dyDescent="0.25">
      <c r="B95" s="124"/>
      <c r="C95" s="125"/>
      <c r="D95" s="125"/>
      <c r="M95" s="127"/>
      <c r="N95" s="127"/>
      <c r="P95" s="128"/>
      <c r="W95" s="127"/>
      <c r="X95" s="127"/>
    </row>
    <row r="96" spans="2:27" x14ac:dyDescent="0.25">
      <c r="B96" s="130" t="s">
        <v>164</v>
      </c>
    </row>
    <row r="97" spans="2:24" x14ac:dyDescent="0.25">
      <c r="B97" s="30" t="s">
        <v>57</v>
      </c>
    </row>
    <row r="98" spans="2:24" x14ac:dyDescent="0.25">
      <c r="B98" s="30" t="s">
        <v>58</v>
      </c>
    </row>
    <row r="99" spans="2:24" x14ac:dyDescent="0.25">
      <c r="B99" s="30" t="s">
        <v>59</v>
      </c>
    </row>
    <row r="100" spans="2:24" x14ac:dyDescent="0.25">
      <c r="B100" s="30" t="s">
        <v>60</v>
      </c>
    </row>
    <row r="101" spans="2:24" x14ac:dyDescent="0.25">
      <c r="B101" s="159" t="s">
        <v>61</v>
      </c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</row>
    <row r="102" spans="2:24" x14ac:dyDescent="0.25"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</row>
    <row r="103" spans="2:24" x14ac:dyDescent="0.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85"/>
      <c r="N103" s="85"/>
      <c r="O103" s="68"/>
      <c r="P103" s="68"/>
      <c r="Q103" s="68"/>
      <c r="R103" s="68"/>
      <c r="S103" s="68"/>
      <c r="T103" s="68"/>
      <c r="U103" s="68"/>
      <c r="V103" s="68"/>
      <c r="W103" s="85"/>
      <c r="X103" s="85"/>
    </row>
    <row r="104" spans="2:24" x14ac:dyDescent="0.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85"/>
      <c r="N104" s="85"/>
      <c r="O104" s="68"/>
      <c r="P104" s="68"/>
      <c r="Q104" s="68"/>
      <c r="R104" s="68"/>
      <c r="S104" s="68"/>
      <c r="T104" s="68"/>
      <c r="U104" s="68"/>
      <c r="V104" s="68"/>
      <c r="W104" s="85"/>
      <c r="X104" s="85"/>
    </row>
    <row r="106" spans="2:24" x14ac:dyDescent="0.25">
      <c r="B106" s="160" t="s">
        <v>62</v>
      </c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</row>
    <row r="107" spans="2:24" x14ac:dyDescent="0.25">
      <c r="B107" s="161" t="s">
        <v>63</v>
      </c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</row>
    <row r="108" spans="2:24" x14ac:dyDescent="0.25">
      <c r="B108" s="162" t="s">
        <v>64</v>
      </c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</row>
    <row r="109" spans="2:24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</row>
    <row r="110" spans="2:24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</row>
    <row r="111" spans="2:24" x14ac:dyDescent="0.25">
      <c r="B111" s="162" t="s">
        <v>65</v>
      </c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</row>
    <row r="112" spans="2:24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</row>
    <row r="113" spans="2:22" x14ac:dyDescent="0.25">
      <c r="B113" s="158" t="s">
        <v>66</v>
      </c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</row>
    <row r="114" spans="2:22" x14ac:dyDescent="0.25">
      <c r="B114" s="165" t="s">
        <v>67</v>
      </c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</row>
    <row r="115" spans="2:22" x14ac:dyDescent="0.25"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</row>
    <row r="116" spans="2:22" x14ac:dyDescent="0.25">
      <c r="B116" s="158" t="s">
        <v>68</v>
      </c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</row>
    <row r="117" spans="2:22" x14ac:dyDescent="0.25">
      <c r="B117" s="158" t="s">
        <v>69</v>
      </c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</row>
    <row r="118" spans="2:22" x14ac:dyDescent="0.25">
      <c r="B118" s="158" t="s">
        <v>70</v>
      </c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</row>
    <row r="119" spans="2:22" x14ac:dyDescent="0.25">
      <c r="B119" s="158" t="s">
        <v>71</v>
      </c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</row>
    <row r="121" spans="2:22" x14ac:dyDescent="0.25">
      <c r="B121" s="41"/>
      <c r="C121" s="53"/>
      <c r="D121" s="53"/>
      <c r="E121" s="41"/>
      <c r="F121" s="41"/>
      <c r="G121" s="41"/>
      <c r="H121" s="41"/>
      <c r="I121" s="41"/>
      <c r="J121" s="41"/>
      <c r="K121" s="41"/>
      <c r="L121" s="41"/>
      <c r="M121" s="86"/>
      <c r="N121" s="86"/>
      <c r="O121" s="41"/>
      <c r="P121" s="41"/>
      <c r="Q121" s="41"/>
      <c r="R121" s="41"/>
      <c r="S121" s="41"/>
      <c r="T121" s="41"/>
      <c r="U121" s="41"/>
      <c r="V121" s="41"/>
    </row>
    <row r="122" spans="2:22" x14ac:dyDescent="0.25">
      <c r="B122" s="30" t="s">
        <v>72</v>
      </c>
    </row>
    <row r="123" spans="2:22" x14ac:dyDescent="0.25">
      <c r="B123" s="54" t="str">
        <f>índice!B5</f>
        <v>Información al: 19/12/2025</v>
      </c>
    </row>
    <row r="124" spans="2:22" x14ac:dyDescent="0.25">
      <c r="B124" s="30" t="s">
        <v>52</v>
      </c>
    </row>
    <row r="126" spans="2:22" x14ac:dyDescent="0.25">
      <c r="B126" s="30" t="str">
        <f>índice!B4</f>
        <v>Fecha de confección del informe: 19/12/2025</v>
      </c>
    </row>
    <row r="127" spans="2:22" x14ac:dyDescent="0.25">
      <c r="B127" s="171" t="s">
        <v>171</v>
      </c>
    </row>
  </sheetData>
  <mergeCells count="91"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  <mergeCell ref="B114:V115"/>
    <mergeCell ref="B116:V116"/>
    <mergeCell ref="B117:V117"/>
    <mergeCell ref="B118:V118"/>
    <mergeCell ref="B119:V119"/>
    <mergeCell ref="B79:L79"/>
    <mergeCell ref="B80:B83"/>
    <mergeCell ref="C80:D82"/>
    <mergeCell ref="E80:F82"/>
    <mergeCell ref="G80:H82"/>
    <mergeCell ref="I80:N80"/>
    <mergeCell ref="O80:P80"/>
    <mergeCell ref="Q80:X80"/>
    <mergeCell ref="I81:J82"/>
    <mergeCell ref="K81:L82"/>
    <mergeCell ref="M81:N82"/>
    <mergeCell ref="O81:P82"/>
    <mergeCell ref="Q81:R82"/>
    <mergeCell ref="S81:T82"/>
    <mergeCell ref="U81:V82"/>
    <mergeCell ref="W81:X82"/>
    <mergeCell ref="B113:V113"/>
    <mergeCell ref="B101:X102"/>
    <mergeCell ref="B106:V106"/>
    <mergeCell ref="B107:V107"/>
    <mergeCell ref="B108:V110"/>
    <mergeCell ref="B111:V112"/>
    <mergeCell ref="G65:H67"/>
    <mergeCell ref="I65:N65"/>
    <mergeCell ref="O65:P65"/>
    <mergeCell ref="Q65:X65"/>
    <mergeCell ref="I66:J67"/>
    <mergeCell ref="K66:L67"/>
    <mergeCell ref="M66:N67"/>
    <mergeCell ref="O66:P67"/>
    <mergeCell ref="Q66:R67"/>
    <mergeCell ref="S66:T67"/>
    <mergeCell ref="U66:V67"/>
    <mergeCell ref="W66:X67"/>
    <mergeCell ref="B43:B46"/>
    <mergeCell ref="C43:D45"/>
    <mergeCell ref="E43:F45"/>
    <mergeCell ref="G43:H45"/>
    <mergeCell ref="I43:N43"/>
    <mergeCell ref="B64:L64"/>
    <mergeCell ref="B65:B68"/>
    <mergeCell ref="C65:D67"/>
    <mergeCell ref="E65:F67"/>
    <mergeCell ref="Q28:R29"/>
    <mergeCell ref="O43:P43"/>
    <mergeCell ref="Q43:X43"/>
    <mergeCell ref="I44:J45"/>
    <mergeCell ref="K44:L45"/>
    <mergeCell ref="M44:N45"/>
    <mergeCell ref="O44:P45"/>
    <mergeCell ref="Q44:R45"/>
    <mergeCell ref="S44:T45"/>
    <mergeCell ref="U44:V45"/>
    <mergeCell ref="W44:X45"/>
    <mergeCell ref="B42:L42"/>
    <mergeCell ref="S28:T29"/>
    <mergeCell ref="U28:V29"/>
    <mergeCell ref="W28:X29"/>
    <mergeCell ref="B26:L26"/>
    <mergeCell ref="B27:B30"/>
    <mergeCell ref="C27:D29"/>
    <mergeCell ref="E27:F29"/>
    <mergeCell ref="G27:H29"/>
    <mergeCell ref="I27:N27"/>
    <mergeCell ref="O27:P27"/>
    <mergeCell ref="Q27:X27"/>
    <mergeCell ref="I28:J29"/>
    <mergeCell ref="K28:L29"/>
    <mergeCell ref="M28:N29"/>
    <mergeCell ref="O28:P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B53-AD42-41AC-968A-000C2E2DDDEE}">
  <sheetPr codeName="Hoja3"/>
  <dimension ref="A1:AA103"/>
  <sheetViews>
    <sheetView zoomScale="70" zoomScaleNormal="70" workbookViewId="0">
      <selection activeCell="C44" sqref="C44:H45"/>
    </sheetView>
  </sheetViews>
  <sheetFormatPr baseColWidth="10" defaultColWidth="11.42578125" defaultRowHeight="15.75" x14ac:dyDescent="0.25"/>
  <cols>
    <col min="1" max="1" width="6.85546875" style="5" bestFit="1" customWidth="1"/>
    <col min="2" max="2" width="52.140625" style="10" customWidth="1"/>
    <col min="3" max="3" width="8.28515625" style="10" bestFit="1" customWidth="1"/>
    <col min="4" max="4" width="10" style="1" bestFit="1" customWidth="1"/>
    <col min="5" max="5" width="10" style="10" bestFit="1" customWidth="1"/>
    <col min="6" max="6" width="12.7109375" style="10" bestFit="1" customWidth="1"/>
    <col min="7" max="7" width="9.28515625" style="10" customWidth="1"/>
    <col min="8" max="8" width="12.140625" style="10" bestFit="1" customWidth="1"/>
    <col min="9" max="9" width="11.140625" style="10" bestFit="1" customWidth="1"/>
    <col min="10" max="10" width="12.28515625" style="10" bestFit="1" customWidth="1"/>
    <col min="11" max="19" width="12.28515625" style="10" customWidth="1"/>
    <col min="20" max="20" width="11.85546875" style="11" customWidth="1"/>
    <col min="21" max="16384" width="11.42578125" style="1"/>
  </cols>
  <sheetData>
    <row r="1" spans="1:20" x14ac:dyDescent="0.25">
      <c r="A1" s="27" t="s">
        <v>4</v>
      </c>
      <c r="L1" s="11" t="s">
        <v>91</v>
      </c>
      <c r="M1" s="1"/>
      <c r="N1" s="1"/>
      <c r="O1" s="1"/>
      <c r="P1" s="1"/>
      <c r="Q1" s="1"/>
      <c r="R1" s="1"/>
      <c r="S1" s="1"/>
      <c r="T1" s="1"/>
    </row>
    <row r="2" spans="1:20" ht="18.75" x14ac:dyDescent="0.3">
      <c r="B2" s="7" t="s">
        <v>101</v>
      </c>
      <c r="L2" s="11"/>
      <c r="M2" s="1"/>
      <c r="N2" s="1"/>
      <c r="O2" s="1"/>
      <c r="P2" s="1"/>
      <c r="Q2" s="1"/>
      <c r="R2" s="1"/>
      <c r="S2" s="1"/>
      <c r="T2" s="1"/>
    </row>
    <row r="3" spans="1:20" x14ac:dyDescent="0.25">
      <c r="B3" s="72" t="str">
        <f>+índice!B5</f>
        <v>Información al: 19/12/2025</v>
      </c>
      <c r="L3" s="11"/>
      <c r="M3" s="1"/>
      <c r="N3" s="1"/>
      <c r="O3" s="1"/>
      <c r="P3" s="1"/>
      <c r="Q3" s="1"/>
      <c r="R3" s="1"/>
      <c r="S3" s="1"/>
      <c r="T3" s="1"/>
    </row>
    <row r="4" spans="1:20" x14ac:dyDescent="0.25">
      <c r="B4" s="1"/>
      <c r="L4" s="1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4"/>
      <c r="B5" s="10" t="s">
        <v>8</v>
      </c>
      <c r="L5" s="11"/>
      <c r="M5" s="1"/>
      <c r="N5" s="1"/>
      <c r="O5" s="1"/>
      <c r="P5" s="1"/>
      <c r="Q5" s="1"/>
      <c r="R5" s="1"/>
      <c r="S5" s="1"/>
      <c r="T5" s="1"/>
    </row>
    <row r="6" spans="1:20" x14ac:dyDescent="0.25">
      <c r="B6" s="1"/>
      <c r="C6" s="166" t="s">
        <v>7</v>
      </c>
      <c r="D6" s="166"/>
      <c r="E6" s="166"/>
      <c r="F6" s="166"/>
      <c r="G6" s="166"/>
      <c r="H6" s="166"/>
      <c r="I6" s="166"/>
      <c r="J6" s="87"/>
      <c r="K6" s="87"/>
      <c r="L6" s="87"/>
      <c r="M6" s="87"/>
      <c r="N6" s="87"/>
      <c r="O6" s="87"/>
      <c r="P6" s="87"/>
      <c r="Q6" s="87"/>
      <c r="R6" s="87"/>
      <c r="S6" s="1"/>
      <c r="T6" s="1"/>
    </row>
    <row r="7" spans="1:20" x14ac:dyDescent="0.25">
      <c r="B7" s="15"/>
      <c r="C7" s="167">
        <v>2025</v>
      </c>
      <c r="D7" s="167"/>
      <c r="E7" s="167"/>
      <c r="F7" s="167"/>
      <c r="G7" s="167"/>
      <c r="H7" s="168"/>
      <c r="I7" s="169" t="s">
        <v>45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B8" s="15"/>
      <c r="C8" s="16" t="s">
        <v>5</v>
      </c>
      <c r="D8" s="16" t="s">
        <v>6</v>
      </c>
      <c r="E8" s="16" t="s">
        <v>10</v>
      </c>
      <c r="F8" s="16" t="s">
        <v>82</v>
      </c>
      <c r="G8" s="16" t="s">
        <v>90</v>
      </c>
      <c r="H8" s="16" t="s">
        <v>172</v>
      </c>
      <c r="I8" s="170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0">
        <v>1</v>
      </c>
      <c r="B9" s="1" t="s">
        <v>11</v>
      </c>
      <c r="C9" s="17">
        <v>0</v>
      </c>
      <c r="D9" s="17">
        <v>151</v>
      </c>
      <c r="E9" s="17">
        <v>351</v>
      </c>
      <c r="F9" s="17">
        <v>408</v>
      </c>
      <c r="G9" s="17">
        <v>394</v>
      </c>
      <c r="H9" s="17">
        <v>484</v>
      </c>
      <c r="I9" s="58">
        <v>1788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0">
        <v>9</v>
      </c>
      <c r="B10" s="1" t="s">
        <v>107</v>
      </c>
      <c r="C10" s="17">
        <v>19</v>
      </c>
      <c r="D10" s="17">
        <v>46</v>
      </c>
      <c r="E10" s="17">
        <v>38</v>
      </c>
      <c r="F10" s="17">
        <v>68</v>
      </c>
      <c r="G10" s="17">
        <v>103</v>
      </c>
      <c r="H10" s="17">
        <v>144</v>
      </c>
      <c r="I10" s="58">
        <v>418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0">
        <v>12</v>
      </c>
      <c r="B11" s="1" t="s">
        <v>83</v>
      </c>
      <c r="C11" s="17">
        <v>1</v>
      </c>
      <c r="D11" s="17">
        <v>427</v>
      </c>
      <c r="E11" s="17">
        <v>1107</v>
      </c>
      <c r="F11" s="17">
        <v>1654</v>
      </c>
      <c r="G11" s="17">
        <v>1177</v>
      </c>
      <c r="H11" s="17">
        <v>1095</v>
      </c>
      <c r="I11" s="58">
        <v>5461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0">
        <v>16</v>
      </c>
      <c r="B12" s="1" t="s">
        <v>84</v>
      </c>
      <c r="C12" s="17">
        <v>0</v>
      </c>
      <c r="D12" s="17">
        <v>144</v>
      </c>
      <c r="E12" s="17">
        <v>348</v>
      </c>
      <c r="F12" s="17">
        <v>389</v>
      </c>
      <c r="G12" s="17">
        <v>287</v>
      </c>
      <c r="H12" s="17">
        <v>286</v>
      </c>
      <c r="I12" s="58">
        <v>1454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0">
        <v>28</v>
      </c>
      <c r="B13" s="1" t="s">
        <v>85</v>
      </c>
      <c r="C13" s="17">
        <v>0</v>
      </c>
      <c r="D13" s="17">
        <v>6</v>
      </c>
      <c r="E13" s="17">
        <v>10</v>
      </c>
      <c r="F13" s="17">
        <v>14</v>
      </c>
      <c r="G13" s="17">
        <v>16</v>
      </c>
      <c r="H13" s="17">
        <v>35</v>
      </c>
      <c r="I13" s="58">
        <v>81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0">
        <v>37</v>
      </c>
      <c r="B14" s="1" t="s">
        <v>108</v>
      </c>
      <c r="C14" s="17">
        <v>0</v>
      </c>
      <c r="D14" s="17">
        <v>0</v>
      </c>
      <c r="E14" s="17">
        <v>6</v>
      </c>
      <c r="F14" s="17">
        <v>5</v>
      </c>
      <c r="G14" s="17">
        <v>2</v>
      </c>
      <c r="H14" s="17">
        <v>4</v>
      </c>
      <c r="I14" s="58">
        <v>17</v>
      </c>
      <c r="J14" s="1"/>
      <c r="K14" s="1"/>
      <c r="L14" s="76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0">
        <v>39</v>
      </c>
      <c r="B15" s="1" t="s">
        <v>86</v>
      </c>
      <c r="C15" s="17">
        <v>115</v>
      </c>
      <c r="D15" s="17">
        <v>222</v>
      </c>
      <c r="E15" s="17">
        <v>466</v>
      </c>
      <c r="F15" s="17">
        <v>590</v>
      </c>
      <c r="G15" s="17">
        <v>468</v>
      </c>
      <c r="H15" s="17">
        <v>512</v>
      </c>
      <c r="I15" s="58">
        <v>2373</v>
      </c>
      <c r="J15" s="1"/>
      <c r="K15" s="1"/>
      <c r="L15" s="76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0">
        <v>49</v>
      </c>
      <c r="B16" s="1" t="s">
        <v>87</v>
      </c>
      <c r="C16" s="17">
        <v>0</v>
      </c>
      <c r="D16" s="17">
        <v>1</v>
      </c>
      <c r="E16" s="17">
        <v>4</v>
      </c>
      <c r="F16" s="17">
        <v>4</v>
      </c>
      <c r="G16" s="17">
        <v>3</v>
      </c>
      <c r="H16" s="17">
        <v>0</v>
      </c>
      <c r="I16" s="58">
        <v>12</v>
      </c>
      <c r="J16" s="1"/>
      <c r="K16" s="1"/>
      <c r="L16" s="76"/>
      <c r="M16" s="1"/>
      <c r="N16" s="1"/>
      <c r="O16" s="1"/>
      <c r="P16" s="1"/>
      <c r="Q16" s="1"/>
      <c r="R16" s="1"/>
      <c r="S16" s="1"/>
      <c r="T16" s="1"/>
    </row>
    <row r="17" spans="1:27" x14ac:dyDescent="0.25">
      <c r="A17" s="10">
        <v>55</v>
      </c>
      <c r="B17" s="1" t="s">
        <v>88</v>
      </c>
      <c r="C17" s="17">
        <v>1</v>
      </c>
      <c r="D17" s="17">
        <v>15</v>
      </c>
      <c r="E17" s="17">
        <v>59</v>
      </c>
      <c r="F17" s="17">
        <v>66</v>
      </c>
      <c r="G17" s="17">
        <v>67</v>
      </c>
      <c r="H17" s="17">
        <v>109</v>
      </c>
      <c r="I17" s="58">
        <v>317</v>
      </c>
      <c r="J17" s="1"/>
      <c r="K17" s="1"/>
      <c r="L17" s="76"/>
      <c r="M17" s="1"/>
      <c r="N17" s="1"/>
      <c r="O17" s="1"/>
      <c r="P17" s="1"/>
      <c r="Q17" s="1"/>
      <c r="R17" s="1"/>
      <c r="S17" s="1"/>
      <c r="T17" s="1"/>
    </row>
    <row r="18" spans="1:27" ht="16.5" thickBot="1" x14ac:dyDescent="0.3">
      <c r="A18" s="10">
        <v>672</v>
      </c>
      <c r="B18" s="92" t="s">
        <v>89</v>
      </c>
      <c r="C18" s="92">
        <v>0</v>
      </c>
      <c r="D18" s="92">
        <v>0</v>
      </c>
      <c r="E18" s="92">
        <v>0</v>
      </c>
      <c r="F18" s="92">
        <v>93</v>
      </c>
      <c r="G18" s="92">
        <v>89</v>
      </c>
      <c r="H18" s="92">
        <v>89</v>
      </c>
      <c r="I18" s="93">
        <v>271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7" ht="16.5" thickTop="1" x14ac:dyDescent="0.25">
      <c r="B19" s="10" t="s">
        <v>2</v>
      </c>
      <c r="C19" s="58">
        <v>136</v>
      </c>
      <c r="D19" s="58">
        <v>1012</v>
      </c>
      <c r="E19" s="58">
        <v>2389</v>
      </c>
      <c r="F19" s="58">
        <v>3291</v>
      </c>
      <c r="G19" s="58">
        <v>2606</v>
      </c>
      <c r="H19" s="58">
        <v>2758</v>
      </c>
      <c r="I19" s="58">
        <v>12192</v>
      </c>
      <c r="J19" s="58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7" x14ac:dyDescent="0.25">
      <c r="B20" s="18"/>
      <c r="C20" s="19"/>
      <c r="D20" s="20"/>
      <c r="E20" s="20"/>
      <c r="F20" s="20"/>
      <c r="G20" s="20"/>
      <c r="H20" s="20"/>
      <c r="I20" s="2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88"/>
      <c r="U20" s="88"/>
      <c r="V20" s="88"/>
      <c r="W20" s="88"/>
      <c r="X20" s="88"/>
      <c r="Y20" s="88"/>
      <c r="Z20" s="88"/>
      <c r="AA20" s="73"/>
    </row>
    <row r="21" spans="1:27" x14ac:dyDescent="0.25">
      <c r="B21" s="18"/>
      <c r="C21" s="19"/>
      <c r="D21" s="20"/>
      <c r="E21" s="20"/>
      <c r="F21" s="20"/>
      <c r="G21" s="20"/>
      <c r="H21" s="20"/>
      <c r="I21" s="20"/>
      <c r="J21" s="23"/>
      <c r="K21" s="23"/>
      <c r="L21" s="23"/>
      <c r="M21" s="23"/>
      <c r="N21" s="23"/>
      <c r="O21" s="23"/>
      <c r="P21" s="23"/>
      <c r="Q21" s="23"/>
      <c r="R21" s="23"/>
      <c r="S21" s="23"/>
      <c r="U21" s="11"/>
      <c r="V21" s="11"/>
      <c r="W21" s="11"/>
      <c r="X21" s="11"/>
      <c r="Y21" s="11"/>
      <c r="Z21" s="11"/>
      <c r="AA21" s="60"/>
    </row>
    <row r="22" spans="1:27" x14ac:dyDescent="0.25">
      <c r="B22" s="1"/>
    </row>
    <row r="23" spans="1:27" x14ac:dyDescent="0.25">
      <c r="B23" s="1"/>
    </row>
    <row r="24" spans="1:27" x14ac:dyDescent="0.25">
      <c r="B24" s="10" t="s">
        <v>128</v>
      </c>
    </row>
    <row r="25" spans="1:27" x14ac:dyDescent="0.25">
      <c r="B25" s="1"/>
      <c r="C25" s="166" t="s">
        <v>134</v>
      </c>
      <c r="D25" s="166"/>
      <c r="E25" s="166"/>
      <c r="F25" s="166"/>
      <c r="G25" s="166"/>
      <c r="H25" s="166"/>
      <c r="I25" s="166"/>
    </row>
    <row r="26" spans="1:27" x14ac:dyDescent="0.25">
      <c r="B26" s="15"/>
      <c r="C26" s="167">
        <v>2025</v>
      </c>
      <c r="D26" s="167"/>
      <c r="E26" s="167"/>
      <c r="F26" s="167"/>
      <c r="G26" s="167"/>
      <c r="H26" s="168"/>
      <c r="I26" s="169" t="s">
        <v>45</v>
      </c>
    </row>
    <row r="27" spans="1:27" x14ac:dyDescent="0.25">
      <c r="B27" s="15"/>
      <c r="C27" s="16" t="s">
        <v>5</v>
      </c>
      <c r="D27" s="16" t="s">
        <v>6</v>
      </c>
      <c r="E27" s="16" t="s">
        <v>10</v>
      </c>
      <c r="F27" s="16" t="s">
        <v>82</v>
      </c>
      <c r="G27" s="16" t="s">
        <v>90</v>
      </c>
      <c r="H27" s="16" t="s">
        <v>172</v>
      </c>
      <c r="I27" s="170"/>
    </row>
    <row r="28" spans="1:27" x14ac:dyDescent="0.25">
      <c r="B28" s="1" t="s">
        <v>11</v>
      </c>
      <c r="C28" s="17">
        <v>0</v>
      </c>
      <c r="D28" s="17">
        <v>17861.996899999998</v>
      </c>
      <c r="E28" s="17">
        <v>38316.54</v>
      </c>
      <c r="F28" s="17">
        <v>39647.333700000003</v>
      </c>
      <c r="G28" s="17">
        <v>40226.993600000002</v>
      </c>
      <c r="H28" s="17">
        <v>50336.947</v>
      </c>
      <c r="I28" s="58">
        <v>186389.81099999999</v>
      </c>
    </row>
    <row r="29" spans="1:27" x14ac:dyDescent="0.25">
      <c r="B29" s="1" t="s">
        <v>107</v>
      </c>
      <c r="C29" s="17">
        <v>4296.2105000000001</v>
      </c>
      <c r="D29" s="17">
        <v>7758.1334999999999</v>
      </c>
      <c r="E29" s="17">
        <v>18782.977999999999</v>
      </c>
      <c r="F29" s="17">
        <v>13380.4054</v>
      </c>
      <c r="G29" s="17">
        <v>21350.578600000001</v>
      </c>
      <c r="H29" s="17">
        <v>21272.077000000001</v>
      </c>
      <c r="I29" s="58">
        <v>86840.383000000002</v>
      </c>
    </row>
    <row r="30" spans="1:27" x14ac:dyDescent="0.25">
      <c r="B30" s="1" t="s">
        <v>83</v>
      </c>
      <c r="C30" s="17">
        <v>133</v>
      </c>
      <c r="D30" s="17">
        <v>37325.353900000002</v>
      </c>
      <c r="E30" s="17">
        <v>104760.447</v>
      </c>
      <c r="F30" s="17">
        <v>152804.00450000001</v>
      </c>
      <c r="G30" s="17">
        <v>114769.675</v>
      </c>
      <c r="H30" s="17">
        <v>98825.16</v>
      </c>
      <c r="I30" s="58">
        <v>508617.641</v>
      </c>
    </row>
    <row r="31" spans="1:27" x14ac:dyDescent="0.25">
      <c r="B31" s="1" t="s">
        <v>84</v>
      </c>
      <c r="C31" s="17">
        <v>0</v>
      </c>
      <c r="D31" s="17">
        <v>13989.6265</v>
      </c>
      <c r="E31" s="17">
        <v>33455.311000000002</v>
      </c>
      <c r="F31" s="17">
        <v>38656.082799999996</v>
      </c>
      <c r="G31" s="17">
        <v>29296.472099999999</v>
      </c>
      <c r="H31" s="17">
        <v>31874.053</v>
      </c>
      <c r="I31" s="58">
        <v>147271.54500000001</v>
      </c>
    </row>
    <row r="32" spans="1:27" x14ac:dyDescent="0.25">
      <c r="B32" s="1" t="s">
        <v>85</v>
      </c>
      <c r="C32" s="17">
        <v>0</v>
      </c>
      <c r="D32" s="17">
        <v>1629.8064999999999</v>
      </c>
      <c r="E32" s="17">
        <v>1218.9449999999999</v>
      </c>
      <c r="F32" s="17">
        <v>2244.6493999999998</v>
      </c>
      <c r="G32" s="17">
        <v>2692.1913</v>
      </c>
      <c r="H32" s="17">
        <v>3933.6770000000001</v>
      </c>
      <c r="I32" s="58">
        <v>11719.269</v>
      </c>
    </row>
    <row r="33" spans="2:9" x14ac:dyDescent="0.25">
      <c r="B33" s="1" t="s">
        <v>108</v>
      </c>
      <c r="C33" s="17">
        <v>0</v>
      </c>
      <c r="D33" s="17">
        <v>0</v>
      </c>
      <c r="E33" s="17">
        <v>3136.1190000000001</v>
      </c>
      <c r="F33" s="17">
        <v>3150</v>
      </c>
      <c r="G33" s="17">
        <v>350</v>
      </c>
      <c r="H33" s="17">
        <v>970</v>
      </c>
      <c r="I33" s="58">
        <v>7606.1189999999997</v>
      </c>
    </row>
    <row r="34" spans="2:9" x14ac:dyDescent="0.25">
      <c r="B34" s="1" t="s">
        <v>86</v>
      </c>
      <c r="C34" s="17">
        <v>11278.314399999999</v>
      </c>
      <c r="D34" s="17">
        <v>23087.495800000001</v>
      </c>
      <c r="E34" s="17">
        <v>50334.603999999999</v>
      </c>
      <c r="F34" s="17">
        <v>68142.752399999998</v>
      </c>
      <c r="G34" s="17">
        <v>51675.474600000001</v>
      </c>
      <c r="H34" s="17">
        <v>57434.055</v>
      </c>
      <c r="I34" s="58">
        <v>261952.69699999999</v>
      </c>
    </row>
    <row r="35" spans="2:9" x14ac:dyDescent="0.25">
      <c r="B35" s="1" t="s">
        <v>87</v>
      </c>
      <c r="C35" s="17">
        <v>0</v>
      </c>
      <c r="D35" s="17">
        <v>111.2362</v>
      </c>
      <c r="E35" s="17">
        <v>2547.9810000000002</v>
      </c>
      <c r="F35" s="17">
        <v>491.34160000000003</v>
      </c>
      <c r="G35" s="17">
        <v>513.63649999999996</v>
      </c>
      <c r="H35" s="17">
        <v>0</v>
      </c>
      <c r="I35" s="58">
        <v>3664.1959999999999</v>
      </c>
    </row>
    <row r="36" spans="2:9" x14ac:dyDescent="0.25">
      <c r="B36" s="1" t="s">
        <v>88</v>
      </c>
      <c r="C36" s="17">
        <v>116.1778</v>
      </c>
      <c r="D36" s="17">
        <v>4307.4052000000001</v>
      </c>
      <c r="E36" s="17">
        <v>11565.161</v>
      </c>
      <c r="F36" s="17">
        <v>12836.6464</v>
      </c>
      <c r="G36" s="17">
        <v>7447.7305999999999</v>
      </c>
      <c r="H36" s="17">
        <v>16689.991000000002</v>
      </c>
      <c r="I36" s="58">
        <v>52963.112999999998</v>
      </c>
    </row>
    <row r="37" spans="2:9" ht="16.5" thickBot="1" x14ac:dyDescent="0.3">
      <c r="B37" s="92" t="s">
        <v>89</v>
      </c>
      <c r="C37" s="92">
        <v>0</v>
      </c>
      <c r="D37" s="92">
        <v>0</v>
      </c>
      <c r="E37" s="92">
        <v>0</v>
      </c>
      <c r="F37" s="92">
        <v>7847.0949000000001</v>
      </c>
      <c r="G37" s="92">
        <v>8025.5063</v>
      </c>
      <c r="H37" s="92">
        <v>8550.2139999999999</v>
      </c>
      <c r="I37" s="93">
        <v>24422.814999999999</v>
      </c>
    </row>
    <row r="38" spans="2:9" ht="16.5" thickTop="1" x14ac:dyDescent="0.25">
      <c r="B38" s="10" t="s">
        <v>2</v>
      </c>
      <c r="C38" s="58">
        <v>15823.702799999999</v>
      </c>
      <c r="D38" s="58">
        <v>106071.0546</v>
      </c>
      <c r="E38" s="58">
        <v>264118.08600000001</v>
      </c>
      <c r="F38" s="58">
        <v>339200.31109999999</v>
      </c>
      <c r="G38" s="58">
        <v>276348.2586</v>
      </c>
      <c r="H38" s="58">
        <v>289886.174</v>
      </c>
      <c r="I38" s="58">
        <v>1291447.588</v>
      </c>
    </row>
    <row r="39" spans="2:9" x14ac:dyDescent="0.25">
      <c r="B39" s="18"/>
      <c r="C39" s="19"/>
      <c r="D39" s="20"/>
      <c r="E39" s="20"/>
      <c r="F39" s="20"/>
      <c r="G39" s="20"/>
      <c r="H39" s="20"/>
      <c r="I39" s="20"/>
    </row>
    <row r="40" spans="2:9" x14ac:dyDescent="0.25">
      <c r="B40" s="18"/>
      <c r="C40" s="19"/>
      <c r="D40" s="20"/>
      <c r="E40" s="20"/>
      <c r="F40" s="20"/>
      <c r="G40" s="20"/>
      <c r="H40" s="20"/>
      <c r="I40" s="20"/>
    </row>
    <row r="41" spans="2:9" x14ac:dyDescent="0.25">
      <c r="B41" s="1"/>
    </row>
    <row r="42" spans="2:9" x14ac:dyDescent="0.25">
      <c r="B42" s="10" t="s">
        <v>9</v>
      </c>
    </row>
    <row r="43" spans="2:9" x14ac:dyDescent="0.25">
      <c r="B43" s="1"/>
      <c r="C43" s="166" t="s">
        <v>135</v>
      </c>
      <c r="D43" s="166"/>
      <c r="E43" s="166"/>
      <c r="F43" s="166"/>
      <c r="G43" s="166"/>
      <c r="H43" s="166"/>
      <c r="I43" s="166"/>
    </row>
    <row r="44" spans="2:9" x14ac:dyDescent="0.25">
      <c r="B44" s="15"/>
      <c r="C44" s="167">
        <v>2025</v>
      </c>
      <c r="D44" s="167"/>
      <c r="E44" s="167"/>
      <c r="F44" s="167"/>
      <c r="G44" s="167"/>
      <c r="H44" s="168"/>
      <c r="I44" s="169" t="s">
        <v>45</v>
      </c>
    </row>
    <row r="45" spans="2:9" x14ac:dyDescent="0.25">
      <c r="B45" s="15"/>
      <c r="C45" s="16" t="s">
        <v>5</v>
      </c>
      <c r="D45" s="16" t="s">
        <v>6</v>
      </c>
      <c r="E45" s="16" t="s">
        <v>10</v>
      </c>
      <c r="F45" s="16" t="s">
        <v>82</v>
      </c>
      <c r="G45" s="16" t="s">
        <v>90</v>
      </c>
      <c r="H45" s="16" t="s">
        <v>172</v>
      </c>
      <c r="I45" s="170"/>
    </row>
    <row r="46" spans="2:9" x14ac:dyDescent="0.25">
      <c r="B46" s="1" t="s">
        <v>11</v>
      </c>
      <c r="C46" s="17">
        <v>0</v>
      </c>
      <c r="D46" s="17">
        <v>139</v>
      </c>
      <c r="E46" s="17">
        <v>201</v>
      </c>
      <c r="F46" s="17">
        <v>204</v>
      </c>
      <c r="G46" s="17">
        <v>198</v>
      </c>
      <c r="H46" s="17">
        <v>232</v>
      </c>
      <c r="I46" s="58">
        <v>957</v>
      </c>
    </row>
    <row r="47" spans="2:9" x14ac:dyDescent="0.25">
      <c r="B47" s="1" t="s">
        <v>107</v>
      </c>
      <c r="C47" s="17">
        <v>9</v>
      </c>
      <c r="D47" s="17">
        <v>28</v>
      </c>
      <c r="E47" s="17">
        <v>36</v>
      </c>
      <c r="F47" s="17">
        <v>39</v>
      </c>
      <c r="G47" s="17">
        <v>55</v>
      </c>
      <c r="H47" s="17">
        <v>69</v>
      </c>
      <c r="I47" s="58">
        <v>198</v>
      </c>
    </row>
    <row r="48" spans="2:9" x14ac:dyDescent="0.25">
      <c r="B48" s="1" t="s">
        <v>83</v>
      </c>
      <c r="C48" s="17">
        <v>1</v>
      </c>
      <c r="D48" s="17">
        <v>423</v>
      </c>
      <c r="E48" s="17">
        <v>818</v>
      </c>
      <c r="F48" s="17">
        <v>1647</v>
      </c>
      <c r="G48" s="17">
        <v>1162</v>
      </c>
      <c r="H48" s="17">
        <v>1059</v>
      </c>
      <c r="I48" s="58">
        <v>5083</v>
      </c>
    </row>
    <row r="49" spans="2:19" x14ac:dyDescent="0.25">
      <c r="B49" s="1" t="s">
        <v>84</v>
      </c>
      <c r="C49" s="17">
        <v>0</v>
      </c>
      <c r="D49" s="17">
        <v>144</v>
      </c>
      <c r="E49" s="17">
        <v>280</v>
      </c>
      <c r="F49" s="17">
        <v>284</v>
      </c>
      <c r="G49" s="17">
        <v>287</v>
      </c>
      <c r="H49" s="17">
        <v>283</v>
      </c>
      <c r="I49" s="58">
        <v>1277</v>
      </c>
    </row>
    <row r="50" spans="2:19" x14ac:dyDescent="0.25">
      <c r="B50" s="1" t="s">
        <v>85</v>
      </c>
      <c r="C50" s="17">
        <v>0</v>
      </c>
      <c r="D50" s="17">
        <v>6</v>
      </c>
      <c r="E50" s="17">
        <v>9</v>
      </c>
      <c r="F50" s="17">
        <v>13</v>
      </c>
      <c r="G50" s="17">
        <v>15</v>
      </c>
      <c r="H50" s="17">
        <v>23</v>
      </c>
      <c r="I50" s="58">
        <v>63</v>
      </c>
    </row>
    <row r="51" spans="2:19" x14ac:dyDescent="0.25">
      <c r="B51" s="1" t="s">
        <v>108</v>
      </c>
      <c r="C51" s="17">
        <v>0</v>
      </c>
      <c r="D51" s="17">
        <v>0</v>
      </c>
      <c r="E51" s="17">
        <v>6</v>
      </c>
      <c r="F51" s="17">
        <v>5</v>
      </c>
      <c r="G51" s="17">
        <v>2</v>
      </c>
      <c r="H51" s="17">
        <v>4</v>
      </c>
      <c r="I51" s="58">
        <v>17</v>
      </c>
    </row>
    <row r="52" spans="2:19" x14ac:dyDescent="0.25">
      <c r="B52" s="1" t="s">
        <v>86</v>
      </c>
      <c r="C52" s="17">
        <v>61</v>
      </c>
      <c r="D52" s="17">
        <v>218</v>
      </c>
      <c r="E52" s="17">
        <v>278</v>
      </c>
      <c r="F52" s="17">
        <v>484</v>
      </c>
      <c r="G52" s="17">
        <v>455</v>
      </c>
      <c r="H52" s="17">
        <v>502</v>
      </c>
      <c r="I52" s="58">
        <v>1989</v>
      </c>
    </row>
    <row r="53" spans="2:19" x14ac:dyDescent="0.25">
      <c r="B53" s="1" t="s">
        <v>87</v>
      </c>
      <c r="C53" s="17">
        <v>0</v>
      </c>
      <c r="D53" s="17">
        <v>1</v>
      </c>
      <c r="E53" s="17">
        <v>2</v>
      </c>
      <c r="F53" s="17">
        <v>4</v>
      </c>
      <c r="G53" s="17">
        <v>2</v>
      </c>
      <c r="H53" s="17">
        <v>0</v>
      </c>
      <c r="I53" s="58">
        <v>7</v>
      </c>
    </row>
    <row r="54" spans="2:19" x14ac:dyDescent="0.25">
      <c r="B54" s="1" t="s">
        <v>88</v>
      </c>
      <c r="C54" s="17">
        <v>1</v>
      </c>
      <c r="D54" s="17">
        <v>11</v>
      </c>
      <c r="E54" s="17">
        <v>56</v>
      </c>
      <c r="F54" s="17">
        <v>61</v>
      </c>
      <c r="G54" s="17">
        <v>66</v>
      </c>
      <c r="H54" s="17">
        <v>101</v>
      </c>
      <c r="I54" s="58">
        <v>294</v>
      </c>
    </row>
    <row r="55" spans="2:19" ht="16.5" thickBot="1" x14ac:dyDescent="0.3">
      <c r="B55" s="92" t="s">
        <v>89</v>
      </c>
      <c r="C55" s="92">
        <v>0</v>
      </c>
      <c r="D55" s="92">
        <v>0</v>
      </c>
      <c r="E55" s="92">
        <v>0</v>
      </c>
      <c r="F55" s="92">
        <v>48</v>
      </c>
      <c r="G55" s="92">
        <v>77</v>
      </c>
      <c r="H55" s="92">
        <v>89</v>
      </c>
      <c r="I55" s="93">
        <v>213</v>
      </c>
    </row>
    <row r="56" spans="2:19" ht="16.5" thickTop="1" x14ac:dyDescent="0.25">
      <c r="B56" s="10" t="s">
        <v>2</v>
      </c>
      <c r="C56" s="58">
        <v>72</v>
      </c>
      <c r="D56" s="58">
        <v>950</v>
      </c>
      <c r="E56" s="58">
        <v>1617</v>
      </c>
      <c r="F56" s="58">
        <v>2690</v>
      </c>
      <c r="G56" s="58">
        <v>2202</v>
      </c>
      <c r="H56" s="58">
        <v>2239</v>
      </c>
      <c r="I56" s="58">
        <v>9513</v>
      </c>
    </row>
    <row r="57" spans="2:19" x14ac:dyDescent="0.25">
      <c r="B57" s="18"/>
      <c r="C57" s="19"/>
      <c r="D57" s="20"/>
      <c r="E57" s="20"/>
      <c r="F57" s="20"/>
      <c r="G57" s="20"/>
      <c r="H57" s="20"/>
      <c r="I57" s="20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2:19" x14ac:dyDescent="0.25">
      <c r="B58" s="18"/>
      <c r="C58" s="19"/>
      <c r="D58" s="20"/>
      <c r="E58" s="20"/>
      <c r="F58" s="20"/>
      <c r="G58" s="20"/>
      <c r="H58" s="20"/>
      <c r="I58" s="20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x14ac:dyDescent="0.25">
      <c r="B59" s="21"/>
      <c r="C59" s="23"/>
      <c r="D59" s="2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2:19" x14ac:dyDescent="0.25">
      <c r="B60" s="10" t="s">
        <v>20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x14ac:dyDescent="0.25">
      <c r="B61" s="1"/>
      <c r="C61" s="166" t="s">
        <v>136</v>
      </c>
      <c r="D61" s="166"/>
      <c r="E61" s="166"/>
      <c r="F61" s="166"/>
      <c r="G61" s="166"/>
      <c r="H61" s="166"/>
      <c r="I61" s="166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2:19" x14ac:dyDescent="0.25">
      <c r="B62" s="15"/>
      <c r="C62" s="167">
        <v>2025</v>
      </c>
      <c r="D62" s="167"/>
      <c r="E62" s="167"/>
      <c r="F62" s="167"/>
      <c r="G62" s="167"/>
      <c r="H62" s="168"/>
      <c r="I62" s="169" t="s">
        <v>45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 x14ac:dyDescent="0.25">
      <c r="B63" s="15"/>
      <c r="C63" s="16" t="s">
        <v>5</v>
      </c>
      <c r="D63" s="16" t="s">
        <v>6</v>
      </c>
      <c r="E63" s="16" t="s">
        <v>10</v>
      </c>
      <c r="F63" s="16" t="s">
        <v>82</v>
      </c>
      <c r="G63" s="16" t="s">
        <v>90</v>
      </c>
      <c r="H63" s="16" t="s">
        <v>172</v>
      </c>
      <c r="I63" s="170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 x14ac:dyDescent="0.25">
      <c r="B64" s="1" t="s">
        <v>11</v>
      </c>
      <c r="C64" s="74"/>
      <c r="D64" s="74">
        <v>0.56940000000000002</v>
      </c>
      <c r="E64" s="74">
        <v>0.56110000000000004</v>
      </c>
      <c r="F64" s="74">
        <v>0.5474</v>
      </c>
      <c r="G64" s="74">
        <v>0.54200000000000004</v>
      </c>
      <c r="H64" s="74">
        <v>0.53410000000000002</v>
      </c>
      <c r="I64" s="75">
        <v>0.54759999999999998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x14ac:dyDescent="0.25">
      <c r="B65" s="1" t="s">
        <v>107</v>
      </c>
      <c r="C65" s="74">
        <v>0.76170000000000004</v>
      </c>
      <c r="D65" s="74">
        <v>0.74590000000000001</v>
      </c>
      <c r="E65" s="74">
        <v>0.76629999999999998</v>
      </c>
      <c r="F65" s="74">
        <v>0.71509999999999996</v>
      </c>
      <c r="G65" s="74">
        <v>0.76439999999999997</v>
      </c>
      <c r="H65" s="74">
        <v>0.74139999999999995</v>
      </c>
      <c r="I65" s="75">
        <v>0.74980000000000002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x14ac:dyDescent="0.25">
      <c r="B66" s="1" t="s">
        <v>83</v>
      </c>
      <c r="C66" s="74">
        <v>0.7</v>
      </c>
      <c r="D66" s="74">
        <v>0.52290000000000003</v>
      </c>
      <c r="E66" s="74">
        <v>0.52959999999999996</v>
      </c>
      <c r="F66" s="74">
        <v>0.51980000000000004</v>
      </c>
      <c r="G66" s="74">
        <v>0.53049999999999997</v>
      </c>
      <c r="H66" s="74">
        <v>0.53390000000000004</v>
      </c>
      <c r="I66" s="75">
        <v>0.5272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x14ac:dyDescent="0.25">
      <c r="B67" s="1" t="s">
        <v>84</v>
      </c>
      <c r="C67" s="74"/>
      <c r="D67" s="74">
        <v>0.49980000000000002</v>
      </c>
      <c r="E67" s="74">
        <v>0.5</v>
      </c>
      <c r="F67" s="74">
        <v>0.5</v>
      </c>
      <c r="G67" s="74">
        <v>0.5</v>
      </c>
      <c r="H67" s="74">
        <v>0.52200000000000002</v>
      </c>
      <c r="I67" s="75">
        <v>0.50470000000000004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x14ac:dyDescent="0.25">
      <c r="B68" s="1" t="s">
        <v>85</v>
      </c>
      <c r="C68" s="74"/>
      <c r="D68" s="74">
        <v>0.71150000000000002</v>
      </c>
      <c r="E68" s="74">
        <v>0.72829999999999995</v>
      </c>
      <c r="F68" s="74">
        <v>0.74019999999999997</v>
      </c>
      <c r="G68" s="74">
        <v>0.70879999999999999</v>
      </c>
      <c r="H68" s="74">
        <v>0.7127</v>
      </c>
      <c r="I68" s="75">
        <v>0.71850000000000003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2:19" x14ac:dyDescent="0.25">
      <c r="B69" s="1" t="s">
        <v>108</v>
      </c>
      <c r="C69" s="74"/>
      <c r="D69" s="74"/>
      <c r="E69" s="74">
        <v>0.71430000000000005</v>
      </c>
      <c r="F69" s="74">
        <v>0.73019999999999996</v>
      </c>
      <c r="G69" s="74">
        <v>0.8</v>
      </c>
      <c r="H69" s="74">
        <v>0.78759999999999997</v>
      </c>
      <c r="I69" s="75">
        <v>0.73419999999999996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2:19" x14ac:dyDescent="0.25">
      <c r="B70" s="1" t="s">
        <v>86</v>
      </c>
      <c r="C70" s="74">
        <v>0.50160000000000005</v>
      </c>
      <c r="D70" s="74">
        <v>0.54669999999999996</v>
      </c>
      <c r="E70" s="74">
        <v>0.53739999999999999</v>
      </c>
      <c r="F70" s="74">
        <v>0.53869999999999996</v>
      </c>
      <c r="G70" s="74">
        <v>0.50939999999999996</v>
      </c>
      <c r="H70" s="74">
        <v>0.51329999999999998</v>
      </c>
      <c r="I70" s="75">
        <v>0.5262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x14ac:dyDescent="0.25">
      <c r="B71" s="1" t="s">
        <v>87</v>
      </c>
      <c r="C71" s="74"/>
      <c r="D71" s="74">
        <v>0.7</v>
      </c>
      <c r="E71" s="74">
        <v>0.6</v>
      </c>
      <c r="F71" s="74">
        <v>0.75039999999999996</v>
      </c>
      <c r="G71" s="74">
        <v>0.66110000000000002</v>
      </c>
      <c r="H71" s="74"/>
      <c r="I71" s="75">
        <v>0.63180000000000003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2:19" x14ac:dyDescent="0.25">
      <c r="B72" s="1" t="s">
        <v>88</v>
      </c>
      <c r="C72" s="74">
        <v>0.7</v>
      </c>
      <c r="D72" s="74">
        <v>0.72750000000000004</v>
      </c>
      <c r="E72" s="74">
        <v>0.66449999999999998</v>
      </c>
      <c r="F72" s="74">
        <v>0.6472</v>
      </c>
      <c r="G72" s="74">
        <v>0.48980000000000001</v>
      </c>
      <c r="H72" s="74">
        <v>0.58840000000000003</v>
      </c>
      <c r="I72" s="75">
        <v>0.6169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2:19" ht="16.5" thickBot="1" x14ac:dyDescent="0.3">
      <c r="B73" s="92" t="s">
        <v>89</v>
      </c>
      <c r="C73" s="94"/>
      <c r="D73" s="94"/>
      <c r="E73" s="94"/>
      <c r="F73" s="94">
        <v>0.33169999999999999</v>
      </c>
      <c r="G73" s="94">
        <v>0.5</v>
      </c>
      <c r="H73" s="94">
        <v>0.5</v>
      </c>
      <c r="I73" s="95">
        <v>0.44590000000000002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2:19" ht="16.5" thickTop="1" x14ac:dyDescent="0.25">
      <c r="B74" s="10" t="s">
        <v>2</v>
      </c>
      <c r="C74" s="75">
        <v>0.57530000000000003</v>
      </c>
      <c r="D74" s="75">
        <v>0.56059999999999999</v>
      </c>
      <c r="E74" s="75">
        <v>0.55840000000000001</v>
      </c>
      <c r="F74" s="75">
        <v>0.53649999999999998</v>
      </c>
      <c r="G74" s="75">
        <v>0.54339999999999999</v>
      </c>
      <c r="H74" s="75">
        <v>0.54920000000000002</v>
      </c>
      <c r="I74" s="75">
        <v>0.54779999999999995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2:19" x14ac:dyDescent="0.25">
      <c r="B75" s="18"/>
      <c r="C75" s="19"/>
      <c r="D75" s="20"/>
      <c r="E75" s="20"/>
      <c r="F75" s="20"/>
      <c r="G75" s="20"/>
      <c r="H75" s="20"/>
      <c r="I75" s="20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2:19" x14ac:dyDescent="0.25">
      <c r="B76" s="18"/>
      <c r="C76" s="19"/>
      <c r="D76" s="20"/>
      <c r="E76" s="20"/>
      <c r="F76" s="20"/>
      <c r="G76" s="20"/>
      <c r="H76" s="20"/>
      <c r="I76" s="20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2:19" x14ac:dyDescent="0.25">
      <c r="B77" s="21"/>
      <c r="C77" s="23"/>
      <c r="D77" s="2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2:19" x14ac:dyDescent="0.25">
      <c r="B78" s="10" t="s">
        <v>126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2:19" x14ac:dyDescent="0.25">
      <c r="B79" s="1"/>
      <c r="C79" s="166" t="s">
        <v>137</v>
      </c>
      <c r="D79" s="166"/>
      <c r="E79" s="166"/>
      <c r="F79" s="166"/>
      <c r="G79" s="166"/>
      <c r="H79" s="166"/>
      <c r="I79" s="166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2:19" x14ac:dyDescent="0.25">
      <c r="B80" s="15"/>
      <c r="C80" s="167">
        <v>2025</v>
      </c>
      <c r="D80" s="167"/>
      <c r="E80" s="167"/>
      <c r="F80" s="167"/>
      <c r="G80" s="167"/>
      <c r="H80" s="168"/>
      <c r="I80" s="169" t="s">
        <v>45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x14ac:dyDescent="0.25">
      <c r="B81" s="15"/>
      <c r="C81" s="16" t="s">
        <v>5</v>
      </c>
      <c r="D81" s="16" t="s">
        <v>6</v>
      </c>
      <c r="E81" s="16" t="s">
        <v>10</v>
      </c>
      <c r="F81" s="16" t="s">
        <v>82</v>
      </c>
      <c r="G81" s="16" t="s">
        <v>90</v>
      </c>
      <c r="H81" s="16" t="s">
        <v>172</v>
      </c>
      <c r="I81" s="170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x14ac:dyDescent="0.25">
      <c r="B82" s="1" t="s">
        <v>11</v>
      </c>
      <c r="C82" s="64"/>
      <c r="D82" s="64">
        <v>4.3575999999999997</v>
      </c>
      <c r="E82" s="64">
        <v>5.524</v>
      </c>
      <c r="F82" s="64">
        <v>5.1656000000000004</v>
      </c>
      <c r="G82" s="64">
        <v>4.6577999999999999</v>
      </c>
      <c r="H82" s="64">
        <v>4.2496999999999998</v>
      </c>
      <c r="I82" s="65">
        <v>4.8048999999999999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x14ac:dyDescent="0.25">
      <c r="B83" s="1" t="s">
        <v>107</v>
      </c>
      <c r="C83" s="64">
        <v>2.4215</v>
      </c>
      <c r="D83" s="64">
        <v>2.5687000000000002</v>
      </c>
      <c r="E83" s="64">
        <v>2.9849999999999999</v>
      </c>
      <c r="F83" s="64">
        <v>3.9020000000000001</v>
      </c>
      <c r="G83" s="64">
        <v>5.1635</v>
      </c>
      <c r="H83" s="64">
        <v>5.4619</v>
      </c>
      <c r="I83" s="65">
        <v>4.2035999999999998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x14ac:dyDescent="0.25">
      <c r="B84" s="1" t="s">
        <v>83</v>
      </c>
      <c r="C84" s="64">
        <v>7.7633000000000001</v>
      </c>
      <c r="D84" s="64">
        <v>4.3019999999999996</v>
      </c>
      <c r="E84" s="64">
        <v>4.4709000000000003</v>
      </c>
      <c r="F84" s="64">
        <v>4.3208000000000002</v>
      </c>
      <c r="G84" s="64">
        <v>4.3028000000000004</v>
      </c>
      <c r="H84" s="64">
        <v>3.8506</v>
      </c>
      <c r="I84" s="65">
        <v>4.2557999999999998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x14ac:dyDescent="0.25">
      <c r="B85" s="1" t="s">
        <v>84</v>
      </c>
      <c r="C85" s="64"/>
      <c r="D85" s="64">
        <v>4.32</v>
      </c>
      <c r="E85" s="64">
        <v>4.2179000000000002</v>
      </c>
      <c r="F85" s="64">
        <v>3.9419</v>
      </c>
      <c r="G85" s="64">
        <v>4.1336000000000004</v>
      </c>
      <c r="H85" s="64">
        <v>3.7498</v>
      </c>
      <c r="I85" s="65">
        <v>4.0370999999999997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x14ac:dyDescent="0.25">
      <c r="B86" s="1" t="s">
        <v>85</v>
      </c>
      <c r="C86" s="64"/>
      <c r="D86" s="64">
        <v>8.1239000000000008</v>
      </c>
      <c r="E86" s="64">
        <v>6.5317999999999996</v>
      </c>
      <c r="F86" s="64">
        <v>6.5122</v>
      </c>
      <c r="G86" s="64">
        <v>7.1669999999999998</v>
      </c>
      <c r="H86" s="64">
        <v>7.5037000000000003</v>
      </c>
      <c r="I86" s="65">
        <v>7.2215999999999996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x14ac:dyDescent="0.25">
      <c r="B87" s="1" t="s">
        <v>108</v>
      </c>
      <c r="C87" s="64"/>
      <c r="D87" s="64"/>
      <c r="E87" s="64">
        <v>8.1150000000000002</v>
      </c>
      <c r="F87" s="64">
        <v>9.3930000000000007</v>
      </c>
      <c r="G87" s="64">
        <v>10.283799999999999</v>
      </c>
      <c r="H87" s="64">
        <v>9.6809999999999992</v>
      </c>
      <c r="I87" s="65">
        <v>8.9437999999999995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x14ac:dyDescent="0.25">
      <c r="B88" s="1" t="s">
        <v>86</v>
      </c>
      <c r="C88" s="64">
        <v>3.9876</v>
      </c>
      <c r="D88" s="64">
        <v>4.6006999999999998</v>
      </c>
      <c r="E88" s="64">
        <v>4.3922999999999996</v>
      </c>
      <c r="F88" s="64">
        <v>4.3703000000000003</v>
      </c>
      <c r="G88" s="64">
        <v>4.09</v>
      </c>
      <c r="H88" s="64">
        <v>4.1169000000000002</v>
      </c>
      <c r="I88" s="65">
        <v>4.2675000000000001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x14ac:dyDescent="0.25">
      <c r="B89" s="1" t="s">
        <v>87</v>
      </c>
      <c r="C89" s="64"/>
      <c r="D89" s="64">
        <v>12.148099999999999</v>
      </c>
      <c r="E89" s="64">
        <v>5.4081999999999999</v>
      </c>
      <c r="F89" s="64">
        <v>10.4558</v>
      </c>
      <c r="G89" s="64">
        <v>10.767200000000001</v>
      </c>
      <c r="H89" s="64"/>
      <c r="I89" s="65">
        <v>7.0408999999999997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x14ac:dyDescent="0.25">
      <c r="B90" s="1" t="s">
        <v>88</v>
      </c>
      <c r="C90" s="64">
        <v>10.154400000000001</v>
      </c>
      <c r="D90" s="64">
        <v>5.2706</v>
      </c>
      <c r="E90" s="64">
        <v>4.4671000000000003</v>
      </c>
      <c r="F90" s="64">
        <v>5.4996999999999998</v>
      </c>
      <c r="G90" s="64">
        <v>4.1768999999999998</v>
      </c>
      <c r="H90" s="64">
        <v>4.2264999999999997</v>
      </c>
      <c r="I90" s="65">
        <v>4.6786000000000003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6.5" thickBot="1" x14ac:dyDescent="0.3">
      <c r="B91" s="92" t="s">
        <v>89</v>
      </c>
      <c r="C91" s="96"/>
      <c r="D91" s="96"/>
      <c r="E91" s="96"/>
      <c r="F91" s="96">
        <v>3.4</v>
      </c>
      <c r="G91" s="96">
        <v>3.28</v>
      </c>
      <c r="H91" s="96">
        <v>3.18</v>
      </c>
      <c r="I91" s="97">
        <v>3.2835000000000001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6.5" thickTop="1" x14ac:dyDescent="0.25">
      <c r="B92" s="10" t="s">
        <v>2</v>
      </c>
      <c r="C92" s="65">
        <v>3.6394000000000002</v>
      </c>
      <c r="D92" s="65">
        <v>4.3582999999999998</v>
      </c>
      <c r="E92" s="65">
        <v>4.5326000000000004</v>
      </c>
      <c r="F92" s="65">
        <v>4.4635999999999996</v>
      </c>
      <c r="G92" s="65">
        <v>4.3776999999999999</v>
      </c>
      <c r="H92" s="65">
        <v>4.1508000000000003</v>
      </c>
      <c r="I92" s="65">
        <v>4.3703000000000003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x14ac:dyDescent="0.25">
      <c r="B93" s="18"/>
      <c r="C93" s="19"/>
      <c r="D93" s="20"/>
      <c r="E93" s="20"/>
      <c r="F93" s="20"/>
      <c r="G93" s="20"/>
      <c r="H93" s="20"/>
      <c r="I93" s="20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x14ac:dyDescent="0.25">
      <c r="B94" s="18"/>
      <c r="C94" s="19"/>
      <c r="D94" s="20"/>
      <c r="E94" s="20"/>
      <c r="F94" s="20"/>
      <c r="G94" s="20"/>
      <c r="H94" s="20"/>
      <c r="I94" s="20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x14ac:dyDescent="0.25">
      <c r="B95" s="21"/>
      <c r="C95" s="23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7" spans="2:2" x14ac:dyDescent="0.25">
      <c r="B97" s="10" t="s">
        <v>0</v>
      </c>
    </row>
    <row r="98" spans="2:2" x14ac:dyDescent="0.25">
      <c r="B98" s="10" t="s">
        <v>139</v>
      </c>
    </row>
    <row r="99" spans="2:2" x14ac:dyDescent="0.25">
      <c r="B99" s="10" t="s">
        <v>140</v>
      </c>
    </row>
    <row r="100" spans="2:2" x14ac:dyDescent="0.25">
      <c r="B100" s="10" t="s">
        <v>141</v>
      </c>
    </row>
    <row r="101" spans="2:2" x14ac:dyDescent="0.25">
      <c r="B101" s="10" t="s">
        <v>142</v>
      </c>
    </row>
    <row r="102" spans="2:2" x14ac:dyDescent="0.25">
      <c r="B102" s="10" t="s">
        <v>143</v>
      </c>
    </row>
    <row r="103" spans="2:2" x14ac:dyDescent="0.25">
      <c r="B103" s="10" t="s">
        <v>173</v>
      </c>
    </row>
  </sheetData>
  <mergeCells count="15">
    <mergeCell ref="C26:H26"/>
    <mergeCell ref="C44:H44"/>
    <mergeCell ref="C62:H62"/>
    <mergeCell ref="C80:H80"/>
    <mergeCell ref="C79:I79"/>
    <mergeCell ref="I80:I81"/>
    <mergeCell ref="C6:I6"/>
    <mergeCell ref="I7:I8"/>
    <mergeCell ref="C25:I25"/>
    <mergeCell ref="I26:I27"/>
    <mergeCell ref="C43:I43"/>
    <mergeCell ref="I44:I45"/>
    <mergeCell ref="C61:I61"/>
    <mergeCell ref="I62:I63"/>
    <mergeCell ref="C7:H7"/>
  </mergeCells>
  <phoneticPr fontId="29" type="noConversion"/>
  <conditionalFormatting sqref="C19:I19">
    <cfRule type="cellIs" dxfId="8" priority="11" operator="equal">
      <formula>#REF!</formula>
    </cfRule>
  </conditionalFormatting>
  <conditionalFormatting sqref="C38:I38">
    <cfRule type="cellIs" dxfId="7" priority="4" operator="equal">
      <formula>#REF!</formula>
    </cfRule>
  </conditionalFormatting>
  <conditionalFormatting sqref="C56:I56">
    <cfRule type="cellIs" dxfId="6" priority="3" operator="equal">
      <formula>#REF!</formula>
    </cfRule>
  </conditionalFormatting>
  <conditionalFormatting sqref="C74:I74">
    <cfRule type="cellIs" dxfId="5" priority="2" operator="equal">
      <formula>#REF!</formula>
    </cfRule>
  </conditionalFormatting>
  <conditionalFormatting sqref="C92:I92">
    <cfRule type="cellIs" dxfId="4" priority="1" operator="equal">
      <formula>#REF!</formula>
    </cfRule>
  </conditionalFormatting>
  <hyperlinks>
    <hyperlink ref="A1" location="índice!A1" display="Índice" xr:uid="{3CB34267-4DB3-4F6C-97CF-930240561B14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D09F-0779-4F98-B78B-F5171D362F7A}">
  <sheetPr codeName="Hoja4"/>
  <dimension ref="A1:S120"/>
  <sheetViews>
    <sheetView showGridLines="0" topLeftCell="A18" zoomScale="70" zoomScaleNormal="70" workbookViewId="0">
      <selection activeCell="C22" sqref="C22:H23"/>
    </sheetView>
  </sheetViews>
  <sheetFormatPr baseColWidth="10" defaultColWidth="11.42578125" defaultRowHeight="15.75" x14ac:dyDescent="0.25"/>
  <cols>
    <col min="1" max="1" width="6.85546875" style="5" bestFit="1" customWidth="1"/>
    <col min="2" max="2" width="52.140625" style="10" customWidth="1"/>
    <col min="3" max="3" width="11" style="10" customWidth="1"/>
    <col min="4" max="4" width="11" style="1" customWidth="1"/>
    <col min="5" max="8" width="11" style="10" customWidth="1"/>
    <col min="9" max="17" width="12.42578125" style="10" customWidth="1"/>
    <col min="18" max="18" width="12.140625" style="11" bestFit="1" customWidth="1"/>
    <col min="19" max="19" width="9.28515625" style="12" bestFit="1" customWidth="1"/>
    <col min="20" max="16384" width="11.42578125" style="1"/>
  </cols>
  <sheetData>
    <row r="1" spans="1:19" x14ac:dyDescent="0.25">
      <c r="A1" s="27" t="s">
        <v>4</v>
      </c>
    </row>
    <row r="2" spans="1:19" ht="18.75" x14ac:dyDescent="0.3">
      <c r="B2" s="7" t="s">
        <v>105</v>
      </c>
    </row>
    <row r="3" spans="1:19" x14ac:dyDescent="0.25">
      <c r="B3" s="72" t="str">
        <f>+índice!B5</f>
        <v>Información al: 19/12/2025</v>
      </c>
      <c r="S3" s="13"/>
    </row>
    <row r="4" spans="1:19" x14ac:dyDescent="0.25">
      <c r="B4" s="1"/>
      <c r="S4" s="13"/>
    </row>
    <row r="5" spans="1:19" x14ac:dyDescent="0.25">
      <c r="A5" s="14"/>
      <c r="B5" s="10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B6" s="1"/>
      <c r="C6" s="166" t="s">
        <v>7</v>
      </c>
      <c r="D6" s="166"/>
      <c r="E6" s="166"/>
      <c r="F6" s="166"/>
      <c r="G6" s="166"/>
      <c r="H6" s="166"/>
      <c r="I6" s="166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" customHeight="1" x14ac:dyDescent="0.25">
      <c r="B7" s="15"/>
      <c r="C7" s="167">
        <v>2025</v>
      </c>
      <c r="D7" s="167"/>
      <c r="E7" s="167"/>
      <c r="F7" s="167"/>
      <c r="G7" s="167"/>
      <c r="H7" s="168"/>
      <c r="I7" s="169" t="s">
        <v>45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B8" s="15"/>
      <c r="C8" s="16" t="s">
        <v>5</v>
      </c>
      <c r="D8" s="16" t="s">
        <v>6</v>
      </c>
      <c r="E8" s="16" t="s">
        <v>10</v>
      </c>
      <c r="F8" s="16" t="s">
        <v>82</v>
      </c>
      <c r="G8" s="16" t="s">
        <v>90</v>
      </c>
      <c r="H8" s="16" t="s">
        <v>172</v>
      </c>
      <c r="I8" s="170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B9" s="1" t="s">
        <v>109</v>
      </c>
      <c r="C9" s="17">
        <v>0</v>
      </c>
      <c r="D9" s="17">
        <v>4</v>
      </c>
      <c r="E9" s="17">
        <v>8</v>
      </c>
      <c r="F9" s="17">
        <v>15</v>
      </c>
      <c r="G9" s="17">
        <v>9</v>
      </c>
      <c r="H9" s="17">
        <v>12</v>
      </c>
      <c r="I9" s="58">
        <v>48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B10" s="1" t="s">
        <v>110</v>
      </c>
      <c r="C10" s="17">
        <v>2</v>
      </c>
      <c r="D10" s="17">
        <v>41</v>
      </c>
      <c r="E10" s="17">
        <v>66</v>
      </c>
      <c r="F10" s="17">
        <v>76</v>
      </c>
      <c r="G10" s="17">
        <v>98</v>
      </c>
      <c r="H10" s="17">
        <v>137</v>
      </c>
      <c r="I10" s="58">
        <v>420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B11" s="1" t="s">
        <v>111</v>
      </c>
      <c r="C11" s="17">
        <v>19</v>
      </c>
      <c r="D11" s="17">
        <v>46</v>
      </c>
      <c r="E11" s="17">
        <v>77</v>
      </c>
      <c r="F11" s="17">
        <v>102</v>
      </c>
      <c r="G11" s="17">
        <v>94</v>
      </c>
      <c r="H11" s="17">
        <v>130</v>
      </c>
      <c r="I11" s="58">
        <v>468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B12" s="1" t="s">
        <v>112</v>
      </c>
      <c r="C12" s="17">
        <v>0</v>
      </c>
      <c r="D12" s="17">
        <v>15</v>
      </c>
      <c r="E12" s="17">
        <v>26</v>
      </c>
      <c r="F12" s="17">
        <v>29</v>
      </c>
      <c r="G12" s="17">
        <v>40</v>
      </c>
      <c r="H12" s="17">
        <v>20</v>
      </c>
      <c r="I12" s="58">
        <v>130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B13" s="1" t="s">
        <v>113</v>
      </c>
      <c r="C13" s="17">
        <v>0</v>
      </c>
      <c r="D13" s="17">
        <v>0</v>
      </c>
      <c r="E13" s="17">
        <v>0</v>
      </c>
      <c r="F13" s="17">
        <v>0</v>
      </c>
      <c r="G13" s="17">
        <v>2</v>
      </c>
      <c r="H13" s="17">
        <v>2</v>
      </c>
      <c r="I13" s="58"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6.5" thickBot="1" x14ac:dyDescent="0.3">
      <c r="B14" s="98" t="s">
        <v>127</v>
      </c>
      <c r="C14" s="99">
        <v>115</v>
      </c>
      <c r="D14" s="99">
        <v>906</v>
      </c>
      <c r="E14" s="99">
        <v>2212</v>
      </c>
      <c r="F14" s="99">
        <v>3069</v>
      </c>
      <c r="G14" s="99">
        <v>2363</v>
      </c>
      <c r="H14" s="99">
        <v>2457</v>
      </c>
      <c r="I14" s="100">
        <v>11122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6.5" thickTop="1" x14ac:dyDescent="0.25">
      <c r="B15" s="10" t="s">
        <v>2</v>
      </c>
      <c r="C15" s="58">
        <v>136</v>
      </c>
      <c r="D15" s="58">
        <v>1012</v>
      </c>
      <c r="E15" s="58">
        <v>2389</v>
      </c>
      <c r="F15" s="58">
        <v>3291</v>
      </c>
      <c r="G15" s="58">
        <v>2606</v>
      </c>
      <c r="H15" s="58">
        <v>2758</v>
      </c>
      <c r="I15" s="58">
        <v>12192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B16" s="18"/>
      <c r="C16" s="19"/>
      <c r="D16" s="20"/>
      <c r="E16" s="20"/>
      <c r="F16" s="20"/>
      <c r="G16" s="20"/>
      <c r="H16" s="20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x14ac:dyDescent="0.25">
      <c r="B17" s="18"/>
      <c r="C17" s="19"/>
      <c r="D17" s="20"/>
      <c r="E17" s="20"/>
      <c r="F17" s="20"/>
      <c r="G17" s="20"/>
      <c r="H17" s="20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x14ac:dyDescent="0.25">
      <c r="B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x14ac:dyDescent="0.25">
      <c r="B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x14ac:dyDescent="0.25">
      <c r="B20" s="10" t="s">
        <v>128</v>
      </c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x14ac:dyDescent="0.25">
      <c r="B21" s="1"/>
      <c r="C21" s="166" t="s">
        <v>134</v>
      </c>
      <c r="D21" s="166"/>
      <c r="E21" s="166"/>
      <c r="F21" s="166"/>
      <c r="G21" s="166"/>
      <c r="H21" s="166"/>
      <c r="I21" s="166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x14ac:dyDescent="0.25">
      <c r="B22" s="15"/>
      <c r="C22" s="167">
        <v>2025</v>
      </c>
      <c r="D22" s="167"/>
      <c r="E22" s="167"/>
      <c r="F22" s="167"/>
      <c r="G22" s="167"/>
      <c r="H22" s="168"/>
      <c r="I22" s="169" t="s">
        <v>45</v>
      </c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x14ac:dyDescent="0.25">
      <c r="B23" s="15"/>
      <c r="C23" s="16" t="s">
        <v>5</v>
      </c>
      <c r="D23" s="16" t="s">
        <v>6</v>
      </c>
      <c r="E23" s="16" t="s">
        <v>10</v>
      </c>
      <c r="F23" s="16" t="s">
        <v>82</v>
      </c>
      <c r="G23" s="16" t="s">
        <v>90</v>
      </c>
      <c r="H23" s="16" t="s">
        <v>172</v>
      </c>
      <c r="I23" s="170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x14ac:dyDescent="0.25">
      <c r="B24" s="1" t="s">
        <v>109</v>
      </c>
      <c r="C24" s="17">
        <v>0</v>
      </c>
      <c r="D24" s="17">
        <v>2962.9670000000001</v>
      </c>
      <c r="E24" s="17">
        <v>7124.0479999999998</v>
      </c>
      <c r="F24" s="17">
        <v>6221.38</v>
      </c>
      <c r="G24" s="17">
        <v>4329.2359999999999</v>
      </c>
      <c r="H24" s="17">
        <v>4111.0319</v>
      </c>
      <c r="I24" s="58">
        <v>24748.66</v>
      </c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x14ac:dyDescent="0.25">
      <c r="B25" s="1" t="s">
        <v>110</v>
      </c>
      <c r="C25" s="17">
        <v>1650.2639999999999</v>
      </c>
      <c r="D25" s="17">
        <v>6702.5680000000002</v>
      </c>
      <c r="E25" s="17">
        <v>17593.873</v>
      </c>
      <c r="F25" s="17">
        <v>8589.8510000000006</v>
      </c>
      <c r="G25" s="17">
        <v>18109.401999999998</v>
      </c>
      <c r="H25" s="17">
        <v>17111.082299999998</v>
      </c>
      <c r="I25" s="58">
        <v>69757.039999999994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x14ac:dyDescent="0.25">
      <c r="B26" s="1" t="s">
        <v>111</v>
      </c>
      <c r="C26" s="17">
        <v>2895.1239999999998</v>
      </c>
      <c r="D26" s="17">
        <v>10996.814</v>
      </c>
      <c r="E26" s="17">
        <v>25762.863000000001</v>
      </c>
      <c r="F26" s="17">
        <v>33610.449999999997</v>
      </c>
      <c r="G26" s="17">
        <v>20819.682000000001</v>
      </c>
      <c r="H26" s="17">
        <v>25499.867200000001</v>
      </c>
      <c r="I26" s="58">
        <v>119584.8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ht="18" customHeight="1" x14ac:dyDescent="0.25">
      <c r="B27" s="1" t="s">
        <v>112</v>
      </c>
      <c r="C27" s="17">
        <v>0</v>
      </c>
      <c r="D27" s="17">
        <v>4723.8490000000002</v>
      </c>
      <c r="E27" s="17">
        <v>13263.777</v>
      </c>
      <c r="F27" s="17">
        <v>6812.0630000000001</v>
      </c>
      <c r="G27" s="17">
        <v>11670.834999999999</v>
      </c>
      <c r="H27" s="17">
        <v>10235.996499999999</v>
      </c>
      <c r="I27" s="58">
        <v>46706.52</v>
      </c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1" t="s">
        <v>113</v>
      </c>
      <c r="C28" s="17">
        <v>0</v>
      </c>
      <c r="D28" s="17">
        <v>0</v>
      </c>
      <c r="E28" s="17">
        <v>0</v>
      </c>
      <c r="F28" s="17">
        <v>0</v>
      </c>
      <c r="G28" s="17">
        <v>1523.307</v>
      </c>
      <c r="H28" s="17">
        <v>943.4425</v>
      </c>
      <c r="I28" s="58">
        <v>2466.75</v>
      </c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ht="16.5" thickBot="1" x14ac:dyDescent="0.3">
      <c r="B29" s="98" t="s">
        <v>127</v>
      </c>
      <c r="C29" s="99">
        <v>11278.314</v>
      </c>
      <c r="D29" s="99">
        <v>80684.857000000004</v>
      </c>
      <c r="E29" s="99">
        <v>200373.52499999999</v>
      </c>
      <c r="F29" s="99">
        <v>283966.56800000003</v>
      </c>
      <c r="G29" s="99">
        <v>219895.796</v>
      </c>
      <c r="H29" s="99">
        <v>231984.75390000001</v>
      </c>
      <c r="I29" s="100">
        <v>1028183.81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ht="16.5" thickTop="1" x14ac:dyDescent="0.25">
      <c r="B30" s="10" t="s">
        <v>2</v>
      </c>
      <c r="C30" s="58">
        <v>15823.703</v>
      </c>
      <c r="D30" s="58">
        <v>106071.05499999999</v>
      </c>
      <c r="E30" s="58">
        <v>264118.08600000001</v>
      </c>
      <c r="F30" s="58">
        <v>339200.31099999999</v>
      </c>
      <c r="G30" s="58">
        <v>276348.25900000002</v>
      </c>
      <c r="H30" s="58">
        <v>289886.17440000002</v>
      </c>
      <c r="I30" s="58">
        <v>1291447.5900000001</v>
      </c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x14ac:dyDescent="0.25">
      <c r="B31" s="18"/>
      <c r="C31" s="19"/>
      <c r="D31" s="20"/>
      <c r="E31" s="20"/>
      <c r="F31" s="20"/>
      <c r="G31" s="20"/>
      <c r="H31" s="20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x14ac:dyDescent="0.25">
      <c r="B32" s="18"/>
      <c r="C32" s="19"/>
      <c r="D32" s="20"/>
      <c r="E32" s="20"/>
      <c r="F32" s="20"/>
      <c r="G32" s="20"/>
      <c r="H32" s="20"/>
      <c r="I32" s="20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x14ac:dyDescent="0.25">
      <c r="B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x14ac:dyDescent="0.25">
      <c r="B34" s="10" t="s">
        <v>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18" customHeight="1" x14ac:dyDescent="0.25">
      <c r="B35" s="1"/>
      <c r="C35" s="166" t="s">
        <v>135</v>
      </c>
      <c r="D35" s="166"/>
      <c r="E35" s="166"/>
      <c r="F35" s="166"/>
      <c r="G35" s="166"/>
      <c r="H35" s="166"/>
      <c r="I35" s="166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x14ac:dyDescent="0.25">
      <c r="B36" s="15"/>
      <c r="C36" s="167">
        <v>2025</v>
      </c>
      <c r="D36" s="167"/>
      <c r="E36" s="167"/>
      <c r="F36" s="167"/>
      <c r="G36" s="167"/>
      <c r="H36" s="168"/>
      <c r="I36" s="169" t="s">
        <v>45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x14ac:dyDescent="0.25">
      <c r="B37" s="15"/>
      <c r="C37" s="16" t="s">
        <v>5</v>
      </c>
      <c r="D37" s="16" t="s">
        <v>6</v>
      </c>
      <c r="E37" s="16" t="s">
        <v>10</v>
      </c>
      <c r="F37" s="16" t="s">
        <v>82</v>
      </c>
      <c r="G37" s="16" t="s">
        <v>90</v>
      </c>
      <c r="H37" s="16" t="s">
        <v>172</v>
      </c>
      <c r="I37" s="170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x14ac:dyDescent="0.25">
      <c r="B38" s="1" t="s">
        <v>109</v>
      </c>
      <c r="C38" s="17">
        <v>0</v>
      </c>
      <c r="D38" s="17">
        <v>3</v>
      </c>
      <c r="E38" s="17">
        <v>5</v>
      </c>
      <c r="F38" s="17">
        <v>14</v>
      </c>
      <c r="G38" s="17">
        <v>9</v>
      </c>
      <c r="H38" s="17">
        <v>9</v>
      </c>
      <c r="I38" s="58">
        <v>39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x14ac:dyDescent="0.25">
      <c r="B39" s="1" t="s">
        <v>110</v>
      </c>
      <c r="C39" s="17">
        <v>2</v>
      </c>
      <c r="D39" s="17">
        <v>31</v>
      </c>
      <c r="E39" s="17">
        <v>56</v>
      </c>
      <c r="F39" s="17">
        <v>57</v>
      </c>
      <c r="G39" s="17">
        <v>69</v>
      </c>
      <c r="H39" s="17">
        <v>76</v>
      </c>
      <c r="I39" s="58">
        <v>271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x14ac:dyDescent="0.25">
      <c r="B40" s="1" t="s">
        <v>111</v>
      </c>
      <c r="C40" s="17">
        <v>9</v>
      </c>
      <c r="D40" s="17">
        <v>33</v>
      </c>
      <c r="E40" s="17">
        <v>46</v>
      </c>
      <c r="F40" s="17">
        <v>51</v>
      </c>
      <c r="G40" s="17">
        <v>46</v>
      </c>
      <c r="H40" s="17">
        <v>60</v>
      </c>
      <c r="I40" s="58">
        <v>185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x14ac:dyDescent="0.25">
      <c r="B41" s="1" t="s">
        <v>112</v>
      </c>
      <c r="C41" s="17">
        <v>0</v>
      </c>
      <c r="D41" s="17">
        <v>8</v>
      </c>
      <c r="E41" s="17">
        <v>17</v>
      </c>
      <c r="F41" s="17">
        <v>18</v>
      </c>
      <c r="G41" s="17">
        <v>26</v>
      </c>
      <c r="H41" s="17">
        <v>9</v>
      </c>
      <c r="I41" s="58">
        <v>68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x14ac:dyDescent="0.25">
      <c r="B42" s="1" t="s">
        <v>113</v>
      </c>
      <c r="C42" s="17">
        <v>0</v>
      </c>
      <c r="D42" s="17">
        <v>0</v>
      </c>
      <c r="E42" s="17">
        <v>0</v>
      </c>
      <c r="F42" s="17">
        <v>0</v>
      </c>
      <c r="G42" s="17">
        <v>1</v>
      </c>
      <c r="H42" s="17">
        <v>1</v>
      </c>
      <c r="I42" s="58">
        <v>1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6.5" thickBot="1" x14ac:dyDescent="0.3">
      <c r="B43" s="98" t="s">
        <v>127</v>
      </c>
      <c r="C43" s="99">
        <v>61</v>
      </c>
      <c r="D43" s="99">
        <v>878</v>
      </c>
      <c r="E43" s="99">
        <v>1497</v>
      </c>
      <c r="F43" s="99">
        <v>2552</v>
      </c>
      <c r="G43" s="99">
        <v>2052</v>
      </c>
      <c r="H43" s="99">
        <v>2087</v>
      </c>
      <c r="I43" s="100">
        <v>8980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16.5" thickTop="1" x14ac:dyDescent="0.25">
      <c r="B44" s="10" t="s">
        <v>2</v>
      </c>
      <c r="C44" s="58">
        <v>72</v>
      </c>
      <c r="D44" s="58">
        <v>950</v>
      </c>
      <c r="E44" s="58">
        <v>1617</v>
      </c>
      <c r="F44" s="58">
        <v>2690</v>
      </c>
      <c r="G44" s="58">
        <v>2202</v>
      </c>
      <c r="H44" s="58">
        <v>2239</v>
      </c>
      <c r="I44" s="58">
        <v>9513</v>
      </c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x14ac:dyDescent="0.25">
      <c r="B45" s="18"/>
      <c r="C45" s="19"/>
      <c r="D45" s="20"/>
      <c r="E45" s="20"/>
      <c r="F45" s="20"/>
      <c r="G45" s="20"/>
      <c r="H45" s="20"/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x14ac:dyDescent="0.25">
      <c r="B46" s="18"/>
      <c r="C46" s="19"/>
      <c r="D46" s="20"/>
      <c r="E46" s="20"/>
      <c r="F46" s="20"/>
      <c r="G46" s="20"/>
      <c r="H46" s="20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B47" s="21"/>
      <c r="C47" s="23"/>
      <c r="D47" s="22"/>
      <c r="E47" s="23"/>
      <c r="F47" s="23"/>
      <c r="G47" s="23"/>
      <c r="H47" s="23"/>
      <c r="I47" s="23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10" t="s">
        <v>20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x14ac:dyDescent="0.25">
      <c r="B49" s="1"/>
      <c r="C49" s="166" t="s">
        <v>136</v>
      </c>
      <c r="D49" s="166"/>
      <c r="E49" s="166"/>
      <c r="F49" s="166"/>
      <c r="G49" s="166"/>
      <c r="H49" s="166"/>
      <c r="I49" s="166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x14ac:dyDescent="0.25">
      <c r="B50" s="15"/>
      <c r="C50" s="167">
        <v>2025</v>
      </c>
      <c r="D50" s="167"/>
      <c r="E50" s="167"/>
      <c r="F50" s="167"/>
      <c r="G50" s="167"/>
      <c r="H50" s="168"/>
      <c r="I50" s="169" t="s">
        <v>45</v>
      </c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x14ac:dyDescent="0.25">
      <c r="B51" s="15"/>
      <c r="C51" s="16" t="s">
        <v>5</v>
      </c>
      <c r="D51" s="16" t="s">
        <v>6</v>
      </c>
      <c r="E51" s="16" t="s">
        <v>10</v>
      </c>
      <c r="F51" s="16" t="s">
        <v>82</v>
      </c>
      <c r="G51" s="16" t="s">
        <v>90</v>
      </c>
      <c r="H51" s="16" t="s">
        <v>172</v>
      </c>
      <c r="I51" s="170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x14ac:dyDescent="0.25">
      <c r="B52" s="1" t="s">
        <v>109</v>
      </c>
      <c r="C52" s="106"/>
      <c r="D52" s="106">
        <v>0.79830000000000001</v>
      </c>
      <c r="E52" s="106">
        <v>0.77929999999999999</v>
      </c>
      <c r="F52" s="106">
        <v>0.76549999999999996</v>
      </c>
      <c r="G52" s="106">
        <v>0.73329999999999995</v>
      </c>
      <c r="H52" s="106">
        <v>0.78049999999999997</v>
      </c>
      <c r="I52" s="106">
        <v>0.77029999999999998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25">
      <c r="B53" s="1" t="s">
        <v>110</v>
      </c>
      <c r="C53" s="106">
        <v>0.80010000000000003</v>
      </c>
      <c r="D53" s="106">
        <v>0.80769999999999997</v>
      </c>
      <c r="E53" s="106">
        <v>0.81579999999999997</v>
      </c>
      <c r="F53" s="106">
        <v>0.82840000000000003</v>
      </c>
      <c r="G53" s="106">
        <v>0.80479999999999996</v>
      </c>
      <c r="H53" s="106">
        <v>0.82450000000000001</v>
      </c>
      <c r="I53" s="106">
        <v>0.8155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25">
      <c r="B54" s="1" t="s">
        <v>111</v>
      </c>
      <c r="C54" s="106">
        <v>0.73460000000000003</v>
      </c>
      <c r="D54" s="106">
        <v>0.71909999999999996</v>
      </c>
      <c r="E54" s="106">
        <v>0.71809999999999996</v>
      </c>
      <c r="F54" s="106">
        <v>0.74270000000000003</v>
      </c>
      <c r="G54" s="106">
        <v>0.72899999999999998</v>
      </c>
      <c r="H54" s="106">
        <v>0.7127</v>
      </c>
      <c r="I54" s="106">
        <v>0.72629999999999995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25">
      <c r="B55" s="1" t="s">
        <v>112</v>
      </c>
      <c r="C55" s="106"/>
      <c r="D55" s="106">
        <v>0.70989999999999998</v>
      </c>
      <c r="E55" s="106">
        <v>0.66759999999999997</v>
      </c>
      <c r="F55" s="106">
        <v>0.65610000000000002</v>
      </c>
      <c r="G55" s="106">
        <v>0.54559999999999997</v>
      </c>
      <c r="H55" s="106">
        <v>0.7006</v>
      </c>
      <c r="I55" s="106">
        <v>0.64690000000000003</v>
      </c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25">
      <c r="B56" s="1" t="s">
        <v>113</v>
      </c>
      <c r="C56" s="107"/>
      <c r="D56" s="107"/>
      <c r="E56" s="107"/>
      <c r="F56" s="107"/>
      <c r="G56" s="107">
        <v>0.6</v>
      </c>
      <c r="H56" s="107">
        <v>0.6</v>
      </c>
      <c r="I56" s="107">
        <v>0.6</v>
      </c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ht="16.5" thickBot="1" x14ac:dyDescent="0.3">
      <c r="B57" s="98" t="s">
        <v>127</v>
      </c>
      <c r="C57" s="108">
        <v>0.50160000000000005</v>
      </c>
      <c r="D57" s="108">
        <v>0.50090000000000001</v>
      </c>
      <c r="E57" s="108">
        <v>0.50019999999999998</v>
      </c>
      <c r="F57" s="108">
        <v>0.49540000000000001</v>
      </c>
      <c r="G57" s="108">
        <v>0.5</v>
      </c>
      <c r="H57" s="108">
        <v>0.49990000000000001</v>
      </c>
      <c r="I57" s="108">
        <v>0.49880000000000002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6.5" thickTop="1" x14ac:dyDescent="0.25">
      <c r="B58" s="10" t="s">
        <v>2</v>
      </c>
      <c r="C58" s="123">
        <v>0.57530000000000003</v>
      </c>
      <c r="D58" s="123">
        <v>0.56059999999999999</v>
      </c>
      <c r="E58" s="123">
        <v>0.55840000000000001</v>
      </c>
      <c r="F58" s="123">
        <v>0.53649999999999998</v>
      </c>
      <c r="G58" s="123">
        <v>0.54339999999999999</v>
      </c>
      <c r="H58" s="123">
        <v>0.54920000000000002</v>
      </c>
      <c r="I58" s="123">
        <v>0.54779999999999995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25">
      <c r="B59" s="18"/>
      <c r="C59" s="19"/>
      <c r="D59" s="20"/>
      <c r="E59" s="20"/>
      <c r="F59" s="20"/>
      <c r="G59" s="20"/>
      <c r="H59" s="20"/>
      <c r="I59" s="20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25">
      <c r="B60" s="18"/>
      <c r="C60" s="19"/>
      <c r="D60" s="20"/>
      <c r="E60" s="20"/>
      <c r="F60" s="20"/>
      <c r="G60" s="20"/>
      <c r="H60" s="20"/>
      <c r="I60" s="20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5">
      <c r="B61" s="21"/>
      <c r="C61" s="23"/>
      <c r="D61" s="22"/>
      <c r="E61" s="23"/>
      <c r="F61" s="23"/>
      <c r="G61" s="23"/>
      <c r="H61" s="23"/>
      <c r="I61" s="23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10" t="s">
        <v>126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1"/>
      <c r="C63" s="166" t="s">
        <v>137</v>
      </c>
      <c r="D63" s="166"/>
      <c r="E63" s="166"/>
      <c r="F63" s="166"/>
      <c r="G63" s="166"/>
      <c r="H63" s="166"/>
      <c r="I63" s="166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15"/>
      <c r="C64" s="167">
        <v>2025</v>
      </c>
      <c r="D64" s="167"/>
      <c r="E64" s="167"/>
      <c r="F64" s="167"/>
      <c r="G64" s="167"/>
      <c r="H64" s="168"/>
      <c r="I64" s="169" t="s">
        <v>45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15"/>
      <c r="C65" s="16" t="s">
        <v>5</v>
      </c>
      <c r="D65" s="16" t="s">
        <v>6</v>
      </c>
      <c r="E65" s="16" t="s">
        <v>10</v>
      </c>
      <c r="F65" s="16" t="s">
        <v>82</v>
      </c>
      <c r="G65" s="16" t="s">
        <v>90</v>
      </c>
      <c r="H65" s="16" t="s">
        <v>172</v>
      </c>
      <c r="I65" s="170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5">
      <c r="B66" s="1" t="s">
        <v>109</v>
      </c>
      <c r="C66" s="102"/>
      <c r="D66" s="102">
        <v>5.0970000000000004</v>
      </c>
      <c r="E66" s="102">
        <v>5.1085000000000003</v>
      </c>
      <c r="F66" s="102">
        <v>8.3486999999999991</v>
      </c>
      <c r="G66" s="102">
        <v>6.7198000000000002</v>
      </c>
      <c r="H66" s="102">
        <v>6.4922000000000004</v>
      </c>
      <c r="I66" s="103">
        <v>6.4333999999999998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B67" s="1" t="s">
        <v>110</v>
      </c>
      <c r="C67" s="102">
        <v>4.3658000000000001</v>
      </c>
      <c r="D67" s="102">
        <v>4.7328999999999999</v>
      </c>
      <c r="E67" s="102">
        <v>5.0591999999999997</v>
      </c>
      <c r="F67" s="102">
        <v>8.2494999999999994</v>
      </c>
      <c r="G67" s="102">
        <v>6.9894999999999996</v>
      </c>
      <c r="H67" s="102">
        <v>6.8122999999999996</v>
      </c>
      <c r="I67" s="103">
        <v>6.3353999999999999</v>
      </c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5">
      <c r="B68" s="1" t="s">
        <v>111</v>
      </c>
      <c r="C68" s="102">
        <v>1.8689</v>
      </c>
      <c r="D68" s="102">
        <v>5.5243000000000002</v>
      </c>
      <c r="E68" s="102">
        <v>6.827</v>
      </c>
      <c r="F68" s="102">
        <v>5.9047999999999998</v>
      </c>
      <c r="G68" s="102">
        <v>5.3178999999999998</v>
      </c>
      <c r="H68" s="102">
        <v>4.1719999999999997</v>
      </c>
      <c r="I68" s="103">
        <v>5.4991000000000003</v>
      </c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x14ac:dyDescent="0.25">
      <c r="B69" s="1" t="s">
        <v>112</v>
      </c>
      <c r="C69" s="102"/>
      <c r="D69" s="102">
        <v>4.5540000000000003</v>
      </c>
      <c r="E69" s="102">
        <v>5.8674999999999997</v>
      </c>
      <c r="F69" s="102">
        <v>6.5331000000000001</v>
      </c>
      <c r="G69" s="102">
        <v>5.4024000000000001</v>
      </c>
      <c r="H69" s="102">
        <v>3.6177000000000001</v>
      </c>
      <c r="I69" s="103">
        <v>5.2225000000000001</v>
      </c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5">
      <c r="B70" s="1" t="s">
        <v>113</v>
      </c>
      <c r="C70" s="102"/>
      <c r="D70" s="102"/>
      <c r="E70" s="102"/>
      <c r="F70" s="102"/>
      <c r="G70" s="172">
        <v>2</v>
      </c>
      <c r="H70" s="172">
        <v>2</v>
      </c>
      <c r="I70" s="173">
        <v>2</v>
      </c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ht="16.5" thickBot="1" x14ac:dyDescent="0.3">
      <c r="B71" s="98" t="s">
        <v>127</v>
      </c>
      <c r="C71" s="104">
        <v>3.9876</v>
      </c>
      <c r="D71" s="104">
        <v>4.1295999999999999</v>
      </c>
      <c r="E71" s="104">
        <v>4.0824999999999996</v>
      </c>
      <c r="F71" s="104">
        <v>4.0437000000000003</v>
      </c>
      <c r="G71" s="104">
        <v>3.9895</v>
      </c>
      <c r="H71" s="104">
        <v>3.9428999999999998</v>
      </c>
      <c r="I71" s="105">
        <v>4.0231000000000003</v>
      </c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ht="16.5" thickTop="1" x14ac:dyDescent="0.25">
      <c r="B72" s="10" t="s">
        <v>2</v>
      </c>
      <c r="C72" s="103">
        <v>3.6394000000000002</v>
      </c>
      <c r="D72" s="103">
        <v>4.3582999999999998</v>
      </c>
      <c r="E72" s="103">
        <v>4.5326000000000004</v>
      </c>
      <c r="F72" s="103">
        <v>4.4635999999999996</v>
      </c>
      <c r="G72" s="103">
        <v>4.3776999999999999</v>
      </c>
      <c r="H72" s="103">
        <v>4.1508000000000003</v>
      </c>
      <c r="I72" s="103">
        <v>4.3703000000000003</v>
      </c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x14ac:dyDescent="0.25">
      <c r="B73" s="18"/>
      <c r="C73" s="19"/>
      <c r="D73" s="20"/>
      <c r="E73" s="20"/>
      <c r="F73" s="20"/>
      <c r="G73" s="20"/>
      <c r="H73" s="20"/>
      <c r="I73" s="20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x14ac:dyDescent="0.25">
      <c r="B74" s="18"/>
      <c r="C74" s="19"/>
      <c r="D74" s="20"/>
      <c r="E74" s="20"/>
      <c r="F74" s="20"/>
      <c r="G74" s="20"/>
      <c r="H74" s="20"/>
      <c r="I74" s="20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x14ac:dyDescent="0.25">
      <c r="B75" s="12"/>
      <c r="C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x14ac:dyDescent="0.25">
      <c r="B76" s="12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x14ac:dyDescent="0.25">
      <c r="B77" s="10" t="s">
        <v>0</v>
      </c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x14ac:dyDescent="0.25">
      <c r="B78" s="10" t="s">
        <v>144</v>
      </c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x14ac:dyDescent="0.25">
      <c r="B79" s="10" t="s">
        <v>145</v>
      </c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x14ac:dyDescent="0.25">
      <c r="B80" s="10" t="s">
        <v>146</v>
      </c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x14ac:dyDescent="0.25">
      <c r="B81" s="10" t="s">
        <v>147</v>
      </c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10" t="s">
        <v>148</v>
      </c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12"/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12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12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12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B87" s="12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x14ac:dyDescent="0.25">
      <c r="B88" s="12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x14ac:dyDescent="0.25">
      <c r="B89" s="12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x14ac:dyDescent="0.25">
      <c r="B90" s="12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x14ac:dyDescent="0.25">
      <c r="B91" s="12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x14ac:dyDescent="0.25">
      <c r="B92" s="12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x14ac:dyDescent="0.25">
      <c r="B93" s="12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x14ac:dyDescent="0.25">
      <c r="B94" s="12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x14ac:dyDescent="0.25">
      <c r="B95" s="12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12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B97" s="12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B98" s="12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B99" s="12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x14ac:dyDescent="0.25">
      <c r="B100" s="12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x14ac:dyDescent="0.25">
      <c r="B101" s="12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x14ac:dyDescent="0.25">
      <c r="B102" s="12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x14ac:dyDescent="0.25">
      <c r="B103" s="12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x14ac:dyDescent="0.25">
      <c r="B104" s="12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x14ac:dyDescent="0.25">
      <c r="B105" s="12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x14ac:dyDescent="0.25">
      <c r="B106" s="12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5">
      <c r="B107" s="12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x14ac:dyDescent="0.25">
      <c r="B108" s="12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x14ac:dyDescent="0.25">
      <c r="B109" s="12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x14ac:dyDescent="0.25">
      <c r="B110" s="12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x14ac:dyDescent="0.25">
      <c r="B111" s="12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x14ac:dyDescent="0.25">
      <c r="B112" s="12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x14ac:dyDescent="0.25">
      <c r="B113" s="12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x14ac:dyDescent="0.25">
      <c r="B114" s="12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x14ac:dyDescent="0.25">
      <c r="B115" s="12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x14ac:dyDescent="0.25">
      <c r="B116" s="12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x14ac:dyDescent="0.25">
      <c r="B117" s="12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x14ac:dyDescent="0.25">
      <c r="B118" s="12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x14ac:dyDescent="0.25">
      <c r="B119" s="12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x14ac:dyDescent="0.25">
      <c r="B120" s="12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</sheetData>
  <mergeCells count="15">
    <mergeCell ref="C49:I49"/>
    <mergeCell ref="I50:I51"/>
    <mergeCell ref="C63:I63"/>
    <mergeCell ref="I64:I65"/>
    <mergeCell ref="C50:H50"/>
    <mergeCell ref="C64:H64"/>
    <mergeCell ref="C35:I35"/>
    <mergeCell ref="I36:I37"/>
    <mergeCell ref="C6:I6"/>
    <mergeCell ref="I7:I8"/>
    <mergeCell ref="C21:I21"/>
    <mergeCell ref="I22:I23"/>
    <mergeCell ref="C7:H7"/>
    <mergeCell ref="C22:H22"/>
    <mergeCell ref="C36:H36"/>
  </mergeCells>
  <conditionalFormatting sqref="C15:I15">
    <cfRule type="cellIs" dxfId="3" priority="4" operator="equal">
      <formula>#REF!</formula>
    </cfRule>
  </conditionalFormatting>
  <conditionalFormatting sqref="C30:I30">
    <cfRule type="cellIs" dxfId="2" priority="8" operator="equal">
      <formula>#REF!</formula>
    </cfRule>
  </conditionalFormatting>
  <conditionalFormatting sqref="C44:I44">
    <cfRule type="cellIs" dxfId="1" priority="3" operator="equal">
      <formula>#REF!</formula>
    </cfRule>
  </conditionalFormatting>
  <conditionalFormatting sqref="C72:I72">
    <cfRule type="cellIs" dxfId="0" priority="1" operator="equal">
      <formula>#REF!</formula>
    </cfRule>
  </conditionalFormatting>
  <hyperlinks>
    <hyperlink ref="A1" location="índice!A1" display="Índice" xr:uid="{8AE540CC-AEA4-49F7-AB58-AB4964B3EE4B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FA7B-9CCE-4D09-B1DA-6DF3666DCAB7}">
  <sheetPr codeName="Hoja5"/>
  <dimension ref="A1:S135"/>
  <sheetViews>
    <sheetView showGridLines="0" topLeftCell="A54" zoomScale="55" zoomScaleNormal="55" workbookViewId="0">
      <selection activeCell="H57" sqref="C56:H57"/>
    </sheetView>
  </sheetViews>
  <sheetFormatPr baseColWidth="10" defaultColWidth="11.42578125" defaultRowHeight="15.75" x14ac:dyDescent="0.25"/>
  <cols>
    <col min="1" max="1" width="6.85546875" style="5" bestFit="1" customWidth="1"/>
    <col min="2" max="2" width="128.5703125" style="10" bestFit="1" customWidth="1"/>
    <col min="3" max="3" width="10.28515625" style="10" bestFit="1" customWidth="1"/>
    <col min="4" max="4" width="11.28515625" style="1" bestFit="1" customWidth="1"/>
    <col min="5" max="5" width="12.140625" style="10" bestFit="1" customWidth="1"/>
    <col min="6" max="6" width="17" style="10" bestFit="1" customWidth="1"/>
    <col min="7" max="7" width="12.5703125" style="10" bestFit="1" customWidth="1"/>
    <col min="8" max="8" width="16.5703125" style="10" bestFit="1" customWidth="1"/>
    <col min="9" max="9" width="17.5703125" style="10" bestFit="1" customWidth="1"/>
    <col min="10" max="10" width="16.5703125" style="10" customWidth="1"/>
    <col min="11" max="11" width="17.28515625" style="10" bestFit="1" customWidth="1"/>
    <col min="12" max="17" width="16.5703125" style="10" customWidth="1"/>
    <col min="18" max="18" width="16.5703125" style="11" bestFit="1" customWidth="1"/>
    <col min="19" max="19" width="8.140625" style="12" bestFit="1" customWidth="1"/>
    <col min="20" max="16384" width="11.42578125" style="1"/>
  </cols>
  <sheetData>
    <row r="1" spans="1:19" x14ac:dyDescent="0.25">
      <c r="A1" s="27" t="s">
        <v>4</v>
      </c>
    </row>
    <row r="2" spans="1:19" ht="18.75" x14ac:dyDescent="0.3">
      <c r="B2" s="7" t="s">
        <v>102</v>
      </c>
    </row>
    <row r="3" spans="1:19" x14ac:dyDescent="0.25">
      <c r="B3" s="72" t="str">
        <f>+índice!B5</f>
        <v>Información al: 19/12/2025</v>
      </c>
      <c r="S3" s="13"/>
    </row>
    <row r="4" spans="1:19" x14ac:dyDescent="0.25">
      <c r="B4" s="1"/>
      <c r="S4" s="13"/>
    </row>
    <row r="5" spans="1:19" x14ac:dyDescent="0.25">
      <c r="A5" s="14"/>
      <c r="B5" s="10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" customHeight="1" x14ac:dyDescent="0.25">
      <c r="A6" s="14"/>
      <c r="B6" s="1"/>
      <c r="C6" s="166" t="s">
        <v>7</v>
      </c>
      <c r="D6" s="166"/>
      <c r="E6" s="166"/>
      <c r="F6" s="166"/>
      <c r="G6" s="166"/>
      <c r="H6" s="166"/>
      <c r="I6" s="166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14"/>
      <c r="B7" s="15"/>
      <c r="C7" s="167">
        <v>2025</v>
      </c>
      <c r="D7" s="167"/>
      <c r="E7" s="167"/>
      <c r="F7" s="167"/>
      <c r="G7" s="167"/>
      <c r="H7" s="168"/>
      <c r="I7" s="169" t="s">
        <v>45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B8" s="15"/>
      <c r="C8" s="16" t="s">
        <v>5</v>
      </c>
      <c r="D8" s="16" t="s">
        <v>6</v>
      </c>
      <c r="E8" s="16" t="s">
        <v>10</v>
      </c>
      <c r="F8" s="16" t="s">
        <v>82</v>
      </c>
      <c r="G8" s="16" t="s">
        <v>90</v>
      </c>
      <c r="H8" s="16" t="s">
        <v>172</v>
      </c>
      <c r="I8" s="170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71"/>
      <c r="B9" s="1" t="s">
        <v>129</v>
      </c>
      <c r="C9" s="17">
        <v>0</v>
      </c>
      <c r="D9" s="17">
        <v>0</v>
      </c>
      <c r="E9" s="17">
        <v>1</v>
      </c>
      <c r="F9" s="17">
        <v>1</v>
      </c>
      <c r="G9" s="17">
        <v>0</v>
      </c>
      <c r="H9" s="17">
        <v>0</v>
      </c>
      <c r="I9" s="58">
        <v>2</v>
      </c>
      <c r="J9" s="1"/>
      <c r="K9"/>
      <c r="L9"/>
      <c r="M9" s="1"/>
      <c r="N9" s="1"/>
      <c r="O9" s="1"/>
      <c r="P9" s="1"/>
      <c r="Q9" s="1"/>
      <c r="R9" s="1"/>
      <c r="S9" s="1"/>
    </row>
    <row r="10" spans="1:19" x14ac:dyDescent="0.25">
      <c r="A10" s="71"/>
      <c r="B10" s="1" t="s">
        <v>114</v>
      </c>
      <c r="C10" s="17">
        <v>0</v>
      </c>
      <c r="D10" s="17">
        <v>0</v>
      </c>
      <c r="E10" s="17">
        <v>0</v>
      </c>
      <c r="F10" s="17">
        <v>3</v>
      </c>
      <c r="G10" s="17">
        <v>2</v>
      </c>
      <c r="H10" s="17">
        <v>0</v>
      </c>
      <c r="I10" s="58">
        <v>5</v>
      </c>
      <c r="J10" s="1"/>
      <c r="K10"/>
      <c r="L10"/>
      <c r="M10" s="1"/>
      <c r="N10" s="1"/>
      <c r="O10" s="1"/>
      <c r="P10" s="1"/>
      <c r="Q10" s="1"/>
      <c r="R10" s="1"/>
      <c r="S10" s="1"/>
    </row>
    <row r="11" spans="1:19" x14ac:dyDescent="0.25">
      <c r="A11" s="71"/>
      <c r="B11" s="1" t="s">
        <v>115</v>
      </c>
      <c r="C11" s="17">
        <v>0</v>
      </c>
      <c r="D11" s="17">
        <v>1</v>
      </c>
      <c r="E11" s="17">
        <v>5</v>
      </c>
      <c r="F11" s="17">
        <v>13</v>
      </c>
      <c r="G11" s="17">
        <v>0</v>
      </c>
      <c r="H11" s="17">
        <v>0</v>
      </c>
      <c r="I11" s="58">
        <v>19</v>
      </c>
      <c r="J11" s="1"/>
      <c r="K11"/>
      <c r="L11"/>
      <c r="M11" s="1"/>
      <c r="N11" s="1"/>
      <c r="O11" s="1"/>
      <c r="P11" s="1"/>
      <c r="Q11" s="1"/>
      <c r="R11" s="1"/>
      <c r="S11" s="1"/>
    </row>
    <row r="12" spans="1:19" x14ac:dyDescent="0.25">
      <c r="A12" s="71"/>
      <c r="B12" s="1" t="s">
        <v>27</v>
      </c>
      <c r="C12" s="17">
        <v>0</v>
      </c>
      <c r="D12" s="17">
        <v>2</v>
      </c>
      <c r="E12" s="17">
        <v>18</v>
      </c>
      <c r="F12" s="17">
        <v>6</v>
      </c>
      <c r="G12" s="17">
        <v>3</v>
      </c>
      <c r="H12" s="17">
        <v>4</v>
      </c>
      <c r="I12" s="58">
        <v>33</v>
      </c>
      <c r="J12" s="1"/>
      <c r="K12"/>
      <c r="L12"/>
      <c r="M12" s="1"/>
      <c r="N12" s="1"/>
      <c r="O12" s="1"/>
      <c r="P12" s="1"/>
      <c r="Q12" s="1"/>
      <c r="R12" s="1"/>
      <c r="S12" s="1"/>
    </row>
    <row r="13" spans="1:19" x14ac:dyDescent="0.25">
      <c r="A13" s="71"/>
      <c r="B13" s="1" t="s">
        <v>26</v>
      </c>
      <c r="C13" s="17">
        <v>2</v>
      </c>
      <c r="D13" s="17">
        <v>16</v>
      </c>
      <c r="E13" s="17">
        <v>31</v>
      </c>
      <c r="F13" s="17">
        <v>26</v>
      </c>
      <c r="G13" s="17">
        <v>34</v>
      </c>
      <c r="H13" s="17">
        <v>32</v>
      </c>
      <c r="I13" s="58">
        <v>141</v>
      </c>
      <c r="J13" s="1"/>
      <c r="K13"/>
      <c r="L13"/>
      <c r="M13" s="1"/>
      <c r="N13" s="1"/>
      <c r="O13" s="1"/>
      <c r="P13" s="1"/>
      <c r="Q13" s="1"/>
      <c r="R13" s="1"/>
      <c r="S13" s="1"/>
    </row>
    <row r="14" spans="1:19" x14ac:dyDescent="0.25">
      <c r="A14" s="71"/>
      <c r="B14" s="1" t="s">
        <v>116</v>
      </c>
      <c r="C14" s="17">
        <v>0</v>
      </c>
      <c r="D14" s="17">
        <v>1</v>
      </c>
      <c r="E14" s="17">
        <v>8</v>
      </c>
      <c r="F14" s="17">
        <v>8</v>
      </c>
      <c r="G14" s="17">
        <v>1</v>
      </c>
      <c r="H14" s="17">
        <v>1</v>
      </c>
      <c r="I14" s="58">
        <v>19</v>
      </c>
      <c r="J14" s="1"/>
      <c r="K14"/>
      <c r="L14"/>
      <c r="M14" s="1"/>
      <c r="N14" s="1"/>
      <c r="O14" s="1"/>
      <c r="P14" s="1"/>
      <c r="Q14" s="1"/>
      <c r="R14" s="1"/>
      <c r="S14" s="1"/>
    </row>
    <row r="15" spans="1:19" x14ac:dyDescent="0.25">
      <c r="A15" s="71"/>
      <c r="B15" s="1" t="s">
        <v>117</v>
      </c>
      <c r="C15" s="17">
        <v>0</v>
      </c>
      <c r="D15" s="17">
        <v>0</v>
      </c>
      <c r="E15" s="17">
        <v>1</v>
      </c>
      <c r="F15" s="17">
        <v>7</v>
      </c>
      <c r="G15" s="17">
        <v>3</v>
      </c>
      <c r="H15" s="17">
        <v>4</v>
      </c>
      <c r="I15" s="58">
        <v>15</v>
      </c>
      <c r="J15" s="1"/>
      <c r="K15"/>
      <c r="L15"/>
      <c r="M15" s="1"/>
      <c r="N15" s="1"/>
      <c r="O15" s="1"/>
      <c r="P15" s="1"/>
      <c r="Q15" s="1"/>
      <c r="R15" s="1"/>
      <c r="S15" s="1"/>
    </row>
    <row r="16" spans="1:19" x14ac:dyDescent="0.25">
      <c r="A16" s="71"/>
      <c r="B16" s="1" t="s">
        <v>25</v>
      </c>
      <c r="C16" s="17">
        <v>0</v>
      </c>
      <c r="D16" s="17">
        <v>4</v>
      </c>
      <c r="E16" s="17">
        <v>27</v>
      </c>
      <c r="F16" s="17">
        <v>30</v>
      </c>
      <c r="G16" s="17">
        <v>14</v>
      </c>
      <c r="H16" s="17">
        <v>22</v>
      </c>
      <c r="I16" s="58">
        <v>97</v>
      </c>
      <c r="J16" s="1"/>
      <c r="K16"/>
      <c r="L16"/>
      <c r="M16" s="1"/>
      <c r="N16" s="1"/>
      <c r="O16" s="1"/>
      <c r="P16" s="1"/>
      <c r="Q16" s="1"/>
      <c r="R16" s="1"/>
      <c r="S16" s="1"/>
    </row>
    <row r="17" spans="1:19" x14ac:dyDescent="0.25">
      <c r="A17" s="71"/>
      <c r="B17" s="1" t="s">
        <v>24</v>
      </c>
      <c r="C17" s="17">
        <v>18</v>
      </c>
      <c r="D17" s="17">
        <v>80</v>
      </c>
      <c r="E17" s="17">
        <v>90</v>
      </c>
      <c r="F17" s="17">
        <v>134</v>
      </c>
      <c r="G17" s="17">
        <v>169</v>
      </c>
      <c r="H17" s="17">
        <v>231</v>
      </c>
      <c r="I17" s="58">
        <v>722</v>
      </c>
      <c r="J17" s="1"/>
      <c r="K17"/>
      <c r="L17"/>
      <c r="M17" s="1"/>
      <c r="N17" s="1"/>
      <c r="O17" s="1"/>
      <c r="P17" s="1"/>
      <c r="Q17" s="1"/>
      <c r="R17" s="1"/>
      <c r="S17" s="1"/>
    </row>
    <row r="18" spans="1:19" x14ac:dyDescent="0.25">
      <c r="A18" s="71"/>
      <c r="B18" s="1" t="s">
        <v>130</v>
      </c>
      <c r="C18" s="17">
        <v>0</v>
      </c>
      <c r="D18" s="17">
        <v>2</v>
      </c>
      <c r="E18" s="17">
        <v>4</v>
      </c>
      <c r="F18" s="17">
        <v>2</v>
      </c>
      <c r="G18" s="17">
        <v>0</v>
      </c>
      <c r="H18" s="17">
        <v>0</v>
      </c>
      <c r="I18" s="58">
        <v>8</v>
      </c>
      <c r="J18" s="1"/>
      <c r="K18"/>
      <c r="L18"/>
      <c r="M18" s="1"/>
      <c r="N18" s="1"/>
      <c r="O18" s="1"/>
      <c r="P18" s="1"/>
      <c r="Q18" s="1"/>
      <c r="R18" s="1"/>
      <c r="S18" s="1"/>
    </row>
    <row r="19" spans="1:19" x14ac:dyDescent="0.25">
      <c r="A19" s="71"/>
      <c r="B19" s="1" t="s">
        <v>131</v>
      </c>
      <c r="C19" s="17">
        <v>0</v>
      </c>
      <c r="D19" s="17">
        <v>0</v>
      </c>
      <c r="E19" s="17">
        <v>0</v>
      </c>
      <c r="F19" s="17">
        <v>1</v>
      </c>
      <c r="G19" s="17">
        <v>0</v>
      </c>
      <c r="H19" s="17">
        <v>0</v>
      </c>
      <c r="I19" s="58">
        <v>1</v>
      </c>
      <c r="J19" s="1"/>
      <c r="K19"/>
      <c r="L19"/>
      <c r="M19" s="1"/>
      <c r="N19" s="1"/>
      <c r="O19" s="1"/>
      <c r="P19" s="1"/>
      <c r="Q19" s="1"/>
      <c r="R19" s="1"/>
      <c r="S19" s="1"/>
    </row>
    <row r="20" spans="1:19" x14ac:dyDescent="0.25">
      <c r="A20" s="71"/>
      <c r="B20" s="1" t="s">
        <v>23</v>
      </c>
      <c r="C20" s="17">
        <v>1</v>
      </c>
      <c r="D20" s="17">
        <v>2</v>
      </c>
      <c r="E20" s="17">
        <v>6</v>
      </c>
      <c r="F20" s="17">
        <v>7</v>
      </c>
      <c r="G20" s="17">
        <v>9</v>
      </c>
      <c r="H20" s="17">
        <v>0</v>
      </c>
      <c r="I20" s="58">
        <v>25</v>
      </c>
      <c r="J20" s="1"/>
      <c r="K20"/>
      <c r="L20"/>
      <c r="M20" s="1"/>
      <c r="N20" s="1"/>
      <c r="O20" s="1"/>
      <c r="P20" s="1"/>
      <c r="Q20" s="1"/>
      <c r="R20" s="1"/>
      <c r="S20" s="1"/>
    </row>
    <row r="21" spans="1:19" x14ac:dyDescent="0.25">
      <c r="A21" s="71"/>
      <c r="B21" s="1" t="s">
        <v>118</v>
      </c>
      <c r="C21" s="17">
        <v>0</v>
      </c>
      <c r="D21" s="17">
        <v>0</v>
      </c>
      <c r="E21" s="17">
        <v>4</v>
      </c>
      <c r="F21" s="17">
        <v>2</v>
      </c>
      <c r="G21" s="17">
        <v>0</v>
      </c>
      <c r="H21" s="17">
        <v>0</v>
      </c>
      <c r="I21" s="58">
        <v>6</v>
      </c>
      <c r="J21" s="1"/>
      <c r="K21"/>
      <c r="L21"/>
      <c r="M21" s="1"/>
      <c r="N21" s="1"/>
      <c r="O21" s="1"/>
      <c r="P21" s="1"/>
      <c r="Q21" s="1"/>
      <c r="R21" s="1"/>
      <c r="S21" s="1"/>
    </row>
    <row r="22" spans="1:19" x14ac:dyDescent="0.25">
      <c r="A22" s="71"/>
      <c r="B22" s="1" t="s">
        <v>132</v>
      </c>
      <c r="C22" s="17">
        <v>0</v>
      </c>
      <c r="D22" s="17">
        <v>3</v>
      </c>
      <c r="E22" s="17">
        <v>23</v>
      </c>
      <c r="F22" s="17">
        <v>17</v>
      </c>
      <c r="G22" s="17">
        <v>3</v>
      </c>
      <c r="H22" s="17">
        <v>0</v>
      </c>
      <c r="I22" s="58">
        <v>46</v>
      </c>
      <c r="J22" s="1"/>
      <c r="K22"/>
      <c r="L22"/>
      <c r="M22" s="1"/>
      <c r="N22" s="1"/>
      <c r="O22" s="1"/>
      <c r="P22" s="1"/>
      <c r="Q22" s="1"/>
      <c r="R22" s="1"/>
      <c r="S22" s="1"/>
    </row>
    <row r="23" spans="1:19" x14ac:dyDescent="0.25">
      <c r="A23" s="71"/>
      <c r="B23" s="1" t="s">
        <v>119</v>
      </c>
      <c r="C23" s="17">
        <v>0</v>
      </c>
      <c r="D23" s="17">
        <v>2</v>
      </c>
      <c r="E23" s="17">
        <v>3</v>
      </c>
      <c r="F23" s="17">
        <v>6</v>
      </c>
      <c r="G23" s="17">
        <v>10</v>
      </c>
      <c r="H23" s="17">
        <v>7</v>
      </c>
      <c r="I23" s="58">
        <v>28</v>
      </c>
      <c r="J23" s="1"/>
      <c r="K23"/>
      <c r="L23"/>
      <c r="M23" s="1"/>
      <c r="N23" s="1"/>
      <c r="O23" s="1"/>
      <c r="P23" s="1"/>
      <c r="Q23" s="1"/>
      <c r="R23" s="1"/>
      <c r="S23" s="1"/>
    </row>
    <row r="24" spans="1:19" ht="16.5" thickBot="1" x14ac:dyDescent="0.3">
      <c r="A24" s="71"/>
      <c r="B24" s="132" t="s">
        <v>133</v>
      </c>
      <c r="C24" s="99">
        <v>115</v>
      </c>
      <c r="D24" s="99">
        <v>899</v>
      </c>
      <c r="E24" s="99">
        <v>2168</v>
      </c>
      <c r="F24" s="99">
        <v>3028</v>
      </c>
      <c r="G24" s="99">
        <v>2358</v>
      </c>
      <c r="H24" s="99">
        <v>2457</v>
      </c>
      <c r="I24" s="100">
        <v>11025</v>
      </c>
      <c r="J24" s="1"/>
      <c r="K24"/>
      <c r="L24"/>
      <c r="M24" s="1"/>
      <c r="N24" s="1"/>
      <c r="O24" s="1"/>
      <c r="P24" s="1"/>
      <c r="Q24" s="1"/>
      <c r="R24" s="1"/>
      <c r="S24" s="1"/>
    </row>
    <row r="25" spans="1:19" ht="16.5" thickTop="1" x14ac:dyDescent="0.25">
      <c r="A25" s="71"/>
      <c r="B25" s="10" t="s">
        <v>2</v>
      </c>
      <c r="C25" s="58">
        <v>136</v>
      </c>
      <c r="D25" s="58">
        <v>1012</v>
      </c>
      <c r="E25" s="58">
        <v>2389</v>
      </c>
      <c r="F25" s="58">
        <v>3291</v>
      </c>
      <c r="G25" s="58">
        <v>2606</v>
      </c>
      <c r="H25" s="58">
        <v>2758</v>
      </c>
      <c r="I25" s="58">
        <v>12192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21" customFormat="1" x14ac:dyDescent="0.25">
      <c r="A26" s="8"/>
      <c r="B26" s="18"/>
      <c r="C26" s="19"/>
      <c r="D26" s="20"/>
      <c r="E26" s="20"/>
      <c r="F26" s="20"/>
      <c r="G26" s="20"/>
      <c r="H26" s="20"/>
      <c r="I26" s="20"/>
    </row>
    <row r="27" spans="1:19" x14ac:dyDescent="0.25">
      <c r="B27" s="18"/>
      <c r="C27" s="19"/>
      <c r="D27" s="20"/>
      <c r="E27" s="20"/>
      <c r="F27" s="20"/>
      <c r="G27" s="20"/>
      <c r="H27" s="20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B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B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B30" s="10" t="s">
        <v>128</v>
      </c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B31" s="1"/>
      <c r="C31" s="166" t="s">
        <v>134</v>
      </c>
      <c r="D31" s="166"/>
      <c r="E31" s="166"/>
      <c r="F31" s="166"/>
      <c r="G31" s="166"/>
      <c r="H31" s="166"/>
      <c r="I31" s="166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B32" s="15"/>
      <c r="C32" s="167">
        <v>2025</v>
      </c>
      <c r="D32" s="167"/>
      <c r="E32" s="167"/>
      <c r="F32" s="167"/>
      <c r="G32" s="167"/>
      <c r="H32" s="168"/>
      <c r="I32" s="169" t="s">
        <v>45</v>
      </c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x14ac:dyDescent="0.25">
      <c r="B33" s="15"/>
      <c r="C33" s="16" t="s">
        <v>5</v>
      </c>
      <c r="D33" s="16" t="s">
        <v>6</v>
      </c>
      <c r="E33" s="16" t="s">
        <v>10</v>
      </c>
      <c r="F33" s="16" t="s">
        <v>82</v>
      </c>
      <c r="G33" s="16" t="s">
        <v>90</v>
      </c>
      <c r="H33" s="16" t="s">
        <v>172</v>
      </c>
      <c r="I33" s="170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x14ac:dyDescent="0.25">
      <c r="B34" s="1" t="s">
        <v>129</v>
      </c>
      <c r="C34" s="17">
        <v>0</v>
      </c>
      <c r="D34" s="17">
        <v>0</v>
      </c>
      <c r="E34" s="17">
        <v>59.228479999999998</v>
      </c>
      <c r="F34" s="17">
        <v>114.9648</v>
      </c>
      <c r="G34" s="17">
        <v>0</v>
      </c>
      <c r="H34" s="17">
        <v>0</v>
      </c>
      <c r="I34" s="58">
        <v>174.19329999999999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x14ac:dyDescent="0.25">
      <c r="B35" s="1" t="s">
        <v>114</v>
      </c>
      <c r="C35" s="17">
        <v>0</v>
      </c>
      <c r="D35" s="17">
        <v>0</v>
      </c>
      <c r="E35" s="17">
        <v>0</v>
      </c>
      <c r="F35" s="17">
        <v>181.22659999999999</v>
      </c>
      <c r="G35" s="17">
        <v>101.61901</v>
      </c>
      <c r="H35" s="17">
        <v>0</v>
      </c>
      <c r="I35" s="58">
        <v>282.84559999999999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x14ac:dyDescent="0.25">
      <c r="B36" s="1" t="s">
        <v>115</v>
      </c>
      <c r="C36" s="17">
        <v>0</v>
      </c>
      <c r="D36" s="17">
        <v>124.5986</v>
      </c>
      <c r="E36" s="17">
        <v>488.99311</v>
      </c>
      <c r="F36" s="17">
        <v>1442.7264</v>
      </c>
      <c r="G36" s="17">
        <v>0</v>
      </c>
      <c r="H36" s="17">
        <v>0</v>
      </c>
      <c r="I36" s="58">
        <v>2056.3181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x14ac:dyDescent="0.25">
      <c r="B37" s="1" t="s">
        <v>27</v>
      </c>
      <c r="C37" s="17">
        <v>0</v>
      </c>
      <c r="D37" s="17">
        <v>1150</v>
      </c>
      <c r="E37" s="17">
        <v>5523.9280799999997</v>
      </c>
      <c r="F37" s="17">
        <v>1296.7218</v>
      </c>
      <c r="G37" s="17">
        <v>355.22462000000002</v>
      </c>
      <c r="H37" s="17">
        <v>550</v>
      </c>
      <c r="I37" s="58">
        <v>8875.8744999999999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x14ac:dyDescent="0.25">
      <c r="B38" s="1" t="s">
        <v>26</v>
      </c>
      <c r="C38" s="17">
        <v>1874.2644</v>
      </c>
      <c r="D38" s="17">
        <v>7067.3243000000002</v>
      </c>
      <c r="E38" s="17">
        <v>22333.11736</v>
      </c>
      <c r="F38" s="17">
        <v>11515.5283</v>
      </c>
      <c r="G38" s="17">
        <v>16437.725109999999</v>
      </c>
      <c r="H38" s="17">
        <v>9964.4390000000003</v>
      </c>
      <c r="I38" s="58">
        <v>69192.3989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x14ac:dyDescent="0.25">
      <c r="B39" s="1" t="s">
        <v>116</v>
      </c>
      <c r="C39" s="17">
        <v>0</v>
      </c>
      <c r="D39" s="17">
        <v>121.2825</v>
      </c>
      <c r="E39" s="17">
        <v>863.35510999999997</v>
      </c>
      <c r="F39" s="17">
        <v>742.31650000000002</v>
      </c>
      <c r="G39" s="17">
        <v>82.950729999999993</v>
      </c>
      <c r="H39" s="17">
        <v>200</v>
      </c>
      <c r="I39" s="58">
        <v>2009.9049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x14ac:dyDescent="0.25">
      <c r="B40" s="1" t="s">
        <v>117</v>
      </c>
      <c r="C40" s="17">
        <v>0</v>
      </c>
      <c r="D40" s="17">
        <v>0</v>
      </c>
      <c r="E40" s="17">
        <v>1300</v>
      </c>
      <c r="F40" s="17">
        <v>4038.3377</v>
      </c>
      <c r="G40" s="17">
        <v>783.42094999999995</v>
      </c>
      <c r="H40" s="17">
        <v>590</v>
      </c>
      <c r="I40" s="58">
        <v>6711.7586000000001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x14ac:dyDescent="0.25">
      <c r="B41" s="1" t="s">
        <v>25</v>
      </c>
      <c r="C41" s="17">
        <v>0</v>
      </c>
      <c r="D41" s="17">
        <v>1013.8449000000001</v>
      </c>
      <c r="E41" s="17">
        <v>5279.32557</v>
      </c>
      <c r="F41" s="17">
        <v>8396.5915000000005</v>
      </c>
      <c r="G41" s="17">
        <v>2441.752</v>
      </c>
      <c r="H41" s="17">
        <v>3762.7739999999999</v>
      </c>
      <c r="I41" s="58">
        <v>20894.288100000002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x14ac:dyDescent="0.25">
      <c r="B42" s="1" t="s">
        <v>24</v>
      </c>
      <c r="C42" s="17">
        <v>2554.9461000000001</v>
      </c>
      <c r="D42" s="17">
        <v>15535.0285</v>
      </c>
      <c r="E42" s="17">
        <v>25457.097570000002</v>
      </c>
      <c r="F42" s="17">
        <v>19648.679899999999</v>
      </c>
      <c r="G42" s="17">
        <v>29682.7107</v>
      </c>
      <c r="H42" s="17">
        <v>41514.207000000002</v>
      </c>
      <c r="I42" s="58">
        <v>134392.6697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x14ac:dyDescent="0.25">
      <c r="B43" s="1" t="s">
        <v>130</v>
      </c>
      <c r="C43" s="17">
        <v>0</v>
      </c>
      <c r="D43" s="17">
        <v>234.7577</v>
      </c>
      <c r="E43" s="17">
        <v>409.00418999999999</v>
      </c>
      <c r="F43" s="17">
        <v>217.40799999999999</v>
      </c>
      <c r="G43" s="17">
        <v>0</v>
      </c>
      <c r="H43" s="17">
        <v>0</v>
      </c>
      <c r="I43" s="58">
        <v>861.16989999999998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x14ac:dyDescent="0.25">
      <c r="B44" s="1" t="s">
        <v>131</v>
      </c>
      <c r="C44" s="17">
        <v>0</v>
      </c>
      <c r="D44" s="17">
        <v>0</v>
      </c>
      <c r="E44" s="17">
        <v>0</v>
      </c>
      <c r="F44" s="17">
        <v>109.0673</v>
      </c>
      <c r="G44" s="17">
        <v>0</v>
      </c>
      <c r="H44" s="17">
        <v>0</v>
      </c>
      <c r="I44" s="58">
        <v>109.0673</v>
      </c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x14ac:dyDescent="0.25">
      <c r="B45" s="1" t="s">
        <v>23</v>
      </c>
      <c r="C45" s="17">
        <v>116.1778</v>
      </c>
      <c r="D45" s="17">
        <v>300</v>
      </c>
      <c r="E45" s="17">
        <v>2922</v>
      </c>
      <c r="F45" s="17">
        <v>8266.1021000000001</v>
      </c>
      <c r="G45" s="17">
        <v>2954.35887</v>
      </c>
      <c r="H45" s="17">
        <v>0</v>
      </c>
      <c r="I45" s="58">
        <v>14558.638800000001</v>
      </c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x14ac:dyDescent="0.25">
      <c r="B46" s="1" t="s">
        <v>118</v>
      </c>
      <c r="C46" s="17">
        <v>0</v>
      </c>
      <c r="D46" s="17">
        <v>0</v>
      </c>
      <c r="E46" s="17">
        <v>605.73127999999997</v>
      </c>
      <c r="F46" s="17">
        <v>187.20310000000001</v>
      </c>
      <c r="G46" s="17">
        <v>0</v>
      </c>
      <c r="H46" s="17">
        <v>0</v>
      </c>
      <c r="I46" s="58">
        <v>792.93439999999998</v>
      </c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B47" s="1" t="s">
        <v>132</v>
      </c>
      <c r="C47" s="17">
        <v>0</v>
      </c>
      <c r="D47" s="17">
        <v>291.99990000000003</v>
      </c>
      <c r="E47" s="17">
        <v>2258.5520700000002</v>
      </c>
      <c r="F47" s="17">
        <v>1855.9585999999999</v>
      </c>
      <c r="G47" s="17">
        <v>348.94686000000002</v>
      </c>
      <c r="H47" s="17">
        <v>0</v>
      </c>
      <c r="I47" s="58">
        <v>4755.4574000000002</v>
      </c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1" t="s">
        <v>119</v>
      </c>
      <c r="C48" s="17">
        <v>0</v>
      </c>
      <c r="D48" s="17">
        <v>320</v>
      </c>
      <c r="E48" s="17">
        <v>582.51688999999999</v>
      </c>
      <c r="F48" s="17">
        <v>1780.2415000000001</v>
      </c>
      <c r="G48" s="17">
        <v>3801.5274899999999</v>
      </c>
      <c r="H48" s="17">
        <v>1320</v>
      </c>
      <c r="I48" s="58">
        <v>7804.2858999999999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ht="16.5" thickBot="1" x14ac:dyDescent="0.3">
      <c r="B49" s="132" t="s">
        <v>133</v>
      </c>
      <c r="C49" s="99">
        <v>11278.314399999999</v>
      </c>
      <c r="D49" s="99">
        <v>79912.218099999998</v>
      </c>
      <c r="E49" s="99">
        <v>196035.23679</v>
      </c>
      <c r="F49" s="99">
        <v>279407.23690000002</v>
      </c>
      <c r="G49" s="99">
        <v>219358.02226</v>
      </c>
      <c r="H49" s="99">
        <v>231984.75399999999</v>
      </c>
      <c r="I49" s="100">
        <v>1017975.7824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ht="16.5" thickTop="1" x14ac:dyDescent="0.25">
      <c r="B50" s="10" t="s">
        <v>2</v>
      </c>
      <c r="C50" s="58">
        <v>15823.702799999999</v>
      </c>
      <c r="D50" s="58">
        <v>106071.0546</v>
      </c>
      <c r="E50" s="58">
        <v>264118.08649000002</v>
      </c>
      <c r="F50" s="58">
        <v>339200.31109999999</v>
      </c>
      <c r="G50" s="58">
        <v>276348.25861000002</v>
      </c>
      <c r="H50" s="58">
        <v>289886.174</v>
      </c>
      <c r="I50" s="58">
        <v>1291447.5878999999</v>
      </c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x14ac:dyDescent="0.25">
      <c r="B51" s="18"/>
      <c r="C51" s="19"/>
      <c r="D51" s="20"/>
      <c r="E51" s="20"/>
      <c r="F51" s="20"/>
      <c r="G51" s="20"/>
      <c r="H51" s="20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x14ac:dyDescent="0.25">
      <c r="B52" s="18"/>
      <c r="C52" s="19"/>
      <c r="D52" s="20"/>
      <c r="E52" s="20"/>
      <c r="F52" s="20"/>
      <c r="G52" s="20"/>
      <c r="H52" s="20"/>
      <c r="I52" s="20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25"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25">
      <c r="B54" s="10" t="s">
        <v>9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25">
      <c r="B55" s="1"/>
      <c r="C55" s="166" t="s">
        <v>135</v>
      </c>
      <c r="D55" s="166"/>
      <c r="E55" s="166"/>
      <c r="F55" s="166"/>
      <c r="G55" s="166"/>
      <c r="H55" s="166"/>
      <c r="I55" s="166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25">
      <c r="B56" s="15"/>
      <c r="C56" s="167">
        <v>2025</v>
      </c>
      <c r="D56" s="167"/>
      <c r="E56" s="167"/>
      <c r="F56" s="167"/>
      <c r="G56" s="167"/>
      <c r="H56" s="168"/>
      <c r="I56" s="169" t="s">
        <v>45</v>
      </c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x14ac:dyDescent="0.25">
      <c r="B57" s="15"/>
      <c r="C57" s="16" t="s">
        <v>5</v>
      </c>
      <c r="D57" s="16" t="s">
        <v>6</v>
      </c>
      <c r="E57" s="16" t="s">
        <v>10</v>
      </c>
      <c r="F57" s="16" t="s">
        <v>82</v>
      </c>
      <c r="G57" s="16" t="s">
        <v>90</v>
      </c>
      <c r="H57" s="16" t="s">
        <v>172</v>
      </c>
      <c r="I57" s="170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x14ac:dyDescent="0.25">
      <c r="B58" s="1" t="s">
        <v>129</v>
      </c>
      <c r="C58" s="17">
        <v>0</v>
      </c>
      <c r="D58" s="17">
        <v>0</v>
      </c>
      <c r="E58" s="17">
        <v>1</v>
      </c>
      <c r="F58" s="17">
        <v>1</v>
      </c>
      <c r="G58" s="17">
        <v>0</v>
      </c>
      <c r="H58" s="17">
        <v>0</v>
      </c>
      <c r="I58" s="58">
        <v>2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25">
      <c r="B59" s="1" t="s">
        <v>114</v>
      </c>
      <c r="C59" s="17">
        <v>0</v>
      </c>
      <c r="D59" s="17">
        <v>0</v>
      </c>
      <c r="E59" s="17">
        <v>0</v>
      </c>
      <c r="F59" s="17">
        <v>3</v>
      </c>
      <c r="G59" s="17">
        <v>1</v>
      </c>
      <c r="H59" s="17">
        <v>0</v>
      </c>
      <c r="I59" s="58">
        <v>4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25">
      <c r="B60" s="1" t="s">
        <v>115</v>
      </c>
      <c r="C60" s="17">
        <v>0</v>
      </c>
      <c r="D60" s="17">
        <v>1</v>
      </c>
      <c r="E60" s="17">
        <v>5</v>
      </c>
      <c r="F60" s="17">
        <v>12</v>
      </c>
      <c r="G60" s="17">
        <v>0</v>
      </c>
      <c r="H60" s="17">
        <v>0</v>
      </c>
      <c r="I60" s="58">
        <v>18</v>
      </c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5">
      <c r="B61" s="1" t="s">
        <v>27</v>
      </c>
      <c r="C61" s="17">
        <v>0</v>
      </c>
      <c r="D61" s="17">
        <v>2</v>
      </c>
      <c r="E61" s="17">
        <v>10</v>
      </c>
      <c r="F61" s="17">
        <v>5</v>
      </c>
      <c r="G61" s="17">
        <v>2</v>
      </c>
      <c r="H61" s="17">
        <v>3</v>
      </c>
      <c r="I61" s="58">
        <v>21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1" t="s">
        <v>26</v>
      </c>
      <c r="C62" s="17">
        <v>2</v>
      </c>
      <c r="D62" s="17">
        <v>13</v>
      </c>
      <c r="E62" s="17">
        <v>27</v>
      </c>
      <c r="F62" s="17">
        <v>21</v>
      </c>
      <c r="G62" s="17">
        <v>27</v>
      </c>
      <c r="H62" s="17">
        <v>24</v>
      </c>
      <c r="I62" s="58">
        <v>104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1" t="s">
        <v>116</v>
      </c>
      <c r="C63" s="17">
        <v>0</v>
      </c>
      <c r="D63" s="17">
        <v>1</v>
      </c>
      <c r="E63" s="17">
        <v>8</v>
      </c>
      <c r="F63" s="17">
        <v>7</v>
      </c>
      <c r="G63" s="17">
        <v>1</v>
      </c>
      <c r="H63" s="17">
        <v>1</v>
      </c>
      <c r="I63" s="58">
        <v>18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1" t="s">
        <v>117</v>
      </c>
      <c r="C64" s="17">
        <v>0</v>
      </c>
      <c r="D64" s="17">
        <v>0</v>
      </c>
      <c r="E64" s="17">
        <v>1</v>
      </c>
      <c r="F64" s="17">
        <v>6</v>
      </c>
      <c r="G64" s="17">
        <v>3</v>
      </c>
      <c r="H64" s="17">
        <v>4</v>
      </c>
      <c r="I64" s="58">
        <v>12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B65" s="1" t="s">
        <v>25</v>
      </c>
      <c r="C65" s="17">
        <v>0</v>
      </c>
      <c r="D65" s="17">
        <v>4</v>
      </c>
      <c r="E65" s="17">
        <v>19</v>
      </c>
      <c r="F65" s="17">
        <v>22</v>
      </c>
      <c r="G65" s="17">
        <v>14</v>
      </c>
      <c r="H65" s="17">
        <v>17</v>
      </c>
      <c r="I65" s="58">
        <v>68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B66" s="1" t="s">
        <v>24</v>
      </c>
      <c r="C66" s="17">
        <v>8</v>
      </c>
      <c r="D66" s="17">
        <v>49</v>
      </c>
      <c r="E66" s="17">
        <v>56</v>
      </c>
      <c r="F66" s="17">
        <v>71</v>
      </c>
      <c r="G66" s="17">
        <v>94</v>
      </c>
      <c r="H66" s="17">
        <v>97</v>
      </c>
      <c r="I66" s="58">
        <v>295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B67" s="1" t="s">
        <v>130</v>
      </c>
      <c r="C67" s="17">
        <v>0</v>
      </c>
      <c r="D67" s="17">
        <v>2</v>
      </c>
      <c r="E67" s="17">
        <v>4</v>
      </c>
      <c r="F67" s="17">
        <v>2</v>
      </c>
      <c r="G67" s="17">
        <v>0</v>
      </c>
      <c r="H67" s="17">
        <v>0</v>
      </c>
      <c r="I67" s="58">
        <v>8</v>
      </c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B68" s="1" t="s">
        <v>131</v>
      </c>
      <c r="C68" s="17">
        <v>0</v>
      </c>
      <c r="D68" s="17">
        <v>0</v>
      </c>
      <c r="E68" s="17">
        <v>0</v>
      </c>
      <c r="F68" s="17">
        <v>1</v>
      </c>
      <c r="G68" s="17">
        <v>0</v>
      </c>
      <c r="H68" s="17">
        <v>0</v>
      </c>
      <c r="I68" s="58">
        <v>1</v>
      </c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B69" s="1" t="s">
        <v>23</v>
      </c>
      <c r="C69" s="17">
        <v>1</v>
      </c>
      <c r="D69" s="17">
        <v>2</v>
      </c>
      <c r="E69" s="17">
        <v>6</v>
      </c>
      <c r="F69" s="17">
        <v>6</v>
      </c>
      <c r="G69" s="17">
        <v>4</v>
      </c>
      <c r="H69" s="17">
        <v>0</v>
      </c>
      <c r="I69" s="58">
        <v>18</v>
      </c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B70" s="1" t="s">
        <v>118</v>
      </c>
      <c r="C70" s="17">
        <v>0</v>
      </c>
      <c r="D70" s="17">
        <v>0</v>
      </c>
      <c r="E70" s="17">
        <v>3</v>
      </c>
      <c r="F70" s="17">
        <v>2</v>
      </c>
      <c r="G70" s="17">
        <v>0</v>
      </c>
      <c r="H70" s="17">
        <v>0</v>
      </c>
      <c r="I70" s="58">
        <v>5</v>
      </c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B71" s="1" t="s">
        <v>132</v>
      </c>
      <c r="C71" s="17">
        <v>0</v>
      </c>
      <c r="D71" s="17">
        <v>3</v>
      </c>
      <c r="E71" s="17">
        <v>23</v>
      </c>
      <c r="F71" s="17">
        <v>17</v>
      </c>
      <c r="G71" s="17">
        <v>3</v>
      </c>
      <c r="H71" s="17">
        <v>0</v>
      </c>
      <c r="I71" s="58">
        <v>46</v>
      </c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B72" s="1" t="s">
        <v>119</v>
      </c>
      <c r="C72" s="17">
        <v>0</v>
      </c>
      <c r="D72" s="17">
        <v>2</v>
      </c>
      <c r="E72" s="17">
        <v>3</v>
      </c>
      <c r="F72" s="17">
        <v>5</v>
      </c>
      <c r="G72" s="17">
        <v>6</v>
      </c>
      <c r="H72" s="17">
        <v>6</v>
      </c>
      <c r="I72" s="58">
        <v>20</v>
      </c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6.5" thickBot="1" x14ac:dyDescent="0.3">
      <c r="B73" s="132" t="s">
        <v>133</v>
      </c>
      <c r="C73" s="99">
        <v>61</v>
      </c>
      <c r="D73" s="99">
        <v>872</v>
      </c>
      <c r="E73" s="99">
        <v>1463</v>
      </c>
      <c r="F73" s="99">
        <v>2521</v>
      </c>
      <c r="G73" s="99">
        <v>2048</v>
      </c>
      <c r="H73" s="99">
        <v>2087</v>
      </c>
      <c r="I73" s="100">
        <v>8912</v>
      </c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6.5" thickTop="1" x14ac:dyDescent="0.25">
      <c r="B74" s="10" t="s">
        <v>2</v>
      </c>
      <c r="C74" s="58">
        <v>72</v>
      </c>
      <c r="D74" s="58">
        <v>950</v>
      </c>
      <c r="E74" s="58">
        <v>1617</v>
      </c>
      <c r="F74" s="58">
        <v>2690</v>
      </c>
      <c r="G74" s="58">
        <v>2202</v>
      </c>
      <c r="H74" s="58">
        <v>2239</v>
      </c>
      <c r="I74" s="58">
        <v>9513</v>
      </c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B75" s="18"/>
      <c r="C75" s="19"/>
      <c r="D75" s="20"/>
      <c r="E75" s="20"/>
      <c r="F75" s="20"/>
      <c r="G75" s="20"/>
      <c r="H75" s="20"/>
      <c r="I75" s="20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B76" s="18"/>
      <c r="C76" s="19"/>
      <c r="D76" s="20"/>
      <c r="E76" s="20"/>
      <c r="F76" s="20"/>
      <c r="G76" s="20"/>
      <c r="H76" s="20"/>
      <c r="I76" s="20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B77" s="21"/>
      <c r="C77" s="23"/>
      <c r="D77" s="22"/>
      <c r="E77" s="23"/>
      <c r="F77" s="23"/>
      <c r="G77" s="23"/>
      <c r="H77" s="23"/>
      <c r="I77" s="23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s="63" customFormat="1" x14ac:dyDescent="0.25">
      <c r="A78" s="61"/>
      <c r="B78" s="10" t="s">
        <v>20</v>
      </c>
      <c r="C78" s="10"/>
      <c r="D78" s="1"/>
      <c r="E78" s="10"/>
      <c r="F78" s="10"/>
      <c r="G78" s="10"/>
      <c r="H78" s="10"/>
      <c r="I78" s="10"/>
    </row>
    <row r="79" spans="1:19" s="63" customFormat="1" x14ac:dyDescent="0.25">
      <c r="A79" s="61"/>
      <c r="B79" s="1"/>
      <c r="C79" s="166" t="s">
        <v>136</v>
      </c>
      <c r="D79" s="166"/>
      <c r="E79" s="166"/>
      <c r="F79" s="166"/>
      <c r="G79" s="166"/>
      <c r="H79" s="166"/>
      <c r="I79" s="166"/>
    </row>
    <row r="80" spans="1:19" x14ac:dyDescent="0.25">
      <c r="B80" s="15"/>
      <c r="C80" s="167">
        <v>2025</v>
      </c>
      <c r="D80" s="167"/>
      <c r="E80" s="167"/>
      <c r="F80" s="167"/>
      <c r="G80" s="167"/>
      <c r="H80" s="168"/>
      <c r="I80" s="169" t="s">
        <v>45</v>
      </c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x14ac:dyDescent="0.25">
      <c r="B81" s="15"/>
      <c r="C81" s="16" t="s">
        <v>5</v>
      </c>
      <c r="D81" s="16" t="s">
        <v>6</v>
      </c>
      <c r="E81" s="16" t="s">
        <v>10</v>
      </c>
      <c r="F81" s="16" t="s">
        <v>82</v>
      </c>
      <c r="G81" s="16" t="s">
        <v>90</v>
      </c>
      <c r="H81" s="16" t="s">
        <v>172</v>
      </c>
      <c r="I81" s="170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1" t="s">
        <v>129</v>
      </c>
      <c r="C82" s="106"/>
      <c r="D82" s="106"/>
      <c r="E82" s="106">
        <v>0.49759999999999999</v>
      </c>
      <c r="F82" s="106">
        <v>0.5</v>
      </c>
      <c r="G82" s="106"/>
      <c r="H82" s="106"/>
      <c r="I82" s="106">
        <v>0.49919999999999998</v>
      </c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1" t="s">
        <v>114</v>
      </c>
      <c r="C83" s="106"/>
      <c r="D83" s="106"/>
      <c r="E83" s="106"/>
      <c r="F83" s="106">
        <v>0.67810000000000004</v>
      </c>
      <c r="G83" s="106">
        <v>0.7</v>
      </c>
      <c r="H83" s="106"/>
      <c r="I83" s="106">
        <v>0.68600000000000005</v>
      </c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1" t="s">
        <v>115</v>
      </c>
      <c r="C84" s="106"/>
      <c r="D84" s="106">
        <v>0.50029999999999997</v>
      </c>
      <c r="E84" s="106">
        <v>0.49869999999999998</v>
      </c>
      <c r="F84" s="106">
        <v>0.53779999999999994</v>
      </c>
      <c r="G84" s="106"/>
      <c r="H84" s="106"/>
      <c r="I84" s="106">
        <v>0.5262</v>
      </c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1" t="s">
        <v>27</v>
      </c>
      <c r="C85" s="106"/>
      <c r="D85" s="106" t="s">
        <v>138</v>
      </c>
      <c r="E85" s="106">
        <v>0.74350000000000005</v>
      </c>
      <c r="F85" s="106">
        <v>0.76270000000000004</v>
      </c>
      <c r="G85" s="106">
        <v>0.82669999999999999</v>
      </c>
      <c r="H85" s="106">
        <v>0.90910000000000002</v>
      </c>
      <c r="I85" s="106">
        <v>0.79310000000000003</v>
      </c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1" t="s">
        <v>26</v>
      </c>
      <c r="C86" s="106">
        <v>0.78380000000000005</v>
      </c>
      <c r="D86" s="106">
        <v>0.75949999999999995</v>
      </c>
      <c r="E86" s="106">
        <v>0.77259999999999995</v>
      </c>
      <c r="F86" s="106">
        <v>0.78449999999999998</v>
      </c>
      <c r="G86" s="106">
        <v>0.69340000000000002</v>
      </c>
      <c r="H86" s="106">
        <v>0.77339999999999998</v>
      </c>
      <c r="I86" s="106">
        <v>0.75490000000000002</v>
      </c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B87" s="1" t="s">
        <v>116</v>
      </c>
      <c r="C87" s="106"/>
      <c r="D87" s="106">
        <v>0.50029999999999997</v>
      </c>
      <c r="E87" s="106">
        <v>0.4985</v>
      </c>
      <c r="F87" s="106">
        <v>0.62329999999999997</v>
      </c>
      <c r="G87" s="106">
        <v>0.49980000000000002</v>
      </c>
      <c r="H87" s="106">
        <v>0.8</v>
      </c>
      <c r="I87" s="106">
        <v>0.57469999999999999</v>
      </c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x14ac:dyDescent="0.25">
      <c r="B88" s="1" t="s">
        <v>117</v>
      </c>
      <c r="C88" s="106"/>
      <c r="D88" s="106"/>
      <c r="E88" s="106">
        <v>0.7</v>
      </c>
      <c r="F88" s="106">
        <v>0.75439999999999996</v>
      </c>
      <c r="G88" s="106">
        <v>0.71989999999999998</v>
      </c>
      <c r="H88" s="106">
        <v>0.7339</v>
      </c>
      <c r="I88" s="106">
        <v>0.73809999999999998</v>
      </c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x14ac:dyDescent="0.25">
      <c r="B89" s="1" t="s">
        <v>25</v>
      </c>
      <c r="C89" s="106"/>
      <c r="D89" s="106">
        <v>0.7681</v>
      </c>
      <c r="E89" s="106">
        <v>0.81779999999999997</v>
      </c>
      <c r="F89" s="106">
        <v>0.83050000000000002</v>
      </c>
      <c r="G89" s="106">
        <v>0.77049999999999996</v>
      </c>
      <c r="H89" s="106">
        <v>0.82089999999999996</v>
      </c>
      <c r="I89" s="106">
        <v>0.8155</v>
      </c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x14ac:dyDescent="0.25">
      <c r="B90" s="1" t="s">
        <v>24</v>
      </c>
      <c r="C90" s="106">
        <v>0.74229999999999996</v>
      </c>
      <c r="D90" s="106">
        <v>0.71599999999999997</v>
      </c>
      <c r="E90" s="106">
        <v>0.70330000000000004</v>
      </c>
      <c r="F90" s="106">
        <v>0.71760000000000002</v>
      </c>
      <c r="G90" s="106">
        <v>0.71860000000000002</v>
      </c>
      <c r="H90" s="106">
        <v>0.72740000000000005</v>
      </c>
      <c r="I90" s="106">
        <v>0.71840000000000004</v>
      </c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x14ac:dyDescent="0.25">
      <c r="B91" s="1" t="s">
        <v>130</v>
      </c>
      <c r="C91" s="106"/>
      <c r="D91" s="106">
        <v>0.50029999999999997</v>
      </c>
      <c r="E91" s="106">
        <v>0.4985</v>
      </c>
      <c r="F91" s="106">
        <v>0.5</v>
      </c>
      <c r="G91" s="106"/>
      <c r="H91" s="106"/>
      <c r="I91" s="106">
        <v>0.49940000000000001</v>
      </c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x14ac:dyDescent="0.25">
      <c r="B92" s="1" t="s">
        <v>131</v>
      </c>
      <c r="C92" s="106"/>
      <c r="D92" s="106"/>
      <c r="E92" s="106"/>
      <c r="F92" s="106">
        <v>0.49780000000000002</v>
      </c>
      <c r="G92" s="106"/>
      <c r="H92" s="106"/>
      <c r="I92" s="106">
        <v>0.49780000000000002</v>
      </c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x14ac:dyDescent="0.25">
      <c r="B93" s="1" t="s">
        <v>23</v>
      </c>
      <c r="C93" s="106">
        <v>0.7</v>
      </c>
      <c r="D93" s="106" t="s">
        <v>138</v>
      </c>
      <c r="E93" s="106">
        <v>0.66639999999999999</v>
      </c>
      <c r="F93" s="106">
        <v>0.61880000000000002</v>
      </c>
      <c r="G93" s="106">
        <v>0.71189999999999998</v>
      </c>
      <c r="H93" s="106"/>
      <c r="I93" s="106">
        <v>0.65580000000000005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x14ac:dyDescent="0.25">
      <c r="B94" s="1" t="s">
        <v>118</v>
      </c>
      <c r="C94" s="106"/>
      <c r="D94" s="106"/>
      <c r="E94" s="106">
        <v>0.82989999999999997</v>
      </c>
      <c r="F94" s="106">
        <v>0.64629999999999999</v>
      </c>
      <c r="G94" s="106"/>
      <c r="H94" s="106"/>
      <c r="I94" s="106">
        <v>0.78659999999999997</v>
      </c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x14ac:dyDescent="0.25">
      <c r="B95" s="1" t="s">
        <v>132</v>
      </c>
      <c r="C95" s="106"/>
      <c r="D95" s="106">
        <v>0.50029999999999997</v>
      </c>
      <c r="E95" s="106">
        <v>0.4985</v>
      </c>
      <c r="F95" s="106">
        <v>0.49990000000000001</v>
      </c>
      <c r="G95" s="106">
        <v>0.49980000000000002</v>
      </c>
      <c r="H95" s="106"/>
      <c r="I95" s="106">
        <v>0.49919999999999998</v>
      </c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1" t="s">
        <v>119</v>
      </c>
      <c r="C96" s="106"/>
      <c r="D96" s="106" t="s">
        <v>138</v>
      </c>
      <c r="E96" s="106">
        <v>0.76629999999999998</v>
      </c>
      <c r="F96" s="106">
        <v>0.95450000000000002</v>
      </c>
      <c r="G96" s="106">
        <v>0.68889999999999996</v>
      </c>
      <c r="H96" s="106">
        <v>0.86670000000000003</v>
      </c>
      <c r="I96" s="106">
        <v>0.79810000000000003</v>
      </c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ht="16.5" thickBot="1" x14ac:dyDescent="0.3">
      <c r="B97" s="132" t="s">
        <v>133</v>
      </c>
      <c r="C97" s="108">
        <v>0.50160000000000005</v>
      </c>
      <c r="D97" s="108">
        <v>0.50090000000000001</v>
      </c>
      <c r="E97" s="108">
        <v>0.50029999999999997</v>
      </c>
      <c r="F97" s="108">
        <v>0.49530000000000002</v>
      </c>
      <c r="G97" s="108">
        <v>0.5</v>
      </c>
      <c r="H97" s="108">
        <v>0.49990000000000001</v>
      </c>
      <c r="I97" s="108">
        <v>0.49880000000000002</v>
      </c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ht="16.5" thickTop="1" x14ac:dyDescent="0.25">
      <c r="B98" s="10" t="s">
        <v>2</v>
      </c>
      <c r="C98" s="109">
        <v>0.57530000000000003</v>
      </c>
      <c r="D98" s="109">
        <v>0.56059999999999999</v>
      </c>
      <c r="E98" s="109">
        <v>0.55840000000000001</v>
      </c>
      <c r="F98" s="109">
        <v>0.53649999999999998</v>
      </c>
      <c r="G98" s="109">
        <v>0.54339999999999999</v>
      </c>
      <c r="H98" s="109">
        <v>0.54920000000000002</v>
      </c>
      <c r="I98" s="109">
        <v>0.54779999999999995</v>
      </c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B99" s="18"/>
      <c r="C99" s="19"/>
      <c r="D99" s="20"/>
      <c r="E99" s="20"/>
      <c r="F99" s="20"/>
      <c r="G99" s="20"/>
      <c r="H99" s="20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x14ac:dyDescent="0.25">
      <c r="B100" s="18"/>
      <c r="C100" s="19"/>
      <c r="D100" s="20"/>
      <c r="E100" s="20"/>
      <c r="F100" s="20"/>
      <c r="G100" s="20"/>
      <c r="H100" s="20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x14ac:dyDescent="0.25">
      <c r="B101" s="21"/>
      <c r="C101" s="23"/>
      <c r="D101" s="22"/>
      <c r="E101" s="23"/>
      <c r="F101" s="23"/>
      <c r="G101" s="23"/>
      <c r="H101" s="23"/>
      <c r="I101" s="23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x14ac:dyDescent="0.25">
      <c r="B102" s="10" t="s">
        <v>126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x14ac:dyDescent="0.25">
      <c r="B103" s="1"/>
      <c r="C103" s="166" t="s">
        <v>137</v>
      </c>
      <c r="D103" s="166"/>
      <c r="E103" s="166"/>
      <c r="F103" s="166"/>
      <c r="G103" s="166"/>
      <c r="H103" s="166"/>
      <c r="I103" s="166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x14ac:dyDescent="0.25">
      <c r="B104" s="15"/>
      <c r="C104" s="167">
        <v>2025</v>
      </c>
      <c r="D104" s="167"/>
      <c r="E104" s="167"/>
      <c r="F104" s="167"/>
      <c r="G104" s="167"/>
      <c r="H104" s="168"/>
      <c r="I104" s="169" t="s">
        <v>45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x14ac:dyDescent="0.25">
      <c r="B105" s="15"/>
      <c r="C105" s="16" t="s">
        <v>5</v>
      </c>
      <c r="D105" s="16" t="s">
        <v>6</v>
      </c>
      <c r="E105" s="16" t="s">
        <v>10</v>
      </c>
      <c r="F105" s="16" t="s">
        <v>82</v>
      </c>
      <c r="G105" s="16" t="s">
        <v>90</v>
      </c>
      <c r="H105" s="16" t="s">
        <v>172</v>
      </c>
      <c r="I105" s="170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x14ac:dyDescent="0.25">
      <c r="B106" s="1" t="s">
        <v>129</v>
      </c>
      <c r="C106" s="120"/>
      <c r="D106" s="120"/>
      <c r="E106" s="120">
        <v>3.86</v>
      </c>
      <c r="F106" s="120">
        <v>3.72</v>
      </c>
      <c r="G106" s="120"/>
      <c r="H106" s="120"/>
      <c r="I106" s="120">
        <v>3.7675999999999998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5">
      <c r="B107" s="1" t="s">
        <v>114</v>
      </c>
      <c r="C107" s="120"/>
      <c r="D107" s="120"/>
      <c r="E107" s="120"/>
      <c r="F107" s="120">
        <v>6.3815</v>
      </c>
      <c r="G107" s="120">
        <v>13.32</v>
      </c>
      <c r="H107" s="120"/>
      <c r="I107" s="120">
        <v>8.8742999999999999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x14ac:dyDescent="0.25">
      <c r="B108" s="1" t="s">
        <v>115</v>
      </c>
      <c r="C108" s="120"/>
      <c r="D108" s="120">
        <v>3.86</v>
      </c>
      <c r="E108" s="120">
        <v>3.8854000000000002</v>
      </c>
      <c r="F108" s="120">
        <v>4.8905000000000003</v>
      </c>
      <c r="G108" s="120"/>
      <c r="H108" s="120"/>
      <c r="I108" s="120">
        <v>4.5890000000000004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x14ac:dyDescent="0.25">
      <c r="B109" s="1" t="s">
        <v>27</v>
      </c>
      <c r="C109" s="120"/>
      <c r="D109" s="120">
        <v>7.3929999999999998</v>
      </c>
      <c r="E109" s="120">
        <v>8.5881000000000007</v>
      </c>
      <c r="F109" s="120">
        <v>8.5634999999999994</v>
      </c>
      <c r="G109" s="120">
        <v>13.298299999999999</v>
      </c>
      <c r="H109" s="120">
        <v>4.6929999999999996</v>
      </c>
      <c r="I109" s="120">
        <v>8.3767999999999994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x14ac:dyDescent="0.25">
      <c r="B110" s="1" t="s">
        <v>26</v>
      </c>
      <c r="C110" s="120">
        <v>3.9304000000000001</v>
      </c>
      <c r="D110" s="120">
        <v>5.4528999999999996</v>
      </c>
      <c r="E110" s="120">
        <v>4.3387000000000002</v>
      </c>
      <c r="F110" s="120">
        <v>4.6021999999999998</v>
      </c>
      <c r="G110" s="120">
        <v>6.4330999999999996</v>
      </c>
      <c r="H110" s="120">
        <v>6.5061</v>
      </c>
      <c r="I110" s="120">
        <v>5.2949999999999999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x14ac:dyDescent="0.25">
      <c r="B111" s="1" t="s">
        <v>116</v>
      </c>
      <c r="C111" s="120"/>
      <c r="D111" s="120">
        <v>3.86</v>
      </c>
      <c r="E111" s="120">
        <v>3.8696000000000002</v>
      </c>
      <c r="F111" s="120">
        <v>5.5483000000000002</v>
      </c>
      <c r="G111" s="120">
        <v>3.72</v>
      </c>
      <c r="H111" s="120">
        <v>9.9029000000000007</v>
      </c>
      <c r="I111" s="120">
        <v>5.0831999999999997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x14ac:dyDescent="0.25">
      <c r="B112" s="1" t="s">
        <v>117</v>
      </c>
      <c r="C112" s="120"/>
      <c r="D112" s="120"/>
      <c r="E112" s="120">
        <v>8.9905000000000008</v>
      </c>
      <c r="F112" s="120">
        <v>8.6386000000000003</v>
      </c>
      <c r="G112" s="120">
        <v>7.4928999999999997</v>
      </c>
      <c r="H112" s="120">
        <v>9.2769999999999992</v>
      </c>
      <c r="I112" s="120">
        <v>8.6290999999999993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x14ac:dyDescent="0.25">
      <c r="B113" s="1" t="s">
        <v>25</v>
      </c>
      <c r="C113" s="120"/>
      <c r="D113" s="120">
        <v>8.9956999999999994</v>
      </c>
      <c r="E113" s="120">
        <v>8.2664000000000009</v>
      </c>
      <c r="F113" s="120">
        <v>9.4221000000000004</v>
      </c>
      <c r="G113" s="120">
        <v>8.4098000000000006</v>
      </c>
      <c r="H113" s="120">
        <v>5.7069999999999999</v>
      </c>
      <c r="I113" s="120">
        <v>8.3221000000000007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x14ac:dyDescent="0.25">
      <c r="B114" s="1" t="s">
        <v>24</v>
      </c>
      <c r="C114" s="120">
        <v>1.5926</v>
      </c>
      <c r="D114" s="120">
        <v>4.3364000000000003</v>
      </c>
      <c r="E114" s="120">
        <v>5.6748000000000003</v>
      </c>
      <c r="F114" s="120">
        <v>6.0491999999999999</v>
      </c>
      <c r="G114" s="120">
        <v>4.9314</v>
      </c>
      <c r="H114" s="120">
        <v>4.3578999999999999</v>
      </c>
      <c r="I114" s="120">
        <v>4.9261999999999997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x14ac:dyDescent="0.25">
      <c r="B115" s="1" t="s">
        <v>130</v>
      </c>
      <c r="C115" s="120"/>
      <c r="D115" s="120">
        <v>3.86</v>
      </c>
      <c r="E115" s="120">
        <v>3.8788999999999998</v>
      </c>
      <c r="F115" s="120">
        <v>3.7982</v>
      </c>
      <c r="G115" s="120"/>
      <c r="H115" s="120"/>
      <c r="I115" s="120">
        <v>3.8534000000000002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x14ac:dyDescent="0.25">
      <c r="B116" s="1" t="s">
        <v>131</v>
      </c>
      <c r="C116" s="120"/>
      <c r="D116" s="120"/>
      <c r="E116" s="120"/>
      <c r="F116" s="120">
        <v>46.32</v>
      </c>
      <c r="G116" s="120"/>
      <c r="H116" s="120"/>
      <c r="I116" s="120">
        <v>46.32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x14ac:dyDescent="0.25">
      <c r="B117" s="1" t="s">
        <v>23</v>
      </c>
      <c r="C117" s="120">
        <v>10.154400000000001</v>
      </c>
      <c r="D117" s="120">
        <v>9.1199999999999992</v>
      </c>
      <c r="E117" s="120">
        <v>8.9797999999999991</v>
      </c>
      <c r="F117" s="120">
        <v>6.1398999999999999</v>
      </c>
      <c r="G117" s="120">
        <v>7.3502999999999998</v>
      </c>
      <c r="H117" s="120"/>
      <c r="I117" s="120">
        <v>7.0490000000000004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x14ac:dyDescent="0.25">
      <c r="B118" s="1" t="s">
        <v>118</v>
      </c>
      <c r="C118" s="120"/>
      <c r="D118" s="120"/>
      <c r="E118" s="120">
        <v>6.7923999999999998</v>
      </c>
      <c r="F118" s="120">
        <v>5.2317</v>
      </c>
      <c r="G118" s="120"/>
      <c r="H118" s="120"/>
      <c r="I118" s="120">
        <v>6.4238999999999997</v>
      </c>
    </row>
    <row r="119" spans="2:19" x14ac:dyDescent="0.25">
      <c r="B119" s="1" t="s">
        <v>132</v>
      </c>
      <c r="C119" s="120"/>
      <c r="D119" s="120">
        <v>3.86</v>
      </c>
      <c r="E119" s="120">
        <v>3.8712</v>
      </c>
      <c r="F119" s="120">
        <v>6.6872999999999996</v>
      </c>
      <c r="G119" s="120">
        <v>3.7671000000000001</v>
      </c>
      <c r="H119" s="120"/>
      <c r="I119" s="120">
        <v>4.9619</v>
      </c>
    </row>
    <row r="120" spans="2:19" x14ac:dyDescent="0.25">
      <c r="B120" s="1" t="s">
        <v>119</v>
      </c>
      <c r="C120" s="120"/>
      <c r="D120" s="120">
        <v>8.8275000000000006</v>
      </c>
      <c r="E120" s="120">
        <v>9.6819000000000006</v>
      </c>
      <c r="F120" s="120">
        <v>7.4824999999999999</v>
      </c>
      <c r="G120" s="120">
        <v>6.99</v>
      </c>
      <c r="H120" s="120">
        <v>8.5650999999999993</v>
      </c>
      <c r="I120" s="120">
        <v>7.6449999999999996</v>
      </c>
    </row>
    <row r="121" spans="2:19" ht="16.5" thickBot="1" x14ac:dyDescent="0.3">
      <c r="B121" s="132" t="s">
        <v>133</v>
      </c>
      <c r="C121" s="121">
        <v>3.9876</v>
      </c>
      <c r="D121" s="121">
        <v>4.1322000000000001</v>
      </c>
      <c r="E121" s="121">
        <v>4.0872000000000002</v>
      </c>
      <c r="F121" s="121">
        <v>4.0119999999999996</v>
      </c>
      <c r="G121" s="121">
        <v>3.99</v>
      </c>
      <c r="H121" s="121">
        <v>3.9428999999999998</v>
      </c>
      <c r="I121" s="121">
        <v>4.0152000000000001</v>
      </c>
    </row>
    <row r="122" spans="2:19" ht="16.5" thickTop="1" x14ac:dyDescent="0.25">
      <c r="B122" s="10" t="s">
        <v>2</v>
      </c>
      <c r="C122" s="122">
        <v>3.6394000000000002</v>
      </c>
      <c r="D122" s="122">
        <v>4.3582999999999998</v>
      </c>
      <c r="E122" s="122">
        <v>4.5326000000000004</v>
      </c>
      <c r="F122" s="122">
        <v>4.4635999999999996</v>
      </c>
      <c r="G122" s="122">
        <v>4.3776999999999999</v>
      </c>
      <c r="H122" s="122">
        <v>4.1508000000000003</v>
      </c>
      <c r="I122" s="122">
        <v>4.3703000000000003</v>
      </c>
    </row>
    <row r="123" spans="2:19" x14ac:dyDescent="0.25">
      <c r="B123" s="18"/>
      <c r="C123" s="19"/>
      <c r="D123" s="20"/>
      <c r="E123" s="20"/>
      <c r="F123" s="20"/>
      <c r="G123" s="20"/>
      <c r="H123" s="20"/>
      <c r="I123" s="20"/>
    </row>
    <row r="124" spans="2:19" x14ac:dyDescent="0.25">
      <c r="B124" s="18"/>
      <c r="C124" s="19"/>
      <c r="D124" s="20"/>
      <c r="E124" s="20"/>
      <c r="F124" s="20"/>
      <c r="G124" s="20"/>
      <c r="H124" s="20"/>
      <c r="I124" s="20"/>
    </row>
    <row r="128" spans="2:19" x14ac:dyDescent="0.25">
      <c r="B128" s="10" t="s">
        <v>0</v>
      </c>
    </row>
    <row r="129" spans="2:2" x14ac:dyDescent="0.25">
      <c r="B129" s="10" t="s">
        <v>149</v>
      </c>
    </row>
    <row r="130" spans="2:2" x14ac:dyDescent="0.25">
      <c r="B130" s="10" t="s">
        <v>150</v>
      </c>
    </row>
    <row r="131" spans="2:2" x14ac:dyDescent="0.25">
      <c r="B131" s="10" t="s">
        <v>151</v>
      </c>
    </row>
    <row r="132" spans="2:2" x14ac:dyDescent="0.25">
      <c r="B132" s="10" t="s">
        <v>152</v>
      </c>
    </row>
    <row r="133" spans="2:2" x14ac:dyDescent="0.25">
      <c r="B133" s="10" t="s">
        <v>153</v>
      </c>
    </row>
    <row r="135" spans="2:2" x14ac:dyDescent="0.25">
      <c r="B135" s="124" t="s">
        <v>168</v>
      </c>
    </row>
  </sheetData>
  <mergeCells count="15">
    <mergeCell ref="C103:I103"/>
    <mergeCell ref="I104:I105"/>
    <mergeCell ref="C55:I55"/>
    <mergeCell ref="I56:I57"/>
    <mergeCell ref="C79:I79"/>
    <mergeCell ref="I80:I81"/>
    <mergeCell ref="C56:H56"/>
    <mergeCell ref="C80:H80"/>
    <mergeCell ref="C104:H104"/>
    <mergeCell ref="C6:I6"/>
    <mergeCell ref="I7:I8"/>
    <mergeCell ref="C31:I31"/>
    <mergeCell ref="I32:I33"/>
    <mergeCell ref="C7:H7"/>
    <mergeCell ref="C32:H32"/>
  </mergeCells>
  <hyperlinks>
    <hyperlink ref="A1" location="índice!A1" display="Índice" xr:uid="{7EB7AE99-12DD-417D-A95F-6A65AED11DFE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2BA3-9A67-4EE8-875B-B93A2447FAC7}">
  <sheetPr codeName="Hoja6"/>
  <dimension ref="A1:S76"/>
  <sheetViews>
    <sheetView showGridLines="0" topLeftCell="A9" zoomScale="70" zoomScaleNormal="70" workbookViewId="0">
      <selection activeCell="H60" sqref="C59:H60"/>
    </sheetView>
  </sheetViews>
  <sheetFormatPr baseColWidth="10" defaultColWidth="11.42578125" defaultRowHeight="15.75" x14ac:dyDescent="0.25"/>
  <cols>
    <col min="1" max="1" width="6.85546875" style="5" bestFit="1" customWidth="1"/>
    <col min="2" max="2" width="35" style="10" customWidth="1"/>
    <col min="3" max="3" width="11" style="10" customWidth="1"/>
    <col min="4" max="4" width="11" style="1" customWidth="1"/>
    <col min="5" max="8" width="11" style="10" customWidth="1"/>
    <col min="9" max="9" width="12.28515625" style="10" bestFit="1" customWidth="1"/>
    <col min="10" max="17" width="12.28515625" style="10" customWidth="1"/>
    <col min="18" max="18" width="12.140625" style="11" bestFit="1" customWidth="1"/>
    <col min="19" max="19" width="10.7109375" style="12" customWidth="1"/>
    <col min="20" max="16384" width="11.42578125" style="1"/>
  </cols>
  <sheetData>
    <row r="1" spans="1:19" x14ac:dyDescent="0.25">
      <c r="A1" s="27" t="s">
        <v>4</v>
      </c>
    </row>
    <row r="2" spans="1:19" ht="18.75" x14ac:dyDescent="0.3">
      <c r="B2" s="7" t="s">
        <v>104</v>
      </c>
    </row>
    <row r="3" spans="1:19" x14ac:dyDescent="0.25">
      <c r="B3" s="1" t="str">
        <f>índice!B5</f>
        <v>Información al: 19/12/2025</v>
      </c>
      <c r="S3" s="13"/>
    </row>
    <row r="4" spans="1:19" x14ac:dyDescent="0.25">
      <c r="B4" s="1"/>
      <c r="S4" s="13"/>
    </row>
    <row r="5" spans="1:19" x14ac:dyDescent="0.25">
      <c r="A5" s="14"/>
      <c r="B5" s="10" t="s">
        <v>8</v>
      </c>
      <c r="S5" s="13"/>
    </row>
    <row r="6" spans="1:19" x14ac:dyDescent="0.25">
      <c r="C6" s="166" t="s">
        <v>7</v>
      </c>
      <c r="D6" s="166"/>
      <c r="E6" s="166"/>
      <c r="F6" s="166"/>
      <c r="G6" s="166"/>
      <c r="H6" s="89"/>
      <c r="I6" s="89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B7" s="15"/>
      <c r="C7" s="167">
        <v>2025</v>
      </c>
      <c r="D7" s="167"/>
      <c r="E7" s="167"/>
      <c r="F7" s="167"/>
      <c r="G7" s="167"/>
      <c r="H7" s="168"/>
      <c r="I7" s="90" t="s">
        <v>45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B8" s="15"/>
      <c r="C8" s="16" t="s">
        <v>5</v>
      </c>
      <c r="D8" s="16" t="s">
        <v>6</v>
      </c>
      <c r="E8" s="16" t="s">
        <v>10</v>
      </c>
      <c r="F8" s="16" t="s">
        <v>82</v>
      </c>
      <c r="G8" s="16" t="s">
        <v>90</v>
      </c>
      <c r="H8" s="16" t="s">
        <v>172</v>
      </c>
      <c r="I8" s="9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B9" s="1" t="s">
        <v>28</v>
      </c>
      <c r="C9" s="17">
        <v>4</v>
      </c>
      <c r="D9" s="17">
        <v>35</v>
      </c>
      <c r="E9" s="17">
        <v>67</v>
      </c>
      <c r="F9" s="17">
        <v>29</v>
      </c>
      <c r="G9" s="17">
        <v>46</v>
      </c>
      <c r="H9" s="17">
        <v>31</v>
      </c>
      <c r="I9" s="58">
        <v>212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B10" s="1" t="s">
        <v>29</v>
      </c>
      <c r="C10" s="17">
        <v>0</v>
      </c>
      <c r="D10" s="17">
        <v>4</v>
      </c>
      <c r="E10" s="17">
        <v>11</v>
      </c>
      <c r="F10" s="17">
        <v>4</v>
      </c>
      <c r="G10" s="17">
        <v>9</v>
      </c>
      <c r="H10" s="17">
        <v>8</v>
      </c>
      <c r="I10" s="58">
        <v>36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B11" s="1" t="s">
        <v>30</v>
      </c>
      <c r="C11" s="17">
        <v>17</v>
      </c>
      <c r="D11" s="17">
        <v>67</v>
      </c>
      <c r="E11" s="17">
        <v>97</v>
      </c>
      <c r="F11" s="17">
        <v>189</v>
      </c>
      <c r="G11" s="17">
        <v>188</v>
      </c>
      <c r="H11" s="17">
        <v>259</v>
      </c>
      <c r="I11" s="58">
        <v>817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B12" s="1" t="s">
        <v>93</v>
      </c>
      <c r="C12" s="17">
        <v>115</v>
      </c>
      <c r="D12" s="17">
        <v>906</v>
      </c>
      <c r="E12" s="17">
        <v>2212</v>
      </c>
      <c r="F12" s="17">
        <v>3069</v>
      </c>
      <c r="G12" s="17">
        <v>2363</v>
      </c>
      <c r="H12" s="17">
        <v>2457</v>
      </c>
      <c r="I12" s="58">
        <v>11122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6.5" thickBot="1" x14ac:dyDescent="0.3">
      <c r="B13" s="1" t="s">
        <v>106</v>
      </c>
      <c r="C13" s="99">
        <v>0</v>
      </c>
      <c r="D13" s="99">
        <v>0</v>
      </c>
      <c r="E13" s="99">
        <v>2</v>
      </c>
      <c r="F13" s="99">
        <v>0</v>
      </c>
      <c r="G13" s="99">
        <v>0</v>
      </c>
      <c r="H13" s="99">
        <v>3</v>
      </c>
      <c r="I13" s="100">
        <v>5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6.5" thickTop="1" x14ac:dyDescent="0.25">
      <c r="B14" s="25" t="s">
        <v>2</v>
      </c>
      <c r="C14" s="58">
        <v>136</v>
      </c>
      <c r="D14" s="58">
        <v>1012</v>
      </c>
      <c r="E14" s="58">
        <v>2389</v>
      </c>
      <c r="F14" s="58">
        <v>3291</v>
      </c>
      <c r="G14" s="58">
        <v>2606</v>
      </c>
      <c r="H14" s="58">
        <v>2758</v>
      </c>
      <c r="I14" s="58">
        <v>12192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18"/>
      <c r="C15" s="19"/>
      <c r="D15" s="20"/>
      <c r="E15" s="20"/>
      <c r="F15" s="20"/>
      <c r="G15" s="20"/>
      <c r="H15" s="20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B16" s="18"/>
      <c r="C16" s="19"/>
      <c r="D16" s="20"/>
      <c r="E16" s="20"/>
      <c r="F16" s="20"/>
      <c r="G16" s="20"/>
      <c r="H16" s="20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B17" s="59"/>
      <c r="C17" s="63"/>
      <c r="D17" s="63"/>
      <c r="E17" s="63"/>
      <c r="F17" s="63"/>
      <c r="G17" s="63"/>
      <c r="H17" s="63"/>
      <c r="I17" s="63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B18" s="10" t="s">
        <v>21</v>
      </c>
      <c r="C18" s="62"/>
      <c r="D18" s="63"/>
      <c r="E18" s="63"/>
      <c r="F18" s="63"/>
      <c r="G18" s="63"/>
      <c r="H18" s="63"/>
      <c r="I18" s="63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63" customFormat="1" x14ac:dyDescent="0.25">
      <c r="A19" s="61"/>
      <c r="B19" s="10"/>
      <c r="C19" s="166" t="s">
        <v>7</v>
      </c>
      <c r="D19" s="166"/>
      <c r="E19" s="166"/>
      <c r="F19" s="166"/>
      <c r="G19" s="166"/>
      <c r="H19" s="89"/>
      <c r="I19" s="89"/>
    </row>
    <row r="20" spans="1:19" s="63" customFormat="1" x14ac:dyDescent="0.25">
      <c r="A20" s="61"/>
      <c r="B20" s="15"/>
      <c r="C20" s="167">
        <v>2025</v>
      </c>
      <c r="D20" s="167"/>
      <c r="E20" s="167"/>
      <c r="F20" s="167"/>
      <c r="G20" s="167"/>
      <c r="H20" s="168"/>
      <c r="I20" s="90" t="s">
        <v>45</v>
      </c>
    </row>
    <row r="21" spans="1:19" s="63" customFormat="1" x14ac:dyDescent="0.25">
      <c r="A21" s="61"/>
      <c r="B21" s="15"/>
      <c r="C21" s="16" t="s">
        <v>5</v>
      </c>
      <c r="D21" s="16" t="s">
        <v>6</v>
      </c>
      <c r="E21" s="16" t="s">
        <v>10</v>
      </c>
      <c r="F21" s="16" t="s">
        <v>82</v>
      </c>
      <c r="G21" s="16" t="s">
        <v>90</v>
      </c>
      <c r="H21" s="16" t="s">
        <v>172</v>
      </c>
      <c r="I21" s="91"/>
    </row>
    <row r="22" spans="1:19" s="63" customFormat="1" x14ac:dyDescent="0.25">
      <c r="A22" s="61"/>
      <c r="B22" s="1" t="s">
        <v>28</v>
      </c>
      <c r="C22" s="17">
        <v>2204.2640000000001</v>
      </c>
      <c r="D22" s="17">
        <v>7100.741</v>
      </c>
      <c r="E22" s="17">
        <v>17077.606400000001</v>
      </c>
      <c r="F22" s="17">
        <v>8886.5450000000001</v>
      </c>
      <c r="G22" s="17">
        <v>16882.565999999999</v>
      </c>
      <c r="H22" s="17">
        <v>11242.3388</v>
      </c>
      <c r="I22" s="58">
        <v>63394.061999999998</v>
      </c>
    </row>
    <row r="23" spans="1:19" s="63" customFormat="1" x14ac:dyDescent="0.25">
      <c r="A23" s="61"/>
      <c r="B23" s="1" t="s">
        <v>29</v>
      </c>
      <c r="C23" s="17">
        <v>0</v>
      </c>
      <c r="D23" s="17">
        <v>2086.8449999999998</v>
      </c>
      <c r="E23" s="17">
        <v>8389.7396000000008</v>
      </c>
      <c r="F23" s="17">
        <v>9583.3940000000002</v>
      </c>
      <c r="G23" s="17">
        <v>4048.9270000000001</v>
      </c>
      <c r="H23" s="17">
        <v>654.22339999999997</v>
      </c>
      <c r="I23" s="58">
        <v>24763.129000000001</v>
      </c>
    </row>
    <row r="24" spans="1:19" s="63" customFormat="1" x14ac:dyDescent="0.25">
      <c r="A24" s="61"/>
      <c r="B24" s="1" t="s">
        <v>30</v>
      </c>
      <c r="C24" s="17">
        <v>2341.1239999999998</v>
      </c>
      <c r="D24" s="17">
        <v>16198.612999999999</v>
      </c>
      <c r="E24" s="17">
        <v>37918.708100000003</v>
      </c>
      <c r="F24" s="17">
        <v>36763.803</v>
      </c>
      <c r="G24" s="17">
        <v>35520.97</v>
      </c>
      <c r="H24" s="17">
        <v>45154.8583</v>
      </c>
      <c r="I24" s="58">
        <v>173898.076</v>
      </c>
    </row>
    <row r="25" spans="1:19" s="63" customFormat="1" x14ac:dyDescent="0.25">
      <c r="A25" s="61"/>
      <c r="B25" s="1" t="s">
        <v>93</v>
      </c>
      <c r="C25" s="17">
        <v>11278.314</v>
      </c>
      <c r="D25" s="17">
        <v>80684.857000000004</v>
      </c>
      <c r="E25" s="17">
        <v>200373.5251</v>
      </c>
      <c r="F25" s="17">
        <v>283966.56800000003</v>
      </c>
      <c r="G25" s="17">
        <v>219895.796</v>
      </c>
      <c r="H25" s="17">
        <v>231984.75390000001</v>
      </c>
      <c r="I25" s="58">
        <v>1028183.814</v>
      </c>
    </row>
    <row r="26" spans="1:19" s="63" customFormat="1" ht="16.5" thickBot="1" x14ac:dyDescent="0.3">
      <c r="A26" s="61"/>
      <c r="B26" s="1" t="s">
        <v>106</v>
      </c>
      <c r="C26" s="99">
        <v>0</v>
      </c>
      <c r="D26" s="99">
        <v>0</v>
      </c>
      <c r="E26" s="99">
        <v>358.50720000000001</v>
      </c>
      <c r="F26" s="99">
        <v>0</v>
      </c>
      <c r="G26" s="99">
        <v>0</v>
      </c>
      <c r="H26" s="99">
        <v>850</v>
      </c>
      <c r="I26" s="100">
        <v>1208.5070000000001</v>
      </c>
    </row>
    <row r="27" spans="1:19" s="63" customFormat="1" ht="16.5" thickTop="1" x14ac:dyDescent="0.25">
      <c r="A27" s="61"/>
      <c r="B27" s="25" t="s">
        <v>2</v>
      </c>
      <c r="C27" s="58">
        <v>15823.703</v>
      </c>
      <c r="D27" s="58">
        <v>106071.05499999999</v>
      </c>
      <c r="E27" s="58">
        <v>264118.08649999998</v>
      </c>
      <c r="F27" s="58">
        <v>339200.31099999999</v>
      </c>
      <c r="G27" s="58">
        <v>276348.25900000002</v>
      </c>
      <c r="H27" s="58">
        <v>289886.17440000002</v>
      </c>
      <c r="I27" s="58">
        <v>1291447.588</v>
      </c>
    </row>
    <row r="28" spans="1:19" s="63" customFormat="1" x14ac:dyDescent="0.25">
      <c r="A28" s="61"/>
      <c r="B28" s="18"/>
      <c r="C28" s="19"/>
      <c r="D28" s="20"/>
      <c r="E28" s="20"/>
      <c r="F28" s="20"/>
      <c r="G28" s="20"/>
      <c r="H28" s="20"/>
      <c r="I28" s="20"/>
    </row>
    <row r="29" spans="1:19" s="63" customFormat="1" x14ac:dyDescent="0.25">
      <c r="A29" s="61"/>
      <c r="B29" s="18"/>
      <c r="C29" s="19"/>
      <c r="D29" s="20"/>
      <c r="E29" s="20"/>
      <c r="F29" s="20"/>
      <c r="G29" s="20"/>
      <c r="H29" s="20"/>
      <c r="I29" s="20"/>
    </row>
    <row r="30" spans="1:19" s="63" customFormat="1" x14ac:dyDescent="0.25">
      <c r="A30" s="61"/>
      <c r="B30" s="59"/>
      <c r="C30" s="13"/>
      <c r="D30" s="1"/>
      <c r="E30" s="1"/>
      <c r="F30" s="1"/>
      <c r="G30" s="1"/>
      <c r="H30" s="1"/>
      <c r="I30" s="1"/>
    </row>
    <row r="31" spans="1:19" x14ac:dyDescent="0.25">
      <c r="B31" s="10" t="s">
        <v>9</v>
      </c>
      <c r="C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C32" s="166" t="s">
        <v>7</v>
      </c>
      <c r="D32" s="166"/>
      <c r="E32" s="166"/>
      <c r="F32" s="166"/>
      <c r="G32" s="166"/>
      <c r="H32" s="89"/>
      <c r="I32" s="89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ht="18.75" customHeight="1" x14ac:dyDescent="0.25">
      <c r="B33" s="15"/>
      <c r="C33" s="167">
        <v>2025</v>
      </c>
      <c r="D33" s="167"/>
      <c r="E33" s="167"/>
      <c r="F33" s="167"/>
      <c r="G33" s="167"/>
      <c r="H33" s="168"/>
      <c r="I33" s="90" t="s">
        <v>45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x14ac:dyDescent="0.25">
      <c r="B34" s="15"/>
      <c r="C34" s="16" t="s">
        <v>5</v>
      </c>
      <c r="D34" s="16" t="s">
        <v>6</v>
      </c>
      <c r="E34" s="16" t="s">
        <v>10</v>
      </c>
      <c r="F34" s="16" t="s">
        <v>82</v>
      </c>
      <c r="G34" s="16" t="s">
        <v>90</v>
      </c>
      <c r="H34" s="16" t="s">
        <v>172</v>
      </c>
      <c r="I34" s="9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x14ac:dyDescent="0.25">
      <c r="B35" s="1" t="s">
        <v>28</v>
      </c>
      <c r="C35" s="17">
        <v>4</v>
      </c>
      <c r="D35" s="17">
        <v>26</v>
      </c>
      <c r="E35" s="17">
        <v>46</v>
      </c>
      <c r="F35" s="17">
        <v>25</v>
      </c>
      <c r="G35" s="17">
        <v>36</v>
      </c>
      <c r="H35" s="17">
        <v>22</v>
      </c>
      <c r="I35" s="58">
        <v>153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x14ac:dyDescent="0.25">
      <c r="B36" s="1" t="s">
        <v>29</v>
      </c>
      <c r="C36" s="17">
        <v>0</v>
      </c>
      <c r="D36" s="17">
        <v>3</v>
      </c>
      <c r="E36" s="17">
        <v>9</v>
      </c>
      <c r="F36" s="17">
        <v>4</v>
      </c>
      <c r="G36" s="17">
        <v>8</v>
      </c>
      <c r="H36" s="17">
        <v>6</v>
      </c>
      <c r="I36" s="58">
        <v>29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x14ac:dyDescent="0.25">
      <c r="B37" s="1" t="s">
        <v>30</v>
      </c>
      <c r="C37" s="17">
        <v>7</v>
      </c>
      <c r="D37" s="17">
        <v>45</v>
      </c>
      <c r="E37" s="17">
        <v>69</v>
      </c>
      <c r="F37" s="17">
        <v>111</v>
      </c>
      <c r="G37" s="17">
        <v>109</v>
      </c>
      <c r="H37" s="17">
        <v>124</v>
      </c>
      <c r="I37" s="58">
        <v>388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x14ac:dyDescent="0.25">
      <c r="B38" s="1" t="s">
        <v>93</v>
      </c>
      <c r="C38" s="17">
        <v>61</v>
      </c>
      <c r="D38" s="17">
        <v>878</v>
      </c>
      <c r="E38" s="17">
        <v>1497</v>
      </c>
      <c r="F38" s="17">
        <v>2552</v>
      </c>
      <c r="G38" s="17">
        <v>2052</v>
      </c>
      <c r="H38" s="17">
        <v>2087</v>
      </c>
      <c r="I38" s="58">
        <v>8980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6.5" thickBot="1" x14ac:dyDescent="0.3">
      <c r="B39" s="1" t="s">
        <v>106</v>
      </c>
      <c r="C39" s="99">
        <v>0</v>
      </c>
      <c r="D39" s="99">
        <v>0</v>
      </c>
      <c r="E39" s="99">
        <v>2</v>
      </c>
      <c r="F39" s="99">
        <v>0</v>
      </c>
      <c r="G39" s="99">
        <v>0</v>
      </c>
      <c r="H39" s="99">
        <v>3</v>
      </c>
      <c r="I39" s="100">
        <v>5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6.5" thickTop="1" x14ac:dyDescent="0.25">
      <c r="B40" s="25" t="s">
        <v>2</v>
      </c>
      <c r="C40" s="58">
        <v>72</v>
      </c>
      <c r="D40" s="58">
        <v>950</v>
      </c>
      <c r="E40" s="58">
        <v>1617</v>
      </c>
      <c r="F40" s="58">
        <v>2690</v>
      </c>
      <c r="G40" s="58">
        <v>2202</v>
      </c>
      <c r="H40" s="58">
        <v>2239</v>
      </c>
      <c r="I40" s="58">
        <v>9513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x14ac:dyDescent="0.25">
      <c r="B41" s="18"/>
      <c r="C41" s="19"/>
      <c r="D41" s="20"/>
      <c r="E41" s="20"/>
      <c r="F41" s="20"/>
      <c r="G41" s="20"/>
      <c r="H41" s="20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x14ac:dyDescent="0.25">
      <c r="B42" s="18"/>
      <c r="C42" s="19"/>
      <c r="D42" s="20"/>
      <c r="E42" s="20"/>
      <c r="F42" s="20"/>
      <c r="G42" s="20"/>
      <c r="H42" s="20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x14ac:dyDescent="0.25">
      <c r="B43" s="59"/>
      <c r="C43" s="1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x14ac:dyDescent="0.25">
      <c r="B44" s="10" t="s">
        <v>20</v>
      </c>
      <c r="C44" s="1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x14ac:dyDescent="0.25">
      <c r="C45" s="166" t="s">
        <v>7</v>
      </c>
      <c r="D45" s="166"/>
      <c r="E45" s="166"/>
      <c r="F45" s="166"/>
      <c r="G45" s="166"/>
      <c r="H45" s="89"/>
      <c r="I45" s="89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x14ac:dyDescent="0.25">
      <c r="B46" s="15"/>
      <c r="C46" s="167">
        <v>2025</v>
      </c>
      <c r="D46" s="167"/>
      <c r="E46" s="167"/>
      <c r="F46" s="167"/>
      <c r="G46" s="167"/>
      <c r="H46" s="168"/>
      <c r="I46" s="90" t="s">
        <v>45</v>
      </c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B47" s="15"/>
      <c r="C47" s="16" t="s">
        <v>5</v>
      </c>
      <c r="D47" s="16" t="s">
        <v>6</v>
      </c>
      <c r="E47" s="16" t="s">
        <v>10</v>
      </c>
      <c r="F47" s="16" t="s">
        <v>82</v>
      </c>
      <c r="G47" s="16" t="s">
        <v>90</v>
      </c>
      <c r="H47" s="16" t="s">
        <v>172</v>
      </c>
      <c r="I47" s="9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1" t="s">
        <v>28</v>
      </c>
      <c r="C48" s="74">
        <v>0.77490000000000003</v>
      </c>
      <c r="D48" s="74">
        <v>0.71040000000000003</v>
      </c>
      <c r="E48" s="74">
        <v>0.74609999999999999</v>
      </c>
      <c r="F48" s="74">
        <v>0.7409</v>
      </c>
      <c r="G48" s="74">
        <v>0.65429999999999999</v>
      </c>
      <c r="H48" s="74">
        <v>0.7591</v>
      </c>
      <c r="I48" s="75">
        <v>0.72019999999999995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B49" s="1" t="s">
        <v>29</v>
      </c>
      <c r="C49" s="74"/>
      <c r="D49" s="74">
        <v>0.7671</v>
      </c>
      <c r="E49" s="74">
        <v>0.67179999999999995</v>
      </c>
      <c r="F49" s="74">
        <v>0.65859999999999996</v>
      </c>
      <c r="G49" s="74">
        <v>0.77929999999999999</v>
      </c>
      <c r="H49" s="74">
        <v>0.78779999999999994</v>
      </c>
      <c r="I49" s="75">
        <v>0.69530000000000003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B50" s="1" t="s">
        <v>30</v>
      </c>
      <c r="C50" s="74">
        <v>0.74280000000000002</v>
      </c>
      <c r="D50" s="74">
        <v>0.76519999999999999</v>
      </c>
      <c r="E50" s="74">
        <v>0.75449999999999995</v>
      </c>
      <c r="F50" s="74">
        <v>0.77290000000000003</v>
      </c>
      <c r="G50" s="74">
        <v>0.73219999999999996</v>
      </c>
      <c r="H50" s="74">
        <v>0.7419</v>
      </c>
      <c r="I50" s="75">
        <v>0.75139999999999996</v>
      </c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B51" s="1" t="s">
        <v>93</v>
      </c>
      <c r="C51" s="116">
        <v>0.50160000000000005</v>
      </c>
      <c r="D51" s="116">
        <v>0.50090000000000001</v>
      </c>
      <c r="E51" s="116">
        <v>0.50019999999999998</v>
      </c>
      <c r="F51" s="116">
        <v>0.49540000000000001</v>
      </c>
      <c r="G51" s="116">
        <v>0.5</v>
      </c>
      <c r="H51" s="116">
        <v>0.49990000000000001</v>
      </c>
      <c r="I51" s="117">
        <v>0.49880000000000002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6.5" thickBot="1" x14ac:dyDescent="0.3">
      <c r="B52" s="1" t="s">
        <v>106</v>
      </c>
      <c r="C52" s="118"/>
      <c r="D52" s="118"/>
      <c r="E52" s="118">
        <v>0.76349999999999996</v>
      </c>
      <c r="F52" s="118"/>
      <c r="G52" s="118"/>
      <c r="H52" s="118">
        <v>0.8</v>
      </c>
      <c r="I52" s="119">
        <v>0.78920000000000001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6.5" thickTop="1" x14ac:dyDescent="0.25">
      <c r="B53" s="25" t="s">
        <v>2</v>
      </c>
      <c r="C53" s="75">
        <v>0.57530000000000003</v>
      </c>
      <c r="D53" s="75">
        <v>0.56059999999999999</v>
      </c>
      <c r="E53" s="75">
        <v>0.55840000000000001</v>
      </c>
      <c r="F53" s="75">
        <v>0.53649999999999998</v>
      </c>
      <c r="G53" s="75">
        <v>0.54339999999999999</v>
      </c>
      <c r="H53" s="75">
        <v>0.54920000000000002</v>
      </c>
      <c r="I53" s="75">
        <v>0.54779999999999995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B54" s="18"/>
      <c r="C54" s="19"/>
      <c r="D54" s="20"/>
      <c r="E54" s="20"/>
      <c r="F54" s="20"/>
      <c r="G54" s="20"/>
      <c r="H54" s="20"/>
      <c r="I54" s="20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B55" s="18"/>
      <c r="C55" s="19"/>
      <c r="D55" s="20"/>
      <c r="E55" s="20"/>
      <c r="F55" s="20"/>
      <c r="G55" s="20"/>
      <c r="H55" s="20"/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B56" s="21"/>
      <c r="C56" s="1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12" customFormat="1" x14ac:dyDescent="0.25">
      <c r="A57" s="5"/>
      <c r="B57" s="10" t="s">
        <v>22</v>
      </c>
      <c r="D57" s="1"/>
      <c r="E57" s="1"/>
      <c r="F57" s="1"/>
      <c r="G57" s="1"/>
      <c r="H57" s="1"/>
      <c r="I57" s="1"/>
    </row>
    <row r="58" spans="1:19" x14ac:dyDescent="0.25">
      <c r="C58" s="166" t="s">
        <v>7</v>
      </c>
      <c r="D58" s="166"/>
      <c r="E58" s="166"/>
      <c r="F58" s="166"/>
      <c r="G58" s="166"/>
      <c r="H58" s="89"/>
      <c r="I58" s="89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B59" s="15"/>
      <c r="C59" s="167">
        <v>2025</v>
      </c>
      <c r="D59" s="167"/>
      <c r="E59" s="167"/>
      <c r="F59" s="167"/>
      <c r="G59" s="167"/>
      <c r="H59" s="168"/>
      <c r="I59" s="90" t="s">
        <v>45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B60" s="15"/>
      <c r="C60" s="16" t="s">
        <v>5</v>
      </c>
      <c r="D60" s="16" t="s">
        <v>6</v>
      </c>
      <c r="E60" s="16" t="s">
        <v>10</v>
      </c>
      <c r="F60" s="16" t="s">
        <v>82</v>
      </c>
      <c r="G60" s="16" t="s">
        <v>90</v>
      </c>
      <c r="H60" s="16" t="s">
        <v>172</v>
      </c>
      <c r="I60" s="9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B61" s="1" t="s">
        <v>28</v>
      </c>
      <c r="C61" s="102">
        <v>3.45</v>
      </c>
      <c r="D61" s="102">
        <v>3.9218000000000002</v>
      </c>
      <c r="E61" s="102">
        <v>5.1654999999999998</v>
      </c>
      <c r="F61" s="102">
        <v>7.9870000000000001</v>
      </c>
      <c r="G61" s="102">
        <v>6.9744999999999999</v>
      </c>
      <c r="H61" s="102">
        <v>6.3052000000000001</v>
      </c>
      <c r="I61" s="103">
        <v>6.0460000000000003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B62" s="1" t="s">
        <v>29</v>
      </c>
      <c r="C62" s="102"/>
      <c r="D62" s="102">
        <v>6.6249000000000002</v>
      </c>
      <c r="E62" s="102">
        <v>6.8060999999999998</v>
      </c>
      <c r="F62" s="102">
        <v>6.7633000000000001</v>
      </c>
      <c r="G62" s="102">
        <v>7.0815999999999999</v>
      </c>
      <c r="H62" s="102">
        <v>9.7942</v>
      </c>
      <c r="I62" s="103">
        <v>6.8982000000000001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B63" s="1" t="s">
        <v>30</v>
      </c>
      <c r="C63" s="102">
        <v>2.1402999999999999</v>
      </c>
      <c r="D63" s="102">
        <v>5.3963999999999999</v>
      </c>
      <c r="E63" s="102">
        <v>6.0686999999999998</v>
      </c>
      <c r="F63" s="102">
        <v>6.2554999999999996</v>
      </c>
      <c r="G63" s="102">
        <v>5.2380000000000004</v>
      </c>
      <c r="H63" s="102">
        <v>4.5026999999999999</v>
      </c>
      <c r="I63" s="103">
        <v>5.4164000000000003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B64" s="1" t="s">
        <v>93</v>
      </c>
      <c r="C64" s="102">
        <v>3.9876</v>
      </c>
      <c r="D64" s="102">
        <v>4.1295999999999999</v>
      </c>
      <c r="E64" s="102">
        <v>4.0824999999999996</v>
      </c>
      <c r="F64" s="102">
        <v>4.0437000000000003</v>
      </c>
      <c r="G64" s="102">
        <v>3.9895</v>
      </c>
      <c r="H64" s="102">
        <v>3.9428999999999998</v>
      </c>
      <c r="I64" s="103">
        <v>4.0231000000000003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ht="16.5" thickBot="1" x14ac:dyDescent="0.3">
      <c r="B65" s="1" t="s">
        <v>106</v>
      </c>
      <c r="C65" s="104"/>
      <c r="D65" s="104"/>
      <c r="E65" s="104">
        <v>10.266500000000001</v>
      </c>
      <c r="F65" s="104"/>
      <c r="G65" s="104"/>
      <c r="H65" s="104">
        <v>9.3514999999999997</v>
      </c>
      <c r="I65" s="105">
        <v>9.6228999999999996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6.5" thickTop="1" x14ac:dyDescent="0.25">
      <c r="B66" s="25" t="s">
        <v>2</v>
      </c>
      <c r="C66" s="103">
        <v>3.6394000000000002</v>
      </c>
      <c r="D66" s="103">
        <v>4.3582999999999998</v>
      </c>
      <c r="E66" s="103">
        <v>4.5326000000000004</v>
      </c>
      <c r="F66" s="103">
        <v>4.4635999999999996</v>
      </c>
      <c r="G66" s="103">
        <v>4.3776999999999999</v>
      </c>
      <c r="H66" s="103">
        <v>4.1508000000000003</v>
      </c>
      <c r="I66" s="103">
        <v>4.3703000000000003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B67" s="18"/>
      <c r="C67" s="19"/>
      <c r="D67" s="20"/>
      <c r="E67" s="20"/>
      <c r="F67" s="20"/>
      <c r="G67" s="20"/>
      <c r="H67" s="20"/>
      <c r="I67" s="20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5">
      <c r="B68" s="18"/>
      <c r="C68" s="19"/>
      <c r="D68" s="20"/>
      <c r="E68" s="20"/>
      <c r="F68" s="20"/>
      <c r="G68" s="20"/>
      <c r="H68" s="20"/>
      <c r="I68" s="20"/>
      <c r="J68" s="1"/>
      <c r="K68" s="1"/>
      <c r="L68" s="1"/>
      <c r="M68" s="1"/>
      <c r="N68" s="1"/>
      <c r="O68" s="1"/>
      <c r="P68" s="1"/>
      <c r="Q68" s="1"/>
      <c r="R68" s="1"/>
      <c r="S68" s="1"/>
    </row>
    <row r="71" spans="2:19" x14ac:dyDescent="0.25">
      <c r="B71" s="10" t="s">
        <v>0</v>
      </c>
    </row>
    <row r="72" spans="2:19" x14ac:dyDescent="0.25">
      <c r="B72" s="10" t="s">
        <v>154</v>
      </c>
    </row>
    <row r="73" spans="2:19" x14ac:dyDescent="0.25">
      <c r="B73" s="10" t="s">
        <v>155</v>
      </c>
    </row>
    <row r="74" spans="2:19" x14ac:dyDescent="0.25">
      <c r="B74" s="10" t="s">
        <v>156</v>
      </c>
    </row>
    <row r="75" spans="2:19" x14ac:dyDescent="0.25">
      <c r="B75" s="10" t="s">
        <v>157</v>
      </c>
    </row>
    <row r="76" spans="2:19" x14ac:dyDescent="0.25">
      <c r="B76" s="10" t="s">
        <v>158</v>
      </c>
    </row>
  </sheetData>
  <mergeCells count="10">
    <mergeCell ref="C6:G6"/>
    <mergeCell ref="C19:G19"/>
    <mergeCell ref="C58:G58"/>
    <mergeCell ref="C32:G32"/>
    <mergeCell ref="C45:G45"/>
    <mergeCell ref="C7:H7"/>
    <mergeCell ref="C20:H20"/>
    <mergeCell ref="C33:H33"/>
    <mergeCell ref="C46:H46"/>
    <mergeCell ref="C59:H59"/>
  </mergeCells>
  <hyperlinks>
    <hyperlink ref="A1" location="índice!A1" display="Índice" xr:uid="{159AF0F9-A80C-40C6-82CE-F52556ED41EF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A50A-83EF-42D2-89FA-D32B8450ED65}">
  <dimension ref="A1:I65"/>
  <sheetViews>
    <sheetView showGridLines="0" zoomScale="70" zoomScaleNormal="70" workbookViewId="0">
      <selection activeCell="J46" sqref="J46"/>
    </sheetView>
  </sheetViews>
  <sheetFormatPr baseColWidth="10" defaultColWidth="11.42578125" defaultRowHeight="15.75" x14ac:dyDescent="0.25"/>
  <cols>
    <col min="1" max="1" width="6.85546875" style="5" bestFit="1" customWidth="1"/>
    <col min="2" max="2" width="35" style="10" customWidth="1"/>
    <col min="3" max="3" width="11" style="10" customWidth="1"/>
    <col min="4" max="4" width="11" style="1" customWidth="1"/>
    <col min="5" max="7" width="11" style="10" customWidth="1"/>
    <col min="8" max="8" width="12" style="10" bestFit="1" customWidth="1"/>
    <col min="9" max="9" width="12.28515625" style="10" bestFit="1" customWidth="1"/>
    <col min="10" max="16384" width="11.42578125" style="1"/>
  </cols>
  <sheetData>
    <row r="1" spans="1:9" x14ac:dyDescent="0.25">
      <c r="A1" s="27" t="s">
        <v>4</v>
      </c>
    </row>
    <row r="2" spans="1:9" ht="18.75" x14ac:dyDescent="0.3">
      <c r="B2" s="7" t="s">
        <v>103</v>
      </c>
    </row>
    <row r="3" spans="1:9" x14ac:dyDescent="0.25">
      <c r="B3" s="1" t="str">
        <f>índice!B5</f>
        <v>Información al: 19/12/2025</v>
      </c>
    </row>
    <row r="4" spans="1:9" x14ac:dyDescent="0.25">
      <c r="B4" s="1"/>
    </row>
    <row r="5" spans="1:9" x14ac:dyDescent="0.25">
      <c r="A5" s="14"/>
      <c r="B5" s="10" t="s">
        <v>8</v>
      </c>
    </row>
    <row r="6" spans="1:9" x14ac:dyDescent="0.25">
      <c r="C6" s="166" t="s">
        <v>7</v>
      </c>
      <c r="D6" s="166"/>
      <c r="E6" s="166"/>
      <c r="F6" s="166"/>
      <c r="G6" s="166"/>
      <c r="H6" s="89"/>
      <c r="I6" s="89"/>
    </row>
    <row r="7" spans="1:9" ht="18" customHeight="1" x14ac:dyDescent="0.25">
      <c r="B7" s="15"/>
      <c r="C7" s="167">
        <v>2025</v>
      </c>
      <c r="D7" s="167"/>
      <c r="E7" s="167"/>
      <c r="F7" s="167"/>
      <c r="G7" s="167"/>
      <c r="H7" s="168"/>
      <c r="I7" s="90" t="s">
        <v>45</v>
      </c>
    </row>
    <row r="8" spans="1:9" x14ac:dyDescent="0.25">
      <c r="B8" s="15"/>
      <c r="C8" s="16" t="s">
        <v>5</v>
      </c>
      <c r="D8" s="16" t="s">
        <v>6</v>
      </c>
      <c r="E8" s="16" t="s">
        <v>10</v>
      </c>
      <c r="F8" s="16" t="s">
        <v>82</v>
      </c>
      <c r="G8" s="16" t="s">
        <v>90</v>
      </c>
      <c r="H8" s="16" t="s">
        <v>172</v>
      </c>
      <c r="I8" s="91"/>
    </row>
    <row r="9" spans="1:9" x14ac:dyDescent="0.25">
      <c r="B9" s="1" t="s">
        <v>96</v>
      </c>
      <c r="C9" s="17">
        <v>21</v>
      </c>
      <c r="D9" s="17">
        <v>94</v>
      </c>
      <c r="E9" s="17">
        <v>115</v>
      </c>
      <c r="F9" s="17">
        <v>153</v>
      </c>
      <c r="G9" s="17">
        <v>189</v>
      </c>
      <c r="H9" s="17">
        <v>255</v>
      </c>
      <c r="I9" s="58">
        <v>827</v>
      </c>
    </row>
    <row r="10" spans="1:9" x14ac:dyDescent="0.25">
      <c r="B10" s="1" t="s">
        <v>121</v>
      </c>
      <c r="C10" s="17">
        <v>115</v>
      </c>
      <c r="D10" s="17">
        <v>906</v>
      </c>
      <c r="E10" s="17">
        <v>2212</v>
      </c>
      <c r="F10" s="17">
        <v>3069</v>
      </c>
      <c r="G10" s="17">
        <v>2363</v>
      </c>
      <c r="H10" s="17">
        <v>2457</v>
      </c>
      <c r="I10" s="58">
        <v>11122</v>
      </c>
    </row>
    <row r="11" spans="1:9" ht="16.5" thickBot="1" x14ac:dyDescent="0.3">
      <c r="B11" s="101" t="s">
        <v>122</v>
      </c>
      <c r="C11" s="99">
        <v>0</v>
      </c>
      <c r="D11" s="99">
        <v>12</v>
      </c>
      <c r="E11" s="99">
        <v>62</v>
      </c>
      <c r="F11" s="99">
        <v>69</v>
      </c>
      <c r="G11" s="99">
        <v>54</v>
      </c>
      <c r="H11" s="99">
        <v>46</v>
      </c>
      <c r="I11" s="100">
        <v>243</v>
      </c>
    </row>
    <row r="12" spans="1:9" ht="16.5" thickTop="1" x14ac:dyDescent="0.25">
      <c r="B12" s="10" t="s">
        <v>2</v>
      </c>
      <c r="C12" s="58">
        <v>136</v>
      </c>
      <c r="D12" s="58">
        <v>1012</v>
      </c>
      <c r="E12" s="58">
        <v>2389</v>
      </c>
      <c r="F12" s="58">
        <v>3291</v>
      </c>
      <c r="G12" s="58">
        <v>2606</v>
      </c>
      <c r="H12" s="58">
        <v>2758</v>
      </c>
      <c r="I12" s="58">
        <v>12192</v>
      </c>
    </row>
    <row r="13" spans="1:9" x14ac:dyDescent="0.25">
      <c r="B13" s="18"/>
      <c r="C13" s="19"/>
      <c r="D13" s="20"/>
      <c r="E13" s="20"/>
      <c r="F13" s="20"/>
      <c r="G13" s="20"/>
      <c r="H13" s="20"/>
      <c r="I13" s="20"/>
    </row>
    <row r="14" spans="1:9" x14ac:dyDescent="0.25">
      <c r="B14" s="18"/>
      <c r="C14" s="19"/>
      <c r="D14" s="20"/>
      <c r="E14" s="20"/>
      <c r="F14" s="20"/>
      <c r="G14" s="20"/>
      <c r="H14" s="20"/>
      <c r="I14" s="20"/>
    </row>
    <row r="15" spans="1:9" x14ac:dyDescent="0.25">
      <c r="B15" s="59"/>
      <c r="C15" s="63"/>
      <c r="D15" s="63"/>
      <c r="E15" s="63"/>
      <c r="F15" s="63"/>
      <c r="G15" s="63"/>
      <c r="H15" s="63"/>
      <c r="I15" s="63"/>
    </row>
    <row r="16" spans="1:9" x14ac:dyDescent="0.25">
      <c r="B16" s="10" t="s">
        <v>21</v>
      </c>
      <c r="C16" s="62"/>
      <c r="D16" s="63"/>
      <c r="E16" s="63"/>
      <c r="F16" s="63"/>
      <c r="G16" s="63"/>
      <c r="H16" s="63"/>
      <c r="I16" s="63"/>
    </row>
    <row r="17" spans="2:9" x14ac:dyDescent="0.25">
      <c r="C17" s="166" t="s">
        <v>7</v>
      </c>
      <c r="D17" s="166"/>
      <c r="E17" s="166"/>
      <c r="F17" s="166"/>
      <c r="G17" s="166"/>
      <c r="H17" s="89"/>
      <c r="I17" s="89"/>
    </row>
    <row r="18" spans="2:9" x14ac:dyDescent="0.25">
      <c r="B18" s="15"/>
      <c r="C18" s="167">
        <v>2025</v>
      </c>
      <c r="D18" s="167"/>
      <c r="E18" s="167"/>
      <c r="F18" s="167"/>
      <c r="G18" s="167"/>
      <c r="H18" s="168"/>
      <c r="I18" s="90" t="s">
        <v>45</v>
      </c>
    </row>
    <row r="19" spans="2:9" x14ac:dyDescent="0.25">
      <c r="B19" s="15"/>
      <c r="C19" s="16" t="s">
        <v>5</v>
      </c>
      <c r="D19" s="16" t="s">
        <v>6</v>
      </c>
      <c r="E19" s="16" t="s">
        <v>10</v>
      </c>
      <c r="F19" s="16" t="s">
        <v>82</v>
      </c>
      <c r="G19" s="16" t="s">
        <v>90</v>
      </c>
      <c r="H19" s="16" t="s">
        <v>172</v>
      </c>
      <c r="I19" s="91"/>
    </row>
    <row r="20" spans="2:9" x14ac:dyDescent="0.25">
      <c r="B20" s="1" t="s">
        <v>96</v>
      </c>
      <c r="C20" s="17">
        <v>4545.3879999999999</v>
      </c>
      <c r="D20" s="17">
        <v>22135.105</v>
      </c>
      <c r="E20" s="17">
        <v>45193.69</v>
      </c>
      <c r="F20" s="17">
        <v>30096.080000000002</v>
      </c>
      <c r="G20" s="17">
        <v>43191.69</v>
      </c>
      <c r="H20" s="17">
        <v>49061.120000000003</v>
      </c>
      <c r="I20" s="58">
        <v>194223.08</v>
      </c>
    </row>
    <row r="21" spans="2:9" x14ac:dyDescent="0.25">
      <c r="B21" s="1" t="s">
        <v>121</v>
      </c>
      <c r="C21" s="17">
        <v>11278.314</v>
      </c>
      <c r="D21" s="17">
        <v>80684.857000000004</v>
      </c>
      <c r="E21" s="17">
        <v>200373.53</v>
      </c>
      <c r="F21" s="17">
        <v>283966.57</v>
      </c>
      <c r="G21" s="17">
        <v>219895.8</v>
      </c>
      <c r="H21" s="17">
        <v>231984.75399999999</v>
      </c>
      <c r="I21" s="58">
        <v>1028183.81</v>
      </c>
    </row>
    <row r="22" spans="2:9" ht="16.5" thickBot="1" x14ac:dyDescent="0.3">
      <c r="B22" s="101" t="s">
        <v>122</v>
      </c>
      <c r="C22" s="99">
        <v>0</v>
      </c>
      <c r="D22" s="99">
        <v>3251.0929999999998</v>
      </c>
      <c r="E22" s="99">
        <v>18550.87</v>
      </c>
      <c r="F22" s="99">
        <v>25137.66</v>
      </c>
      <c r="G22" s="99">
        <v>13260.77</v>
      </c>
      <c r="H22" s="99">
        <v>8840.3009999999995</v>
      </c>
      <c r="I22" s="100">
        <v>69040.69</v>
      </c>
    </row>
    <row r="23" spans="2:9" ht="16.5" thickTop="1" x14ac:dyDescent="0.25">
      <c r="B23" s="10" t="s">
        <v>2</v>
      </c>
      <c r="C23" s="58">
        <v>15823.703</v>
      </c>
      <c r="D23" s="58">
        <v>106071.05499999999</v>
      </c>
      <c r="E23" s="58">
        <v>264118.09000000003</v>
      </c>
      <c r="F23" s="58">
        <v>339200.31</v>
      </c>
      <c r="G23" s="58">
        <v>276348.26</v>
      </c>
      <c r="H23" s="58">
        <v>289886.174</v>
      </c>
      <c r="I23" s="58">
        <v>1291447.5900000001</v>
      </c>
    </row>
    <row r="24" spans="2:9" x14ac:dyDescent="0.25">
      <c r="B24" s="18"/>
      <c r="C24" s="19"/>
      <c r="D24" s="20"/>
      <c r="E24" s="20"/>
      <c r="F24" s="20"/>
      <c r="G24" s="20"/>
      <c r="H24" s="20"/>
      <c r="I24" s="20"/>
    </row>
    <row r="25" spans="2:9" x14ac:dyDescent="0.25">
      <c r="B25" s="18"/>
      <c r="C25" s="19"/>
      <c r="D25" s="20"/>
      <c r="E25" s="20"/>
      <c r="F25" s="20"/>
      <c r="G25" s="20"/>
      <c r="H25" s="20"/>
      <c r="I25" s="20"/>
    </row>
    <row r="26" spans="2:9" x14ac:dyDescent="0.25">
      <c r="B26" s="59"/>
      <c r="C26" s="13"/>
      <c r="E26" s="1"/>
      <c r="F26" s="1"/>
      <c r="G26" s="1"/>
      <c r="H26" s="1"/>
      <c r="I26" s="1"/>
    </row>
    <row r="27" spans="2:9" x14ac:dyDescent="0.25">
      <c r="B27" s="10" t="s">
        <v>9</v>
      </c>
      <c r="C27" s="13"/>
      <c r="E27" s="1"/>
      <c r="F27" s="1"/>
      <c r="G27" s="1"/>
      <c r="H27" s="1"/>
      <c r="I27" s="1"/>
    </row>
    <row r="28" spans="2:9" ht="18" customHeight="1" x14ac:dyDescent="0.25">
      <c r="C28" s="166" t="s">
        <v>7</v>
      </c>
      <c r="D28" s="166"/>
      <c r="E28" s="166"/>
      <c r="F28" s="166"/>
      <c r="G28" s="166"/>
      <c r="H28" s="89"/>
      <c r="I28" s="89"/>
    </row>
    <row r="29" spans="2:9" x14ac:dyDescent="0.25">
      <c r="B29" s="15"/>
      <c r="C29" s="167">
        <v>2025</v>
      </c>
      <c r="D29" s="167"/>
      <c r="E29" s="167"/>
      <c r="F29" s="167"/>
      <c r="G29" s="167"/>
      <c r="H29" s="168"/>
      <c r="I29" s="90" t="s">
        <v>45</v>
      </c>
    </row>
    <row r="30" spans="2:9" x14ac:dyDescent="0.25">
      <c r="B30" s="15"/>
      <c r="C30" s="16" t="s">
        <v>5</v>
      </c>
      <c r="D30" s="16" t="s">
        <v>6</v>
      </c>
      <c r="E30" s="16" t="s">
        <v>10</v>
      </c>
      <c r="F30" s="16" t="s">
        <v>82</v>
      </c>
      <c r="G30" s="16" t="s">
        <v>90</v>
      </c>
      <c r="H30" s="16" t="s">
        <v>172</v>
      </c>
      <c r="I30" s="91"/>
    </row>
    <row r="31" spans="2:9" x14ac:dyDescent="0.25">
      <c r="B31" s="1" t="s">
        <v>96</v>
      </c>
      <c r="C31" s="17">
        <v>11</v>
      </c>
      <c r="D31" s="17">
        <v>61</v>
      </c>
      <c r="E31" s="17">
        <v>79</v>
      </c>
      <c r="F31" s="17">
        <v>84</v>
      </c>
      <c r="G31" s="17">
        <v>109</v>
      </c>
      <c r="H31" s="17">
        <v>113</v>
      </c>
      <c r="I31" s="58">
        <v>379</v>
      </c>
    </row>
    <row r="32" spans="2:9" x14ac:dyDescent="0.25">
      <c r="B32" s="1" t="s">
        <v>121</v>
      </c>
      <c r="C32" s="17">
        <v>61</v>
      </c>
      <c r="D32" s="17">
        <v>878</v>
      </c>
      <c r="E32" s="17">
        <v>1497</v>
      </c>
      <c r="F32" s="17">
        <v>2552</v>
      </c>
      <c r="G32" s="17">
        <v>2052</v>
      </c>
      <c r="H32" s="17">
        <v>2087</v>
      </c>
      <c r="I32" s="58">
        <v>8980</v>
      </c>
    </row>
    <row r="33" spans="2:9" ht="16.5" thickBot="1" x14ac:dyDescent="0.3">
      <c r="B33" s="101" t="s">
        <v>122</v>
      </c>
      <c r="C33" s="99">
        <v>0</v>
      </c>
      <c r="D33" s="99">
        <v>12</v>
      </c>
      <c r="E33" s="99">
        <v>42</v>
      </c>
      <c r="F33" s="99">
        <v>54</v>
      </c>
      <c r="G33" s="99">
        <v>43</v>
      </c>
      <c r="H33" s="99">
        <v>39</v>
      </c>
      <c r="I33" s="100">
        <v>171</v>
      </c>
    </row>
    <row r="34" spans="2:9" ht="16.5" thickTop="1" x14ac:dyDescent="0.25">
      <c r="B34" s="10" t="s">
        <v>2</v>
      </c>
      <c r="C34" s="58">
        <v>72</v>
      </c>
      <c r="D34" s="58">
        <v>950</v>
      </c>
      <c r="E34" s="58">
        <v>1617</v>
      </c>
      <c r="F34" s="58">
        <v>2690</v>
      </c>
      <c r="G34" s="58">
        <v>2202</v>
      </c>
      <c r="H34" s="58">
        <v>2239</v>
      </c>
      <c r="I34" s="58">
        <v>9513</v>
      </c>
    </row>
    <row r="35" spans="2:9" x14ac:dyDescent="0.25">
      <c r="B35" s="18"/>
      <c r="C35" s="19"/>
      <c r="D35" s="20"/>
      <c r="E35" s="20"/>
      <c r="F35" s="20"/>
      <c r="G35" s="20"/>
      <c r="H35" s="20"/>
      <c r="I35" s="20"/>
    </row>
    <row r="36" spans="2:9" x14ac:dyDescent="0.25">
      <c r="B36" s="18"/>
      <c r="C36" s="19"/>
      <c r="D36" s="20"/>
      <c r="E36" s="20"/>
      <c r="F36" s="20"/>
      <c r="G36" s="20"/>
      <c r="H36" s="20"/>
      <c r="I36" s="20"/>
    </row>
    <row r="37" spans="2:9" ht="18" customHeight="1" x14ac:dyDescent="0.25">
      <c r="B37" s="59"/>
      <c r="C37" s="12"/>
      <c r="E37" s="1"/>
      <c r="F37" s="1"/>
      <c r="G37" s="1"/>
      <c r="H37" s="1"/>
      <c r="I37" s="1"/>
    </row>
    <row r="38" spans="2:9" x14ac:dyDescent="0.25">
      <c r="B38" s="10" t="s">
        <v>20</v>
      </c>
      <c r="C38" s="12"/>
      <c r="E38" s="1"/>
      <c r="F38" s="1"/>
      <c r="G38" s="1"/>
      <c r="H38" s="1"/>
      <c r="I38" s="1"/>
    </row>
    <row r="39" spans="2:9" x14ac:dyDescent="0.25">
      <c r="C39" s="166" t="s">
        <v>7</v>
      </c>
      <c r="D39" s="166"/>
      <c r="E39" s="166"/>
      <c r="F39" s="166"/>
      <c r="G39" s="166"/>
      <c r="H39" s="89"/>
      <c r="I39" s="89"/>
    </row>
    <row r="40" spans="2:9" x14ac:dyDescent="0.25">
      <c r="B40" s="15"/>
      <c r="C40" s="167">
        <v>2025</v>
      </c>
      <c r="D40" s="167"/>
      <c r="E40" s="167"/>
      <c r="F40" s="167"/>
      <c r="G40" s="167"/>
      <c r="H40" s="168"/>
      <c r="I40" s="90" t="s">
        <v>45</v>
      </c>
    </row>
    <row r="41" spans="2:9" x14ac:dyDescent="0.25">
      <c r="B41" s="15"/>
      <c r="C41" s="16" t="s">
        <v>5</v>
      </c>
      <c r="D41" s="16" t="s">
        <v>6</v>
      </c>
      <c r="E41" s="16" t="s">
        <v>10</v>
      </c>
      <c r="F41" s="16" t="s">
        <v>82</v>
      </c>
      <c r="G41" s="16" t="s">
        <v>90</v>
      </c>
      <c r="H41" s="16" t="s">
        <v>172</v>
      </c>
      <c r="I41" s="91"/>
    </row>
    <row r="42" spans="2:9" x14ac:dyDescent="0.25">
      <c r="B42" s="1" t="s">
        <v>96</v>
      </c>
      <c r="C42" s="110">
        <v>0.75839999999999996</v>
      </c>
      <c r="D42" s="110">
        <v>0.72889999999999999</v>
      </c>
      <c r="E42" s="110">
        <v>0.73740000000000006</v>
      </c>
      <c r="F42" s="110">
        <v>0.74219999999999997</v>
      </c>
      <c r="G42" s="110">
        <v>0.70750000000000002</v>
      </c>
      <c r="H42" s="110">
        <v>0.74270000000000003</v>
      </c>
      <c r="I42" s="111">
        <v>0.73240000000000005</v>
      </c>
    </row>
    <row r="43" spans="2:9" x14ac:dyDescent="0.25">
      <c r="B43" s="1" t="s">
        <v>121</v>
      </c>
      <c r="C43" s="112">
        <v>0.50160000000000005</v>
      </c>
      <c r="D43" s="112">
        <v>0.50090000000000001</v>
      </c>
      <c r="E43" s="112">
        <v>0.50019999999999998</v>
      </c>
      <c r="F43" s="112">
        <v>0.49540000000000001</v>
      </c>
      <c r="G43" s="112">
        <v>0.5</v>
      </c>
      <c r="H43" s="112">
        <v>0.49990000000000001</v>
      </c>
      <c r="I43" s="113">
        <v>0.49880000000000002</v>
      </c>
    </row>
    <row r="44" spans="2:9" ht="16.5" thickBot="1" x14ac:dyDescent="0.3">
      <c r="B44" s="101" t="s">
        <v>122</v>
      </c>
      <c r="C44" s="114"/>
      <c r="D44" s="114">
        <v>0.89400000000000002</v>
      </c>
      <c r="E44" s="114">
        <v>0.75109999999999999</v>
      </c>
      <c r="F44" s="114">
        <v>0.75470000000000004</v>
      </c>
      <c r="G44" s="114">
        <v>0.7278</v>
      </c>
      <c r="H44" s="114">
        <v>0.76829999999999998</v>
      </c>
      <c r="I44" s="115">
        <v>0.75690000000000002</v>
      </c>
    </row>
    <row r="45" spans="2:9" ht="16.5" thickTop="1" x14ac:dyDescent="0.25">
      <c r="B45" s="10" t="s">
        <v>2</v>
      </c>
      <c r="C45" s="111">
        <v>0.57530000000000003</v>
      </c>
      <c r="D45" s="111">
        <v>0.56059999999999999</v>
      </c>
      <c r="E45" s="111">
        <v>0.55840000000000001</v>
      </c>
      <c r="F45" s="111">
        <v>0.53649999999999998</v>
      </c>
      <c r="G45" s="111">
        <v>0.54339999999999999</v>
      </c>
      <c r="H45" s="111">
        <v>0.54920000000000002</v>
      </c>
      <c r="I45" s="111">
        <v>0.54779999999999995</v>
      </c>
    </row>
    <row r="46" spans="2:9" x14ac:dyDescent="0.25">
      <c r="B46" s="18"/>
      <c r="C46" s="19"/>
      <c r="D46" s="20"/>
      <c r="E46" s="20"/>
      <c r="F46" s="20"/>
      <c r="G46" s="20"/>
      <c r="H46" s="20"/>
      <c r="I46" s="20"/>
    </row>
    <row r="47" spans="2:9" x14ac:dyDescent="0.25">
      <c r="B47" s="18"/>
      <c r="C47" s="19"/>
      <c r="D47" s="20"/>
      <c r="E47" s="20"/>
      <c r="F47" s="20"/>
      <c r="G47" s="20"/>
      <c r="H47" s="20"/>
      <c r="I47" s="20"/>
    </row>
    <row r="48" spans="2:9" x14ac:dyDescent="0.25">
      <c r="B48" s="21"/>
      <c r="C48" s="12"/>
      <c r="E48" s="1"/>
      <c r="F48" s="1"/>
      <c r="G48" s="1"/>
      <c r="H48" s="1"/>
      <c r="I48" s="1"/>
    </row>
    <row r="49" spans="2:9" x14ac:dyDescent="0.25">
      <c r="B49" s="10" t="s">
        <v>22</v>
      </c>
      <c r="C49" s="12"/>
      <c r="E49" s="1"/>
      <c r="F49" s="1"/>
      <c r="G49" s="1"/>
      <c r="H49" s="1"/>
      <c r="I49" s="1"/>
    </row>
    <row r="50" spans="2:9" x14ac:dyDescent="0.25">
      <c r="C50" s="166" t="s">
        <v>7</v>
      </c>
      <c r="D50" s="166"/>
      <c r="E50" s="166"/>
      <c r="F50" s="166"/>
      <c r="G50" s="166"/>
      <c r="H50" s="89"/>
      <c r="I50" s="89"/>
    </row>
    <row r="51" spans="2:9" x14ac:dyDescent="0.25">
      <c r="B51" s="15"/>
      <c r="C51" s="167">
        <v>2025</v>
      </c>
      <c r="D51" s="167"/>
      <c r="E51" s="167"/>
      <c r="F51" s="167"/>
      <c r="G51" s="167"/>
      <c r="H51" s="168"/>
      <c r="I51" s="90" t="s">
        <v>45</v>
      </c>
    </row>
    <row r="52" spans="2:9" x14ac:dyDescent="0.25">
      <c r="B52" s="15"/>
      <c r="C52" s="16" t="s">
        <v>5</v>
      </c>
      <c r="D52" s="16" t="s">
        <v>6</v>
      </c>
      <c r="E52" s="16" t="s">
        <v>10</v>
      </c>
      <c r="F52" s="16" t="s">
        <v>82</v>
      </c>
      <c r="G52" s="16" t="s">
        <v>90</v>
      </c>
      <c r="H52" s="16" t="s">
        <v>172</v>
      </c>
      <c r="I52" s="91"/>
    </row>
    <row r="53" spans="2:9" x14ac:dyDescent="0.25">
      <c r="B53" s="1" t="s">
        <v>96</v>
      </c>
      <c r="C53" s="102">
        <v>2.7753999999999999</v>
      </c>
      <c r="D53" s="102">
        <v>4.5861000000000001</v>
      </c>
      <c r="E53" s="102">
        <v>4.8277000000000001</v>
      </c>
      <c r="F53" s="102">
        <v>5.4413999999999998</v>
      </c>
      <c r="G53" s="102">
        <v>5.5372000000000003</v>
      </c>
      <c r="H53" s="102">
        <v>4.8884999999999996</v>
      </c>
      <c r="I53" s="103">
        <v>5.0204000000000004</v>
      </c>
    </row>
    <row r="54" spans="2:9" x14ac:dyDescent="0.25">
      <c r="B54" s="1" t="s">
        <v>121</v>
      </c>
      <c r="C54" s="102">
        <v>3.9876</v>
      </c>
      <c r="D54" s="102">
        <v>4.1295999999999999</v>
      </c>
      <c r="E54" s="102">
        <v>4.0824999999999996</v>
      </c>
      <c r="F54" s="102">
        <v>4.0437000000000003</v>
      </c>
      <c r="G54" s="102">
        <v>3.9895</v>
      </c>
      <c r="H54" s="102">
        <v>3.9428999999999998</v>
      </c>
      <c r="I54" s="103">
        <v>4.0231000000000003</v>
      </c>
    </row>
    <row r="55" spans="2:9" ht="16.5" thickBot="1" x14ac:dyDescent="0.3">
      <c r="B55" s="101" t="s">
        <v>122</v>
      </c>
      <c r="C55" s="104"/>
      <c r="D55" s="104">
        <v>8.4814000000000007</v>
      </c>
      <c r="E55" s="104">
        <v>8.6751000000000005</v>
      </c>
      <c r="F55" s="104">
        <v>8.0359999999999996</v>
      </c>
      <c r="G55" s="104">
        <v>7.0373999999999999</v>
      </c>
      <c r="H55" s="104">
        <v>5.5114000000000001</v>
      </c>
      <c r="I55" s="105">
        <v>7.7135999999999996</v>
      </c>
    </row>
    <row r="56" spans="2:9" ht="16.5" thickTop="1" x14ac:dyDescent="0.25">
      <c r="B56" s="10" t="s">
        <v>2</v>
      </c>
      <c r="C56" s="103">
        <v>3.6394000000000002</v>
      </c>
      <c r="D56" s="103">
        <v>4.3582999999999998</v>
      </c>
      <c r="E56" s="103">
        <v>4.5326000000000004</v>
      </c>
      <c r="F56" s="103">
        <v>4.4635999999999996</v>
      </c>
      <c r="G56" s="103">
        <v>4.3776999999999999</v>
      </c>
      <c r="H56" s="103">
        <v>4.1508000000000003</v>
      </c>
      <c r="I56" s="103">
        <v>4.3703000000000003</v>
      </c>
    </row>
    <row r="57" spans="2:9" x14ac:dyDescent="0.25">
      <c r="B57" s="18"/>
      <c r="C57" s="19"/>
      <c r="D57" s="20"/>
      <c r="E57" s="20"/>
      <c r="F57" s="20"/>
      <c r="G57" s="20"/>
      <c r="H57" s="20"/>
      <c r="I57" s="20"/>
    </row>
    <row r="58" spans="2:9" x14ac:dyDescent="0.25">
      <c r="B58" s="18"/>
      <c r="C58" s="19"/>
      <c r="D58" s="20"/>
      <c r="E58" s="20"/>
      <c r="F58" s="20"/>
      <c r="G58" s="20"/>
      <c r="H58" s="20"/>
      <c r="I58" s="20"/>
    </row>
    <row r="60" spans="2:9" x14ac:dyDescent="0.25">
      <c r="B60" s="10" t="s">
        <v>0</v>
      </c>
    </row>
    <row r="61" spans="2:9" x14ac:dyDescent="0.25">
      <c r="B61" s="10" t="s">
        <v>159</v>
      </c>
    </row>
    <row r="62" spans="2:9" x14ac:dyDescent="0.25">
      <c r="B62" s="10" t="s">
        <v>160</v>
      </c>
    </row>
    <row r="63" spans="2:9" x14ac:dyDescent="0.25">
      <c r="B63" s="10" t="s">
        <v>161</v>
      </c>
    </row>
    <row r="64" spans="2:9" x14ac:dyDescent="0.25">
      <c r="B64" s="10" t="s">
        <v>162</v>
      </c>
    </row>
    <row r="65" spans="2:2" x14ac:dyDescent="0.25">
      <c r="B65" s="10" t="s">
        <v>163</v>
      </c>
    </row>
  </sheetData>
  <mergeCells count="10">
    <mergeCell ref="C39:G39"/>
    <mergeCell ref="C50:G50"/>
    <mergeCell ref="C6:G6"/>
    <mergeCell ref="C17:G17"/>
    <mergeCell ref="C28:G28"/>
    <mergeCell ref="C7:H7"/>
    <mergeCell ref="C18:H18"/>
    <mergeCell ref="C29:H29"/>
    <mergeCell ref="C40:H40"/>
    <mergeCell ref="C51:H51"/>
  </mergeCells>
  <hyperlinks>
    <hyperlink ref="A1" location="índice!A1" display="Índice" xr:uid="{00351DAB-5E3C-46B0-8DD5-943A9DB3A59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375BCFF8EC6C4B923C32984DC9DB7B" ma:contentTypeVersion="11" ma:contentTypeDescription="Crear nuevo documento." ma:contentTypeScope="" ma:versionID="68a0091baac360e8e652b2395b05e8ff">
  <xsd:schema xmlns:xsd="http://www.w3.org/2001/XMLSchema" xmlns:xs="http://www.w3.org/2001/XMLSchema" xmlns:p="http://schemas.microsoft.com/office/2006/metadata/properties" xmlns:ns2="bdb4202c-e049-492c-b800-1922c2a1a60a" xmlns:ns3="c0c5d833-4f13-4380-b72e-6a589ac90c30" targetNamespace="http://schemas.microsoft.com/office/2006/metadata/properties" ma:root="true" ma:fieldsID="955342d4c93c41010ff9a7d8756983b4" ns2:_="" ns3:_="">
    <xsd:import namespace="bdb4202c-e049-492c-b800-1922c2a1a60a"/>
    <xsd:import namespace="c0c5d833-4f13-4380-b72e-6a589ac90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4202c-e049-492c-b800-1922c2a1a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c5d833-4f13-4380-b72e-6a589ac90c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631247-14ae-4a81-b031-2c0ea3cd2f02}" ma:internalName="TaxCatchAll" ma:showField="CatchAllData" ma:web="c0c5d833-4f13-4380-b72e-6a589ac90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c5d833-4f13-4380-b72e-6a589ac90c30" xsi:nil="true"/>
    <lcf76f155ced4ddcb4097134ff3c332f xmlns="bdb4202c-e049-492c-b800-1922c2a1a6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9540AB-CF0E-46DD-84A6-D456F9A0A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4202c-e049-492c-b800-1922c2a1a60a"/>
    <ds:schemaRef ds:uri="c0c5d833-4f13-4380-b72e-6a589ac90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8885B-0DCE-47EE-BB56-DF518E5A8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98BAF-F115-4300-872C-998686A71759}">
  <ds:schemaRefs>
    <ds:schemaRef ds:uri="http://schemas.microsoft.com/office/2006/metadata/properties"/>
    <ds:schemaRef ds:uri="http://schemas.microsoft.com/office/infopath/2007/PartnerControls"/>
    <ds:schemaRef ds:uri="c0c5d833-4f13-4380-b72e-6a589ac90c30"/>
    <ds:schemaRef ds:uri="bdb4202c-e049-492c-b800-1922c2a1a6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Solicitudes y Curses</vt:lpstr>
      <vt:lpstr>Institucion</vt:lpstr>
      <vt:lpstr>Tamaño</vt:lpstr>
      <vt:lpstr>Sector</vt:lpstr>
      <vt:lpstr>Destino</vt:lpstr>
      <vt:lpstr>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Jeremias Cortés Vargas</cp:lastModifiedBy>
  <dcterms:created xsi:type="dcterms:W3CDTF">2020-07-21T23:50:08Z</dcterms:created>
  <dcterms:modified xsi:type="dcterms:W3CDTF">2025-12-22T16:12:34Z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54001575-ad62-4b99-9ba3-a616598c589f</vt:lpwstr>
  </property>
  <property fmtid="{D5CDD505-2E9C-101B-9397-08002B2CF9AE}" pid="3" name="ContentTypeId">
    <vt:lpwstr>0x01010002375BCFF8EC6C4B923C32984DC9DB7B</vt:lpwstr>
  </property>
  <property fmtid="{D5CDD505-2E9C-101B-9397-08002B2CF9AE}" pid="4" name="MediaServiceImageTags">
    <vt:lpwstr/>
  </property>
</Properties>
</file>